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plouhovES\Desktop\srcExcel\"/>
    </mc:Choice>
  </mc:AlternateContent>
  <bookViews>
    <workbookView xWindow="0" yWindow="0" windowWidth="28800" windowHeight="11700"/>
  </bookViews>
  <sheets>
    <sheet name=" ЧМЭ3, ЧМЭ3Т материалы" sheetId="9" r:id="rId1"/>
    <sheet name="ЧМЭ3, ЧМЭ3Т зап.части" sheetId="8" r:id="rId2"/>
    <sheet name="ЧМЭ-3,ЧМЭ3Т ТЭО" sheetId="7" state="hidden" r:id="rId3"/>
  </sheets>
  <externalReferences>
    <externalReference r:id="rId4"/>
  </externalReferences>
  <definedNames>
    <definedName name="_xlnm._FilterDatabase" localSheetId="0" hidden="1">' ЧМЭ3, ЧМЭ3Т материалы'!$A$6:$S$440</definedName>
    <definedName name="_xlnm._FilterDatabase" localSheetId="1" hidden="1">'ЧМЭ3, ЧМЭ3Т зап.части'!$A$5:$N$611</definedName>
    <definedName name="_xlnm._FilterDatabase" localSheetId="2" hidden="1">'ЧМЭ-3,ЧМЭ3Т ТЭО'!#REF!</definedName>
    <definedName name="А1414" localSheetId="0">#REF!</definedName>
    <definedName name="А1414" localSheetId="1">#REF!</definedName>
    <definedName name="А1414" localSheetId="2">#REF!</definedName>
    <definedName name="А1414">#REF!</definedName>
    <definedName name="_xlnm.Print_Titles" localSheetId="0">' ЧМЭ3, ЧМЭ3Т материалы'!$4:$5</definedName>
    <definedName name="_xlnm.Print_Titles" localSheetId="1">'ЧМЭ3, ЧМЭ3Т зап.части'!$4:$5</definedName>
    <definedName name="_xlnm.Print_Titles" localSheetId="2">'ЧМЭ-3,ЧМЭ3Т ТЭО'!$4:$5</definedName>
    <definedName name="н2" localSheetId="0">'[1]зч отеч нормы'!#REF!</definedName>
    <definedName name="н2" localSheetId="1">'[1]зч отеч нормы'!#REF!</definedName>
    <definedName name="н2" localSheetId="2">'[1]зч отеч нормы'!#REF!</definedName>
    <definedName name="н2">'[1]зч отеч нормы'!#REF!</definedName>
    <definedName name="_xlnm.Print_Area" localSheetId="0">' ЧМЭ3, ЧМЭ3Т материалы'!$A$1:$N$440</definedName>
    <definedName name="_xlnm.Print_Area" localSheetId="1">'ЧМЭ3, ЧМЭ3Т зап.части'!$A$1:$N$611</definedName>
    <definedName name="_xlnm.Print_Area" localSheetId="2">'ЧМЭ-3,ЧМЭ3Т ТЭО'!$A$1:$AR$1324</definedName>
  </definedNames>
  <calcPr calcId="162913" fullCalcOnLoad="1"/>
</workbook>
</file>

<file path=xl/calcChain.xml><?xml version="1.0" encoding="utf-8"?>
<calcChain xmlns="http://schemas.openxmlformats.org/spreadsheetml/2006/main">
  <c r="I15" i="9" l="1"/>
  <c r="H15" i="9"/>
  <c r="G15" i="9"/>
  <c r="AN32" i="7"/>
  <c r="AO32" i="7"/>
  <c r="AP32" i="7"/>
  <c r="AQ32" i="7"/>
  <c r="AN30" i="7"/>
  <c r="AO30" i="7"/>
  <c r="AP30" i="7"/>
  <c r="AQ30" i="7"/>
  <c r="AN31" i="7"/>
  <c r="AO31" i="7"/>
  <c r="AP31" i="7"/>
  <c r="AQ31" i="7"/>
  <c r="Z454" i="7"/>
  <c r="AA454" i="7"/>
  <c r="AL996" i="7"/>
  <c r="AM996" i="7"/>
  <c r="AN996" i="7"/>
  <c r="AO996" i="7"/>
  <c r="AP996" i="7"/>
  <c r="AQ996" i="7"/>
  <c r="J462" i="8"/>
  <c r="K461" i="8"/>
  <c r="J461" i="8"/>
  <c r="J454" i="8"/>
  <c r="J453" i="8"/>
  <c r="J452" i="8"/>
  <c r="J451" i="8"/>
  <c r="F27" i="8"/>
  <c r="AL788" i="7"/>
  <c r="AM788" i="7"/>
  <c r="AN788" i="7"/>
  <c r="AO788" i="7"/>
  <c r="AP788" i="7"/>
  <c r="AQ788" i="7"/>
  <c r="AL819" i="7"/>
  <c r="AM819" i="7"/>
  <c r="AN819" i="7"/>
  <c r="AO819" i="7"/>
  <c r="AP819" i="7"/>
  <c r="AQ819" i="7"/>
  <c r="AL444" i="7"/>
  <c r="AL454" i="7"/>
  <c r="AL463" i="7"/>
  <c r="AL464" i="7"/>
  <c r="AL465" i="7"/>
  <c r="AL466" i="7"/>
  <c r="AL467" i="7"/>
  <c r="AL468" i="7"/>
  <c r="AL469" i="7"/>
  <c r="AL471" i="7"/>
  <c r="AL472" i="7"/>
  <c r="AL473" i="7"/>
  <c r="AL474" i="7"/>
  <c r="AL475" i="7"/>
  <c r="AL477" i="7"/>
  <c r="AL478" i="7"/>
  <c r="AL479" i="7"/>
  <c r="AL480" i="7"/>
  <c r="AL481" i="7"/>
  <c r="AL482" i="7"/>
  <c r="AL483" i="7"/>
  <c r="AL484" i="7"/>
  <c r="AL485" i="7"/>
  <c r="AL486" i="7"/>
  <c r="AL487" i="7"/>
  <c r="AL488" i="7"/>
  <c r="AL489" i="7"/>
  <c r="AL490" i="7"/>
  <c r="AL491" i="7"/>
  <c r="AL493" i="7"/>
  <c r="AL494" i="7"/>
  <c r="AL495" i="7"/>
  <c r="AL496" i="7"/>
  <c r="AL497" i="7"/>
  <c r="AL498" i="7"/>
  <c r="AL499" i="7"/>
  <c r="AL500" i="7"/>
  <c r="AL501" i="7"/>
  <c r="AL502" i="7"/>
  <c r="AL503" i="7"/>
  <c r="AL504" i="7"/>
  <c r="AL505" i="7"/>
  <c r="AL507" i="7"/>
  <c r="AL508" i="7"/>
  <c r="AL509" i="7"/>
  <c r="AL510" i="7"/>
  <c r="AL511" i="7"/>
  <c r="AL513" i="7"/>
  <c r="AL514" i="7"/>
  <c r="AL515" i="7"/>
  <c r="AL516" i="7"/>
  <c r="AL517" i="7"/>
  <c r="AL518" i="7"/>
  <c r="AL519" i="7"/>
  <c r="AL520" i="7"/>
  <c r="AL521" i="7"/>
  <c r="AL522" i="7"/>
  <c r="AL524" i="7"/>
  <c r="AL525" i="7"/>
  <c r="AL526" i="7"/>
  <c r="AL527" i="7"/>
  <c r="AL528" i="7"/>
  <c r="AL529" i="7"/>
  <c r="AL530" i="7"/>
  <c r="AL531" i="7"/>
  <c r="AL533" i="7"/>
  <c r="AL534" i="7"/>
  <c r="AL535" i="7"/>
  <c r="AL536" i="7"/>
  <c r="AL537" i="7"/>
  <c r="AL538" i="7"/>
  <c r="AL539" i="7"/>
  <c r="AL540" i="7"/>
  <c r="AL541" i="7"/>
  <c r="AL542" i="7"/>
  <c r="AL543" i="7"/>
  <c r="AL545" i="7"/>
  <c r="AL546" i="7"/>
  <c r="AL547" i="7"/>
  <c r="AL548" i="7"/>
  <c r="AL549" i="7"/>
  <c r="AL550" i="7"/>
  <c r="AL552" i="7"/>
  <c r="AL553" i="7"/>
  <c r="AL554" i="7"/>
  <c r="AL555" i="7"/>
  <c r="AL556" i="7"/>
  <c r="AL557" i="7"/>
  <c r="AL558" i="7"/>
  <c r="AL559" i="7"/>
  <c r="AL560" i="7"/>
  <c r="AL561" i="7"/>
  <c r="AL562" i="7"/>
  <c r="AL563" i="7"/>
  <c r="AL564" i="7"/>
  <c r="AL565" i="7"/>
  <c r="AL566" i="7"/>
  <c r="AL567" i="7"/>
  <c r="AL568" i="7"/>
  <c r="AL569" i="7"/>
  <c r="AL570" i="7"/>
  <c r="AL571" i="7"/>
  <c r="AL572" i="7"/>
  <c r="AL573" i="7"/>
  <c r="AL574" i="7"/>
  <c r="AL575" i="7"/>
  <c r="AL576" i="7"/>
  <c r="AL577" i="7"/>
  <c r="AL578" i="7"/>
  <c r="AL579" i="7"/>
  <c r="AL580" i="7"/>
  <c r="AL581" i="7"/>
  <c r="AL582" i="7"/>
  <c r="AL583" i="7"/>
  <c r="AL585" i="7"/>
  <c r="AL586" i="7"/>
  <c r="AL588" i="7"/>
  <c r="AL589" i="7"/>
  <c r="AL590" i="7"/>
  <c r="AL591" i="7"/>
  <c r="AL592" i="7"/>
  <c r="AL593" i="7"/>
  <c r="AL594" i="7"/>
  <c r="AL595" i="7"/>
  <c r="AL596" i="7"/>
  <c r="AL597" i="7"/>
  <c r="AL599" i="7"/>
  <c r="AL600" i="7"/>
  <c r="AL601" i="7"/>
  <c r="AL605" i="7"/>
  <c r="AL606" i="7"/>
  <c r="AL607" i="7"/>
  <c r="AL609" i="7"/>
  <c r="AL610" i="7"/>
  <c r="AL611" i="7"/>
  <c r="AL612" i="7"/>
  <c r="AL613" i="7"/>
  <c r="AL614" i="7"/>
  <c r="AL615" i="7"/>
  <c r="AL616" i="7"/>
  <c r="AL618" i="7"/>
  <c r="AL619" i="7"/>
  <c r="AL620" i="7"/>
  <c r="AL621" i="7"/>
  <c r="AL622" i="7"/>
  <c r="AL623" i="7"/>
  <c r="AL624" i="7"/>
  <c r="AL625" i="7"/>
  <c r="AL626" i="7"/>
  <c r="AL627" i="7"/>
  <c r="AL629" i="7"/>
  <c r="AL630" i="7"/>
  <c r="AL631" i="7"/>
  <c r="AL632" i="7"/>
  <c r="AL633" i="7"/>
  <c r="AL634" i="7"/>
  <c r="AL635" i="7"/>
  <c r="AL636" i="7"/>
  <c r="AL637" i="7"/>
  <c r="AL638" i="7"/>
  <c r="AL639" i="7"/>
  <c r="AL640" i="7"/>
  <c r="AL641" i="7"/>
  <c r="AL642" i="7"/>
  <c r="AL643" i="7"/>
  <c r="AL644" i="7"/>
  <c r="AL650" i="7"/>
  <c r="AL651" i="7"/>
  <c r="AL652" i="7"/>
  <c r="AL654" i="7"/>
  <c r="AL655" i="7"/>
  <c r="AL656" i="7"/>
  <c r="AL657" i="7"/>
  <c r="AL658" i="7"/>
  <c r="AL659" i="7"/>
  <c r="AL660" i="7"/>
  <c r="AL661" i="7"/>
  <c r="AL663" i="7"/>
  <c r="AL664" i="7"/>
  <c r="AL665" i="7"/>
  <c r="AL666" i="7"/>
  <c r="AL667" i="7"/>
  <c r="AL668" i="7"/>
  <c r="AL669" i="7"/>
  <c r="AL670" i="7"/>
  <c r="AL671" i="7"/>
  <c r="AL672" i="7"/>
  <c r="AL673" i="7"/>
  <c r="AL674" i="7"/>
  <c r="AL675" i="7"/>
  <c r="AL676" i="7"/>
  <c r="AL677" i="7"/>
  <c r="AL679" i="7"/>
  <c r="AL680" i="7"/>
  <c r="AL681" i="7"/>
  <c r="AL682" i="7"/>
  <c r="AL683" i="7"/>
  <c r="AL684" i="7"/>
  <c r="AL685" i="7"/>
  <c r="AL686" i="7"/>
  <c r="AL688" i="7"/>
  <c r="Y689" i="7"/>
  <c r="AL689" i="7"/>
  <c r="AL690" i="7"/>
  <c r="AL691" i="7"/>
  <c r="AL697" i="7"/>
  <c r="AL698" i="7"/>
  <c r="AL699" i="7"/>
  <c r="AL700" i="7"/>
  <c r="AL701" i="7"/>
  <c r="AL704" i="7"/>
  <c r="Y705" i="7"/>
  <c r="AL705" i="7"/>
  <c r="AL706" i="7"/>
  <c r="AL707" i="7"/>
  <c r="AL709" i="7"/>
  <c r="AL710" i="7"/>
  <c r="AL711" i="7"/>
  <c r="AL712" i="7"/>
  <c r="AL713" i="7"/>
  <c r="AL714" i="7"/>
  <c r="AL715" i="7"/>
  <c r="AL717" i="7"/>
  <c r="AL719" i="7"/>
  <c r="AL720" i="7"/>
  <c r="AL721" i="7"/>
  <c r="AL722" i="7"/>
  <c r="AL723" i="7"/>
  <c r="AL724" i="7"/>
  <c r="AL725" i="7"/>
  <c r="AL726" i="7"/>
  <c r="AL727" i="7"/>
  <c r="AL728" i="7"/>
  <c r="AL729" i="7"/>
  <c r="AL730" i="7"/>
  <c r="AL731" i="7"/>
  <c r="AL732" i="7"/>
  <c r="AL733" i="7"/>
  <c r="AL734" i="7"/>
  <c r="AL735" i="7"/>
  <c r="AL736" i="7"/>
  <c r="AL737" i="7"/>
  <c r="AL738" i="7"/>
  <c r="AL739" i="7"/>
  <c r="AL740" i="7"/>
  <c r="AL741" i="7"/>
  <c r="AL742" i="7"/>
  <c r="AL743" i="7"/>
  <c r="AL744" i="7"/>
  <c r="AL745" i="7"/>
  <c r="AL746" i="7"/>
  <c r="AL747" i="7"/>
  <c r="AL748" i="7"/>
  <c r="AL749" i="7"/>
  <c r="AL750" i="7"/>
  <c r="AL751" i="7"/>
  <c r="AL752" i="7"/>
  <c r="AL753" i="7"/>
  <c r="AL755" i="7"/>
  <c r="AL757" i="7"/>
  <c r="AL759" i="7"/>
  <c r="AL760" i="7"/>
  <c r="AL762" i="7"/>
  <c r="AL763" i="7"/>
  <c r="AL765" i="7"/>
  <c r="AL766" i="7"/>
  <c r="AL767" i="7"/>
  <c r="AL768" i="7"/>
  <c r="AL769" i="7"/>
  <c r="AL770" i="7"/>
  <c r="AL771" i="7"/>
  <c r="AL772" i="7"/>
  <c r="AL773" i="7"/>
  <c r="AL775" i="7"/>
  <c r="AL776" i="7"/>
  <c r="AL777" i="7"/>
  <c r="AL778" i="7"/>
  <c r="AL779" i="7"/>
  <c r="AL781" i="7"/>
  <c r="AL782" i="7"/>
  <c r="AL783" i="7"/>
  <c r="Y785" i="7"/>
  <c r="AL785" i="7"/>
  <c r="AL786" i="7"/>
  <c r="AL787" i="7"/>
  <c r="AL789" i="7"/>
  <c r="Y790" i="7"/>
  <c r="AL790" i="7"/>
  <c r="AL791" i="7"/>
  <c r="AL792" i="7"/>
  <c r="AL793" i="7"/>
  <c r="AL795" i="7"/>
  <c r="AL796" i="7"/>
  <c r="AL797" i="7"/>
  <c r="AL798" i="7"/>
  <c r="AL799" i="7"/>
  <c r="AL800" i="7"/>
  <c r="AL801" i="7"/>
  <c r="AL803" i="7"/>
  <c r="AL804" i="7"/>
  <c r="AL805" i="7"/>
  <c r="AL806" i="7"/>
  <c r="AL807" i="7"/>
  <c r="AL808" i="7"/>
  <c r="AL809" i="7"/>
  <c r="AL810" i="7"/>
  <c r="AL811" i="7"/>
  <c r="AL812" i="7"/>
  <c r="AL813" i="7"/>
  <c r="AL814" i="7"/>
  <c r="AL815" i="7"/>
  <c r="AL816" i="7"/>
  <c r="AL817" i="7"/>
  <c r="AL821" i="7"/>
  <c r="AL822" i="7"/>
  <c r="AL823" i="7"/>
  <c r="AL824" i="7"/>
  <c r="AL825" i="7"/>
  <c r="AL826" i="7"/>
  <c r="AL827" i="7"/>
  <c r="AL828" i="7"/>
  <c r="AL831" i="7"/>
  <c r="AL832" i="7"/>
  <c r="AL833" i="7"/>
  <c r="AL834" i="7"/>
  <c r="AL835" i="7"/>
  <c r="AL836" i="7"/>
  <c r="AL838" i="7"/>
  <c r="AL839" i="7"/>
  <c r="AL840" i="7"/>
  <c r="AL841" i="7"/>
  <c r="AL842" i="7"/>
  <c r="AL843" i="7"/>
  <c r="AL844" i="7"/>
  <c r="AL845" i="7"/>
  <c r="AL846" i="7"/>
  <c r="AL847" i="7"/>
  <c r="AL848" i="7"/>
  <c r="AL849" i="7"/>
  <c r="AL850" i="7"/>
  <c r="AL851" i="7"/>
  <c r="AL853" i="7"/>
  <c r="AL854" i="7"/>
  <c r="AL855" i="7"/>
  <c r="AL856" i="7"/>
  <c r="AL857" i="7"/>
  <c r="AL858" i="7"/>
  <c r="AL859" i="7"/>
  <c r="AL860" i="7"/>
  <c r="AL861" i="7"/>
  <c r="AL863" i="7"/>
  <c r="Y864" i="7"/>
  <c r="AL864" i="7"/>
  <c r="AL865" i="7"/>
  <c r="AL866" i="7"/>
  <c r="AL867" i="7"/>
  <c r="AL868" i="7"/>
  <c r="AL869" i="7"/>
  <c r="Y870" i="7"/>
  <c r="AL870" i="7"/>
  <c r="AL871" i="7"/>
  <c r="AL873" i="7"/>
  <c r="AL875" i="7"/>
  <c r="AL876" i="7"/>
  <c r="AL877" i="7"/>
  <c r="AL878" i="7"/>
  <c r="AL879" i="7"/>
  <c r="AL880" i="7"/>
  <c r="AL881" i="7"/>
  <c r="AL882" i="7"/>
  <c r="AL883" i="7"/>
  <c r="AL884" i="7"/>
  <c r="AL885" i="7"/>
  <c r="AL886" i="7"/>
  <c r="AL887" i="7"/>
  <c r="AL888" i="7"/>
  <c r="AL889" i="7"/>
  <c r="AL890" i="7"/>
  <c r="AL891" i="7"/>
  <c r="AL892" i="7"/>
  <c r="AL893" i="7"/>
  <c r="AL894" i="7"/>
  <c r="AL895" i="7"/>
  <c r="AL896" i="7"/>
  <c r="AL897" i="7"/>
  <c r="AL898" i="7"/>
  <c r="AL900" i="7"/>
  <c r="AL902" i="7"/>
  <c r="AL903" i="7"/>
  <c r="AL904" i="7"/>
  <c r="AL905" i="7"/>
  <c r="AL906" i="7"/>
  <c r="AL907" i="7"/>
  <c r="AL909" i="7"/>
  <c r="AL910" i="7"/>
  <c r="AL911" i="7"/>
  <c r="AL912" i="7"/>
  <c r="AL913" i="7"/>
  <c r="AL914" i="7"/>
  <c r="AL915" i="7"/>
  <c r="AL916" i="7"/>
  <c r="AL917" i="7"/>
  <c r="AL918" i="7"/>
  <c r="AL919" i="7"/>
  <c r="AL920" i="7"/>
  <c r="AL921" i="7"/>
  <c r="AL922" i="7"/>
  <c r="AL923" i="7"/>
  <c r="AL924" i="7"/>
  <c r="AL926" i="7"/>
  <c r="AL927" i="7"/>
  <c r="AL928" i="7"/>
  <c r="AL929" i="7"/>
  <c r="AL930" i="7"/>
  <c r="AL931" i="7"/>
  <c r="AL932" i="7"/>
  <c r="AL933" i="7"/>
  <c r="AL934" i="7"/>
  <c r="Y935" i="7"/>
  <c r="AL935" i="7"/>
  <c r="AL936" i="7"/>
  <c r="Y937" i="7"/>
  <c r="AL937" i="7"/>
  <c r="AL938" i="7"/>
  <c r="AL939" i="7"/>
  <c r="AL948" i="7"/>
  <c r="AL950" i="7"/>
  <c r="AL952" i="7"/>
  <c r="AL953" i="7"/>
  <c r="AL954" i="7"/>
  <c r="AL957" i="7"/>
  <c r="AL958" i="7"/>
  <c r="AL959" i="7"/>
  <c r="AL962" i="7"/>
  <c r="AL963" i="7"/>
  <c r="AL964" i="7"/>
  <c r="AL966" i="7"/>
  <c r="AL968" i="7"/>
  <c r="AL969" i="7"/>
  <c r="AL970" i="7"/>
  <c r="AL971" i="7"/>
  <c r="AL973" i="7"/>
  <c r="AL974" i="7"/>
  <c r="AL975" i="7"/>
  <c r="AL976" i="7"/>
  <c r="AL977" i="7"/>
  <c r="AL978" i="7"/>
  <c r="AL979" i="7"/>
  <c r="AL980" i="7"/>
  <c r="AL981" i="7"/>
  <c r="AL982" i="7"/>
  <c r="AL985" i="7"/>
  <c r="AL987" i="7"/>
  <c r="AL988" i="7"/>
  <c r="AL990" i="7"/>
  <c r="AL991" i="7"/>
  <c r="AL992" i="7"/>
  <c r="AL993" i="7"/>
  <c r="AL994" i="7"/>
  <c r="AL995" i="7"/>
  <c r="AL998" i="7"/>
  <c r="AL999" i="7"/>
  <c r="AL1000" i="7"/>
  <c r="AL1001" i="7"/>
  <c r="AL1002" i="7"/>
  <c r="Y1004" i="7"/>
  <c r="AL1004" i="7"/>
  <c r="AL1005" i="7"/>
  <c r="AL1006" i="7"/>
  <c r="AL1007" i="7"/>
  <c r="AL1010" i="7"/>
  <c r="AL1011" i="7"/>
  <c r="AL1013" i="7"/>
  <c r="AL1015" i="7"/>
  <c r="AL1017" i="7"/>
  <c r="AL1018" i="7"/>
  <c r="AL1019" i="7"/>
  <c r="AL1020" i="7"/>
  <c r="AL1021" i="7"/>
  <c r="AL1022" i="7"/>
  <c r="AL1024" i="7"/>
  <c r="Y1026" i="7"/>
  <c r="AL1026" i="7"/>
  <c r="Y1027" i="7"/>
  <c r="AL1027" i="7"/>
  <c r="AL1028" i="7"/>
  <c r="AL1029" i="7"/>
  <c r="AL1030" i="7"/>
  <c r="AL1031" i="7"/>
  <c r="AL1032" i="7"/>
  <c r="AL1033" i="7"/>
  <c r="AL1035" i="7"/>
  <c r="AL1036" i="7"/>
  <c r="AL1037" i="7"/>
  <c r="AL1039" i="7"/>
  <c r="AL1040" i="7"/>
  <c r="AL1041" i="7"/>
  <c r="AL1042" i="7"/>
  <c r="AL1043" i="7"/>
  <c r="AL1045" i="7"/>
  <c r="AL1046" i="7"/>
  <c r="AL1047" i="7"/>
  <c r="AL1048" i="7"/>
  <c r="AL1049" i="7"/>
  <c r="AL1050" i="7"/>
  <c r="AL1051" i="7"/>
  <c r="AL1052" i="7"/>
  <c r="AL1053" i="7"/>
  <c r="AL1054" i="7"/>
  <c r="AL1055" i="7"/>
  <c r="AL1056" i="7"/>
  <c r="AL1057" i="7"/>
  <c r="AL1058" i="7"/>
  <c r="AL1059" i="7"/>
  <c r="AL1060" i="7"/>
  <c r="AL1061" i="7"/>
  <c r="AL1062" i="7"/>
  <c r="AL1063" i="7"/>
  <c r="AL1064" i="7"/>
  <c r="AL1065" i="7"/>
  <c r="AL1067" i="7"/>
  <c r="AL1070" i="7"/>
  <c r="AL1071" i="7"/>
  <c r="AL1072" i="7"/>
  <c r="AL1073" i="7"/>
  <c r="AL1074" i="7"/>
  <c r="AL1075" i="7"/>
  <c r="AL1077" i="7"/>
  <c r="AL1078" i="7"/>
  <c r="AL1079" i="7"/>
  <c r="AL1082" i="7"/>
  <c r="AL1084" i="7"/>
  <c r="AL1085" i="7"/>
  <c r="AL1086" i="7"/>
  <c r="AL1087" i="7"/>
  <c r="AL1088" i="7"/>
  <c r="AL1090" i="7"/>
  <c r="AL1091" i="7"/>
  <c r="AL1092" i="7"/>
  <c r="AL1093" i="7"/>
  <c r="AL1095" i="7"/>
  <c r="AL1096" i="7"/>
  <c r="AL1097" i="7"/>
  <c r="AL1098" i="7"/>
  <c r="AL1099" i="7"/>
  <c r="AL1100" i="7"/>
  <c r="AL1101" i="7"/>
  <c r="AL1102" i="7"/>
  <c r="AL1103" i="7"/>
  <c r="AL1104" i="7"/>
  <c r="AL1105" i="7"/>
  <c r="AL1106" i="7"/>
  <c r="AL1107" i="7"/>
  <c r="AL1108" i="7"/>
  <c r="AL1109" i="7"/>
  <c r="AL1110" i="7"/>
  <c r="AL1111" i="7"/>
  <c r="AL1112" i="7"/>
  <c r="AL1113" i="7"/>
  <c r="AL1114" i="7"/>
  <c r="AL1116" i="7"/>
  <c r="AL1117" i="7"/>
  <c r="AL1118" i="7"/>
  <c r="AL1119" i="7"/>
  <c r="AL1120" i="7"/>
  <c r="AL1121" i="7"/>
  <c r="AL1122" i="7"/>
  <c r="AL1123" i="7"/>
  <c r="AL1124" i="7"/>
  <c r="AL1125" i="7"/>
  <c r="AL1126" i="7"/>
  <c r="AL1127" i="7"/>
  <c r="AL1128" i="7"/>
  <c r="AL1129" i="7"/>
  <c r="AL1130" i="7"/>
  <c r="AL1131" i="7"/>
  <c r="AL1132" i="7"/>
  <c r="AL1133" i="7"/>
  <c r="AL1134" i="7"/>
  <c r="AL1135" i="7"/>
  <c r="AL1136" i="7"/>
  <c r="AL1138" i="7"/>
  <c r="AL1139" i="7"/>
  <c r="AL1140" i="7"/>
  <c r="AL1141" i="7"/>
  <c r="AL1143" i="7"/>
  <c r="AL1144" i="7"/>
  <c r="AL1145" i="7"/>
  <c r="AL1147" i="7"/>
  <c r="AL1148" i="7"/>
  <c r="AL1150" i="7"/>
  <c r="AL1151" i="7"/>
  <c r="AL1152" i="7"/>
  <c r="AL1153" i="7"/>
  <c r="AL1154" i="7"/>
  <c r="AL1155" i="7"/>
  <c r="AL1156" i="7"/>
  <c r="AL1157" i="7"/>
  <c r="AL1158" i="7"/>
  <c r="AL1159" i="7"/>
  <c r="AL1160" i="7"/>
  <c r="AL1161" i="7"/>
  <c r="AL1162" i="7"/>
  <c r="AL1163" i="7"/>
  <c r="AL1165" i="7"/>
  <c r="AL1166" i="7"/>
  <c r="AL1167" i="7"/>
  <c r="AL1168" i="7"/>
  <c r="AL1169" i="7"/>
  <c r="AL1170" i="7"/>
  <c r="AL1171" i="7"/>
  <c r="AL1173" i="7"/>
  <c r="AL1174" i="7"/>
  <c r="AL1175" i="7"/>
  <c r="AL1176" i="7"/>
  <c r="AL1177" i="7"/>
  <c r="AL1178" i="7"/>
  <c r="AL1179" i="7"/>
  <c r="AL1180" i="7"/>
  <c r="AL1181" i="7"/>
  <c r="AL1182" i="7"/>
  <c r="AL1183" i="7"/>
  <c r="Y1186" i="7"/>
  <c r="AL1186" i="7"/>
  <c r="Y1187" i="7"/>
  <c r="AL1187" i="7"/>
  <c r="AL1188" i="7"/>
  <c r="AL1189" i="7"/>
  <c r="AL1190" i="7"/>
  <c r="Y1192" i="7"/>
  <c r="AL1192" i="7"/>
  <c r="AL1193" i="7"/>
  <c r="AL1194" i="7"/>
  <c r="AL1195" i="7"/>
  <c r="AL1196" i="7"/>
  <c r="AL1197" i="7"/>
  <c r="AL1198" i="7"/>
  <c r="AL1199" i="7"/>
  <c r="AL1200" i="7"/>
  <c r="AL1201" i="7"/>
  <c r="AL1202" i="7"/>
  <c r="AL1203" i="7"/>
  <c r="Y1205" i="7"/>
  <c r="AL1205" i="7"/>
  <c r="Y1206" i="7"/>
  <c r="AL1206" i="7"/>
  <c r="AL1207" i="7"/>
  <c r="AL1208" i="7"/>
  <c r="AL1209" i="7"/>
  <c r="Y1210" i="7"/>
  <c r="AL1210" i="7"/>
  <c r="AL1211" i="7"/>
  <c r="AL1212" i="7"/>
  <c r="AL1213" i="7"/>
  <c r="AL1214" i="7"/>
  <c r="Y1215" i="7"/>
  <c r="AL1215" i="7"/>
  <c r="AL1216" i="7"/>
  <c r="AL1217" i="7"/>
  <c r="AL1218" i="7"/>
  <c r="AL1219" i="7"/>
  <c r="AL1220" i="7"/>
  <c r="AL1221" i="7"/>
  <c r="Y1222" i="7"/>
  <c r="AL1222" i="7"/>
  <c r="AL1224" i="7"/>
  <c r="AL1225" i="7"/>
  <c r="AL1226" i="7"/>
  <c r="AL1227" i="7"/>
  <c r="AL1228" i="7"/>
  <c r="AL1229" i="7"/>
  <c r="AL1230" i="7"/>
  <c r="AL1231" i="7"/>
  <c r="AL1233" i="7"/>
  <c r="AL1234" i="7"/>
  <c r="AL1235" i="7"/>
  <c r="AL1236" i="7"/>
  <c r="AL1237" i="7"/>
  <c r="AL1238" i="7"/>
  <c r="AL1239" i="7"/>
  <c r="AL1240" i="7"/>
  <c r="AL1241" i="7"/>
  <c r="AL1242" i="7"/>
  <c r="AL1243" i="7"/>
  <c r="AL1244" i="7"/>
  <c r="AL1245" i="7"/>
  <c r="AL1247" i="7"/>
  <c r="AL1248" i="7"/>
  <c r="AL1249" i="7"/>
  <c r="AL1250" i="7"/>
  <c r="AL1251" i="7"/>
  <c r="AL1252" i="7"/>
  <c r="AL1253" i="7"/>
  <c r="AL1254" i="7"/>
  <c r="AL1256" i="7"/>
  <c r="AL1257" i="7"/>
  <c r="AL1259" i="7"/>
  <c r="AL1260" i="7"/>
  <c r="AL1261" i="7"/>
  <c r="AL1263" i="7"/>
  <c r="AL1264" i="7"/>
  <c r="AL1266" i="7"/>
  <c r="AL1267" i="7"/>
  <c r="AL1268" i="7"/>
  <c r="AL1269" i="7"/>
  <c r="AL1270" i="7"/>
  <c r="AL1271" i="7"/>
  <c r="AL1272" i="7"/>
  <c r="AL1273" i="7"/>
  <c r="AL1274" i="7"/>
  <c r="AL1275" i="7"/>
  <c r="AL1277" i="7"/>
  <c r="AL1278" i="7"/>
  <c r="AL1279" i="7"/>
  <c r="AL1280" i="7"/>
  <c r="AL1281" i="7"/>
  <c r="AL1282" i="7"/>
  <c r="AL1283" i="7"/>
  <c r="AL1284" i="7"/>
  <c r="AL1285" i="7"/>
  <c r="AL1286" i="7"/>
  <c r="AL1287" i="7"/>
  <c r="AL1288" i="7"/>
  <c r="AL1289" i="7"/>
  <c r="AL1290" i="7"/>
  <c r="AL1291" i="7"/>
  <c r="AL1292" i="7"/>
  <c r="AL1293" i="7"/>
  <c r="AL1294" i="7"/>
  <c r="AL1295" i="7"/>
  <c r="AL1296" i="7"/>
  <c r="AL1297" i="7"/>
  <c r="AL1298" i="7"/>
  <c r="AL1299" i="7"/>
  <c r="AL1300" i="7"/>
  <c r="Z704" i="7"/>
  <c r="Z539" i="7"/>
  <c r="AA539" i="7"/>
  <c r="AB539" i="7"/>
  <c r="AC539" i="7"/>
  <c r="AD539" i="7"/>
  <c r="AE539" i="7"/>
  <c r="AF539" i="7"/>
  <c r="AG539" i="7"/>
  <c r="AH539" i="7"/>
  <c r="AI539" i="7"/>
  <c r="AJ539" i="7"/>
  <c r="AK539" i="7"/>
  <c r="AM539" i="7"/>
  <c r="AN539" i="7"/>
  <c r="AO539" i="7"/>
  <c r="AP539" i="7"/>
  <c r="AQ539" i="7"/>
  <c r="AQ1214" i="7"/>
  <c r="AP1214" i="7"/>
  <c r="AO1214" i="7"/>
  <c r="AN1214" i="7"/>
  <c r="AM1214" i="7"/>
  <c r="AK1214" i="7"/>
  <c r="AJ1214" i="7"/>
  <c r="AI1214" i="7"/>
  <c r="AH1214" i="7"/>
  <c r="AG1214" i="7"/>
  <c r="AF1214" i="7"/>
  <c r="AE1214" i="7"/>
  <c r="AD1214" i="7"/>
  <c r="AC1214" i="7"/>
  <c r="AB1214" i="7"/>
  <c r="AA1214" i="7"/>
  <c r="Z1214" i="7"/>
  <c r="AQ1213" i="7"/>
  <c r="AP1213" i="7"/>
  <c r="AO1213" i="7"/>
  <c r="AN1213" i="7"/>
  <c r="AM1213" i="7"/>
  <c r="AK1213" i="7"/>
  <c r="AJ1213" i="7"/>
  <c r="AI1213" i="7"/>
  <c r="AH1213" i="7"/>
  <c r="AG1213" i="7"/>
  <c r="AF1213" i="7"/>
  <c r="AE1213" i="7"/>
  <c r="AD1213" i="7"/>
  <c r="AC1213" i="7"/>
  <c r="AB1213" i="7"/>
  <c r="AA1213" i="7"/>
  <c r="Z1213" i="7"/>
  <c r="AQ557" i="7"/>
  <c r="AP557" i="7"/>
  <c r="AO557" i="7"/>
  <c r="AN557" i="7"/>
  <c r="AM557" i="7"/>
  <c r="AK557" i="7"/>
  <c r="AJ557" i="7"/>
  <c r="AI557" i="7"/>
  <c r="AH557" i="7"/>
  <c r="AG557" i="7"/>
  <c r="AF557" i="7"/>
  <c r="AE557" i="7"/>
  <c r="AD557" i="7"/>
  <c r="AC557" i="7"/>
  <c r="AB557" i="7"/>
  <c r="AA557" i="7"/>
  <c r="Z557" i="7"/>
  <c r="AQ478" i="7"/>
  <c r="AP478" i="7"/>
  <c r="AO478" i="7"/>
  <c r="AN478" i="7"/>
  <c r="AM478" i="7"/>
  <c r="AK478" i="7"/>
  <c r="AJ478" i="7"/>
  <c r="AI478" i="7"/>
  <c r="AH478" i="7"/>
  <c r="AG478" i="7"/>
  <c r="AF478" i="7"/>
  <c r="AE478" i="7"/>
  <c r="AD478" i="7"/>
  <c r="AC478" i="7"/>
  <c r="AB478" i="7"/>
  <c r="AA478" i="7"/>
  <c r="Z478" i="7"/>
  <c r="I14" i="9"/>
  <c r="H14" i="9"/>
  <c r="G14" i="9"/>
  <c r="AK37" i="7"/>
  <c r="AJ37" i="7"/>
  <c r="AI37" i="7"/>
  <c r="AH37" i="7"/>
  <c r="AG37" i="7"/>
  <c r="AF37" i="7"/>
  <c r="AE37" i="7"/>
  <c r="AD37" i="7"/>
  <c r="AC37" i="7"/>
  <c r="AB37" i="7"/>
  <c r="AA37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AA23" i="7"/>
  <c r="AB23" i="7"/>
  <c r="AC23" i="7"/>
  <c r="AD23" i="7"/>
  <c r="AE23" i="7"/>
  <c r="AF23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H14" i="7"/>
  <c r="G14" i="7"/>
  <c r="Z14" i="7"/>
  <c r="I12" i="7"/>
  <c r="AB12" i="7"/>
  <c r="AM1079" i="7"/>
  <c r="AN1079" i="7"/>
  <c r="AO1079" i="7"/>
  <c r="AP1079" i="7"/>
  <c r="AQ1079" i="7"/>
  <c r="AM861" i="7"/>
  <c r="AN861" i="7"/>
  <c r="AO861" i="7"/>
  <c r="AP861" i="7"/>
  <c r="AQ861" i="7"/>
  <c r="AM833" i="7"/>
  <c r="AN833" i="7"/>
  <c r="AO833" i="7"/>
  <c r="AP833" i="7"/>
  <c r="AQ833" i="7"/>
  <c r="AM834" i="7"/>
  <c r="AN834" i="7"/>
  <c r="AO834" i="7"/>
  <c r="AP834" i="7"/>
  <c r="AQ834" i="7"/>
  <c r="AM835" i="7"/>
  <c r="AN835" i="7"/>
  <c r="AO835" i="7"/>
  <c r="AP835" i="7"/>
  <c r="AQ835" i="7"/>
  <c r="AM836" i="7"/>
  <c r="AN836" i="7"/>
  <c r="AO836" i="7"/>
  <c r="AP836" i="7"/>
  <c r="AQ836" i="7"/>
  <c r="AM827" i="7"/>
  <c r="AN827" i="7"/>
  <c r="AO827" i="7"/>
  <c r="AP827" i="7"/>
  <c r="AQ827" i="7"/>
  <c r="AM828" i="7"/>
  <c r="AN828" i="7"/>
  <c r="AO828" i="7"/>
  <c r="AP828" i="7"/>
  <c r="AQ828" i="7"/>
  <c r="AM805" i="7"/>
  <c r="AN805" i="7"/>
  <c r="AO805" i="7"/>
  <c r="AP805" i="7"/>
  <c r="AQ805" i="7"/>
  <c r="AM806" i="7"/>
  <c r="AN806" i="7"/>
  <c r="AO806" i="7"/>
  <c r="AP806" i="7"/>
  <c r="AQ806" i="7"/>
  <c r="AM807" i="7"/>
  <c r="AN807" i="7"/>
  <c r="AO807" i="7"/>
  <c r="AP807" i="7"/>
  <c r="AQ807" i="7"/>
  <c r="AM808" i="7"/>
  <c r="AN808" i="7"/>
  <c r="AO808" i="7"/>
  <c r="AP808" i="7"/>
  <c r="AQ808" i="7"/>
  <c r="AM809" i="7"/>
  <c r="AN809" i="7"/>
  <c r="AO809" i="7"/>
  <c r="AP809" i="7"/>
  <c r="AQ809" i="7"/>
  <c r="AM810" i="7"/>
  <c r="AN810" i="7"/>
  <c r="AO810" i="7"/>
  <c r="AP810" i="7"/>
  <c r="AQ810" i="7"/>
  <c r="AM811" i="7"/>
  <c r="AN811" i="7"/>
  <c r="AO811" i="7"/>
  <c r="AP811" i="7"/>
  <c r="AQ811" i="7"/>
  <c r="AM812" i="7"/>
  <c r="AN812" i="7"/>
  <c r="AO812" i="7"/>
  <c r="AP812" i="7"/>
  <c r="AQ812" i="7"/>
  <c r="AM813" i="7"/>
  <c r="AN813" i="7"/>
  <c r="AO813" i="7"/>
  <c r="AP813" i="7"/>
  <c r="AQ813" i="7"/>
  <c r="AM814" i="7"/>
  <c r="AN814" i="7"/>
  <c r="AO814" i="7"/>
  <c r="AP814" i="7"/>
  <c r="AQ814" i="7"/>
  <c r="AM815" i="7"/>
  <c r="AN815" i="7"/>
  <c r="AO815" i="7"/>
  <c r="AP815" i="7"/>
  <c r="AQ815" i="7"/>
  <c r="AM816" i="7"/>
  <c r="AN816" i="7"/>
  <c r="AO816" i="7"/>
  <c r="AP816" i="7"/>
  <c r="AQ816" i="7"/>
  <c r="AM817" i="7"/>
  <c r="AN817" i="7"/>
  <c r="AO817" i="7"/>
  <c r="AP817" i="7"/>
  <c r="AQ817" i="7"/>
  <c r="AM800" i="7"/>
  <c r="AN800" i="7"/>
  <c r="AO800" i="7"/>
  <c r="AP800" i="7"/>
  <c r="AQ800" i="7"/>
  <c r="AM801" i="7"/>
  <c r="AN801" i="7"/>
  <c r="AO801" i="7"/>
  <c r="AP801" i="7"/>
  <c r="AQ801" i="7"/>
  <c r="AM791" i="7"/>
  <c r="AN791" i="7"/>
  <c r="AO791" i="7"/>
  <c r="AP791" i="7"/>
  <c r="AQ791" i="7"/>
  <c r="AM792" i="7"/>
  <c r="AN792" i="7"/>
  <c r="AO792" i="7"/>
  <c r="AP792" i="7"/>
  <c r="AQ792" i="7"/>
  <c r="AM793" i="7"/>
  <c r="AN793" i="7"/>
  <c r="AO793" i="7"/>
  <c r="AP793" i="7"/>
  <c r="AQ793" i="7"/>
  <c r="AM607" i="7"/>
  <c r="AN607" i="7"/>
  <c r="AO607" i="7"/>
  <c r="AP607" i="7"/>
  <c r="AQ607" i="7"/>
  <c r="AM464" i="7"/>
  <c r="AN464" i="7"/>
  <c r="AO464" i="7"/>
  <c r="AP464" i="7"/>
  <c r="AQ464" i="7"/>
  <c r="AM465" i="7"/>
  <c r="AN465" i="7"/>
  <c r="AO465" i="7"/>
  <c r="AP465" i="7"/>
  <c r="AQ465" i="7"/>
  <c r="AM466" i="7"/>
  <c r="AN466" i="7"/>
  <c r="AO466" i="7"/>
  <c r="AP466" i="7"/>
  <c r="AQ466" i="7"/>
  <c r="AM467" i="7"/>
  <c r="AN467" i="7"/>
  <c r="AO467" i="7"/>
  <c r="AP467" i="7"/>
  <c r="AQ467" i="7"/>
  <c r="AM468" i="7"/>
  <c r="AN468" i="7"/>
  <c r="AO468" i="7"/>
  <c r="AP468" i="7"/>
  <c r="AQ468" i="7"/>
  <c r="AM469" i="7"/>
  <c r="AN469" i="7"/>
  <c r="AO469" i="7"/>
  <c r="AP469" i="7"/>
  <c r="AQ469" i="7"/>
  <c r="AQ463" i="7"/>
  <c r="AP463" i="7"/>
  <c r="AO463" i="7"/>
  <c r="AN463" i="7"/>
  <c r="AM463" i="7"/>
  <c r="AM475" i="7"/>
  <c r="AN475" i="7"/>
  <c r="AO475" i="7"/>
  <c r="AP475" i="7"/>
  <c r="AQ475" i="7"/>
  <c r="AM489" i="7"/>
  <c r="AN489" i="7"/>
  <c r="AO489" i="7"/>
  <c r="AP489" i="7"/>
  <c r="AQ489" i="7"/>
  <c r="AM490" i="7"/>
  <c r="AN490" i="7"/>
  <c r="AO490" i="7"/>
  <c r="AP490" i="7"/>
  <c r="AQ490" i="7"/>
  <c r="AM491" i="7"/>
  <c r="AN491" i="7"/>
  <c r="AO491" i="7"/>
  <c r="AP491" i="7"/>
  <c r="AQ491" i="7"/>
  <c r="AM511" i="7"/>
  <c r="AN511" i="7"/>
  <c r="AO511" i="7"/>
  <c r="AP511" i="7"/>
  <c r="AQ511" i="7"/>
  <c r="AM540" i="7"/>
  <c r="AN540" i="7"/>
  <c r="AO540" i="7"/>
  <c r="AP540" i="7"/>
  <c r="AQ540" i="7"/>
  <c r="AM541" i="7"/>
  <c r="AN541" i="7"/>
  <c r="AO541" i="7"/>
  <c r="AP541" i="7"/>
  <c r="AQ541" i="7"/>
  <c r="AM542" i="7"/>
  <c r="AN542" i="7"/>
  <c r="AO542" i="7"/>
  <c r="AP542" i="7"/>
  <c r="AQ542" i="7"/>
  <c r="AM543" i="7"/>
  <c r="AN543" i="7"/>
  <c r="AO543" i="7"/>
  <c r="AP543" i="7"/>
  <c r="AQ543" i="7"/>
  <c r="AM550" i="7"/>
  <c r="AN550" i="7"/>
  <c r="AO550" i="7"/>
  <c r="AP550" i="7"/>
  <c r="AQ550" i="7"/>
  <c r="AM579" i="7"/>
  <c r="AN579" i="7"/>
  <c r="AO579" i="7"/>
  <c r="AP579" i="7"/>
  <c r="AQ579" i="7"/>
  <c r="AM580" i="7"/>
  <c r="AN580" i="7"/>
  <c r="AO580" i="7"/>
  <c r="AP580" i="7"/>
  <c r="AQ580" i="7"/>
  <c r="AM581" i="7"/>
  <c r="AN581" i="7"/>
  <c r="AO581" i="7"/>
  <c r="AP581" i="7"/>
  <c r="AQ581" i="7"/>
  <c r="AM582" i="7"/>
  <c r="AN582" i="7"/>
  <c r="AO582" i="7"/>
  <c r="AP582" i="7"/>
  <c r="AQ582" i="7"/>
  <c r="AM583" i="7"/>
  <c r="AN583" i="7"/>
  <c r="AO583" i="7"/>
  <c r="AP583" i="7"/>
  <c r="AQ583" i="7"/>
  <c r="AM593" i="7"/>
  <c r="AN593" i="7"/>
  <c r="AO593" i="7"/>
  <c r="AP593" i="7"/>
  <c r="AQ593" i="7"/>
  <c r="AM594" i="7"/>
  <c r="AN594" i="7"/>
  <c r="AO594" i="7"/>
  <c r="AP594" i="7"/>
  <c r="AQ594" i="7"/>
  <c r="AM595" i="7"/>
  <c r="AN595" i="7"/>
  <c r="AO595" i="7"/>
  <c r="AP595" i="7"/>
  <c r="AQ595" i="7"/>
  <c r="AM596" i="7"/>
  <c r="AN596" i="7"/>
  <c r="AO596" i="7"/>
  <c r="AP596" i="7"/>
  <c r="AQ596" i="7"/>
  <c r="AM597" i="7"/>
  <c r="AN597" i="7"/>
  <c r="AO597" i="7"/>
  <c r="AP597" i="7"/>
  <c r="AQ597" i="7"/>
  <c r="AM627" i="7"/>
  <c r="AN627" i="7"/>
  <c r="AO627" i="7"/>
  <c r="AP627" i="7"/>
  <c r="AQ627" i="7"/>
  <c r="AM612" i="7"/>
  <c r="AN612" i="7"/>
  <c r="AO612" i="7"/>
  <c r="AP612" i="7"/>
  <c r="AQ612" i="7"/>
  <c r="AM613" i="7"/>
  <c r="AN613" i="7"/>
  <c r="AO613" i="7"/>
  <c r="AP613" i="7"/>
  <c r="AQ613" i="7"/>
  <c r="AM614" i="7"/>
  <c r="AN614" i="7"/>
  <c r="AO614" i="7"/>
  <c r="AP614" i="7"/>
  <c r="AQ614" i="7"/>
  <c r="AM615" i="7"/>
  <c r="AN615" i="7"/>
  <c r="AO615" i="7"/>
  <c r="AP615" i="7"/>
  <c r="AQ615" i="7"/>
  <c r="AM616" i="7"/>
  <c r="AN616" i="7"/>
  <c r="AO616" i="7"/>
  <c r="AP616" i="7"/>
  <c r="AQ616" i="7"/>
  <c r="AM658" i="7"/>
  <c r="AN658" i="7"/>
  <c r="AO658" i="7"/>
  <c r="AP658" i="7"/>
  <c r="AQ658" i="7"/>
  <c r="AM659" i="7"/>
  <c r="AN659" i="7"/>
  <c r="AO659" i="7"/>
  <c r="AP659" i="7"/>
  <c r="AQ659" i="7"/>
  <c r="AM660" i="7"/>
  <c r="AN660" i="7"/>
  <c r="AO660" i="7"/>
  <c r="AP660" i="7"/>
  <c r="AQ660" i="7"/>
  <c r="AM661" i="7"/>
  <c r="AN661" i="7"/>
  <c r="AO661" i="7"/>
  <c r="AP661" i="7"/>
  <c r="AQ661" i="7"/>
  <c r="AM674" i="7"/>
  <c r="AN674" i="7"/>
  <c r="AO674" i="7"/>
  <c r="AP674" i="7"/>
  <c r="AQ674" i="7"/>
  <c r="AM675" i="7"/>
  <c r="AN675" i="7"/>
  <c r="AO675" i="7"/>
  <c r="AP675" i="7"/>
  <c r="AQ675" i="7"/>
  <c r="AM676" i="7"/>
  <c r="AN676" i="7"/>
  <c r="AO676" i="7"/>
  <c r="AP676" i="7"/>
  <c r="AQ676" i="7"/>
  <c r="AM677" i="7"/>
  <c r="AN677" i="7"/>
  <c r="AO677" i="7"/>
  <c r="AP677" i="7"/>
  <c r="AQ677" i="7"/>
  <c r="AM715" i="7"/>
  <c r="AN715" i="7"/>
  <c r="AO715" i="7"/>
  <c r="AP715" i="7"/>
  <c r="AQ715" i="7"/>
  <c r="AM717" i="7"/>
  <c r="AN717" i="7"/>
  <c r="AO717" i="7"/>
  <c r="AP717" i="7"/>
  <c r="AQ717" i="7"/>
  <c r="AM707" i="7"/>
  <c r="AN707" i="7"/>
  <c r="AO707" i="7"/>
  <c r="AP707" i="7"/>
  <c r="AQ707" i="7"/>
  <c r="AM763" i="7"/>
  <c r="AN763" i="7"/>
  <c r="AO763" i="7"/>
  <c r="AP763" i="7"/>
  <c r="AQ763" i="7"/>
  <c r="AM759" i="7"/>
  <c r="AN759" i="7"/>
  <c r="AO759" i="7"/>
  <c r="AP759" i="7"/>
  <c r="AQ759" i="7"/>
  <c r="AM760" i="7"/>
  <c r="AN760" i="7"/>
  <c r="AO760" i="7"/>
  <c r="AP760" i="7"/>
  <c r="AQ760" i="7"/>
  <c r="AM734" i="7"/>
  <c r="AN734" i="7"/>
  <c r="AO734" i="7"/>
  <c r="AP734" i="7"/>
  <c r="AQ734" i="7"/>
  <c r="AM735" i="7"/>
  <c r="AN735" i="7"/>
  <c r="AO735" i="7"/>
  <c r="AP735" i="7"/>
  <c r="AQ735" i="7"/>
  <c r="AM736" i="7"/>
  <c r="AN736" i="7"/>
  <c r="AO736" i="7"/>
  <c r="AP736" i="7"/>
  <c r="AQ736" i="7"/>
  <c r="AM737" i="7"/>
  <c r="AN737" i="7"/>
  <c r="AO737" i="7"/>
  <c r="AP737" i="7"/>
  <c r="AQ737" i="7"/>
  <c r="AM738" i="7"/>
  <c r="AN738" i="7"/>
  <c r="AO738" i="7"/>
  <c r="AP738" i="7"/>
  <c r="AQ738" i="7"/>
  <c r="AM739" i="7"/>
  <c r="AN739" i="7"/>
  <c r="AO739" i="7"/>
  <c r="AP739" i="7"/>
  <c r="AQ739" i="7"/>
  <c r="AM740" i="7"/>
  <c r="AN740" i="7"/>
  <c r="AO740" i="7"/>
  <c r="AP740" i="7"/>
  <c r="AQ740" i="7"/>
  <c r="AM741" i="7"/>
  <c r="AN741" i="7"/>
  <c r="AO741" i="7"/>
  <c r="AP741" i="7"/>
  <c r="AQ741" i="7"/>
  <c r="AM742" i="7"/>
  <c r="AN742" i="7"/>
  <c r="AO742" i="7"/>
  <c r="AP742" i="7"/>
  <c r="AQ742" i="7"/>
  <c r="AM743" i="7"/>
  <c r="AN743" i="7"/>
  <c r="AO743" i="7"/>
  <c r="AP743" i="7"/>
  <c r="AQ743" i="7"/>
  <c r="AM744" i="7"/>
  <c r="AN744" i="7"/>
  <c r="AO744" i="7"/>
  <c r="AP744" i="7"/>
  <c r="AQ744" i="7"/>
  <c r="AM745" i="7"/>
  <c r="AN745" i="7"/>
  <c r="AO745" i="7"/>
  <c r="AP745" i="7"/>
  <c r="AQ745" i="7"/>
  <c r="AM746" i="7"/>
  <c r="AN746" i="7"/>
  <c r="AO746" i="7"/>
  <c r="AP746" i="7"/>
  <c r="AQ746" i="7"/>
  <c r="AM747" i="7"/>
  <c r="AN747" i="7"/>
  <c r="AO747" i="7"/>
  <c r="AP747" i="7"/>
  <c r="AQ747" i="7"/>
  <c r="AM748" i="7"/>
  <c r="AN748" i="7"/>
  <c r="AO748" i="7"/>
  <c r="AP748" i="7"/>
  <c r="AQ748" i="7"/>
  <c r="AM749" i="7"/>
  <c r="AN749" i="7"/>
  <c r="AO749" i="7"/>
  <c r="AP749" i="7"/>
  <c r="AQ749" i="7"/>
  <c r="AM750" i="7"/>
  <c r="AN750" i="7"/>
  <c r="AO750" i="7"/>
  <c r="AP750" i="7"/>
  <c r="AQ750" i="7"/>
  <c r="AM751" i="7"/>
  <c r="AN751" i="7"/>
  <c r="AO751" i="7"/>
  <c r="AP751" i="7"/>
  <c r="AQ751" i="7"/>
  <c r="AM752" i="7"/>
  <c r="AN752" i="7"/>
  <c r="AO752" i="7"/>
  <c r="AP752" i="7"/>
  <c r="AQ752" i="7"/>
  <c r="AM753" i="7"/>
  <c r="AN753" i="7"/>
  <c r="AO753" i="7"/>
  <c r="AP753" i="7"/>
  <c r="AQ753" i="7"/>
  <c r="AM755" i="7"/>
  <c r="AN755" i="7"/>
  <c r="AO755" i="7"/>
  <c r="AP755" i="7"/>
  <c r="AQ755" i="7"/>
  <c r="AM757" i="7"/>
  <c r="AN757" i="7"/>
  <c r="AO757" i="7"/>
  <c r="AP757" i="7"/>
  <c r="AQ757" i="7"/>
  <c r="AM700" i="7"/>
  <c r="AN700" i="7"/>
  <c r="AO700" i="7"/>
  <c r="AP700" i="7"/>
  <c r="AQ700" i="7"/>
  <c r="AM701" i="7"/>
  <c r="AN701" i="7"/>
  <c r="AO701" i="7"/>
  <c r="AP701" i="7"/>
  <c r="AQ701" i="7"/>
  <c r="AM692" i="7"/>
  <c r="AN692" i="7"/>
  <c r="AO692" i="7"/>
  <c r="AP692" i="7"/>
  <c r="AQ692" i="7"/>
  <c r="AM693" i="7"/>
  <c r="AN693" i="7"/>
  <c r="AO693" i="7"/>
  <c r="AP693" i="7"/>
  <c r="AQ693" i="7"/>
  <c r="AM694" i="7"/>
  <c r="AN694" i="7"/>
  <c r="AO694" i="7"/>
  <c r="AP694" i="7"/>
  <c r="AQ694" i="7"/>
  <c r="AM695" i="7"/>
  <c r="AN695" i="7"/>
  <c r="AO695" i="7"/>
  <c r="AP695" i="7"/>
  <c r="AQ695" i="7"/>
  <c r="AM684" i="7"/>
  <c r="AN684" i="7"/>
  <c r="AO684" i="7"/>
  <c r="AP684" i="7"/>
  <c r="AQ684" i="7"/>
  <c r="AM685" i="7"/>
  <c r="AN685" i="7"/>
  <c r="AO685" i="7"/>
  <c r="AP685" i="7"/>
  <c r="AQ685" i="7"/>
  <c r="AM686" i="7"/>
  <c r="AN686" i="7"/>
  <c r="AO686" i="7"/>
  <c r="AP686" i="7"/>
  <c r="AQ686" i="7"/>
  <c r="AM1050" i="7"/>
  <c r="AN1050" i="7"/>
  <c r="AO1050" i="7"/>
  <c r="AP1050" i="7"/>
  <c r="AQ1050" i="7"/>
  <c r="AM1051" i="7"/>
  <c r="AN1051" i="7"/>
  <c r="AO1051" i="7"/>
  <c r="AP1051" i="7"/>
  <c r="AQ1051" i="7"/>
  <c r="AM1052" i="7"/>
  <c r="AN1052" i="7"/>
  <c r="AO1052" i="7"/>
  <c r="AP1052" i="7"/>
  <c r="AQ1052" i="7"/>
  <c r="AM1053" i="7"/>
  <c r="AN1053" i="7"/>
  <c r="AO1053" i="7"/>
  <c r="AP1053" i="7"/>
  <c r="AQ1053" i="7"/>
  <c r="AM1054" i="7"/>
  <c r="AN1054" i="7"/>
  <c r="AO1054" i="7"/>
  <c r="AP1054" i="7"/>
  <c r="AQ1054" i="7"/>
  <c r="AM1055" i="7"/>
  <c r="AN1055" i="7"/>
  <c r="AO1055" i="7"/>
  <c r="AP1055" i="7"/>
  <c r="AQ1055" i="7"/>
  <c r="AM1056" i="7"/>
  <c r="AN1056" i="7"/>
  <c r="AO1056" i="7"/>
  <c r="AP1056" i="7"/>
  <c r="AQ1056" i="7"/>
  <c r="AM1057" i="7"/>
  <c r="AN1057" i="7"/>
  <c r="AO1057" i="7"/>
  <c r="AP1057" i="7"/>
  <c r="AQ1057" i="7"/>
  <c r="AM1058" i="7"/>
  <c r="AN1058" i="7"/>
  <c r="AO1058" i="7"/>
  <c r="AP1058" i="7"/>
  <c r="AQ1058" i="7"/>
  <c r="AM1059" i="7"/>
  <c r="AN1059" i="7"/>
  <c r="AO1059" i="7"/>
  <c r="AP1059" i="7"/>
  <c r="AQ1059" i="7"/>
  <c r="AM1060" i="7"/>
  <c r="AN1060" i="7"/>
  <c r="AO1060" i="7"/>
  <c r="AP1060" i="7"/>
  <c r="AQ1060" i="7"/>
  <c r="AM1061" i="7"/>
  <c r="AN1061" i="7"/>
  <c r="AO1061" i="7"/>
  <c r="AP1061" i="7"/>
  <c r="AQ1061" i="7"/>
  <c r="AM1062" i="7"/>
  <c r="AN1062" i="7"/>
  <c r="AO1062" i="7"/>
  <c r="AP1062" i="7"/>
  <c r="AQ1062" i="7"/>
  <c r="AM1063" i="7"/>
  <c r="AN1063" i="7"/>
  <c r="AO1063" i="7"/>
  <c r="AP1063" i="7"/>
  <c r="AQ1063" i="7"/>
  <c r="AM1064" i="7"/>
  <c r="AN1064" i="7"/>
  <c r="AO1064" i="7"/>
  <c r="AP1064" i="7"/>
  <c r="AQ1064" i="7"/>
  <c r="AM1065" i="7"/>
  <c r="AN1065" i="7"/>
  <c r="AO1065" i="7"/>
  <c r="AP1065" i="7"/>
  <c r="AQ1065" i="7"/>
  <c r="AM1043" i="7"/>
  <c r="AN1043" i="7"/>
  <c r="AO1043" i="7"/>
  <c r="AP1043" i="7"/>
  <c r="AQ1043" i="7"/>
  <c r="AM1037" i="7"/>
  <c r="AN1037" i="7"/>
  <c r="AO1037" i="7"/>
  <c r="AP1037" i="7"/>
  <c r="AQ1037" i="7"/>
  <c r="AQ975" i="7"/>
  <c r="AQ976" i="7"/>
  <c r="AQ977" i="7"/>
  <c r="AQ978" i="7"/>
  <c r="AQ979" i="7"/>
  <c r="AQ980" i="7"/>
  <c r="AQ981" i="7"/>
  <c r="AQ982" i="7"/>
  <c r="AP975" i="7"/>
  <c r="AP976" i="7"/>
  <c r="AP977" i="7"/>
  <c r="AP978" i="7"/>
  <c r="AP979" i="7"/>
  <c r="AP980" i="7"/>
  <c r="AP981" i="7"/>
  <c r="AP982" i="7"/>
  <c r="AO975" i="7"/>
  <c r="AO976" i="7"/>
  <c r="AO977" i="7"/>
  <c r="AO978" i="7"/>
  <c r="AO979" i="7"/>
  <c r="AO980" i="7"/>
  <c r="AO981" i="7"/>
  <c r="AO982" i="7"/>
  <c r="AN975" i="7"/>
  <c r="AN976" i="7"/>
  <c r="AN977" i="7"/>
  <c r="AN978" i="7"/>
  <c r="AN979" i="7"/>
  <c r="AN980" i="7"/>
  <c r="AN981" i="7"/>
  <c r="AN982" i="7"/>
  <c r="AM975" i="7"/>
  <c r="AM976" i="7"/>
  <c r="AM977" i="7"/>
  <c r="AM978" i="7"/>
  <c r="AM979" i="7"/>
  <c r="AM980" i="7"/>
  <c r="AM981" i="7"/>
  <c r="AM982" i="7"/>
  <c r="AM914" i="7"/>
  <c r="AN914" i="7"/>
  <c r="AO914" i="7"/>
  <c r="AP914" i="7"/>
  <c r="AQ914" i="7"/>
  <c r="AM915" i="7"/>
  <c r="AN915" i="7"/>
  <c r="AO915" i="7"/>
  <c r="AP915" i="7"/>
  <c r="AQ915" i="7"/>
  <c r="AM916" i="7"/>
  <c r="AN916" i="7"/>
  <c r="AO916" i="7"/>
  <c r="AP916" i="7"/>
  <c r="AQ916" i="7"/>
  <c r="AM917" i="7"/>
  <c r="AN917" i="7"/>
  <c r="AO917" i="7"/>
  <c r="AP917" i="7"/>
  <c r="AQ917" i="7"/>
  <c r="AM918" i="7"/>
  <c r="AN918" i="7"/>
  <c r="AO918" i="7"/>
  <c r="AP918" i="7"/>
  <c r="AQ918" i="7"/>
  <c r="AM919" i="7"/>
  <c r="AN919" i="7"/>
  <c r="AO919" i="7"/>
  <c r="AP919" i="7"/>
  <c r="AQ919" i="7"/>
  <c r="AM920" i="7"/>
  <c r="AN920" i="7"/>
  <c r="AO920" i="7"/>
  <c r="AP920" i="7"/>
  <c r="AQ920" i="7"/>
  <c r="AM921" i="7"/>
  <c r="AN921" i="7"/>
  <c r="AO921" i="7"/>
  <c r="AP921" i="7"/>
  <c r="AQ921" i="7"/>
  <c r="AM922" i="7"/>
  <c r="AN922" i="7"/>
  <c r="AO922" i="7"/>
  <c r="AP922" i="7"/>
  <c r="AQ922" i="7"/>
  <c r="AM923" i="7"/>
  <c r="AN923" i="7"/>
  <c r="AO923" i="7"/>
  <c r="AP923" i="7"/>
  <c r="AQ923" i="7"/>
  <c r="AM924" i="7"/>
  <c r="AN924" i="7"/>
  <c r="AO924" i="7"/>
  <c r="AP924" i="7"/>
  <c r="AQ924" i="7"/>
  <c r="AM873" i="7"/>
  <c r="AN873" i="7"/>
  <c r="AO873" i="7"/>
  <c r="AP873" i="7"/>
  <c r="AQ873" i="7"/>
  <c r="AM875" i="7"/>
  <c r="AN875" i="7"/>
  <c r="AO875" i="7"/>
  <c r="AP875" i="7"/>
  <c r="AQ875" i="7"/>
  <c r="AM876" i="7"/>
  <c r="AN876" i="7"/>
  <c r="AO876" i="7"/>
  <c r="AP876" i="7"/>
  <c r="AQ876" i="7"/>
  <c r="AM877" i="7"/>
  <c r="AN877" i="7"/>
  <c r="AO877" i="7"/>
  <c r="AP877" i="7"/>
  <c r="AQ877" i="7"/>
  <c r="AM878" i="7"/>
  <c r="AN878" i="7"/>
  <c r="AO878" i="7"/>
  <c r="AP878" i="7"/>
  <c r="AQ878" i="7"/>
  <c r="AM879" i="7"/>
  <c r="AN879" i="7"/>
  <c r="AO879" i="7"/>
  <c r="AP879" i="7"/>
  <c r="AQ879" i="7"/>
  <c r="AM880" i="7"/>
  <c r="AN880" i="7"/>
  <c r="AO880" i="7"/>
  <c r="AP880" i="7"/>
  <c r="AQ880" i="7"/>
  <c r="AM881" i="7"/>
  <c r="AN881" i="7"/>
  <c r="AO881" i="7"/>
  <c r="AP881" i="7"/>
  <c r="AQ881" i="7"/>
  <c r="AM882" i="7"/>
  <c r="AN882" i="7"/>
  <c r="AO882" i="7"/>
  <c r="AP882" i="7"/>
  <c r="AQ882" i="7"/>
  <c r="AM883" i="7"/>
  <c r="AN883" i="7"/>
  <c r="AO883" i="7"/>
  <c r="AP883" i="7"/>
  <c r="AQ883" i="7"/>
  <c r="AM884" i="7"/>
  <c r="AN884" i="7"/>
  <c r="AO884" i="7"/>
  <c r="AP884" i="7"/>
  <c r="AQ884" i="7"/>
  <c r="AM885" i="7"/>
  <c r="AN885" i="7"/>
  <c r="AO885" i="7"/>
  <c r="AP885" i="7"/>
  <c r="AQ885" i="7"/>
  <c r="AM886" i="7"/>
  <c r="AN886" i="7"/>
  <c r="AO886" i="7"/>
  <c r="AP886" i="7"/>
  <c r="AQ886" i="7"/>
  <c r="AM887" i="7"/>
  <c r="AN887" i="7"/>
  <c r="AO887" i="7"/>
  <c r="AP887" i="7"/>
  <c r="AQ887" i="7"/>
  <c r="AM888" i="7"/>
  <c r="AN888" i="7"/>
  <c r="AO888" i="7"/>
  <c r="AP888" i="7"/>
  <c r="AQ888" i="7"/>
  <c r="AM889" i="7"/>
  <c r="AN889" i="7"/>
  <c r="AO889" i="7"/>
  <c r="AP889" i="7"/>
  <c r="AQ889" i="7"/>
  <c r="AM890" i="7"/>
  <c r="AN890" i="7"/>
  <c r="AO890" i="7"/>
  <c r="AP890" i="7"/>
  <c r="AQ890" i="7"/>
  <c r="AM891" i="7"/>
  <c r="AN891" i="7"/>
  <c r="AO891" i="7"/>
  <c r="AP891" i="7"/>
  <c r="AQ891" i="7"/>
  <c r="AM892" i="7"/>
  <c r="AN892" i="7"/>
  <c r="AO892" i="7"/>
  <c r="AP892" i="7"/>
  <c r="AQ892" i="7"/>
  <c r="AM893" i="7"/>
  <c r="AN893" i="7"/>
  <c r="AO893" i="7"/>
  <c r="AP893" i="7"/>
  <c r="AQ893" i="7"/>
  <c r="AM894" i="7"/>
  <c r="AN894" i="7"/>
  <c r="AO894" i="7"/>
  <c r="AP894" i="7"/>
  <c r="AQ894" i="7"/>
  <c r="AM895" i="7"/>
  <c r="AN895" i="7"/>
  <c r="AO895" i="7"/>
  <c r="AP895" i="7"/>
  <c r="AQ895" i="7"/>
  <c r="AM896" i="7"/>
  <c r="AN896" i="7"/>
  <c r="AO896" i="7"/>
  <c r="AP896" i="7"/>
  <c r="AQ896" i="7"/>
  <c r="AM897" i="7"/>
  <c r="AN897" i="7"/>
  <c r="AO897" i="7"/>
  <c r="AP897" i="7"/>
  <c r="AQ897" i="7"/>
  <c r="AM898" i="7"/>
  <c r="AN898" i="7"/>
  <c r="AO898" i="7"/>
  <c r="AP898" i="7"/>
  <c r="AQ898" i="7"/>
  <c r="AM866" i="7"/>
  <c r="AN866" i="7"/>
  <c r="AO866" i="7"/>
  <c r="AP866" i="7"/>
  <c r="AQ866" i="7"/>
  <c r="AM867" i="7"/>
  <c r="AN867" i="7"/>
  <c r="AO867" i="7"/>
  <c r="AP867" i="7"/>
  <c r="AQ867" i="7"/>
  <c r="AM868" i="7"/>
  <c r="AN868" i="7"/>
  <c r="AO868" i="7"/>
  <c r="AP868" i="7"/>
  <c r="AQ868" i="7"/>
  <c r="AM869" i="7"/>
  <c r="AN869" i="7"/>
  <c r="AO869" i="7"/>
  <c r="AP869" i="7"/>
  <c r="AQ869" i="7"/>
  <c r="AM871" i="7"/>
  <c r="AN871" i="7"/>
  <c r="AO871" i="7"/>
  <c r="AP871" i="7"/>
  <c r="AQ871" i="7"/>
  <c r="AM844" i="7"/>
  <c r="AN844" i="7"/>
  <c r="AO844" i="7"/>
  <c r="AP844" i="7"/>
  <c r="AQ844" i="7"/>
  <c r="AM845" i="7"/>
  <c r="AN845" i="7"/>
  <c r="AO845" i="7"/>
  <c r="AP845" i="7"/>
  <c r="AQ845" i="7"/>
  <c r="AM846" i="7"/>
  <c r="AN846" i="7"/>
  <c r="AO846" i="7"/>
  <c r="AP846" i="7"/>
  <c r="AQ846" i="7"/>
  <c r="AM847" i="7"/>
  <c r="AN847" i="7"/>
  <c r="AO847" i="7"/>
  <c r="AP847" i="7"/>
  <c r="AQ847" i="7"/>
  <c r="AM848" i="7"/>
  <c r="AN848" i="7"/>
  <c r="AO848" i="7"/>
  <c r="AP848" i="7"/>
  <c r="AQ848" i="7"/>
  <c r="AM849" i="7"/>
  <c r="AN849" i="7"/>
  <c r="AO849" i="7"/>
  <c r="AP849" i="7"/>
  <c r="AQ849" i="7"/>
  <c r="AM850" i="7"/>
  <c r="AN850" i="7"/>
  <c r="AO850" i="7"/>
  <c r="AP850" i="7"/>
  <c r="AQ850" i="7"/>
  <c r="AM851" i="7"/>
  <c r="AN851" i="7"/>
  <c r="AO851" i="7"/>
  <c r="AP851" i="7"/>
  <c r="AQ851" i="7"/>
  <c r="AE145" i="7"/>
  <c r="AE110" i="7"/>
  <c r="AE111" i="7"/>
  <c r="AE112" i="7"/>
  <c r="AE113" i="7"/>
  <c r="AE114" i="7"/>
  <c r="AE115" i="7"/>
  <c r="AE108" i="7"/>
  <c r="AE109" i="7"/>
  <c r="AM1021" i="7"/>
  <c r="AN1021" i="7"/>
  <c r="AO1021" i="7"/>
  <c r="AP1021" i="7"/>
  <c r="AQ1021" i="7"/>
  <c r="AM1022" i="7"/>
  <c r="AN1022" i="7"/>
  <c r="AO1022" i="7"/>
  <c r="AP1022" i="7"/>
  <c r="AQ1022" i="7"/>
  <c r="AL328" i="7"/>
  <c r="AM328" i="7"/>
  <c r="AN328" i="7"/>
  <c r="AO328" i="7"/>
  <c r="AP328" i="7"/>
  <c r="AQ328" i="7"/>
  <c r="AL311" i="7"/>
  <c r="AM311" i="7"/>
  <c r="AN311" i="7"/>
  <c r="AO311" i="7"/>
  <c r="AP311" i="7"/>
  <c r="AQ311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E437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L182" i="7"/>
  <c r="AM182" i="7"/>
  <c r="AN182" i="7"/>
  <c r="AO182" i="7"/>
  <c r="AP182" i="7"/>
  <c r="AQ182" i="7"/>
  <c r="AL166" i="7"/>
  <c r="AM166" i="7"/>
  <c r="AN166" i="7"/>
  <c r="AO166" i="7"/>
  <c r="AP166" i="7"/>
  <c r="AQ166" i="7"/>
  <c r="AL120" i="7"/>
  <c r="AM120" i="7"/>
  <c r="AN120" i="7"/>
  <c r="AO120" i="7"/>
  <c r="AP120" i="7"/>
  <c r="AQ120" i="7"/>
  <c r="AL107" i="7"/>
  <c r="AM107" i="7"/>
  <c r="AN107" i="7"/>
  <c r="AO107" i="7"/>
  <c r="AP107" i="7"/>
  <c r="AQ107" i="7"/>
  <c r="AL87" i="7"/>
  <c r="AM87" i="7"/>
  <c r="AN87" i="7"/>
  <c r="AO87" i="7"/>
  <c r="AP87" i="7"/>
  <c r="AQ87" i="7"/>
  <c r="AL62" i="7"/>
  <c r="AM62" i="7"/>
  <c r="AN62" i="7"/>
  <c r="AO62" i="7"/>
  <c r="AP62" i="7"/>
  <c r="AQ62" i="7"/>
  <c r="AL75" i="7"/>
  <c r="AM75" i="7"/>
  <c r="AN75" i="7"/>
  <c r="AO75" i="7"/>
  <c r="AP75" i="7"/>
  <c r="AQ75" i="7"/>
  <c r="AL72" i="7"/>
  <c r="AM72" i="7"/>
  <c r="AN72" i="7"/>
  <c r="AO72" i="7"/>
  <c r="AP72" i="7"/>
  <c r="AQ72" i="7"/>
  <c r="AL68" i="7"/>
  <c r="AM68" i="7"/>
  <c r="AN68" i="7"/>
  <c r="AO68" i="7"/>
  <c r="AP68" i="7"/>
  <c r="AQ68" i="7"/>
  <c r="AL50" i="7"/>
  <c r="AM50" i="7"/>
  <c r="AN50" i="7"/>
  <c r="AO50" i="7"/>
  <c r="AP50" i="7"/>
  <c r="AQ50" i="7"/>
  <c r="AK23" i="7"/>
  <c r="AJ23" i="7"/>
  <c r="AI23" i="7"/>
  <c r="AH23" i="7"/>
  <c r="AG23" i="7"/>
  <c r="AF10" i="7"/>
  <c r="AG10" i="7"/>
  <c r="AH10" i="7"/>
  <c r="AI10" i="7"/>
  <c r="AJ10" i="7"/>
  <c r="AK10" i="7"/>
  <c r="AF12" i="7"/>
  <c r="AG12" i="7"/>
  <c r="AH12" i="7"/>
  <c r="AI12" i="7"/>
  <c r="AJ12" i="7"/>
  <c r="AK12" i="7"/>
  <c r="AF13" i="7"/>
  <c r="AG13" i="7"/>
  <c r="AH13" i="7"/>
  <c r="AI13" i="7"/>
  <c r="AJ13" i="7"/>
  <c r="AK13" i="7"/>
  <c r="AH14" i="7"/>
  <c r="AI14" i="7"/>
  <c r="AJ14" i="7"/>
  <c r="AK14" i="7"/>
  <c r="AF16" i="7"/>
  <c r="AG16" i="7"/>
  <c r="AH16" i="7"/>
  <c r="AI16" i="7"/>
  <c r="AJ16" i="7"/>
  <c r="AK16" i="7"/>
  <c r="AF18" i="7"/>
  <c r="AG18" i="7"/>
  <c r="AH18" i="7"/>
  <c r="AI18" i="7"/>
  <c r="AJ18" i="7"/>
  <c r="AK18" i="7"/>
  <c r="AF19" i="7"/>
  <c r="AG19" i="7"/>
  <c r="AH19" i="7"/>
  <c r="AI19" i="7"/>
  <c r="AJ19" i="7"/>
  <c r="AK19" i="7"/>
  <c r="AF28" i="7"/>
  <c r="AG28" i="7"/>
  <c r="AH28" i="7"/>
  <c r="AI28" i="7"/>
  <c r="AJ28" i="7"/>
  <c r="AK28" i="7"/>
  <c r="AF29" i="7"/>
  <c r="AG29" i="7"/>
  <c r="AH29" i="7"/>
  <c r="AI29" i="7"/>
  <c r="AJ29" i="7"/>
  <c r="AK29" i="7"/>
  <c r="AF30" i="7"/>
  <c r="AG30" i="7"/>
  <c r="AH30" i="7"/>
  <c r="AI30" i="7"/>
  <c r="AJ30" i="7"/>
  <c r="AK30" i="7"/>
  <c r="AF33" i="7"/>
  <c r="AG33" i="7"/>
  <c r="AH33" i="7"/>
  <c r="AI33" i="7"/>
  <c r="AJ33" i="7"/>
  <c r="AK33" i="7"/>
  <c r="AF35" i="7"/>
  <c r="AG35" i="7"/>
  <c r="AH35" i="7"/>
  <c r="AI35" i="7"/>
  <c r="AJ35" i="7"/>
  <c r="AK35" i="7"/>
  <c r="AF36" i="7"/>
  <c r="AG36" i="7"/>
  <c r="AH36" i="7"/>
  <c r="AI36" i="7"/>
  <c r="AJ36" i="7"/>
  <c r="AK36" i="7"/>
  <c r="AF39" i="7"/>
  <c r="AG39" i="7"/>
  <c r="AH39" i="7"/>
  <c r="AI39" i="7"/>
  <c r="AJ39" i="7"/>
  <c r="AK39" i="7"/>
  <c r="AF40" i="7"/>
  <c r="AG40" i="7"/>
  <c r="AH40" i="7"/>
  <c r="AI40" i="7"/>
  <c r="AJ40" i="7"/>
  <c r="AK40" i="7"/>
  <c r="AF41" i="7"/>
  <c r="AG41" i="7"/>
  <c r="AH41" i="7"/>
  <c r="AI41" i="7"/>
  <c r="AJ41" i="7"/>
  <c r="AK41" i="7"/>
  <c r="AF42" i="7"/>
  <c r="AG42" i="7"/>
  <c r="AH42" i="7"/>
  <c r="AI42" i="7"/>
  <c r="AJ42" i="7"/>
  <c r="AK42" i="7"/>
  <c r="AF43" i="7"/>
  <c r="AG43" i="7"/>
  <c r="AH43" i="7"/>
  <c r="AI43" i="7"/>
  <c r="AJ43" i="7"/>
  <c r="AK43" i="7"/>
  <c r="AF44" i="7"/>
  <c r="AG44" i="7"/>
  <c r="AH44" i="7"/>
  <c r="AI44" i="7"/>
  <c r="AJ44" i="7"/>
  <c r="AK44" i="7"/>
  <c r="AF47" i="7"/>
  <c r="AG47" i="7"/>
  <c r="AH47" i="7"/>
  <c r="AI47" i="7"/>
  <c r="AJ47" i="7"/>
  <c r="AK47" i="7"/>
  <c r="AF50" i="7"/>
  <c r="AG50" i="7"/>
  <c r="AH50" i="7"/>
  <c r="AI50" i="7"/>
  <c r="AJ50" i="7"/>
  <c r="AK50" i="7"/>
  <c r="AF51" i="7"/>
  <c r="AG51" i="7"/>
  <c r="AH51" i="7"/>
  <c r="AI51" i="7"/>
  <c r="AJ51" i="7"/>
  <c r="AK51" i="7"/>
  <c r="AF52" i="7"/>
  <c r="AG52" i="7"/>
  <c r="AH52" i="7"/>
  <c r="AI52" i="7"/>
  <c r="AJ52" i="7"/>
  <c r="AK52" i="7"/>
  <c r="AF53" i="7"/>
  <c r="AG53" i="7"/>
  <c r="AH53" i="7"/>
  <c r="AI53" i="7"/>
  <c r="AJ53" i="7"/>
  <c r="AK53" i="7"/>
  <c r="AF54" i="7"/>
  <c r="AG54" i="7"/>
  <c r="AH54" i="7"/>
  <c r="AI54" i="7"/>
  <c r="AJ54" i="7"/>
  <c r="AK54" i="7"/>
  <c r="AF55" i="7"/>
  <c r="AG55" i="7"/>
  <c r="AH55" i="7"/>
  <c r="AI55" i="7"/>
  <c r="AJ55" i="7"/>
  <c r="AK55" i="7"/>
  <c r="AF56" i="7"/>
  <c r="AG56" i="7"/>
  <c r="AH56" i="7"/>
  <c r="AI56" i="7"/>
  <c r="AJ56" i="7"/>
  <c r="AK56" i="7"/>
  <c r="AF57" i="7"/>
  <c r="AG57" i="7"/>
  <c r="AH57" i="7"/>
  <c r="AI57" i="7"/>
  <c r="AJ57" i="7"/>
  <c r="AK57" i="7"/>
  <c r="AF58" i="7"/>
  <c r="AG58" i="7"/>
  <c r="AH58" i="7"/>
  <c r="AI58" i="7"/>
  <c r="AJ58" i="7"/>
  <c r="AK58" i="7"/>
  <c r="AF59" i="7"/>
  <c r="AG59" i="7"/>
  <c r="AH59" i="7"/>
  <c r="AI59" i="7"/>
  <c r="AJ59" i="7"/>
  <c r="AK59" i="7"/>
  <c r="AF60" i="7"/>
  <c r="AG60" i="7"/>
  <c r="AH60" i="7"/>
  <c r="AI60" i="7"/>
  <c r="AJ60" i="7"/>
  <c r="AK60" i="7"/>
  <c r="AF61" i="7"/>
  <c r="AG61" i="7"/>
  <c r="AH61" i="7"/>
  <c r="AI61" i="7"/>
  <c r="AJ61" i="7"/>
  <c r="AK61" i="7"/>
  <c r="AF62" i="7"/>
  <c r="AG62" i="7"/>
  <c r="AH62" i="7"/>
  <c r="AI62" i="7"/>
  <c r="AJ62" i="7"/>
  <c r="AK62" i="7"/>
  <c r="AF64" i="7"/>
  <c r="AG64" i="7"/>
  <c r="AH64" i="7"/>
  <c r="AI64" i="7"/>
  <c r="AJ64" i="7"/>
  <c r="AK64" i="7"/>
  <c r="AF66" i="7"/>
  <c r="AG66" i="7"/>
  <c r="AH66" i="7"/>
  <c r="AI66" i="7"/>
  <c r="AJ66" i="7"/>
  <c r="AK66" i="7"/>
  <c r="AF68" i="7"/>
  <c r="AG68" i="7"/>
  <c r="AH68" i="7"/>
  <c r="AI68" i="7"/>
  <c r="AJ68" i="7"/>
  <c r="AK68" i="7"/>
  <c r="AF69" i="7"/>
  <c r="AG69" i="7"/>
  <c r="AH69" i="7"/>
  <c r="AI69" i="7"/>
  <c r="AJ69" i="7"/>
  <c r="AK69" i="7"/>
  <c r="AF70" i="7"/>
  <c r="AG70" i="7"/>
  <c r="AH70" i="7"/>
  <c r="AI70" i="7"/>
  <c r="AJ70" i="7"/>
  <c r="AK70" i="7"/>
  <c r="AF72" i="7"/>
  <c r="AG72" i="7"/>
  <c r="AH72" i="7"/>
  <c r="AI72" i="7"/>
  <c r="AJ72" i="7"/>
  <c r="AK72" i="7"/>
  <c r="AF73" i="7"/>
  <c r="AG73" i="7"/>
  <c r="AH73" i="7"/>
  <c r="AI73" i="7"/>
  <c r="AJ73" i="7"/>
  <c r="AK73" i="7"/>
  <c r="AF74" i="7"/>
  <c r="AG74" i="7"/>
  <c r="AH74" i="7"/>
  <c r="AI74" i="7"/>
  <c r="AJ74" i="7"/>
  <c r="AK74" i="7"/>
  <c r="AF75" i="7"/>
  <c r="AG75" i="7"/>
  <c r="AH75" i="7"/>
  <c r="AI75" i="7"/>
  <c r="AJ75" i="7"/>
  <c r="AK75" i="7"/>
  <c r="AF77" i="7"/>
  <c r="AG77" i="7"/>
  <c r="AH77" i="7"/>
  <c r="AI77" i="7"/>
  <c r="AJ77" i="7"/>
  <c r="AK77" i="7"/>
  <c r="AF81" i="7"/>
  <c r="AG81" i="7"/>
  <c r="AH81" i="7"/>
  <c r="AI81" i="7"/>
  <c r="AJ81" i="7"/>
  <c r="AK81" i="7"/>
  <c r="AF82" i="7"/>
  <c r="AG82" i="7"/>
  <c r="AH82" i="7"/>
  <c r="AI82" i="7"/>
  <c r="AJ82" i="7"/>
  <c r="AK82" i="7"/>
  <c r="AF83" i="7"/>
  <c r="AG83" i="7"/>
  <c r="AH83" i="7"/>
  <c r="AI83" i="7"/>
  <c r="AJ83" i="7"/>
  <c r="AK83" i="7"/>
  <c r="AF84" i="7"/>
  <c r="AG84" i="7"/>
  <c r="AH84" i="7"/>
  <c r="AI84" i="7"/>
  <c r="AJ84" i="7"/>
  <c r="AK84" i="7"/>
  <c r="AF85" i="7"/>
  <c r="AG85" i="7"/>
  <c r="AH85" i="7"/>
  <c r="AI85" i="7"/>
  <c r="AJ85" i="7"/>
  <c r="AK85" i="7"/>
  <c r="AF87" i="7"/>
  <c r="AG87" i="7"/>
  <c r="AH87" i="7"/>
  <c r="AI87" i="7"/>
  <c r="AJ87" i="7"/>
  <c r="AK87" i="7"/>
  <c r="AF88" i="7"/>
  <c r="AG88" i="7"/>
  <c r="AH88" i="7"/>
  <c r="AI88" i="7"/>
  <c r="AJ88" i="7"/>
  <c r="AK88" i="7"/>
  <c r="AF89" i="7"/>
  <c r="AG89" i="7"/>
  <c r="AH89" i="7"/>
  <c r="AI89" i="7"/>
  <c r="AJ89" i="7"/>
  <c r="AK89" i="7"/>
  <c r="AF90" i="7"/>
  <c r="AG90" i="7"/>
  <c r="AH90" i="7"/>
  <c r="AI90" i="7"/>
  <c r="AJ90" i="7"/>
  <c r="AK90" i="7"/>
  <c r="AF91" i="7"/>
  <c r="AG91" i="7"/>
  <c r="AH91" i="7"/>
  <c r="AI91" i="7"/>
  <c r="AJ91" i="7"/>
  <c r="AK91" i="7"/>
  <c r="AF93" i="7"/>
  <c r="AG93" i="7"/>
  <c r="AH93" i="7"/>
  <c r="AI93" i="7"/>
  <c r="AJ93" i="7"/>
  <c r="AK93" i="7"/>
  <c r="AF95" i="7"/>
  <c r="AG95" i="7"/>
  <c r="AH95" i="7"/>
  <c r="AI95" i="7"/>
  <c r="AJ95" i="7"/>
  <c r="AK95" i="7"/>
  <c r="AF96" i="7"/>
  <c r="AG96" i="7"/>
  <c r="AH96" i="7"/>
  <c r="AI96" i="7"/>
  <c r="AJ96" i="7"/>
  <c r="AK96" i="7"/>
  <c r="AF97" i="7"/>
  <c r="AG97" i="7"/>
  <c r="AH97" i="7"/>
  <c r="AI97" i="7"/>
  <c r="AJ97" i="7"/>
  <c r="AK97" i="7"/>
  <c r="AF98" i="7"/>
  <c r="AG98" i="7"/>
  <c r="AH98" i="7"/>
  <c r="AI98" i="7"/>
  <c r="AJ98" i="7"/>
  <c r="AK98" i="7"/>
  <c r="AF99" i="7"/>
  <c r="AG99" i="7"/>
  <c r="AH99" i="7"/>
  <c r="AI99" i="7"/>
  <c r="AJ99" i="7"/>
  <c r="AK99" i="7"/>
  <c r="AF101" i="7"/>
  <c r="AG101" i="7"/>
  <c r="AH101" i="7"/>
  <c r="AI101" i="7"/>
  <c r="AJ101" i="7"/>
  <c r="AK101" i="7"/>
  <c r="AF105" i="7"/>
  <c r="AG105" i="7"/>
  <c r="AH105" i="7"/>
  <c r="AI105" i="7"/>
  <c r="AJ105" i="7"/>
  <c r="AK105" i="7"/>
  <c r="AF107" i="7"/>
  <c r="AG107" i="7"/>
  <c r="AH107" i="7"/>
  <c r="AI107" i="7"/>
  <c r="AJ107" i="7"/>
  <c r="AK107" i="7"/>
  <c r="AF108" i="7"/>
  <c r="AG108" i="7"/>
  <c r="AH108" i="7"/>
  <c r="AI108" i="7"/>
  <c r="AJ108" i="7"/>
  <c r="AK108" i="7"/>
  <c r="AF109" i="7"/>
  <c r="AG109" i="7"/>
  <c r="AH109" i="7"/>
  <c r="AI109" i="7"/>
  <c r="AJ109" i="7"/>
  <c r="AK109" i="7"/>
  <c r="AF110" i="7"/>
  <c r="AG110" i="7"/>
  <c r="AH110" i="7"/>
  <c r="AI110" i="7"/>
  <c r="AJ110" i="7"/>
  <c r="AK110" i="7"/>
  <c r="AF111" i="7"/>
  <c r="AG111" i="7"/>
  <c r="AH111" i="7"/>
  <c r="AI111" i="7"/>
  <c r="AJ111" i="7"/>
  <c r="AK111" i="7"/>
  <c r="AF112" i="7"/>
  <c r="AG112" i="7"/>
  <c r="AH112" i="7"/>
  <c r="AI112" i="7"/>
  <c r="AJ112" i="7"/>
  <c r="AK112" i="7"/>
  <c r="AF113" i="7"/>
  <c r="AG113" i="7"/>
  <c r="AH113" i="7"/>
  <c r="AI113" i="7"/>
  <c r="AJ113" i="7"/>
  <c r="AK113" i="7"/>
  <c r="AF114" i="7"/>
  <c r="AG114" i="7"/>
  <c r="AH114" i="7"/>
  <c r="AI114" i="7"/>
  <c r="AJ114" i="7"/>
  <c r="AK114" i="7"/>
  <c r="AF115" i="7"/>
  <c r="AG115" i="7"/>
  <c r="AH115" i="7"/>
  <c r="AI115" i="7"/>
  <c r="AJ115" i="7"/>
  <c r="AK115" i="7"/>
  <c r="AF116" i="7"/>
  <c r="AG116" i="7"/>
  <c r="AH116" i="7"/>
  <c r="AI116" i="7"/>
  <c r="AJ116" i="7"/>
  <c r="AK116" i="7"/>
  <c r="AF117" i="7"/>
  <c r="AG117" i="7"/>
  <c r="AH117" i="7"/>
  <c r="AI117" i="7"/>
  <c r="AJ117" i="7"/>
  <c r="AK117" i="7"/>
  <c r="AF118" i="7"/>
  <c r="AG118" i="7"/>
  <c r="AH118" i="7"/>
  <c r="AI118" i="7"/>
  <c r="AJ118" i="7"/>
  <c r="AK118" i="7"/>
  <c r="AF119" i="7"/>
  <c r="AG119" i="7"/>
  <c r="AH119" i="7"/>
  <c r="AI119" i="7"/>
  <c r="AJ119" i="7"/>
  <c r="AK119" i="7"/>
  <c r="AF120" i="7"/>
  <c r="AG120" i="7"/>
  <c r="AH120" i="7"/>
  <c r="AI120" i="7"/>
  <c r="AJ120" i="7"/>
  <c r="AK120" i="7"/>
  <c r="AF121" i="7"/>
  <c r="AG121" i="7"/>
  <c r="AH121" i="7"/>
  <c r="AI121" i="7"/>
  <c r="AJ121" i="7"/>
  <c r="AK121" i="7"/>
  <c r="AF122" i="7"/>
  <c r="AG122" i="7"/>
  <c r="AH122" i="7"/>
  <c r="AI122" i="7"/>
  <c r="AJ122" i="7"/>
  <c r="AK122" i="7"/>
  <c r="AF123" i="7"/>
  <c r="AG123" i="7"/>
  <c r="AH123" i="7"/>
  <c r="AI123" i="7"/>
  <c r="AJ123" i="7"/>
  <c r="AK123" i="7"/>
  <c r="AF124" i="7"/>
  <c r="AG124" i="7"/>
  <c r="AH124" i="7"/>
  <c r="AI124" i="7"/>
  <c r="AJ124" i="7"/>
  <c r="AK124" i="7"/>
  <c r="AF125" i="7"/>
  <c r="AG125" i="7"/>
  <c r="AH125" i="7"/>
  <c r="AI125" i="7"/>
  <c r="AJ125" i="7"/>
  <c r="AK125" i="7"/>
  <c r="AF126" i="7"/>
  <c r="AG126" i="7"/>
  <c r="AH126" i="7"/>
  <c r="AI126" i="7"/>
  <c r="AJ126" i="7"/>
  <c r="AK126" i="7"/>
  <c r="AF127" i="7"/>
  <c r="AG127" i="7"/>
  <c r="AH127" i="7"/>
  <c r="AI127" i="7"/>
  <c r="AJ127" i="7"/>
  <c r="AK127" i="7"/>
  <c r="AF128" i="7"/>
  <c r="AG128" i="7"/>
  <c r="AH128" i="7"/>
  <c r="AI128" i="7"/>
  <c r="AJ128" i="7"/>
  <c r="AK128" i="7"/>
  <c r="AF129" i="7"/>
  <c r="AG129" i="7"/>
  <c r="AH129" i="7"/>
  <c r="AI129" i="7"/>
  <c r="AJ129" i="7"/>
  <c r="AK129" i="7"/>
  <c r="AF130" i="7"/>
  <c r="AG130" i="7"/>
  <c r="AH130" i="7"/>
  <c r="AI130" i="7"/>
  <c r="AJ130" i="7"/>
  <c r="AK130" i="7"/>
  <c r="AF131" i="7"/>
  <c r="AG131" i="7"/>
  <c r="AH131" i="7"/>
  <c r="AI131" i="7"/>
  <c r="AJ131" i="7"/>
  <c r="AK131" i="7"/>
  <c r="AF132" i="7"/>
  <c r="AG132" i="7"/>
  <c r="AH132" i="7"/>
  <c r="AI132" i="7"/>
  <c r="AJ132" i="7"/>
  <c r="AK132" i="7"/>
  <c r="AF134" i="7"/>
  <c r="AG134" i="7"/>
  <c r="AH134" i="7"/>
  <c r="AI134" i="7"/>
  <c r="AJ134" i="7"/>
  <c r="AK134" i="7"/>
  <c r="AF135" i="7"/>
  <c r="AG135" i="7"/>
  <c r="AH135" i="7"/>
  <c r="AI135" i="7"/>
  <c r="AJ135" i="7"/>
  <c r="AK135" i="7"/>
  <c r="AF138" i="7"/>
  <c r="AG138" i="7"/>
  <c r="AH138" i="7"/>
  <c r="AI138" i="7"/>
  <c r="AJ138" i="7"/>
  <c r="AK138" i="7"/>
  <c r="AF140" i="7"/>
  <c r="AG140" i="7"/>
  <c r="AH140" i="7"/>
  <c r="AI140" i="7"/>
  <c r="AJ140" i="7"/>
  <c r="AK140" i="7"/>
  <c r="AF141" i="7"/>
  <c r="AG141" i="7"/>
  <c r="AH141" i="7"/>
  <c r="AI141" i="7"/>
  <c r="AJ141" i="7"/>
  <c r="AK141" i="7"/>
  <c r="AF142" i="7"/>
  <c r="AG142" i="7"/>
  <c r="AH142" i="7"/>
  <c r="AI142" i="7"/>
  <c r="AJ142" i="7"/>
  <c r="AK142" i="7"/>
  <c r="AF143" i="7"/>
  <c r="AG143" i="7"/>
  <c r="AH143" i="7"/>
  <c r="AI143" i="7"/>
  <c r="AJ143" i="7"/>
  <c r="AK143" i="7"/>
  <c r="AF144" i="7"/>
  <c r="AG144" i="7"/>
  <c r="AH144" i="7"/>
  <c r="AI144" i="7"/>
  <c r="AJ144" i="7"/>
  <c r="AK144" i="7"/>
  <c r="AF145" i="7"/>
  <c r="AG145" i="7"/>
  <c r="AH145" i="7"/>
  <c r="AI145" i="7"/>
  <c r="AJ145" i="7"/>
  <c r="AK145" i="7"/>
  <c r="AF146" i="7"/>
  <c r="AG146" i="7"/>
  <c r="AH146" i="7"/>
  <c r="AI146" i="7"/>
  <c r="AJ146" i="7"/>
  <c r="AK146" i="7"/>
  <c r="AF147" i="7"/>
  <c r="AG147" i="7"/>
  <c r="AH147" i="7"/>
  <c r="AI147" i="7"/>
  <c r="AJ147" i="7"/>
  <c r="AK147" i="7"/>
  <c r="AF148" i="7"/>
  <c r="AG148" i="7"/>
  <c r="AH148" i="7"/>
  <c r="AI148" i="7"/>
  <c r="AJ148" i="7"/>
  <c r="AK148" i="7"/>
  <c r="AF162" i="7"/>
  <c r="AG162" i="7"/>
  <c r="AH162" i="7"/>
  <c r="AI162" i="7"/>
  <c r="AJ162" i="7"/>
  <c r="AK162" i="7"/>
  <c r="AF165" i="7"/>
  <c r="AG165" i="7"/>
  <c r="AH165" i="7"/>
  <c r="AI165" i="7"/>
  <c r="AJ165" i="7"/>
  <c r="AK165" i="7"/>
  <c r="AF166" i="7"/>
  <c r="AG166" i="7"/>
  <c r="AH166" i="7"/>
  <c r="AI166" i="7"/>
  <c r="AJ166" i="7"/>
  <c r="AK166" i="7"/>
  <c r="AF167" i="7"/>
  <c r="AG167" i="7"/>
  <c r="AH167" i="7"/>
  <c r="AI167" i="7"/>
  <c r="AJ167" i="7"/>
  <c r="AK167" i="7"/>
  <c r="AF168" i="7"/>
  <c r="AG168" i="7"/>
  <c r="AH168" i="7"/>
  <c r="AI168" i="7"/>
  <c r="AJ168" i="7"/>
  <c r="AK168" i="7"/>
  <c r="AF170" i="7"/>
  <c r="AG170" i="7"/>
  <c r="AH170" i="7"/>
  <c r="AI170" i="7"/>
  <c r="AJ170" i="7"/>
  <c r="AK170" i="7"/>
  <c r="AF172" i="7"/>
  <c r="AG172" i="7"/>
  <c r="AH172" i="7"/>
  <c r="AI172" i="7"/>
  <c r="AJ172" i="7"/>
  <c r="AK172" i="7"/>
  <c r="AF173" i="7"/>
  <c r="AG173" i="7"/>
  <c r="AH173" i="7"/>
  <c r="AI173" i="7"/>
  <c r="AJ173" i="7"/>
  <c r="AK173" i="7"/>
  <c r="AF176" i="7"/>
  <c r="AG176" i="7"/>
  <c r="AH176" i="7"/>
  <c r="AI176" i="7"/>
  <c r="AJ176" i="7"/>
  <c r="AK176" i="7"/>
  <c r="AF179" i="7"/>
  <c r="AG179" i="7"/>
  <c r="AH179" i="7"/>
  <c r="AI179" i="7"/>
  <c r="AJ179" i="7"/>
  <c r="AK179" i="7"/>
  <c r="AF182" i="7"/>
  <c r="AG182" i="7"/>
  <c r="AH182" i="7"/>
  <c r="AI182" i="7"/>
  <c r="AJ182" i="7"/>
  <c r="AK182" i="7"/>
  <c r="AF183" i="7"/>
  <c r="AG183" i="7"/>
  <c r="AH183" i="7"/>
  <c r="AI183" i="7"/>
  <c r="AJ183" i="7"/>
  <c r="AK183" i="7"/>
  <c r="AF184" i="7"/>
  <c r="AG184" i="7"/>
  <c r="AH184" i="7"/>
  <c r="AI184" i="7"/>
  <c r="AJ184" i="7"/>
  <c r="AK184" i="7"/>
  <c r="AF185" i="7"/>
  <c r="AG185" i="7"/>
  <c r="AH185" i="7"/>
  <c r="AI185" i="7"/>
  <c r="AJ185" i="7"/>
  <c r="AK185" i="7"/>
  <c r="AF186" i="7"/>
  <c r="AG186" i="7"/>
  <c r="AH186" i="7"/>
  <c r="AI186" i="7"/>
  <c r="AJ186" i="7"/>
  <c r="AK186" i="7"/>
  <c r="AF187" i="7"/>
  <c r="AG187" i="7"/>
  <c r="AH187" i="7"/>
  <c r="AI187" i="7"/>
  <c r="AJ187" i="7"/>
  <c r="AK187" i="7"/>
  <c r="AF188" i="7"/>
  <c r="AG188" i="7"/>
  <c r="AH188" i="7"/>
  <c r="AI188" i="7"/>
  <c r="AJ188" i="7"/>
  <c r="AK188" i="7"/>
  <c r="AF189" i="7"/>
  <c r="AG189" i="7"/>
  <c r="AH189" i="7"/>
  <c r="AI189" i="7"/>
  <c r="AJ189" i="7"/>
  <c r="AK189" i="7"/>
  <c r="AF190" i="7"/>
  <c r="AG190" i="7"/>
  <c r="AH190" i="7"/>
  <c r="AI190" i="7"/>
  <c r="AJ190" i="7"/>
  <c r="AK190" i="7"/>
  <c r="AF191" i="7"/>
  <c r="AG191" i="7"/>
  <c r="AH191" i="7"/>
  <c r="AI191" i="7"/>
  <c r="AJ191" i="7"/>
  <c r="AK191" i="7"/>
  <c r="AF193" i="7"/>
  <c r="AG193" i="7"/>
  <c r="AH193" i="7"/>
  <c r="AI193" i="7"/>
  <c r="AJ193" i="7"/>
  <c r="AK193" i="7"/>
  <c r="AF194" i="7"/>
  <c r="AG194" i="7"/>
  <c r="AH194" i="7"/>
  <c r="AI194" i="7"/>
  <c r="AJ194" i="7"/>
  <c r="AK194" i="7"/>
  <c r="AF195" i="7"/>
  <c r="AG195" i="7"/>
  <c r="AH195" i="7"/>
  <c r="AI195" i="7"/>
  <c r="AJ195" i="7"/>
  <c r="AK195" i="7"/>
  <c r="AF197" i="7"/>
  <c r="AG197" i="7"/>
  <c r="AH197" i="7"/>
  <c r="AI197" i="7"/>
  <c r="AJ197" i="7"/>
  <c r="AK197" i="7"/>
  <c r="AF198" i="7"/>
  <c r="AG198" i="7"/>
  <c r="AH198" i="7"/>
  <c r="AI198" i="7"/>
  <c r="AJ198" i="7"/>
  <c r="AK198" i="7"/>
  <c r="AF199" i="7"/>
  <c r="AG199" i="7"/>
  <c r="AH199" i="7"/>
  <c r="AI199" i="7"/>
  <c r="AJ199" i="7"/>
  <c r="AK199" i="7"/>
  <c r="AF203" i="7"/>
  <c r="AG203" i="7"/>
  <c r="AH203" i="7"/>
  <c r="AI203" i="7"/>
  <c r="AJ203" i="7"/>
  <c r="AK203" i="7"/>
  <c r="AF204" i="7"/>
  <c r="AG204" i="7"/>
  <c r="AH204" i="7"/>
  <c r="AI204" i="7"/>
  <c r="AJ204" i="7"/>
  <c r="AK204" i="7"/>
  <c r="AF207" i="7"/>
  <c r="AG207" i="7"/>
  <c r="AH207" i="7"/>
  <c r="AI207" i="7"/>
  <c r="AJ207" i="7"/>
  <c r="AK207" i="7"/>
  <c r="AF210" i="7"/>
  <c r="AG210" i="7"/>
  <c r="AH210" i="7"/>
  <c r="AI210" i="7"/>
  <c r="AJ210" i="7"/>
  <c r="AK210" i="7"/>
  <c r="AF213" i="7"/>
  <c r="AG213" i="7"/>
  <c r="AH213" i="7"/>
  <c r="AI213" i="7"/>
  <c r="AJ213" i="7"/>
  <c r="AK213" i="7"/>
  <c r="AF217" i="7"/>
  <c r="AG217" i="7"/>
  <c r="AH217" i="7"/>
  <c r="AI217" i="7"/>
  <c r="AJ217" i="7"/>
  <c r="AK217" i="7"/>
  <c r="AF220" i="7"/>
  <c r="AG220" i="7"/>
  <c r="AH220" i="7"/>
  <c r="AI220" i="7"/>
  <c r="AJ220" i="7"/>
  <c r="AK220" i="7"/>
  <c r="AF222" i="7"/>
  <c r="AG222" i="7"/>
  <c r="AH222" i="7"/>
  <c r="AI222" i="7"/>
  <c r="AJ222" i="7"/>
  <c r="AK222" i="7"/>
  <c r="AF225" i="7"/>
  <c r="AG225" i="7"/>
  <c r="AH225" i="7"/>
  <c r="AI225" i="7"/>
  <c r="AJ225" i="7"/>
  <c r="AK225" i="7"/>
  <c r="AF227" i="7"/>
  <c r="AG227" i="7"/>
  <c r="AH227" i="7"/>
  <c r="AI227" i="7"/>
  <c r="AJ227" i="7"/>
  <c r="AK227" i="7"/>
  <c r="AF228" i="7"/>
  <c r="AG228" i="7"/>
  <c r="AH228" i="7"/>
  <c r="AI228" i="7"/>
  <c r="AJ228" i="7"/>
  <c r="AK228" i="7"/>
  <c r="AF231" i="7"/>
  <c r="AG231" i="7"/>
  <c r="AH231" i="7"/>
  <c r="AI231" i="7"/>
  <c r="AJ231" i="7"/>
  <c r="AK231" i="7"/>
  <c r="AF236" i="7"/>
  <c r="AG236" i="7"/>
  <c r="AH236" i="7"/>
  <c r="AI236" i="7"/>
  <c r="AJ236" i="7"/>
  <c r="AK236" i="7"/>
  <c r="AF240" i="7"/>
  <c r="AG240" i="7"/>
  <c r="AH240" i="7"/>
  <c r="AI240" i="7"/>
  <c r="AJ240" i="7"/>
  <c r="AK240" i="7"/>
  <c r="AF241" i="7"/>
  <c r="AG241" i="7"/>
  <c r="AH241" i="7"/>
  <c r="AI241" i="7"/>
  <c r="AJ241" i="7"/>
  <c r="AK241" i="7"/>
  <c r="AF242" i="7"/>
  <c r="AG242" i="7"/>
  <c r="AH242" i="7"/>
  <c r="AI242" i="7"/>
  <c r="AJ242" i="7"/>
  <c r="AK242" i="7"/>
  <c r="AF243" i="7"/>
  <c r="AG243" i="7"/>
  <c r="AH243" i="7"/>
  <c r="AI243" i="7"/>
  <c r="AJ243" i="7"/>
  <c r="AK243" i="7"/>
  <c r="AF244" i="7"/>
  <c r="AG244" i="7"/>
  <c r="AH244" i="7"/>
  <c r="AI244" i="7"/>
  <c r="AJ244" i="7"/>
  <c r="AK244" i="7"/>
  <c r="AF245" i="7"/>
  <c r="AG245" i="7"/>
  <c r="AH245" i="7"/>
  <c r="AI245" i="7"/>
  <c r="AJ245" i="7"/>
  <c r="AK245" i="7"/>
  <c r="AF247" i="7"/>
  <c r="AG247" i="7"/>
  <c r="AH247" i="7"/>
  <c r="AI247" i="7"/>
  <c r="AJ247" i="7"/>
  <c r="AK247" i="7"/>
  <c r="AF248" i="7"/>
  <c r="AG248" i="7"/>
  <c r="AH248" i="7"/>
  <c r="AI248" i="7"/>
  <c r="AJ248" i="7"/>
  <c r="AK248" i="7"/>
  <c r="AF249" i="7"/>
  <c r="AG249" i="7"/>
  <c r="AH249" i="7"/>
  <c r="AI249" i="7"/>
  <c r="AJ249" i="7"/>
  <c r="AK249" i="7"/>
  <c r="AF250" i="7"/>
  <c r="AG250" i="7"/>
  <c r="AH250" i="7"/>
  <c r="AI250" i="7"/>
  <c r="AJ250" i="7"/>
  <c r="AK250" i="7"/>
  <c r="AF251" i="7"/>
  <c r="AG251" i="7"/>
  <c r="AH251" i="7"/>
  <c r="AI251" i="7"/>
  <c r="AJ251" i="7"/>
  <c r="AK251" i="7"/>
  <c r="AF252" i="7"/>
  <c r="AG252" i="7"/>
  <c r="AH252" i="7"/>
  <c r="AI252" i="7"/>
  <c r="AJ252" i="7"/>
  <c r="AK252" i="7"/>
  <c r="AF253" i="7"/>
  <c r="AG253" i="7"/>
  <c r="AH253" i="7"/>
  <c r="AI253" i="7"/>
  <c r="AJ253" i="7"/>
  <c r="AK253" i="7"/>
  <c r="AF254" i="7"/>
  <c r="AG254" i="7"/>
  <c r="AH254" i="7"/>
  <c r="AI254" i="7"/>
  <c r="AJ254" i="7"/>
  <c r="AK254" i="7"/>
  <c r="AF255" i="7"/>
  <c r="AG255" i="7"/>
  <c r="AH255" i="7"/>
  <c r="AI255" i="7"/>
  <c r="AJ255" i="7"/>
  <c r="AK255" i="7"/>
  <c r="AF256" i="7"/>
  <c r="AG256" i="7"/>
  <c r="AH256" i="7"/>
  <c r="AI256" i="7"/>
  <c r="AJ256" i="7"/>
  <c r="AK256" i="7"/>
  <c r="AF257" i="7"/>
  <c r="AG257" i="7"/>
  <c r="AH257" i="7"/>
  <c r="AI257" i="7"/>
  <c r="AJ257" i="7"/>
  <c r="AK257" i="7"/>
  <c r="AF258" i="7"/>
  <c r="AG258" i="7"/>
  <c r="AH258" i="7"/>
  <c r="AI258" i="7"/>
  <c r="AJ258" i="7"/>
  <c r="AK258" i="7"/>
  <c r="AF259" i="7"/>
  <c r="AG259" i="7"/>
  <c r="AH259" i="7"/>
  <c r="AI259" i="7"/>
  <c r="AJ259" i="7"/>
  <c r="AK259" i="7"/>
  <c r="AF261" i="7"/>
  <c r="AG261" i="7"/>
  <c r="AH261" i="7"/>
  <c r="AI261" i="7"/>
  <c r="AJ261" i="7"/>
  <c r="AK261" i="7"/>
  <c r="AF262" i="7"/>
  <c r="AG262" i="7"/>
  <c r="AH262" i="7"/>
  <c r="AI262" i="7"/>
  <c r="AJ262" i="7"/>
  <c r="AK262" i="7"/>
  <c r="AF263" i="7"/>
  <c r="AG263" i="7"/>
  <c r="AH263" i="7"/>
  <c r="AI263" i="7"/>
  <c r="AJ263" i="7"/>
  <c r="AK263" i="7"/>
  <c r="AF264" i="7"/>
  <c r="AG264" i="7"/>
  <c r="AH264" i="7"/>
  <c r="AI264" i="7"/>
  <c r="AJ264" i="7"/>
  <c r="AK264" i="7"/>
  <c r="AF265" i="7"/>
  <c r="AG265" i="7"/>
  <c r="AH265" i="7"/>
  <c r="AI265" i="7"/>
  <c r="AJ265" i="7"/>
  <c r="AK265" i="7"/>
  <c r="AF268" i="7"/>
  <c r="AG268" i="7"/>
  <c r="AH268" i="7"/>
  <c r="AI268" i="7"/>
  <c r="AJ268" i="7"/>
  <c r="AK268" i="7"/>
  <c r="AF269" i="7"/>
  <c r="AG269" i="7"/>
  <c r="AH269" i="7"/>
  <c r="AI269" i="7"/>
  <c r="AJ269" i="7"/>
  <c r="AK269" i="7"/>
  <c r="AF271" i="7"/>
  <c r="AG271" i="7"/>
  <c r="AH271" i="7"/>
  <c r="AI271" i="7"/>
  <c r="AJ271" i="7"/>
  <c r="AK271" i="7"/>
  <c r="AF272" i="7"/>
  <c r="AG272" i="7"/>
  <c r="AH272" i="7"/>
  <c r="AI272" i="7"/>
  <c r="AJ272" i="7"/>
  <c r="AK272" i="7"/>
  <c r="AF274" i="7"/>
  <c r="AG274" i="7"/>
  <c r="AH274" i="7"/>
  <c r="AI274" i="7"/>
  <c r="AJ274" i="7"/>
  <c r="AK274" i="7"/>
  <c r="AF276" i="7"/>
  <c r="AG276" i="7"/>
  <c r="AH276" i="7"/>
  <c r="AI276" i="7"/>
  <c r="AJ276" i="7"/>
  <c r="AK276" i="7"/>
  <c r="AF277" i="7"/>
  <c r="AG277" i="7"/>
  <c r="AH277" i="7"/>
  <c r="AI277" i="7"/>
  <c r="AJ277" i="7"/>
  <c r="AK277" i="7"/>
  <c r="AF280" i="7"/>
  <c r="AG280" i="7"/>
  <c r="AH280" i="7"/>
  <c r="AI280" i="7"/>
  <c r="AJ280" i="7"/>
  <c r="AK280" i="7"/>
  <c r="AF281" i="7"/>
  <c r="AG281" i="7"/>
  <c r="AH281" i="7"/>
  <c r="AI281" i="7"/>
  <c r="AJ281" i="7"/>
  <c r="AK281" i="7"/>
  <c r="AF285" i="7"/>
  <c r="AG285" i="7"/>
  <c r="AH285" i="7"/>
  <c r="AI285" i="7"/>
  <c r="AJ285" i="7"/>
  <c r="AK285" i="7"/>
  <c r="AF287" i="7"/>
  <c r="AG287" i="7"/>
  <c r="AH287" i="7"/>
  <c r="AI287" i="7"/>
  <c r="AJ287" i="7"/>
  <c r="AK287" i="7"/>
  <c r="AF289" i="7"/>
  <c r="AG289" i="7"/>
  <c r="AH289" i="7"/>
  <c r="AI289" i="7"/>
  <c r="AJ289" i="7"/>
  <c r="AK289" i="7"/>
  <c r="AF291" i="7"/>
  <c r="AG291" i="7"/>
  <c r="AH291" i="7"/>
  <c r="AI291" i="7"/>
  <c r="AJ291" i="7"/>
  <c r="AK291" i="7"/>
  <c r="AF294" i="7"/>
  <c r="AG294" i="7"/>
  <c r="AH294" i="7"/>
  <c r="AI294" i="7"/>
  <c r="AJ294" i="7"/>
  <c r="AK294" i="7"/>
  <c r="AF297" i="7"/>
  <c r="AG297" i="7"/>
  <c r="AH297" i="7"/>
  <c r="AI297" i="7"/>
  <c r="AJ297" i="7"/>
  <c r="AK297" i="7"/>
  <c r="AF300" i="7"/>
  <c r="AG300" i="7"/>
  <c r="AH300" i="7"/>
  <c r="AI300" i="7"/>
  <c r="AJ300" i="7"/>
  <c r="AK300" i="7"/>
  <c r="AF304" i="7"/>
  <c r="AG304" i="7"/>
  <c r="AH304" i="7"/>
  <c r="AI304" i="7"/>
  <c r="AJ304" i="7"/>
  <c r="AK304" i="7"/>
  <c r="AF305" i="7"/>
  <c r="AG305" i="7"/>
  <c r="AH305" i="7"/>
  <c r="AI305" i="7"/>
  <c r="AJ305" i="7"/>
  <c r="AK305" i="7"/>
  <c r="AF308" i="7"/>
  <c r="AG308" i="7"/>
  <c r="AH308" i="7"/>
  <c r="AI308" i="7"/>
  <c r="AJ308" i="7"/>
  <c r="AK308" i="7"/>
  <c r="AF309" i="7"/>
  <c r="AG309" i="7"/>
  <c r="AH309" i="7"/>
  <c r="AI309" i="7"/>
  <c r="AJ309" i="7"/>
  <c r="AK309" i="7"/>
  <c r="AF311" i="7"/>
  <c r="AG311" i="7"/>
  <c r="AH311" i="7"/>
  <c r="AI311" i="7"/>
  <c r="AJ311" i="7"/>
  <c r="AK311" i="7"/>
  <c r="AF312" i="7"/>
  <c r="AG312" i="7"/>
  <c r="AH312" i="7"/>
  <c r="AI312" i="7"/>
  <c r="AJ312" i="7"/>
  <c r="AK312" i="7"/>
  <c r="AF313" i="7"/>
  <c r="AG313" i="7"/>
  <c r="AH313" i="7"/>
  <c r="AI313" i="7"/>
  <c r="AJ313" i="7"/>
  <c r="AK313" i="7"/>
  <c r="AF314" i="7"/>
  <c r="AG314" i="7"/>
  <c r="AH314" i="7"/>
  <c r="AI314" i="7"/>
  <c r="AJ314" i="7"/>
  <c r="AK314" i="7"/>
  <c r="AF315" i="7"/>
  <c r="AG315" i="7"/>
  <c r="AH315" i="7"/>
  <c r="AI315" i="7"/>
  <c r="AJ315" i="7"/>
  <c r="AK315" i="7"/>
  <c r="AF316" i="7"/>
  <c r="AG316" i="7"/>
  <c r="AH316" i="7"/>
  <c r="AI316" i="7"/>
  <c r="AJ316" i="7"/>
  <c r="AK316" i="7"/>
  <c r="AF317" i="7"/>
  <c r="AG317" i="7"/>
  <c r="AH317" i="7"/>
  <c r="AI317" i="7"/>
  <c r="AJ317" i="7"/>
  <c r="AK317" i="7"/>
  <c r="AF318" i="7"/>
  <c r="AG318" i="7"/>
  <c r="AH318" i="7"/>
  <c r="AI318" i="7"/>
  <c r="AJ318" i="7"/>
  <c r="AK318" i="7"/>
  <c r="AF319" i="7"/>
  <c r="AG319" i="7"/>
  <c r="AH319" i="7"/>
  <c r="AI319" i="7"/>
  <c r="AJ319" i="7"/>
  <c r="AK319" i="7"/>
  <c r="AF418" i="7"/>
  <c r="AG418" i="7"/>
  <c r="AH418" i="7"/>
  <c r="AI418" i="7"/>
  <c r="AJ418" i="7"/>
  <c r="AK418" i="7"/>
  <c r="AF321" i="7"/>
  <c r="AG321" i="7"/>
  <c r="AH321" i="7"/>
  <c r="AI321" i="7"/>
  <c r="AJ321" i="7"/>
  <c r="AK321" i="7"/>
  <c r="AF324" i="7"/>
  <c r="AG324" i="7"/>
  <c r="AH324" i="7"/>
  <c r="AI324" i="7"/>
  <c r="AJ324" i="7"/>
  <c r="AK324" i="7"/>
  <c r="AF325" i="7"/>
  <c r="AG325" i="7"/>
  <c r="AH325" i="7"/>
  <c r="AI325" i="7"/>
  <c r="AJ325" i="7"/>
  <c r="AK325" i="7"/>
  <c r="AF326" i="7"/>
  <c r="AG326" i="7"/>
  <c r="AH326" i="7"/>
  <c r="AI326" i="7"/>
  <c r="AJ326" i="7"/>
  <c r="AK326" i="7"/>
  <c r="AF327" i="7"/>
  <c r="AG327" i="7"/>
  <c r="AH327" i="7"/>
  <c r="AI327" i="7"/>
  <c r="AJ327" i="7"/>
  <c r="AK327" i="7"/>
  <c r="AF328" i="7"/>
  <c r="AG328" i="7"/>
  <c r="AH328" i="7"/>
  <c r="AI328" i="7"/>
  <c r="AJ328" i="7"/>
  <c r="AK328" i="7"/>
  <c r="AF330" i="7"/>
  <c r="AG330" i="7"/>
  <c r="AH330" i="7"/>
  <c r="AI330" i="7"/>
  <c r="AJ330" i="7"/>
  <c r="AK330" i="7"/>
  <c r="AF332" i="7"/>
  <c r="AG332" i="7"/>
  <c r="AH332" i="7"/>
  <c r="AI332" i="7"/>
  <c r="AJ332" i="7"/>
  <c r="AK332" i="7"/>
  <c r="AF334" i="7"/>
  <c r="AG334" i="7"/>
  <c r="AH334" i="7"/>
  <c r="AI334" i="7"/>
  <c r="AJ334" i="7"/>
  <c r="AK334" i="7"/>
  <c r="AF335" i="7"/>
  <c r="AG335" i="7"/>
  <c r="AH335" i="7"/>
  <c r="AI335" i="7"/>
  <c r="AJ335" i="7"/>
  <c r="AK335" i="7"/>
  <c r="AF338" i="7"/>
  <c r="AG338" i="7"/>
  <c r="AH338" i="7"/>
  <c r="AI338" i="7"/>
  <c r="AJ338" i="7"/>
  <c r="AK338" i="7"/>
  <c r="AF342" i="7"/>
  <c r="AG342" i="7"/>
  <c r="AH342" i="7"/>
  <c r="AI342" i="7"/>
  <c r="AJ342" i="7"/>
  <c r="AK342" i="7"/>
  <c r="AF343" i="7"/>
  <c r="AG343" i="7"/>
  <c r="AH343" i="7"/>
  <c r="AI343" i="7"/>
  <c r="AJ343" i="7"/>
  <c r="AK343" i="7"/>
  <c r="AF344" i="7"/>
  <c r="AG344" i="7"/>
  <c r="AH344" i="7"/>
  <c r="AI344" i="7"/>
  <c r="AJ344" i="7"/>
  <c r="AK344" i="7"/>
  <c r="AF346" i="7"/>
  <c r="AG346" i="7"/>
  <c r="AH346" i="7"/>
  <c r="AI346" i="7"/>
  <c r="AJ346" i="7"/>
  <c r="AK346" i="7"/>
  <c r="AF347" i="7"/>
  <c r="AG347" i="7"/>
  <c r="AH347" i="7"/>
  <c r="AI347" i="7"/>
  <c r="AJ347" i="7"/>
  <c r="AK347" i="7"/>
  <c r="AF351" i="7"/>
  <c r="AG351" i="7"/>
  <c r="AH351" i="7"/>
  <c r="AI351" i="7"/>
  <c r="AJ351" i="7"/>
  <c r="AK351" i="7"/>
  <c r="AF354" i="7"/>
  <c r="AG354" i="7"/>
  <c r="AH354" i="7"/>
  <c r="AI354" i="7"/>
  <c r="AJ354" i="7"/>
  <c r="AK354" i="7"/>
  <c r="AF355" i="7"/>
  <c r="AG355" i="7"/>
  <c r="AH355" i="7"/>
  <c r="AI355" i="7"/>
  <c r="AJ355" i="7"/>
  <c r="AK355" i="7"/>
  <c r="AF356" i="7"/>
  <c r="AG356" i="7"/>
  <c r="AH356" i="7"/>
  <c r="AI356" i="7"/>
  <c r="AJ356" i="7"/>
  <c r="AK356" i="7"/>
  <c r="AF358" i="7"/>
  <c r="AG358" i="7"/>
  <c r="AH358" i="7"/>
  <c r="AI358" i="7"/>
  <c r="AJ358" i="7"/>
  <c r="AK358" i="7"/>
  <c r="AF362" i="7"/>
  <c r="AG362" i="7"/>
  <c r="AH362" i="7"/>
  <c r="AI362" i="7"/>
  <c r="AJ362" i="7"/>
  <c r="AK362" i="7"/>
  <c r="AF366" i="7"/>
  <c r="AG366" i="7"/>
  <c r="AH366" i="7"/>
  <c r="AI366" i="7"/>
  <c r="AJ366" i="7"/>
  <c r="AK366" i="7"/>
  <c r="AF369" i="7"/>
  <c r="AG369" i="7"/>
  <c r="AH369" i="7"/>
  <c r="AI369" i="7"/>
  <c r="AJ369" i="7"/>
  <c r="AK369" i="7"/>
  <c r="AF371" i="7"/>
  <c r="AG371" i="7"/>
  <c r="AH371" i="7"/>
  <c r="AI371" i="7"/>
  <c r="AJ371" i="7"/>
  <c r="AK371" i="7"/>
  <c r="AF372" i="7"/>
  <c r="AG372" i="7"/>
  <c r="AH372" i="7"/>
  <c r="AI372" i="7"/>
  <c r="AJ372" i="7"/>
  <c r="AK372" i="7"/>
  <c r="AF376" i="7"/>
  <c r="AG376" i="7"/>
  <c r="AH376" i="7"/>
  <c r="AI376" i="7"/>
  <c r="AJ376" i="7"/>
  <c r="AK376" i="7"/>
  <c r="AF379" i="7"/>
  <c r="AG379" i="7"/>
  <c r="AH379" i="7"/>
  <c r="AI379" i="7"/>
  <c r="AJ379" i="7"/>
  <c r="AK379" i="7"/>
  <c r="AF382" i="7"/>
  <c r="AG382" i="7"/>
  <c r="AH382" i="7"/>
  <c r="AI382" i="7"/>
  <c r="AJ382" i="7"/>
  <c r="AK382" i="7"/>
  <c r="AF386" i="7"/>
  <c r="AG386" i="7"/>
  <c r="AH386" i="7"/>
  <c r="AI386" i="7"/>
  <c r="AJ386" i="7"/>
  <c r="AK386" i="7"/>
  <c r="AF389" i="7"/>
  <c r="AG389" i="7"/>
  <c r="AH389" i="7"/>
  <c r="AI389" i="7"/>
  <c r="AJ389" i="7"/>
  <c r="AK389" i="7"/>
  <c r="AF393" i="7"/>
  <c r="AG393" i="7"/>
  <c r="AH393" i="7"/>
  <c r="AI393" i="7"/>
  <c r="AJ393" i="7"/>
  <c r="AK393" i="7"/>
  <c r="AF396" i="7"/>
  <c r="AG396" i="7"/>
  <c r="AH396" i="7"/>
  <c r="AI396" i="7"/>
  <c r="AJ396" i="7"/>
  <c r="AK396" i="7"/>
  <c r="AF399" i="7"/>
  <c r="AG399" i="7"/>
  <c r="AH399" i="7"/>
  <c r="AI399" i="7"/>
  <c r="AJ399" i="7"/>
  <c r="AK399" i="7"/>
  <c r="AF400" i="7"/>
  <c r="AG400" i="7"/>
  <c r="AH400" i="7"/>
  <c r="AI400" i="7"/>
  <c r="AJ400" i="7"/>
  <c r="AK400" i="7"/>
  <c r="AF401" i="7"/>
  <c r="AG401" i="7"/>
  <c r="AH401" i="7"/>
  <c r="AI401" i="7"/>
  <c r="AJ401" i="7"/>
  <c r="AK401" i="7"/>
  <c r="AF404" i="7"/>
  <c r="AG404" i="7"/>
  <c r="AH404" i="7"/>
  <c r="AI404" i="7"/>
  <c r="AJ404" i="7"/>
  <c r="AK404" i="7"/>
  <c r="AF405" i="7"/>
  <c r="AG405" i="7"/>
  <c r="AH405" i="7"/>
  <c r="AI405" i="7"/>
  <c r="AJ405" i="7"/>
  <c r="AK405" i="7"/>
  <c r="AF406" i="7"/>
  <c r="AG406" i="7"/>
  <c r="AH406" i="7"/>
  <c r="AI406" i="7"/>
  <c r="AJ406" i="7"/>
  <c r="AK406" i="7"/>
  <c r="AF407" i="7"/>
  <c r="AG407" i="7"/>
  <c r="AH407" i="7"/>
  <c r="AI407" i="7"/>
  <c r="AJ407" i="7"/>
  <c r="AK407" i="7"/>
  <c r="AF408" i="7"/>
  <c r="AG408" i="7"/>
  <c r="AH408" i="7"/>
  <c r="AI408" i="7"/>
  <c r="AJ408" i="7"/>
  <c r="AK408" i="7"/>
  <c r="AF409" i="7"/>
  <c r="AG409" i="7"/>
  <c r="AH409" i="7"/>
  <c r="AI409" i="7"/>
  <c r="AJ409" i="7"/>
  <c r="AK409" i="7"/>
  <c r="AF410" i="7"/>
  <c r="AG410" i="7"/>
  <c r="AH410" i="7"/>
  <c r="AI410" i="7"/>
  <c r="AJ410" i="7"/>
  <c r="AK410" i="7"/>
  <c r="AF411" i="7"/>
  <c r="AG411" i="7"/>
  <c r="AH411" i="7"/>
  <c r="AI411" i="7"/>
  <c r="AJ411" i="7"/>
  <c r="AK411" i="7"/>
  <c r="AF412" i="7"/>
  <c r="AG412" i="7"/>
  <c r="AH412" i="7"/>
  <c r="AI412" i="7"/>
  <c r="AJ412" i="7"/>
  <c r="AK412" i="7"/>
  <c r="AF415" i="7"/>
  <c r="AG415" i="7"/>
  <c r="AH415" i="7"/>
  <c r="AI415" i="7"/>
  <c r="AJ415" i="7"/>
  <c r="AK415" i="7"/>
  <c r="AF416" i="7"/>
  <c r="AG416" i="7"/>
  <c r="AH416" i="7"/>
  <c r="AI416" i="7"/>
  <c r="AJ416" i="7"/>
  <c r="AK416" i="7"/>
  <c r="AF422" i="7"/>
  <c r="AG422" i="7"/>
  <c r="AH422" i="7"/>
  <c r="AI422" i="7"/>
  <c r="AJ422" i="7"/>
  <c r="AK422" i="7"/>
  <c r="AF426" i="7"/>
  <c r="AG426" i="7"/>
  <c r="AH426" i="7"/>
  <c r="AI426" i="7"/>
  <c r="AJ426" i="7"/>
  <c r="AK426" i="7"/>
  <c r="AF430" i="7"/>
  <c r="AG430" i="7"/>
  <c r="AH430" i="7"/>
  <c r="AI430" i="7"/>
  <c r="AJ430" i="7"/>
  <c r="AK430" i="7"/>
  <c r="AF434" i="7"/>
  <c r="AG434" i="7"/>
  <c r="AH434" i="7"/>
  <c r="AI434" i="7"/>
  <c r="AJ434" i="7"/>
  <c r="AK434" i="7"/>
  <c r="AF437" i="7"/>
  <c r="AG437" i="7"/>
  <c r="AH437" i="7"/>
  <c r="AI437" i="7"/>
  <c r="AJ437" i="7"/>
  <c r="AK437" i="7"/>
  <c r="AF440" i="7"/>
  <c r="AG440" i="7"/>
  <c r="AH440" i="7"/>
  <c r="AI440" i="7"/>
  <c r="AJ440" i="7"/>
  <c r="AK440" i="7"/>
  <c r="AF444" i="7"/>
  <c r="AG444" i="7"/>
  <c r="AH444" i="7"/>
  <c r="AI444" i="7"/>
  <c r="AJ444" i="7"/>
  <c r="AK444" i="7"/>
  <c r="AF454" i="7"/>
  <c r="AG454" i="7"/>
  <c r="AH454" i="7"/>
  <c r="AI454" i="7"/>
  <c r="AJ454" i="7"/>
  <c r="AK454" i="7"/>
  <c r="AF463" i="7"/>
  <c r="AG463" i="7"/>
  <c r="AH463" i="7"/>
  <c r="AI463" i="7"/>
  <c r="AJ463" i="7"/>
  <c r="AK463" i="7"/>
  <c r="AF464" i="7"/>
  <c r="AG464" i="7"/>
  <c r="AH464" i="7"/>
  <c r="AI464" i="7"/>
  <c r="AJ464" i="7"/>
  <c r="AK464" i="7"/>
  <c r="AF465" i="7"/>
  <c r="AG465" i="7"/>
  <c r="AH465" i="7"/>
  <c r="AI465" i="7"/>
  <c r="AJ465" i="7"/>
  <c r="AK465" i="7"/>
  <c r="AF466" i="7"/>
  <c r="AG466" i="7"/>
  <c r="AH466" i="7"/>
  <c r="AI466" i="7"/>
  <c r="AJ466" i="7"/>
  <c r="AK466" i="7"/>
  <c r="AF467" i="7"/>
  <c r="AG467" i="7"/>
  <c r="AH467" i="7"/>
  <c r="AI467" i="7"/>
  <c r="AJ467" i="7"/>
  <c r="AK467" i="7"/>
  <c r="AF468" i="7"/>
  <c r="AG468" i="7"/>
  <c r="AH468" i="7"/>
  <c r="AI468" i="7"/>
  <c r="AJ468" i="7"/>
  <c r="AK468" i="7"/>
  <c r="AF469" i="7"/>
  <c r="AG469" i="7"/>
  <c r="AH469" i="7"/>
  <c r="AI469" i="7"/>
  <c r="AJ469" i="7"/>
  <c r="AK469" i="7"/>
  <c r="AF470" i="7"/>
  <c r="AG470" i="7"/>
  <c r="AH470" i="7"/>
  <c r="AI470" i="7"/>
  <c r="AJ470" i="7"/>
  <c r="AK470" i="7"/>
  <c r="AF475" i="7"/>
  <c r="AG475" i="7"/>
  <c r="AH475" i="7"/>
  <c r="AI475" i="7"/>
  <c r="AJ475" i="7"/>
  <c r="AK475" i="7"/>
  <c r="AF472" i="7"/>
  <c r="AG472" i="7"/>
  <c r="AH472" i="7"/>
  <c r="AI472" i="7"/>
  <c r="AJ472" i="7"/>
  <c r="AK472" i="7"/>
  <c r="AF471" i="7"/>
  <c r="AG471" i="7"/>
  <c r="AH471" i="7"/>
  <c r="AI471" i="7"/>
  <c r="AJ471" i="7"/>
  <c r="AK471" i="7"/>
  <c r="AF473" i="7"/>
  <c r="AG473" i="7"/>
  <c r="AH473" i="7"/>
  <c r="AI473" i="7"/>
  <c r="AJ473" i="7"/>
  <c r="AK473" i="7"/>
  <c r="AF474" i="7"/>
  <c r="AG474" i="7"/>
  <c r="AH474" i="7"/>
  <c r="AI474" i="7"/>
  <c r="AJ474" i="7"/>
  <c r="AK474" i="7"/>
  <c r="AF586" i="7"/>
  <c r="AG586" i="7"/>
  <c r="AH586" i="7"/>
  <c r="AI586" i="7"/>
  <c r="AJ586" i="7"/>
  <c r="AK586" i="7"/>
  <c r="AF633" i="7"/>
  <c r="AG633" i="7"/>
  <c r="AH633" i="7"/>
  <c r="AI633" i="7"/>
  <c r="AJ633" i="7"/>
  <c r="AK633" i="7"/>
  <c r="AF634" i="7"/>
  <c r="AG634" i="7"/>
  <c r="AH634" i="7"/>
  <c r="AI634" i="7"/>
  <c r="AJ634" i="7"/>
  <c r="AK634" i="7"/>
  <c r="AF651" i="7"/>
  <c r="AG651" i="7"/>
  <c r="AH651" i="7"/>
  <c r="AI651" i="7"/>
  <c r="AJ651" i="7"/>
  <c r="AK651" i="7"/>
  <c r="AF650" i="7"/>
  <c r="AG650" i="7"/>
  <c r="AH650" i="7"/>
  <c r="AI650" i="7"/>
  <c r="AJ650" i="7"/>
  <c r="AK650" i="7"/>
  <c r="AF652" i="7"/>
  <c r="AG652" i="7"/>
  <c r="AH652" i="7"/>
  <c r="AI652" i="7"/>
  <c r="AJ652" i="7"/>
  <c r="AK652" i="7"/>
  <c r="AF667" i="7"/>
  <c r="AG667" i="7"/>
  <c r="AH667" i="7"/>
  <c r="AI667" i="7"/>
  <c r="AJ667" i="7"/>
  <c r="AK667" i="7"/>
  <c r="AF553" i="7"/>
  <c r="AG553" i="7"/>
  <c r="AH553" i="7"/>
  <c r="AI553" i="7"/>
  <c r="AJ553" i="7"/>
  <c r="AK553" i="7"/>
  <c r="AF566" i="7"/>
  <c r="AG566" i="7"/>
  <c r="AH566" i="7"/>
  <c r="AI566" i="7"/>
  <c r="AJ566" i="7"/>
  <c r="AK566" i="7"/>
  <c r="AF556" i="7"/>
  <c r="AG556" i="7"/>
  <c r="AH556" i="7"/>
  <c r="AI556" i="7"/>
  <c r="AJ556" i="7"/>
  <c r="AK556" i="7"/>
  <c r="AF555" i="7"/>
  <c r="AG555" i="7"/>
  <c r="AH555" i="7"/>
  <c r="AI555" i="7"/>
  <c r="AJ555" i="7"/>
  <c r="AK555" i="7"/>
  <c r="AF479" i="7"/>
  <c r="AG479" i="7"/>
  <c r="AH479" i="7"/>
  <c r="AI479" i="7"/>
  <c r="AJ479" i="7"/>
  <c r="AK479" i="7"/>
  <c r="AF480" i="7"/>
  <c r="AG480" i="7"/>
  <c r="AH480" i="7"/>
  <c r="AI480" i="7"/>
  <c r="AJ480" i="7"/>
  <c r="AK480" i="7"/>
  <c r="AF481" i="7"/>
  <c r="AG481" i="7"/>
  <c r="AH481" i="7"/>
  <c r="AI481" i="7"/>
  <c r="AJ481" i="7"/>
  <c r="AK481" i="7"/>
  <c r="AF488" i="7"/>
  <c r="AG488" i="7"/>
  <c r="AH488" i="7"/>
  <c r="AI488" i="7"/>
  <c r="AJ488" i="7"/>
  <c r="AK488" i="7"/>
  <c r="AF486" i="7"/>
  <c r="AG486" i="7"/>
  <c r="AH486" i="7"/>
  <c r="AI486" i="7"/>
  <c r="AJ486" i="7"/>
  <c r="AK486" i="7"/>
  <c r="AF487" i="7"/>
  <c r="AG487" i="7"/>
  <c r="AH487" i="7"/>
  <c r="AI487" i="7"/>
  <c r="AJ487" i="7"/>
  <c r="AK487" i="7"/>
  <c r="AF483" i="7"/>
  <c r="AG483" i="7"/>
  <c r="AH483" i="7"/>
  <c r="AI483" i="7"/>
  <c r="AJ483" i="7"/>
  <c r="AK483" i="7"/>
  <c r="AF484" i="7"/>
  <c r="AG484" i="7"/>
  <c r="AH484" i="7"/>
  <c r="AI484" i="7"/>
  <c r="AJ484" i="7"/>
  <c r="AK484" i="7"/>
  <c r="AF485" i="7"/>
  <c r="AG485" i="7"/>
  <c r="AH485" i="7"/>
  <c r="AI485" i="7"/>
  <c r="AJ485" i="7"/>
  <c r="AK485" i="7"/>
  <c r="AF482" i="7"/>
  <c r="AG482" i="7"/>
  <c r="AH482" i="7"/>
  <c r="AI482" i="7"/>
  <c r="AJ482" i="7"/>
  <c r="AK482" i="7"/>
  <c r="AF477" i="7"/>
  <c r="AG477" i="7"/>
  <c r="AH477" i="7"/>
  <c r="AI477" i="7"/>
  <c r="AJ477" i="7"/>
  <c r="AK477" i="7"/>
  <c r="AF489" i="7"/>
  <c r="AG489" i="7"/>
  <c r="AH489" i="7"/>
  <c r="AI489" i="7"/>
  <c r="AJ489" i="7"/>
  <c r="AK489" i="7"/>
  <c r="AF490" i="7"/>
  <c r="AG490" i="7"/>
  <c r="AH490" i="7"/>
  <c r="AI490" i="7"/>
  <c r="AJ490" i="7"/>
  <c r="AK490" i="7"/>
  <c r="AF491" i="7"/>
  <c r="AG491" i="7"/>
  <c r="AH491" i="7"/>
  <c r="AI491" i="7"/>
  <c r="AJ491" i="7"/>
  <c r="AK491" i="7"/>
  <c r="AF499" i="7"/>
  <c r="AG499" i="7"/>
  <c r="AH499" i="7"/>
  <c r="AI499" i="7"/>
  <c r="AJ499" i="7"/>
  <c r="AK499" i="7"/>
  <c r="AF500" i="7"/>
  <c r="AG500" i="7"/>
  <c r="AH500" i="7"/>
  <c r="AI500" i="7"/>
  <c r="AJ500" i="7"/>
  <c r="AK500" i="7"/>
  <c r="AF493" i="7"/>
  <c r="AG493" i="7"/>
  <c r="AH493" i="7"/>
  <c r="AI493" i="7"/>
  <c r="AJ493" i="7"/>
  <c r="AK493" i="7"/>
  <c r="AF494" i="7"/>
  <c r="AG494" i="7"/>
  <c r="AH494" i="7"/>
  <c r="AI494" i="7"/>
  <c r="AJ494" i="7"/>
  <c r="AK494" i="7"/>
  <c r="AF495" i="7"/>
  <c r="AG495" i="7"/>
  <c r="AH495" i="7"/>
  <c r="AI495" i="7"/>
  <c r="AJ495" i="7"/>
  <c r="AK495" i="7"/>
  <c r="AF496" i="7"/>
  <c r="AG496" i="7"/>
  <c r="AH496" i="7"/>
  <c r="AI496" i="7"/>
  <c r="AJ496" i="7"/>
  <c r="AK496" i="7"/>
  <c r="AF497" i="7"/>
  <c r="AG497" i="7"/>
  <c r="AH497" i="7"/>
  <c r="AI497" i="7"/>
  <c r="AJ497" i="7"/>
  <c r="AK497" i="7"/>
  <c r="AF498" i="7"/>
  <c r="AG498" i="7"/>
  <c r="AH498" i="7"/>
  <c r="AI498" i="7"/>
  <c r="AJ498" i="7"/>
  <c r="AK498" i="7"/>
  <c r="AF501" i="7"/>
  <c r="AG501" i="7"/>
  <c r="AH501" i="7"/>
  <c r="AI501" i="7"/>
  <c r="AJ501" i="7"/>
  <c r="AJ1301" i="7"/>
  <c r="AJ1303" i="7"/>
  <c r="AK501" i="7"/>
  <c r="AF502" i="7"/>
  <c r="AG502" i="7"/>
  <c r="AH502" i="7"/>
  <c r="AI502" i="7"/>
  <c r="AJ502" i="7"/>
  <c r="AK502" i="7"/>
  <c r="AF503" i="7"/>
  <c r="AG503" i="7"/>
  <c r="AH503" i="7"/>
  <c r="AI503" i="7"/>
  <c r="AJ503" i="7"/>
  <c r="AK503" i="7"/>
  <c r="AF504" i="7"/>
  <c r="AG504" i="7"/>
  <c r="AH504" i="7"/>
  <c r="AI504" i="7"/>
  <c r="AJ504" i="7"/>
  <c r="AK504" i="7"/>
  <c r="AF505" i="7"/>
  <c r="AG505" i="7"/>
  <c r="AH505" i="7"/>
  <c r="AI505" i="7"/>
  <c r="AJ505" i="7"/>
  <c r="AK505" i="7"/>
  <c r="AF507" i="7"/>
  <c r="AG507" i="7"/>
  <c r="AH507" i="7"/>
  <c r="AI507" i="7"/>
  <c r="AJ507" i="7"/>
  <c r="AK507" i="7"/>
  <c r="AF509" i="7"/>
  <c r="AG509" i="7"/>
  <c r="AH509" i="7"/>
  <c r="AI509" i="7"/>
  <c r="AJ509" i="7"/>
  <c r="AK509" i="7"/>
  <c r="AF508" i="7"/>
  <c r="AG508" i="7"/>
  <c r="AH508" i="7"/>
  <c r="AI508" i="7"/>
  <c r="AJ508" i="7"/>
  <c r="AK508" i="7"/>
  <c r="AF510" i="7"/>
  <c r="AG510" i="7"/>
  <c r="AH510" i="7"/>
  <c r="AI510" i="7"/>
  <c r="AJ510" i="7"/>
  <c r="AK510" i="7"/>
  <c r="AF511" i="7"/>
  <c r="AG511" i="7"/>
  <c r="AH511" i="7"/>
  <c r="AI511" i="7"/>
  <c r="AJ511" i="7"/>
  <c r="AK511" i="7"/>
  <c r="AF512" i="7"/>
  <c r="AG512" i="7"/>
  <c r="AH512" i="7"/>
  <c r="AI512" i="7"/>
  <c r="AJ512" i="7"/>
  <c r="AK512" i="7"/>
  <c r="AF513" i="7"/>
  <c r="AG513" i="7"/>
  <c r="AH513" i="7"/>
  <c r="AI513" i="7"/>
  <c r="AJ513" i="7"/>
  <c r="AK513" i="7"/>
  <c r="AF514" i="7"/>
  <c r="AG514" i="7"/>
  <c r="AH514" i="7"/>
  <c r="AI514" i="7"/>
  <c r="AJ514" i="7"/>
  <c r="AK514" i="7"/>
  <c r="AF515" i="7"/>
  <c r="AG515" i="7"/>
  <c r="AH515" i="7"/>
  <c r="AI515" i="7"/>
  <c r="AJ515" i="7"/>
  <c r="AK515" i="7"/>
  <c r="AF516" i="7"/>
  <c r="AG516" i="7"/>
  <c r="AH516" i="7"/>
  <c r="AI516" i="7"/>
  <c r="AJ516" i="7"/>
  <c r="AK516" i="7"/>
  <c r="AF517" i="7"/>
  <c r="AG517" i="7"/>
  <c r="AH517" i="7"/>
  <c r="AI517" i="7"/>
  <c r="AJ517" i="7"/>
  <c r="AK517" i="7"/>
  <c r="AF518" i="7"/>
  <c r="AG518" i="7"/>
  <c r="AH518" i="7"/>
  <c r="AI518" i="7"/>
  <c r="AJ518" i="7"/>
  <c r="AK518" i="7"/>
  <c r="AF519" i="7"/>
  <c r="AG519" i="7"/>
  <c r="AH519" i="7"/>
  <c r="AI519" i="7"/>
  <c r="AJ519" i="7"/>
  <c r="AK519" i="7"/>
  <c r="AF520" i="7"/>
  <c r="AG520" i="7"/>
  <c r="AH520" i="7"/>
  <c r="AI520" i="7"/>
  <c r="AJ520" i="7"/>
  <c r="AK520" i="7"/>
  <c r="AF521" i="7"/>
  <c r="AG521" i="7"/>
  <c r="AH521" i="7"/>
  <c r="AI521" i="7"/>
  <c r="AJ521" i="7"/>
  <c r="AK521" i="7"/>
  <c r="AF522" i="7"/>
  <c r="AG522" i="7"/>
  <c r="AH522" i="7"/>
  <c r="AI522" i="7"/>
  <c r="AJ522" i="7"/>
  <c r="AK522" i="7"/>
  <c r="AF523" i="7"/>
  <c r="AG523" i="7"/>
  <c r="AH523" i="7"/>
  <c r="AI523" i="7"/>
  <c r="AJ523" i="7"/>
  <c r="AK523" i="7"/>
  <c r="AF525" i="7"/>
  <c r="AG525" i="7"/>
  <c r="AH525" i="7"/>
  <c r="AI525" i="7"/>
  <c r="AJ525" i="7"/>
  <c r="AK525" i="7"/>
  <c r="AF526" i="7"/>
  <c r="AG526" i="7"/>
  <c r="AH526" i="7"/>
  <c r="AI526" i="7"/>
  <c r="AJ526" i="7"/>
  <c r="AK526" i="7"/>
  <c r="AF524" i="7"/>
  <c r="AG524" i="7"/>
  <c r="AH524" i="7"/>
  <c r="AI524" i="7"/>
  <c r="AJ524" i="7"/>
  <c r="AK524" i="7"/>
  <c r="AF527" i="7"/>
  <c r="AG527" i="7"/>
  <c r="AH527" i="7"/>
  <c r="AI527" i="7"/>
  <c r="AJ527" i="7"/>
  <c r="AK527" i="7"/>
  <c r="AF528" i="7"/>
  <c r="AG528" i="7"/>
  <c r="AH528" i="7"/>
  <c r="AI528" i="7"/>
  <c r="AJ528" i="7"/>
  <c r="AK528" i="7"/>
  <c r="AF529" i="7"/>
  <c r="AG529" i="7"/>
  <c r="AH529" i="7"/>
  <c r="AI529" i="7"/>
  <c r="AJ529" i="7"/>
  <c r="AK529" i="7"/>
  <c r="AF530" i="7"/>
  <c r="AG530" i="7"/>
  <c r="AH530" i="7"/>
  <c r="AI530" i="7"/>
  <c r="AJ530" i="7"/>
  <c r="AK530" i="7"/>
  <c r="AF531" i="7"/>
  <c r="AG531" i="7"/>
  <c r="AH531" i="7"/>
  <c r="AI531" i="7"/>
  <c r="AJ531" i="7"/>
  <c r="AK531" i="7"/>
  <c r="AF533" i="7"/>
  <c r="AG533" i="7"/>
  <c r="AH533" i="7"/>
  <c r="AI533" i="7"/>
  <c r="AJ533" i="7"/>
  <c r="AK533" i="7"/>
  <c r="AF534" i="7"/>
  <c r="AG534" i="7"/>
  <c r="AH534" i="7"/>
  <c r="AI534" i="7"/>
  <c r="AJ534" i="7"/>
  <c r="AK534" i="7"/>
  <c r="AF535" i="7"/>
  <c r="AG535" i="7"/>
  <c r="AH535" i="7"/>
  <c r="AI535" i="7"/>
  <c r="AJ535" i="7"/>
  <c r="AK535" i="7"/>
  <c r="AF538" i="7"/>
  <c r="AG538" i="7"/>
  <c r="AH538" i="7"/>
  <c r="AI538" i="7"/>
  <c r="AJ538" i="7"/>
  <c r="AK538" i="7"/>
  <c r="AF537" i="7"/>
  <c r="AG537" i="7"/>
  <c r="AH537" i="7"/>
  <c r="AI537" i="7"/>
  <c r="AJ537" i="7"/>
  <c r="AK537" i="7"/>
  <c r="AF540" i="7"/>
  <c r="AG540" i="7"/>
  <c r="AH540" i="7"/>
  <c r="AI540" i="7"/>
  <c r="AJ540" i="7"/>
  <c r="AK540" i="7"/>
  <c r="AF541" i="7"/>
  <c r="AG541" i="7"/>
  <c r="AH541" i="7"/>
  <c r="AI541" i="7"/>
  <c r="AJ541" i="7"/>
  <c r="AK541" i="7"/>
  <c r="AF542" i="7"/>
  <c r="AG542" i="7"/>
  <c r="AH542" i="7"/>
  <c r="AI542" i="7"/>
  <c r="AJ542" i="7"/>
  <c r="AK542" i="7"/>
  <c r="AF543" i="7"/>
  <c r="AG543" i="7"/>
  <c r="AH543" i="7"/>
  <c r="AI543" i="7"/>
  <c r="AJ543" i="7"/>
  <c r="AK543" i="7"/>
  <c r="AF546" i="7"/>
  <c r="AG546" i="7"/>
  <c r="AH546" i="7"/>
  <c r="AI546" i="7"/>
  <c r="AJ546" i="7"/>
  <c r="AK546" i="7"/>
  <c r="AF547" i="7"/>
  <c r="AG547" i="7"/>
  <c r="AH547" i="7"/>
  <c r="AI547" i="7"/>
  <c r="AJ547" i="7"/>
  <c r="AK547" i="7"/>
  <c r="AF548" i="7"/>
  <c r="AG548" i="7"/>
  <c r="AH548" i="7"/>
  <c r="AI548" i="7"/>
  <c r="AJ548" i="7"/>
  <c r="AK548" i="7"/>
  <c r="AF549" i="7"/>
  <c r="AG549" i="7"/>
  <c r="AH549" i="7"/>
  <c r="AI549" i="7"/>
  <c r="AJ549" i="7"/>
  <c r="AK549" i="7"/>
  <c r="AF545" i="7"/>
  <c r="AG545" i="7"/>
  <c r="AH545" i="7"/>
  <c r="AI545" i="7"/>
  <c r="AJ545" i="7"/>
  <c r="AK545" i="7"/>
  <c r="AF550" i="7"/>
  <c r="AG550" i="7"/>
  <c r="AH550" i="7"/>
  <c r="AI550" i="7"/>
  <c r="AJ550" i="7"/>
  <c r="AK550" i="7"/>
  <c r="AF560" i="7"/>
  <c r="AG560" i="7"/>
  <c r="AH560" i="7"/>
  <c r="AI560" i="7"/>
  <c r="AJ560" i="7"/>
  <c r="AK560" i="7"/>
  <c r="AF561" i="7"/>
  <c r="AG561" i="7"/>
  <c r="AH561" i="7"/>
  <c r="AI561" i="7"/>
  <c r="AJ561" i="7"/>
  <c r="AK561" i="7"/>
  <c r="AF562" i="7"/>
  <c r="AG562" i="7"/>
  <c r="AH562" i="7"/>
  <c r="AI562" i="7"/>
  <c r="AJ562" i="7"/>
  <c r="AK562" i="7"/>
  <c r="AF554" i="7"/>
  <c r="AG554" i="7"/>
  <c r="AH554" i="7"/>
  <c r="AI554" i="7"/>
  <c r="AJ554" i="7"/>
  <c r="AK554" i="7"/>
  <c r="AF572" i="7"/>
  <c r="AG572" i="7"/>
  <c r="AH572" i="7"/>
  <c r="AI572" i="7"/>
  <c r="AJ572" i="7"/>
  <c r="AK572" i="7"/>
  <c r="AF552" i="7"/>
  <c r="AG552" i="7"/>
  <c r="AH552" i="7"/>
  <c r="AI552" i="7"/>
  <c r="AJ552" i="7"/>
  <c r="AK552" i="7"/>
  <c r="AF563" i="7"/>
  <c r="AG563" i="7"/>
  <c r="AH563" i="7"/>
  <c r="AI563" i="7"/>
  <c r="AJ563" i="7"/>
  <c r="AK563" i="7"/>
  <c r="AF564" i="7"/>
  <c r="AG564" i="7"/>
  <c r="AH564" i="7"/>
  <c r="AI564" i="7"/>
  <c r="AJ564" i="7"/>
  <c r="AK564" i="7"/>
  <c r="AF565" i="7"/>
  <c r="AG565" i="7"/>
  <c r="AH565" i="7"/>
  <c r="AI565" i="7"/>
  <c r="AJ565" i="7"/>
  <c r="AK565" i="7"/>
  <c r="AF568" i="7"/>
  <c r="AG568" i="7"/>
  <c r="AH568" i="7"/>
  <c r="AI568" i="7"/>
  <c r="AJ568" i="7"/>
  <c r="AK568" i="7"/>
  <c r="AF569" i="7"/>
  <c r="AG569" i="7"/>
  <c r="AH569" i="7"/>
  <c r="AI569" i="7"/>
  <c r="AJ569" i="7"/>
  <c r="AK569" i="7"/>
  <c r="AF570" i="7"/>
  <c r="AG570" i="7"/>
  <c r="AH570" i="7"/>
  <c r="AI570" i="7"/>
  <c r="AJ570" i="7"/>
  <c r="AK570" i="7"/>
  <c r="AF571" i="7"/>
  <c r="AG571" i="7"/>
  <c r="AH571" i="7"/>
  <c r="AI571" i="7"/>
  <c r="AJ571" i="7"/>
  <c r="AK571" i="7"/>
  <c r="AF573" i="7"/>
  <c r="AG573" i="7"/>
  <c r="AH573" i="7"/>
  <c r="AI573" i="7"/>
  <c r="AJ573" i="7"/>
  <c r="AK573" i="7"/>
  <c r="AF574" i="7"/>
  <c r="AG574" i="7"/>
  <c r="AH574" i="7"/>
  <c r="AI574" i="7"/>
  <c r="AJ574" i="7"/>
  <c r="AK574" i="7"/>
  <c r="AF575" i="7"/>
  <c r="AG575" i="7"/>
  <c r="AH575" i="7"/>
  <c r="AI575" i="7"/>
  <c r="AJ575" i="7"/>
  <c r="AK575" i="7"/>
  <c r="AF576" i="7"/>
  <c r="AG576" i="7"/>
  <c r="AH576" i="7"/>
  <c r="AI576" i="7"/>
  <c r="AJ576" i="7"/>
  <c r="AK576" i="7"/>
  <c r="AF578" i="7"/>
  <c r="AG578" i="7"/>
  <c r="AH578" i="7"/>
  <c r="AI578" i="7"/>
  <c r="AJ578" i="7"/>
  <c r="AK578" i="7"/>
  <c r="AF577" i="7"/>
  <c r="AG577" i="7"/>
  <c r="AH577" i="7"/>
  <c r="AI577" i="7"/>
  <c r="AJ577" i="7"/>
  <c r="AK577" i="7"/>
  <c r="AF559" i="7"/>
  <c r="AG559" i="7"/>
  <c r="AH559" i="7"/>
  <c r="AI559" i="7"/>
  <c r="AJ559" i="7"/>
  <c r="AK559" i="7"/>
  <c r="AF579" i="7"/>
  <c r="AG579" i="7"/>
  <c r="AH579" i="7"/>
  <c r="AI579" i="7"/>
  <c r="AJ579" i="7"/>
  <c r="AK579" i="7"/>
  <c r="AF580" i="7"/>
  <c r="AG580" i="7"/>
  <c r="AH580" i="7"/>
  <c r="AI580" i="7"/>
  <c r="AJ580" i="7"/>
  <c r="AK580" i="7"/>
  <c r="AF581" i="7"/>
  <c r="AG581" i="7"/>
  <c r="AH581" i="7"/>
  <c r="AI581" i="7"/>
  <c r="AJ581" i="7"/>
  <c r="AK581" i="7"/>
  <c r="AF582" i="7"/>
  <c r="AG582" i="7"/>
  <c r="AH582" i="7"/>
  <c r="AI582" i="7"/>
  <c r="AJ582" i="7"/>
  <c r="AK582" i="7"/>
  <c r="AF583" i="7"/>
  <c r="AG583" i="7"/>
  <c r="AH583" i="7"/>
  <c r="AI583" i="7"/>
  <c r="AJ583" i="7"/>
  <c r="AK583" i="7"/>
  <c r="AF592" i="7"/>
  <c r="AG592" i="7"/>
  <c r="AH592" i="7"/>
  <c r="AI592" i="7"/>
  <c r="AJ592" i="7"/>
  <c r="AK592" i="7"/>
  <c r="AF591" i="7"/>
  <c r="AG591" i="7"/>
  <c r="AH591" i="7"/>
  <c r="AI591" i="7"/>
  <c r="AJ591" i="7"/>
  <c r="AK591" i="7"/>
  <c r="AF589" i="7"/>
  <c r="AG589" i="7"/>
  <c r="AH589" i="7"/>
  <c r="AI589" i="7"/>
  <c r="AJ589" i="7"/>
  <c r="AK589" i="7"/>
  <c r="AF585" i="7"/>
  <c r="AG585" i="7"/>
  <c r="AH585" i="7"/>
  <c r="AI585" i="7"/>
  <c r="AJ585" i="7"/>
  <c r="AK585" i="7"/>
  <c r="AF590" i="7"/>
  <c r="AG590" i="7"/>
  <c r="AH590" i="7"/>
  <c r="AI590" i="7"/>
  <c r="AJ590" i="7"/>
  <c r="AK590" i="7"/>
  <c r="AF588" i="7"/>
  <c r="AG588" i="7"/>
  <c r="AH588" i="7"/>
  <c r="AI588" i="7"/>
  <c r="AJ588" i="7"/>
  <c r="AK588" i="7"/>
  <c r="AF593" i="7"/>
  <c r="AG593" i="7"/>
  <c r="AH593" i="7"/>
  <c r="AI593" i="7"/>
  <c r="AJ593" i="7"/>
  <c r="AK593" i="7"/>
  <c r="AF594" i="7"/>
  <c r="AG594" i="7"/>
  <c r="AH594" i="7"/>
  <c r="AI594" i="7"/>
  <c r="AJ594" i="7"/>
  <c r="AK594" i="7"/>
  <c r="AF595" i="7"/>
  <c r="AG595" i="7"/>
  <c r="AH595" i="7"/>
  <c r="AI595" i="7"/>
  <c r="AJ595" i="7"/>
  <c r="AK595" i="7"/>
  <c r="AF596" i="7"/>
  <c r="AG596" i="7"/>
  <c r="AH596" i="7"/>
  <c r="AI596" i="7"/>
  <c r="AJ596" i="7"/>
  <c r="AK596" i="7"/>
  <c r="AF597" i="7"/>
  <c r="AG597" i="7"/>
  <c r="AH597" i="7"/>
  <c r="AI597" i="7"/>
  <c r="AJ597" i="7"/>
  <c r="AK597" i="7"/>
  <c r="AF601" i="7"/>
  <c r="AG601" i="7"/>
  <c r="AH601" i="7"/>
  <c r="AI601" i="7"/>
  <c r="AJ601" i="7"/>
  <c r="AK601" i="7"/>
  <c r="AF600" i="7"/>
  <c r="AG600" i="7"/>
  <c r="AH600" i="7"/>
  <c r="AI600" i="7"/>
  <c r="AJ600" i="7"/>
  <c r="AK600" i="7"/>
  <c r="AF599" i="7"/>
  <c r="AG599" i="7"/>
  <c r="AH599" i="7"/>
  <c r="AI599" i="7"/>
  <c r="AJ599" i="7"/>
  <c r="AK599" i="7"/>
  <c r="AF602" i="7"/>
  <c r="AG602" i="7"/>
  <c r="AH602" i="7"/>
  <c r="AI602" i="7"/>
  <c r="AJ602" i="7"/>
  <c r="AK602" i="7"/>
  <c r="AF603" i="7"/>
  <c r="AG603" i="7"/>
  <c r="AH603" i="7"/>
  <c r="AI603" i="7"/>
  <c r="AJ603" i="7"/>
  <c r="AK603" i="7"/>
  <c r="AF605" i="7"/>
  <c r="AG605" i="7"/>
  <c r="AH605" i="7"/>
  <c r="AI605" i="7"/>
  <c r="AJ605" i="7"/>
  <c r="AK605" i="7"/>
  <c r="AF558" i="7"/>
  <c r="AG558" i="7"/>
  <c r="AH558" i="7"/>
  <c r="AI558" i="7"/>
  <c r="AJ558" i="7"/>
  <c r="AK558" i="7"/>
  <c r="AF606" i="7"/>
  <c r="AG606" i="7"/>
  <c r="AH606" i="7"/>
  <c r="AI606" i="7"/>
  <c r="AJ606" i="7"/>
  <c r="AK606" i="7"/>
  <c r="AF607" i="7"/>
  <c r="AG607" i="7"/>
  <c r="AH607" i="7"/>
  <c r="AI607" i="7"/>
  <c r="AJ607" i="7"/>
  <c r="AK607" i="7"/>
  <c r="AF610" i="7"/>
  <c r="AG610" i="7"/>
  <c r="AH610" i="7"/>
  <c r="AI610" i="7"/>
  <c r="AJ610" i="7"/>
  <c r="AK610" i="7"/>
  <c r="AF609" i="7"/>
  <c r="AG609" i="7"/>
  <c r="AH609" i="7"/>
  <c r="AI609" i="7"/>
  <c r="AJ609" i="7"/>
  <c r="AK609" i="7"/>
  <c r="AF611" i="7"/>
  <c r="AG611" i="7"/>
  <c r="AH611" i="7"/>
  <c r="AI611" i="7"/>
  <c r="AJ611" i="7"/>
  <c r="AK611" i="7"/>
  <c r="AF612" i="7"/>
  <c r="AG612" i="7"/>
  <c r="AH612" i="7"/>
  <c r="AI612" i="7"/>
  <c r="AJ612" i="7"/>
  <c r="AK612" i="7"/>
  <c r="AF613" i="7"/>
  <c r="AG613" i="7"/>
  <c r="AH613" i="7"/>
  <c r="AI613" i="7"/>
  <c r="AJ613" i="7"/>
  <c r="AK613" i="7"/>
  <c r="AF614" i="7"/>
  <c r="AG614" i="7"/>
  <c r="AH614" i="7"/>
  <c r="AI614" i="7"/>
  <c r="AJ614" i="7"/>
  <c r="AK614" i="7"/>
  <c r="AF615" i="7"/>
  <c r="AG615" i="7"/>
  <c r="AH615" i="7"/>
  <c r="AI615" i="7"/>
  <c r="AJ615" i="7"/>
  <c r="AK615" i="7"/>
  <c r="AF616" i="7"/>
  <c r="AG616" i="7"/>
  <c r="AH616" i="7"/>
  <c r="AI616" i="7"/>
  <c r="AJ616" i="7"/>
  <c r="AK616" i="7"/>
  <c r="AF622" i="7"/>
  <c r="AG622" i="7"/>
  <c r="AH622" i="7"/>
  <c r="AI622" i="7"/>
  <c r="AJ622" i="7"/>
  <c r="AK622" i="7"/>
  <c r="AF619" i="7"/>
  <c r="AG619" i="7"/>
  <c r="AH619" i="7"/>
  <c r="AI619" i="7"/>
  <c r="AJ619" i="7"/>
  <c r="AK619" i="7"/>
  <c r="AF625" i="7"/>
  <c r="AG625" i="7"/>
  <c r="AH625" i="7"/>
  <c r="AI625" i="7"/>
  <c r="AJ625" i="7"/>
  <c r="AK625" i="7"/>
  <c r="AF626" i="7"/>
  <c r="AG626" i="7"/>
  <c r="AH626" i="7"/>
  <c r="AI626" i="7"/>
  <c r="AJ626" i="7"/>
  <c r="AK626" i="7"/>
  <c r="AF618" i="7"/>
  <c r="AG618" i="7"/>
  <c r="AH618" i="7"/>
  <c r="AI618" i="7"/>
  <c r="AJ618" i="7"/>
  <c r="AK618" i="7"/>
  <c r="AF620" i="7"/>
  <c r="AG620" i="7"/>
  <c r="AH620" i="7"/>
  <c r="AI620" i="7"/>
  <c r="AJ620" i="7"/>
  <c r="AK620" i="7"/>
  <c r="AF621" i="7"/>
  <c r="AG621" i="7"/>
  <c r="AH621" i="7"/>
  <c r="AI621" i="7"/>
  <c r="AJ621" i="7"/>
  <c r="AK621" i="7"/>
  <c r="AF623" i="7"/>
  <c r="AG623" i="7"/>
  <c r="AH623" i="7"/>
  <c r="AI623" i="7"/>
  <c r="AJ623" i="7"/>
  <c r="AK623" i="7"/>
  <c r="AF624" i="7"/>
  <c r="AG624" i="7"/>
  <c r="AH624" i="7"/>
  <c r="AI624" i="7"/>
  <c r="AJ624" i="7"/>
  <c r="AK624" i="7"/>
  <c r="AF627" i="7"/>
  <c r="AG627" i="7"/>
  <c r="AH627" i="7"/>
  <c r="AI627" i="7"/>
  <c r="AJ627" i="7"/>
  <c r="AK627" i="7"/>
  <c r="AF628" i="7"/>
  <c r="AG628" i="7"/>
  <c r="AH628" i="7"/>
  <c r="AI628" i="7"/>
  <c r="AJ628" i="7"/>
  <c r="AK628" i="7"/>
  <c r="AF635" i="7"/>
  <c r="AG635" i="7"/>
  <c r="AH635" i="7"/>
  <c r="AI635" i="7"/>
  <c r="AJ635" i="7"/>
  <c r="AK635" i="7"/>
  <c r="AF638" i="7"/>
  <c r="AG638" i="7"/>
  <c r="AH638" i="7"/>
  <c r="AI638" i="7"/>
  <c r="AJ638" i="7"/>
  <c r="AK638" i="7"/>
  <c r="AF636" i="7"/>
  <c r="AG636" i="7"/>
  <c r="AH636" i="7"/>
  <c r="AI636" i="7"/>
  <c r="AJ636" i="7"/>
  <c r="AK636" i="7"/>
  <c r="AF637" i="7"/>
  <c r="AG637" i="7"/>
  <c r="AH637" i="7"/>
  <c r="AI637" i="7"/>
  <c r="AJ637" i="7"/>
  <c r="AK637" i="7"/>
  <c r="AF644" i="7"/>
  <c r="AG644" i="7"/>
  <c r="AH644" i="7"/>
  <c r="AI644" i="7"/>
  <c r="AJ644" i="7"/>
  <c r="AK644" i="7"/>
  <c r="AF641" i="7"/>
  <c r="AG641" i="7"/>
  <c r="AH641" i="7"/>
  <c r="AI641" i="7"/>
  <c r="AJ641" i="7"/>
  <c r="AK641" i="7"/>
  <c r="AF629" i="7"/>
  <c r="AG629" i="7"/>
  <c r="AH629" i="7"/>
  <c r="AI629" i="7"/>
  <c r="AJ629" i="7"/>
  <c r="AK629" i="7"/>
  <c r="AF630" i="7"/>
  <c r="AG630" i="7"/>
  <c r="AH630" i="7"/>
  <c r="AI630" i="7"/>
  <c r="AJ630" i="7"/>
  <c r="AK630" i="7"/>
  <c r="AF632" i="7"/>
  <c r="AG632" i="7"/>
  <c r="AH632" i="7"/>
  <c r="AI632" i="7"/>
  <c r="AJ632" i="7"/>
  <c r="AK632" i="7"/>
  <c r="AF640" i="7"/>
  <c r="AG640" i="7"/>
  <c r="AH640" i="7"/>
  <c r="AI640" i="7"/>
  <c r="AJ640" i="7"/>
  <c r="AK640" i="7"/>
  <c r="AF643" i="7"/>
  <c r="AG643" i="7"/>
  <c r="AH643" i="7"/>
  <c r="AI643" i="7"/>
  <c r="AJ643" i="7"/>
  <c r="AK643" i="7"/>
  <c r="AF642" i="7"/>
  <c r="AG642" i="7"/>
  <c r="AH642" i="7"/>
  <c r="AI642" i="7"/>
  <c r="AJ642" i="7"/>
  <c r="AK642" i="7"/>
  <c r="AF639" i="7"/>
  <c r="AG639" i="7"/>
  <c r="AH639" i="7"/>
  <c r="AI639" i="7"/>
  <c r="AJ639" i="7"/>
  <c r="AK639" i="7"/>
  <c r="AF631" i="7"/>
  <c r="AG631" i="7"/>
  <c r="AH631" i="7"/>
  <c r="AI631" i="7"/>
  <c r="AJ631" i="7"/>
  <c r="AK631" i="7"/>
  <c r="AF645" i="7"/>
  <c r="AG645" i="7"/>
  <c r="AH645" i="7"/>
  <c r="AI645" i="7"/>
  <c r="AJ645" i="7"/>
  <c r="AK645" i="7"/>
  <c r="AF646" i="7"/>
  <c r="AG646" i="7"/>
  <c r="AH646" i="7"/>
  <c r="AI646" i="7"/>
  <c r="AJ646" i="7"/>
  <c r="AK646" i="7"/>
  <c r="AF647" i="7"/>
  <c r="AG647" i="7"/>
  <c r="AH647" i="7"/>
  <c r="AI647" i="7"/>
  <c r="AJ647" i="7"/>
  <c r="AK647" i="7"/>
  <c r="AF648" i="7"/>
  <c r="AG648" i="7"/>
  <c r="AH648" i="7"/>
  <c r="AI648" i="7"/>
  <c r="AJ648" i="7"/>
  <c r="AK648" i="7"/>
  <c r="AF654" i="7"/>
  <c r="AG654" i="7"/>
  <c r="AH654" i="7"/>
  <c r="AI654" i="7"/>
  <c r="AJ654" i="7"/>
  <c r="AK654" i="7"/>
  <c r="AF655" i="7"/>
  <c r="AG655" i="7"/>
  <c r="AH655" i="7"/>
  <c r="AI655" i="7"/>
  <c r="AJ655" i="7"/>
  <c r="AK655" i="7"/>
  <c r="AF656" i="7"/>
  <c r="AG656" i="7"/>
  <c r="AH656" i="7"/>
  <c r="AI656" i="7"/>
  <c r="AJ656" i="7"/>
  <c r="AK656" i="7"/>
  <c r="AF657" i="7"/>
  <c r="AG657" i="7"/>
  <c r="AH657" i="7"/>
  <c r="AI657" i="7"/>
  <c r="AJ657" i="7"/>
  <c r="AK657" i="7"/>
  <c r="AF658" i="7"/>
  <c r="AG658" i="7"/>
  <c r="AH658" i="7"/>
  <c r="AI658" i="7"/>
  <c r="AJ658" i="7"/>
  <c r="AK658" i="7"/>
  <c r="AF659" i="7"/>
  <c r="AG659" i="7"/>
  <c r="AH659" i="7"/>
  <c r="AI659" i="7"/>
  <c r="AJ659" i="7"/>
  <c r="AK659" i="7"/>
  <c r="AF660" i="7"/>
  <c r="AG660" i="7"/>
  <c r="AH660" i="7"/>
  <c r="AI660" i="7"/>
  <c r="AJ660" i="7"/>
  <c r="AK660" i="7"/>
  <c r="AF661" i="7"/>
  <c r="AG661" i="7"/>
  <c r="AH661" i="7"/>
  <c r="AI661" i="7"/>
  <c r="AJ661" i="7"/>
  <c r="AK661" i="7"/>
  <c r="AF666" i="7"/>
  <c r="AG666" i="7"/>
  <c r="AH666" i="7"/>
  <c r="AI666" i="7"/>
  <c r="AJ666" i="7"/>
  <c r="AK666" i="7"/>
  <c r="AF669" i="7"/>
  <c r="AG669" i="7"/>
  <c r="AH669" i="7"/>
  <c r="AI669" i="7"/>
  <c r="AJ669" i="7"/>
  <c r="AK669" i="7"/>
  <c r="AF668" i="7"/>
  <c r="AG668" i="7"/>
  <c r="AH668" i="7"/>
  <c r="AI668" i="7"/>
  <c r="AJ668" i="7"/>
  <c r="AK668" i="7"/>
  <c r="AF673" i="7"/>
  <c r="AG673" i="7"/>
  <c r="AH673" i="7"/>
  <c r="AI673" i="7"/>
  <c r="AJ673" i="7"/>
  <c r="AK673" i="7"/>
  <c r="AF671" i="7"/>
  <c r="AG671" i="7"/>
  <c r="AH671" i="7"/>
  <c r="AI671" i="7"/>
  <c r="AJ671" i="7"/>
  <c r="AK671" i="7"/>
  <c r="AF670" i="7"/>
  <c r="AG670" i="7"/>
  <c r="AH670" i="7"/>
  <c r="AI670" i="7"/>
  <c r="AJ670" i="7"/>
  <c r="AK670" i="7"/>
  <c r="AF663" i="7"/>
  <c r="AG663" i="7"/>
  <c r="AH663" i="7"/>
  <c r="AI663" i="7"/>
  <c r="AJ663" i="7"/>
  <c r="AK663" i="7"/>
  <c r="AF665" i="7"/>
  <c r="AG665" i="7"/>
  <c r="AH665" i="7"/>
  <c r="AI665" i="7"/>
  <c r="AJ665" i="7"/>
  <c r="AK665" i="7"/>
  <c r="AF664" i="7"/>
  <c r="AG664" i="7"/>
  <c r="AH664" i="7"/>
  <c r="AI664" i="7"/>
  <c r="AJ664" i="7"/>
  <c r="AK664" i="7"/>
  <c r="AF672" i="7"/>
  <c r="AG672" i="7"/>
  <c r="AH672" i="7"/>
  <c r="AI672" i="7"/>
  <c r="AJ672" i="7"/>
  <c r="AK672" i="7"/>
  <c r="AF674" i="7"/>
  <c r="AG674" i="7"/>
  <c r="AH674" i="7"/>
  <c r="AI674" i="7"/>
  <c r="AJ674" i="7"/>
  <c r="AK674" i="7"/>
  <c r="AF675" i="7"/>
  <c r="AG675" i="7"/>
  <c r="AH675" i="7"/>
  <c r="AI675" i="7"/>
  <c r="AJ675" i="7"/>
  <c r="AK675" i="7"/>
  <c r="AF676" i="7"/>
  <c r="AG676" i="7"/>
  <c r="AH676" i="7"/>
  <c r="AI676" i="7"/>
  <c r="AJ676" i="7"/>
  <c r="AK676" i="7"/>
  <c r="AF677" i="7"/>
  <c r="AG677" i="7"/>
  <c r="AH677" i="7"/>
  <c r="AI677" i="7"/>
  <c r="AJ677" i="7"/>
  <c r="AK677" i="7"/>
  <c r="AF678" i="7"/>
  <c r="AG678" i="7"/>
  <c r="AH678" i="7"/>
  <c r="AI678" i="7"/>
  <c r="AJ678" i="7"/>
  <c r="AK678" i="7"/>
  <c r="AF681" i="7"/>
  <c r="AG681" i="7"/>
  <c r="AH681" i="7"/>
  <c r="AI681" i="7"/>
  <c r="AJ681" i="7"/>
  <c r="AK681" i="7"/>
  <c r="AF682" i="7"/>
  <c r="AG682" i="7"/>
  <c r="AH682" i="7"/>
  <c r="AI682" i="7"/>
  <c r="AJ682" i="7"/>
  <c r="AK682" i="7"/>
  <c r="AF683" i="7"/>
  <c r="AG683" i="7"/>
  <c r="AH683" i="7"/>
  <c r="AI683" i="7"/>
  <c r="AJ683" i="7"/>
  <c r="AK683" i="7"/>
  <c r="AF684" i="7"/>
  <c r="AG684" i="7"/>
  <c r="AH684" i="7"/>
  <c r="AI684" i="7"/>
  <c r="AJ684" i="7"/>
  <c r="AK684" i="7"/>
  <c r="AF685" i="7"/>
  <c r="AG685" i="7"/>
  <c r="AH685" i="7"/>
  <c r="AI685" i="7"/>
  <c r="AJ685" i="7"/>
  <c r="AK685" i="7"/>
  <c r="AF686" i="7"/>
  <c r="AG686" i="7"/>
  <c r="AH686" i="7"/>
  <c r="AI686" i="7"/>
  <c r="AJ686" i="7"/>
  <c r="AK686" i="7"/>
  <c r="AF688" i="7"/>
  <c r="AG688" i="7"/>
  <c r="AH688" i="7"/>
  <c r="AI688" i="7"/>
  <c r="AJ688" i="7"/>
  <c r="AK688" i="7"/>
  <c r="AF690" i="7"/>
  <c r="AG690" i="7"/>
  <c r="AH690" i="7"/>
  <c r="AI690" i="7"/>
  <c r="AJ690" i="7"/>
  <c r="AK690" i="7"/>
  <c r="AF692" i="7"/>
  <c r="AG692" i="7"/>
  <c r="AH692" i="7"/>
  <c r="AI692" i="7"/>
  <c r="AJ692" i="7"/>
  <c r="AK692" i="7"/>
  <c r="AF693" i="7"/>
  <c r="AG693" i="7"/>
  <c r="AH693" i="7"/>
  <c r="AI693" i="7"/>
  <c r="AJ693" i="7"/>
  <c r="AK693" i="7"/>
  <c r="AF694" i="7"/>
  <c r="AG694" i="7"/>
  <c r="AH694" i="7"/>
  <c r="AI694" i="7"/>
  <c r="AJ694" i="7"/>
  <c r="AK694" i="7"/>
  <c r="AF695" i="7"/>
  <c r="AG695" i="7"/>
  <c r="AH695" i="7"/>
  <c r="AI695" i="7"/>
  <c r="AJ695" i="7"/>
  <c r="AK695" i="7"/>
  <c r="AF698" i="7"/>
  <c r="AG698" i="7"/>
  <c r="AH698" i="7"/>
  <c r="AI698" i="7"/>
  <c r="AJ698" i="7"/>
  <c r="AK698" i="7"/>
  <c r="AF697" i="7"/>
  <c r="AG697" i="7"/>
  <c r="AH697" i="7"/>
  <c r="AI697" i="7"/>
  <c r="AJ697" i="7"/>
  <c r="AK697" i="7"/>
  <c r="AF699" i="7"/>
  <c r="AG699" i="7"/>
  <c r="AH699" i="7"/>
  <c r="AI699" i="7"/>
  <c r="AJ699" i="7"/>
  <c r="AK699" i="7"/>
  <c r="AF691" i="7"/>
  <c r="AG691" i="7"/>
  <c r="AH691" i="7"/>
  <c r="AI691" i="7"/>
  <c r="AJ691" i="7"/>
  <c r="AK691" i="7"/>
  <c r="AF700" i="7"/>
  <c r="AG700" i="7"/>
  <c r="AH700" i="7"/>
  <c r="AI700" i="7"/>
  <c r="AJ700" i="7"/>
  <c r="AK700" i="7"/>
  <c r="AF701" i="7"/>
  <c r="AG701" i="7"/>
  <c r="AH701" i="7"/>
  <c r="AI701" i="7"/>
  <c r="AJ701" i="7"/>
  <c r="AK701" i="7"/>
  <c r="AF704" i="7"/>
  <c r="AG704" i="7"/>
  <c r="AH704" i="7"/>
  <c r="AI704" i="7"/>
  <c r="AJ704" i="7"/>
  <c r="AK704" i="7"/>
  <c r="AF706" i="7"/>
  <c r="AG706" i="7"/>
  <c r="AH706" i="7"/>
  <c r="AI706" i="7"/>
  <c r="AJ706" i="7"/>
  <c r="AK706" i="7"/>
  <c r="AF707" i="7"/>
  <c r="AG707" i="7"/>
  <c r="AH707" i="7"/>
  <c r="AI707" i="7"/>
  <c r="AJ707" i="7"/>
  <c r="AK707" i="7"/>
  <c r="AF714" i="7"/>
  <c r="AG714" i="7"/>
  <c r="AH714" i="7"/>
  <c r="AI714" i="7"/>
  <c r="AJ714" i="7"/>
  <c r="AK714" i="7"/>
  <c r="AF713" i="7"/>
  <c r="AG713" i="7"/>
  <c r="AH713" i="7"/>
  <c r="AI713" i="7"/>
  <c r="AJ713" i="7"/>
  <c r="AK713" i="7"/>
  <c r="AF709" i="7"/>
  <c r="AG709" i="7"/>
  <c r="AH709" i="7"/>
  <c r="AI709" i="7"/>
  <c r="AJ709" i="7"/>
  <c r="AK709" i="7"/>
  <c r="AF710" i="7"/>
  <c r="AG710" i="7"/>
  <c r="AH710" i="7"/>
  <c r="AI710" i="7"/>
  <c r="AJ710" i="7"/>
  <c r="AK710" i="7"/>
  <c r="AF715" i="7"/>
  <c r="AG715" i="7"/>
  <c r="AH715" i="7"/>
  <c r="AI715" i="7"/>
  <c r="AJ715" i="7"/>
  <c r="AK715" i="7"/>
  <c r="AF711" i="7"/>
  <c r="AG711" i="7"/>
  <c r="AH711" i="7"/>
  <c r="AI711" i="7"/>
  <c r="AJ711" i="7"/>
  <c r="AK711" i="7"/>
  <c r="AF712" i="7"/>
  <c r="AG712" i="7"/>
  <c r="AH712" i="7"/>
  <c r="AI712" i="7"/>
  <c r="AJ712" i="7"/>
  <c r="AK712" i="7"/>
  <c r="AF717" i="7"/>
  <c r="AG717" i="7"/>
  <c r="AH717" i="7"/>
  <c r="AI717" i="7"/>
  <c r="AJ717" i="7"/>
  <c r="AK717" i="7"/>
  <c r="AF720" i="7"/>
  <c r="AG720" i="7"/>
  <c r="AH720" i="7"/>
  <c r="AI720" i="7"/>
  <c r="AJ720" i="7"/>
  <c r="AK720" i="7"/>
  <c r="AF721" i="7"/>
  <c r="AG721" i="7"/>
  <c r="AH721" i="7"/>
  <c r="AI721" i="7"/>
  <c r="AJ721" i="7"/>
  <c r="AK721" i="7"/>
  <c r="AF722" i="7"/>
  <c r="AG722" i="7"/>
  <c r="AH722" i="7"/>
  <c r="AI722" i="7"/>
  <c r="AJ722" i="7"/>
  <c r="AK722" i="7"/>
  <c r="AF723" i="7"/>
  <c r="AG723" i="7"/>
  <c r="AH723" i="7"/>
  <c r="AI723" i="7"/>
  <c r="AJ723" i="7"/>
  <c r="AK723" i="7"/>
  <c r="AF724" i="7"/>
  <c r="AG724" i="7"/>
  <c r="AH724" i="7"/>
  <c r="AI724" i="7"/>
  <c r="AJ724" i="7"/>
  <c r="AK724" i="7"/>
  <c r="AF725" i="7"/>
  <c r="AG725" i="7"/>
  <c r="AH725" i="7"/>
  <c r="AI725" i="7"/>
  <c r="AJ725" i="7"/>
  <c r="AK725" i="7"/>
  <c r="AF726" i="7"/>
  <c r="AG726" i="7"/>
  <c r="AH726" i="7"/>
  <c r="AI726" i="7"/>
  <c r="AJ726" i="7"/>
  <c r="AK726" i="7"/>
  <c r="AF727" i="7"/>
  <c r="AG727" i="7"/>
  <c r="AH727" i="7"/>
  <c r="AI727" i="7"/>
  <c r="AJ727" i="7"/>
  <c r="AK727" i="7"/>
  <c r="AF728" i="7"/>
  <c r="AG728" i="7"/>
  <c r="AH728" i="7"/>
  <c r="AI728" i="7"/>
  <c r="AJ728" i="7"/>
  <c r="AK728" i="7"/>
  <c r="AF729" i="7"/>
  <c r="AG729" i="7"/>
  <c r="AH729" i="7"/>
  <c r="AI729" i="7"/>
  <c r="AJ729" i="7"/>
  <c r="AK729" i="7"/>
  <c r="AF730" i="7"/>
  <c r="AG730" i="7"/>
  <c r="AH730" i="7"/>
  <c r="AI730" i="7"/>
  <c r="AJ730" i="7"/>
  <c r="AK730" i="7"/>
  <c r="AF719" i="7"/>
  <c r="AG719" i="7"/>
  <c r="AH719" i="7"/>
  <c r="AI719" i="7"/>
  <c r="AJ719" i="7"/>
  <c r="AK719" i="7"/>
  <c r="AF731" i="7"/>
  <c r="AG731" i="7"/>
  <c r="AH731" i="7"/>
  <c r="AI731" i="7"/>
  <c r="AJ731" i="7"/>
  <c r="AK731" i="7"/>
  <c r="AF732" i="7"/>
  <c r="AG732" i="7"/>
  <c r="AH732" i="7"/>
  <c r="AI732" i="7"/>
  <c r="AJ732" i="7"/>
  <c r="AK732" i="7"/>
  <c r="AF733" i="7"/>
  <c r="AG733" i="7"/>
  <c r="AH733" i="7"/>
  <c r="AI733" i="7"/>
  <c r="AJ733" i="7"/>
  <c r="AK733" i="7"/>
  <c r="AF734" i="7"/>
  <c r="AG734" i="7"/>
  <c r="AH734" i="7"/>
  <c r="AI734" i="7"/>
  <c r="AJ734" i="7"/>
  <c r="AK734" i="7"/>
  <c r="AF735" i="7"/>
  <c r="AG735" i="7"/>
  <c r="AH735" i="7"/>
  <c r="AI735" i="7"/>
  <c r="AJ735" i="7"/>
  <c r="AK735" i="7"/>
  <c r="AF736" i="7"/>
  <c r="AG736" i="7"/>
  <c r="AH736" i="7"/>
  <c r="AI736" i="7"/>
  <c r="AJ736" i="7"/>
  <c r="AK736" i="7"/>
  <c r="AF737" i="7"/>
  <c r="AG737" i="7"/>
  <c r="AH737" i="7"/>
  <c r="AI737" i="7"/>
  <c r="AJ737" i="7"/>
  <c r="AK737" i="7"/>
  <c r="AF738" i="7"/>
  <c r="AG738" i="7"/>
  <c r="AH738" i="7"/>
  <c r="AI738" i="7"/>
  <c r="AJ738" i="7"/>
  <c r="AK738" i="7"/>
  <c r="AF739" i="7"/>
  <c r="AG739" i="7"/>
  <c r="AH739" i="7"/>
  <c r="AI739" i="7"/>
  <c r="AJ739" i="7"/>
  <c r="AK739" i="7"/>
  <c r="AF740" i="7"/>
  <c r="AG740" i="7"/>
  <c r="AH740" i="7"/>
  <c r="AI740" i="7"/>
  <c r="AJ740" i="7"/>
  <c r="AK740" i="7"/>
  <c r="AF741" i="7"/>
  <c r="AG741" i="7"/>
  <c r="AH741" i="7"/>
  <c r="AI741" i="7"/>
  <c r="AJ741" i="7"/>
  <c r="AK741" i="7"/>
  <c r="AF742" i="7"/>
  <c r="AG742" i="7"/>
  <c r="AH742" i="7"/>
  <c r="AI742" i="7"/>
  <c r="AJ742" i="7"/>
  <c r="AK742" i="7"/>
  <c r="AF743" i="7"/>
  <c r="AG743" i="7"/>
  <c r="AH743" i="7"/>
  <c r="AI743" i="7"/>
  <c r="AJ743" i="7"/>
  <c r="AK743" i="7"/>
  <c r="AF744" i="7"/>
  <c r="AG744" i="7"/>
  <c r="AH744" i="7"/>
  <c r="AI744" i="7"/>
  <c r="AJ744" i="7"/>
  <c r="AK744" i="7"/>
  <c r="AF745" i="7"/>
  <c r="AG745" i="7"/>
  <c r="AH745" i="7"/>
  <c r="AI745" i="7"/>
  <c r="AJ745" i="7"/>
  <c r="AK745" i="7"/>
  <c r="AF746" i="7"/>
  <c r="AG746" i="7"/>
  <c r="AH746" i="7"/>
  <c r="AI746" i="7"/>
  <c r="AJ746" i="7"/>
  <c r="AK746" i="7"/>
  <c r="AF747" i="7"/>
  <c r="AG747" i="7"/>
  <c r="AH747" i="7"/>
  <c r="AI747" i="7"/>
  <c r="AJ747" i="7"/>
  <c r="AK747" i="7"/>
  <c r="AF748" i="7"/>
  <c r="AG748" i="7"/>
  <c r="AH748" i="7"/>
  <c r="AI748" i="7"/>
  <c r="AJ748" i="7"/>
  <c r="AK748" i="7"/>
  <c r="AF749" i="7"/>
  <c r="AG749" i="7"/>
  <c r="AH749" i="7"/>
  <c r="AI749" i="7"/>
  <c r="AJ749" i="7"/>
  <c r="AK749" i="7"/>
  <c r="AF750" i="7"/>
  <c r="AG750" i="7"/>
  <c r="AH750" i="7"/>
  <c r="AI750" i="7"/>
  <c r="AJ750" i="7"/>
  <c r="AK750" i="7"/>
  <c r="AF751" i="7"/>
  <c r="AG751" i="7"/>
  <c r="AH751" i="7"/>
  <c r="AI751" i="7"/>
  <c r="AJ751" i="7"/>
  <c r="AK751" i="7"/>
  <c r="AF752" i="7"/>
  <c r="AG752" i="7"/>
  <c r="AH752" i="7"/>
  <c r="AI752" i="7"/>
  <c r="AJ752" i="7"/>
  <c r="AK752" i="7"/>
  <c r="AF753" i="7"/>
  <c r="AG753" i="7"/>
  <c r="AH753" i="7"/>
  <c r="AI753" i="7"/>
  <c r="AJ753" i="7"/>
  <c r="AK753" i="7"/>
  <c r="AF755" i="7"/>
  <c r="AG755" i="7"/>
  <c r="AH755" i="7"/>
  <c r="AI755" i="7"/>
  <c r="AJ755" i="7"/>
  <c r="AK755" i="7"/>
  <c r="AF757" i="7"/>
  <c r="AG757" i="7"/>
  <c r="AH757" i="7"/>
  <c r="AI757" i="7"/>
  <c r="AJ757" i="7"/>
  <c r="AK757" i="7"/>
  <c r="AF758" i="7"/>
  <c r="AG758" i="7"/>
  <c r="AH758" i="7"/>
  <c r="AI758" i="7"/>
  <c r="AJ758" i="7"/>
  <c r="AK758" i="7"/>
  <c r="AF759" i="7"/>
  <c r="AG759" i="7"/>
  <c r="AH759" i="7"/>
  <c r="AI759" i="7"/>
  <c r="AJ759" i="7"/>
  <c r="AK759" i="7"/>
  <c r="AF760" i="7"/>
  <c r="AG760" i="7"/>
  <c r="AH760" i="7"/>
  <c r="AI760" i="7"/>
  <c r="AJ760" i="7"/>
  <c r="AK760" i="7"/>
  <c r="AF761" i="7"/>
  <c r="AG761" i="7"/>
  <c r="AH761" i="7"/>
  <c r="AI761" i="7"/>
  <c r="AJ761" i="7"/>
  <c r="AK761" i="7"/>
  <c r="AF762" i="7"/>
  <c r="AG762" i="7"/>
  <c r="AH762" i="7"/>
  <c r="AI762" i="7"/>
  <c r="AJ762" i="7"/>
  <c r="AK762" i="7"/>
  <c r="AF763" i="7"/>
  <c r="AG763" i="7"/>
  <c r="AH763" i="7"/>
  <c r="AI763" i="7"/>
  <c r="AJ763" i="7"/>
  <c r="AK763" i="7"/>
  <c r="AF764" i="7"/>
  <c r="AG764" i="7"/>
  <c r="AH764" i="7"/>
  <c r="AI764" i="7"/>
  <c r="AJ764" i="7"/>
  <c r="AK764" i="7"/>
  <c r="AF765" i="7"/>
  <c r="AG765" i="7"/>
  <c r="AH765" i="7"/>
  <c r="AI765" i="7"/>
  <c r="AJ765" i="7"/>
  <c r="AK765" i="7"/>
  <c r="AF766" i="7"/>
  <c r="AG766" i="7"/>
  <c r="AH766" i="7"/>
  <c r="AI766" i="7"/>
  <c r="AJ766" i="7"/>
  <c r="AK766" i="7"/>
  <c r="AF767" i="7"/>
  <c r="AG767" i="7"/>
  <c r="AH767" i="7"/>
  <c r="AI767" i="7"/>
  <c r="AJ767" i="7"/>
  <c r="AK767" i="7"/>
  <c r="AF768" i="7"/>
  <c r="AG768" i="7"/>
  <c r="AH768" i="7"/>
  <c r="AI768" i="7"/>
  <c r="AJ768" i="7"/>
  <c r="AK768" i="7"/>
  <c r="AF769" i="7"/>
  <c r="AG769" i="7"/>
  <c r="AH769" i="7"/>
  <c r="AI769" i="7"/>
  <c r="AJ769" i="7"/>
  <c r="AK769" i="7"/>
  <c r="AF770" i="7"/>
  <c r="AG770" i="7"/>
  <c r="AH770" i="7"/>
  <c r="AI770" i="7"/>
  <c r="AJ770" i="7"/>
  <c r="AK770" i="7"/>
  <c r="AF771" i="7"/>
  <c r="AG771" i="7"/>
  <c r="AH771" i="7"/>
  <c r="AI771" i="7"/>
  <c r="AJ771" i="7"/>
  <c r="AK771" i="7"/>
  <c r="AF772" i="7"/>
  <c r="AG772" i="7"/>
  <c r="AH772" i="7"/>
  <c r="AI772" i="7"/>
  <c r="AJ772" i="7"/>
  <c r="AK772" i="7"/>
  <c r="AF773" i="7"/>
  <c r="AG773" i="7"/>
  <c r="AH773" i="7"/>
  <c r="AI773" i="7"/>
  <c r="AJ773" i="7"/>
  <c r="AK773" i="7"/>
  <c r="AF775" i="7"/>
  <c r="AG775" i="7"/>
  <c r="AH775" i="7"/>
  <c r="AI775" i="7"/>
  <c r="AJ775" i="7"/>
  <c r="AK775" i="7"/>
  <c r="AF776" i="7"/>
  <c r="AG776" i="7"/>
  <c r="AH776" i="7"/>
  <c r="AI776" i="7"/>
  <c r="AJ776" i="7"/>
  <c r="AK776" i="7"/>
  <c r="AF779" i="7"/>
  <c r="AG779" i="7"/>
  <c r="AH779" i="7"/>
  <c r="AI779" i="7"/>
  <c r="AJ779" i="7"/>
  <c r="AK779" i="7"/>
  <c r="AF778" i="7"/>
  <c r="AG778" i="7"/>
  <c r="AH778" i="7"/>
  <c r="AI778" i="7"/>
  <c r="AJ778" i="7"/>
  <c r="AK778" i="7"/>
  <c r="AF777" i="7"/>
  <c r="AG777" i="7"/>
  <c r="AH777" i="7"/>
  <c r="AI777" i="7"/>
  <c r="AJ777" i="7"/>
  <c r="AK777" i="7"/>
  <c r="AF781" i="7"/>
  <c r="AG781" i="7"/>
  <c r="AH781" i="7"/>
  <c r="AI781" i="7"/>
  <c r="AJ781" i="7"/>
  <c r="AK781" i="7"/>
  <c r="AF786" i="7"/>
  <c r="AG786" i="7"/>
  <c r="AH786" i="7"/>
  <c r="AI786" i="7"/>
  <c r="AJ786" i="7"/>
  <c r="AK786" i="7"/>
  <c r="AF787" i="7"/>
  <c r="AG787" i="7"/>
  <c r="AH787" i="7"/>
  <c r="AI787" i="7"/>
  <c r="AJ787" i="7"/>
  <c r="AK787" i="7"/>
  <c r="AF803" i="7"/>
  <c r="AG803" i="7"/>
  <c r="AH803" i="7"/>
  <c r="AI803" i="7"/>
  <c r="AJ803" i="7"/>
  <c r="AK803" i="7"/>
  <c r="AF791" i="7"/>
  <c r="AG791" i="7"/>
  <c r="AH791" i="7"/>
  <c r="AI791" i="7"/>
  <c r="AJ791" i="7"/>
  <c r="AK791" i="7"/>
  <c r="AF792" i="7"/>
  <c r="AG792" i="7"/>
  <c r="AH792" i="7"/>
  <c r="AI792" i="7"/>
  <c r="AJ792" i="7"/>
  <c r="AK792" i="7"/>
  <c r="AF793" i="7"/>
  <c r="AG793" i="7"/>
  <c r="AH793" i="7"/>
  <c r="AI793" i="7"/>
  <c r="AJ793" i="7"/>
  <c r="AK793" i="7"/>
  <c r="AF795" i="7"/>
  <c r="AG795" i="7"/>
  <c r="AH795" i="7"/>
  <c r="AI795" i="7"/>
  <c r="AJ795" i="7"/>
  <c r="AK795" i="7"/>
  <c r="AF796" i="7"/>
  <c r="AG796" i="7"/>
  <c r="AH796" i="7"/>
  <c r="AI796" i="7"/>
  <c r="AJ796" i="7"/>
  <c r="AK796" i="7"/>
  <c r="AF798" i="7"/>
  <c r="AG798" i="7"/>
  <c r="AH798" i="7"/>
  <c r="AI798" i="7"/>
  <c r="AJ798" i="7"/>
  <c r="AK798" i="7"/>
  <c r="AF799" i="7"/>
  <c r="AG799" i="7"/>
  <c r="AH799" i="7"/>
  <c r="AI799" i="7"/>
  <c r="AJ799" i="7"/>
  <c r="AK799" i="7"/>
  <c r="AF800" i="7"/>
  <c r="AG800" i="7"/>
  <c r="AH800" i="7"/>
  <c r="AI800" i="7"/>
  <c r="AJ800" i="7"/>
  <c r="AK800" i="7"/>
  <c r="AF801" i="7"/>
  <c r="AG801" i="7"/>
  <c r="AH801" i="7"/>
  <c r="AI801" i="7"/>
  <c r="AJ801" i="7"/>
  <c r="AK801" i="7"/>
  <c r="AF819" i="7"/>
  <c r="AG819" i="7"/>
  <c r="AH819" i="7"/>
  <c r="AI819" i="7"/>
  <c r="AJ819" i="7"/>
  <c r="AK819" i="7"/>
  <c r="AF783" i="7"/>
  <c r="AG783" i="7"/>
  <c r="AH783" i="7"/>
  <c r="AI783" i="7"/>
  <c r="AJ783" i="7"/>
  <c r="AK783" i="7"/>
  <c r="AF789" i="7"/>
  <c r="AG789" i="7"/>
  <c r="AH789" i="7"/>
  <c r="AI789" i="7"/>
  <c r="AJ789" i="7"/>
  <c r="AK789" i="7"/>
  <c r="AF782" i="7"/>
  <c r="AG782" i="7"/>
  <c r="AH782" i="7"/>
  <c r="AI782" i="7"/>
  <c r="AJ782" i="7"/>
  <c r="AK782" i="7"/>
  <c r="AF788" i="7"/>
  <c r="AG788" i="7"/>
  <c r="AH788" i="7"/>
  <c r="AI788" i="7"/>
  <c r="AJ788" i="7"/>
  <c r="AK788" i="7"/>
  <c r="AF802" i="7"/>
  <c r="AG802" i="7"/>
  <c r="AH802" i="7"/>
  <c r="AI802" i="7"/>
  <c r="AJ802" i="7"/>
  <c r="AK802" i="7"/>
  <c r="AF536" i="7"/>
  <c r="AG536" i="7"/>
  <c r="AH536" i="7"/>
  <c r="AI536" i="7"/>
  <c r="AJ536" i="7"/>
  <c r="AK536" i="7"/>
  <c r="AF804" i="7"/>
  <c r="AG804" i="7"/>
  <c r="AH804" i="7"/>
  <c r="AI804" i="7"/>
  <c r="AJ804" i="7"/>
  <c r="AK804" i="7"/>
  <c r="AF805" i="7"/>
  <c r="AG805" i="7"/>
  <c r="AH805" i="7"/>
  <c r="AI805" i="7"/>
  <c r="AJ805" i="7"/>
  <c r="AK805" i="7"/>
  <c r="AF806" i="7"/>
  <c r="AG806" i="7"/>
  <c r="AH806" i="7"/>
  <c r="AI806" i="7"/>
  <c r="AJ806" i="7"/>
  <c r="AK806" i="7"/>
  <c r="AF807" i="7"/>
  <c r="AG807" i="7"/>
  <c r="AH807" i="7"/>
  <c r="AI807" i="7"/>
  <c r="AJ807" i="7"/>
  <c r="AK807" i="7"/>
  <c r="AF808" i="7"/>
  <c r="AG808" i="7"/>
  <c r="AH808" i="7"/>
  <c r="AI808" i="7"/>
  <c r="AJ808" i="7"/>
  <c r="AK808" i="7"/>
  <c r="AF809" i="7"/>
  <c r="AG809" i="7"/>
  <c r="AH809" i="7"/>
  <c r="AI809" i="7"/>
  <c r="AJ809" i="7"/>
  <c r="AK809" i="7"/>
  <c r="AF810" i="7"/>
  <c r="AG810" i="7"/>
  <c r="AH810" i="7"/>
  <c r="AI810" i="7"/>
  <c r="AJ810" i="7"/>
  <c r="AK810" i="7"/>
  <c r="AF811" i="7"/>
  <c r="AG811" i="7"/>
  <c r="AH811" i="7"/>
  <c r="AI811" i="7"/>
  <c r="AJ811" i="7"/>
  <c r="AK811" i="7"/>
  <c r="AF812" i="7"/>
  <c r="AG812" i="7"/>
  <c r="AH812" i="7"/>
  <c r="AI812" i="7"/>
  <c r="AJ812" i="7"/>
  <c r="AK812" i="7"/>
  <c r="AF813" i="7"/>
  <c r="AG813" i="7"/>
  <c r="AH813" i="7"/>
  <c r="AI813" i="7"/>
  <c r="AJ813" i="7"/>
  <c r="AK813" i="7"/>
  <c r="AF814" i="7"/>
  <c r="AG814" i="7"/>
  <c r="AH814" i="7"/>
  <c r="AI814" i="7"/>
  <c r="AJ814" i="7"/>
  <c r="AK814" i="7"/>
  <c r="AF815" i="7"/>
  <c r="AG815" i="7"/>
  <c r="AH815" i="7"/>
  <c r="AI815" i="7"/>
  <c r="AJ815" i="7"/>
  <c r="AK815" i="7"/>
  <c r="AF816" i="7"/>
  <c r="AG816" i="7"/>
  <c r="AH816" i="7"/>
  <c r="AI816" i="7"/>
  <c r="AJ816" i="7"/>
  <c r="AK816" i="7"/>
  <c r="AF817" i="7"/>
  <c r="AG817" i="7"/>
  <c r="AH817" i="7"/>
  <c r="AI817" i="7"/>
  <c r="AJ817" i="7"/>
  <c r="AK817" i="7"/>
  <c r="AF820" i="7"/>
  <c r="AG820" i="7"/>
  <c r="AH820" i="7"/>
  <c r="AI820" i="7"/>
  <c r="AJ820" i="7"/>
  <c r="AK820" i="7"/>
  <c r="AF821" i="7"/>
  <c r="AG821" i="7"/>
  <c r="AH821" i="7"/>
  <c r="AI821" i="7"/>
  <c r="AJ821" i="7"/>
  <c r="AK821" i="7"/>
  <c r="AF822" i="7"/>
  <c r="AG822" i="7"/>
  <c r="AH822" i="7"/>
  <c r="AI822" i="7"/>
  <c r="AJ822" i="7"/>
  <c r="AK822" i="7"/>
  <c r="AF823" i="7"/>
  <c r="AG823" i="7"/>
  <c r="AH823" i="7"/>
  <c r="AI823" i="7"/>
  <c r="AJ823" i="7"/>
  <c r="AK823" i="7"/>
  <c r="AF824" i="7"/>
  <c r="AG824" i="7"/>
  <c r="AH824" i="7"/>
  <c r="AI824" i="7"/>
  <c r="AJ824" i="7"/>
  <c r="AK824" i="7"/>
  <c r="AF825" i="7"/>
  <c r="AG825" i="7"/>
  <c r="AH825" i="7"/>
  <c r="AI825" i="7"/>
  <c r="AJ825" i="7"/>
  <c r="AK825" i="7"/>
  <c r="AF826" i="7"/>
  <c r="AG826" i="7"/>
  <c r="AH826" i="7"/>
  <c r="AI826" i="7"/>
  <c r="AJ826" i="7"/>
  <c r="AK826" i="7"/>
  <c r="AF827" i="7"/>
  <c r="AG827" i="7"/>
  <c r="AH827" i="7"/>
  <c r="AI827" i="7"/>
  <c r="AJ827" i="7"/>
  <c r="AK827" i="7"/>
  <c r="AF828" i="7"/>
  <c r="AG828" i="7"/>
  <c r="AH828" i="7"/>
  <c r="AI828" i="7"/>
  <c r="AJ828" i="7"/>
  <c r="AK828" i="7"/>
  <c r="AF831" i="7"/>
  <c r="AG831" i="7"/>
  <c r="AH831" i="7"/>
  <c r="AI831" i="7"/>
  <c r="AJ831" i="7"/>
  <c r="AK831" i="7"/>
  <c r="AF832" i="7"/>
  <c r="AG832" i="7"/>
  <c r="AH832" i="7"/>
  <c r="AI832" i="7"/>
  <c r="AJ832" i="7"/>
  <c r="AK832" i="7"/>
  <c r="AF833" i="7"/>
  <c r="AG833" i="7"/>
  <c r="AH833" i="7"/>
  <c r="AI833" i="7"/>
  <c r="AJ833" i="7"/>
  <c r="AK833" i="7"/>
  <c r="AF834" i="7"/>
  <c r="AG834" i="7"/>
  <c r="AH834" i="7"/>
  <c r="AI834" i="7"/>
  <c r="AJ834" i="7"/>
  <c r="AK834" i="7"/>
  <c r="AF835" i="7"/>
  <c r="AG835" i="7"/>
  <c r="AH835" i="7"/>
  <c r="AI835" i="7"/>
  <c r="AJ835" i="7"/>
  <c r="AK835" i="7"/>
  <c r="AF836" i="7"/>
  <c r="AG836" i="7"/>
  <c r="AH836" i="7"/>
  <c r="AI836" i="7"/>
  <c r="AJ836" i="7"/>
  <c r="AK836" i="7"/>
  <c r="AF838" i="7"/>
  <c r="AG838" i="7"/>
  <c r="AH838" i="7"/>
  <c r="AI838" i="7"/>
  <c r="AJ838" i="7"/>
  <c r="AK838" i="7"/>
  <c r="AF839" i="7"/>
  <c r="AG839" i="7"/>
  <c r="AH839" i="7"/>
  <c r="AI839" i="7"/>
  <c r="AJ839" i="7"/>
  <c r="AK839" i="7"/>
  <c r="AF840" i="7"/>
  <c r="AG840" i="7"/>
  <c r="AH840" i="7"/>
  <c r="AI840" i="7"/>
  <c r="AJ840" i="7"/>
  <c r="AK840" i="7"/>
  <c r="AF841" i="7"/>
  <c r="AG841" i="7"/>
  <c r="AH841" i="7"/>
  <c r="AI841" i="7"/>
  <c r="AJ841" i="7"/>
  <c r="AK841" i="7"/>
  <c r="AF842" i="7"/>
  <c r="AG842" i="7"/>
  <c r="AH842" i="7"/>
  <c r="AI842" i="7"/>
  <c r="AJ842" i="7"/>
  <c r="AK842" i="7"/>
  <c r="AF843" i="7"/>
  <c r="AG843" i="7"/>
  <c r="AH843" i="7"/>
  <c r="AI843" i="7"/>
  <c r="AJ843" i="7"/>
  <c r="AK843" i="7"/>
  <c r="AF844" i="7"/>
  <c r="AG844" i="7"/>
  <c r="AH844" i="7"/>
  <c r="AI844" i="7"/>
  <c r="AJ844" i="7"/>
  <c r="AK844" i="7"/>
  <c r="AF845" i="7"/>
  <c r="AG845" i="7"/>
  <c r="AH845" i="7"/>
  <c r="AI845" i="7"/>
  <c r="AJ845" i="7"/>
  <c r="AK845" i="7"/>
  <c r="AF846" i="7"/>
  <c r="AG846" i="7"/>
  <c r="AH846" i="7"/>
  <c r="AI846" i="7"/>
  <c r="AJ846" i="7"/>
  <c r="AK846" i="7"/>
  <c r="AF847" i="7"/>
  <c r="AG847" i="7"/>
  <c r="AH847" i="7"/>
  <c r="AI847" i="7"/>
  <c r="AJ847" i="7"/>
  <c r="AK847" i="7"/>
  <c r="AF848" i="7"/>
  <c r="AG848" i="7"/>
  <c r="AH848" i="7"/>
  <c r="AI848" i="7"/>
  <c r="AJ848" i="7"/>
  <c r="AK848" i="7"/>
  <c r="AF849" i="7"/>
  <c r="AG849" i="7"/>
  <c r="AH849" i="7"/>
  <c r="AI849" i="7"/>
  <c r="AJ849" i="7"/>
  <c r="AK849" i="7"/>
  <c r="AF850" i="7"/>
  <c r="AG850" i="7"/>
  <c r="AH850" i="7"/>
  <c r="AI850" i="7"/>
  <c r="AJ850" i="7"/>
  <c r="AK850" i="7"/>
  <c r="AF851" i="7"/>
  <c r="AG851" i="7"/>
  <c r="AH851" i="7"/>
  <c r="AI851" i="7"/>
  <c r="AJ851" i="7"/>
  <c r="AK851" i="7"/>
  <c r="AF853" i="7"/>
  <c r="AG853" i="7"/>
  <c r="AH853" i="7"/>
  <c r="AI853" i="7"/>
  <c r="AJ853" i="7"/>
  <c r="AK853" i="7"/>
  <c r="AF854" i="7"/>
  <c r="AG854" i="7"/>
  <c r="AH854" i="7"/>
  <c r="AI854" i="7"/>
  <c r="AJ854" i="7"/>
  <c r="AK854" i="7"/>
  <c r="AF855" i="7"/>
  <c r="AG855" i="7"/>
  <c r="AH855" i="7"/>
  <c r="AI855" i="7"/>
  <c r="AJ855" i="7"/>
  <c r="AK855" i="7"/>
  <c r="AF856" i="7"/>
  <c r="AG856" i="7"/>
  <c r="AH856" i="7"/>
  <c r="AI856" i="7"/>
  <c r="AJ856" i="7"/>
  <c r="AK856" i="7"/>
  <c r="AF857" i="7"/>
  <c r="AG857" i="7"/>
  <c r="AH857" i="7"/>
  <c r="AI857" i="7"/>
  <c r="AJ857" i="7"/>
  <c r="AK857" i="7"/>
  <c r="AF858" i="7"/>
  <c r="AG858" i="7"/>
  <c r="AH858" i="7"/>
  <c r="AI858" i="7"/>
  <c r="AJ858" i="7"/>
  <c r="AK858" i="7"/>
  <c r="AF859" i="7"/>
  <c r="AG859" i="7"/>
  <c r="AH859" i="7"/>
  <c r="AI859" i="7"/>
  <c r="AJ859" i="7"/>
  <c r="AK859" i="7"/>
  <c r="AF860" i="7"/>
  <c r="AG860" i="7"/>
  <c r="AH860" i="7"/>
  <c r="AI860" i="7"/>
  <c r="AJ860" i="7"/>
  <c r="AK860" i="7"/>
  <c r="AF861" i="7"/>
  <c r="AG861" i="7"/>
  <c r="AH861" i="7"/>
  <c r="AI861" i="7"/>
  <c r="AJ861" i="7"/>
  <c r="AK861" i="7"/>
  <c r="AF865" i="7"/>
  <c r="AG865" i="7"/>
  <c r="AH865" i="7"/>
  <c r="AI865" i="7"/>
  <c r="AJ865" i="7"/>
  <c r="AK865" i="7"/>
  <c r="AF863" i="7"/>
  <c r="AG863" i="7"/>
  <c r="AH863" i="7"/>
  <c r="AI863" i="7"/>
  <c r="AJ863" i="7"/>
  <c r="AK863" i="7"/>
  <c r="AF866" i="7"/>
  <c r="AG866" i="7"/>
  <c r="AH866" i="7"/>
  <c r="AI866" i="7"/>
  <c r="AJ866" i="7"/>
  <c r="AK866" i="7"/>
  <c r="AF867" i="7"/>
  <c r="AG867" i="7"/>
  <c r="AH867" i="7"/>
  <c r="AI867" i="7"/>
  <c r="AJ867" i="7"/>
  <c r="AK867" i="7"/>
  <c r="AF868" i="7"/>
  <c r="AG868" i="7"/>
  <c r="AH868" i="7"/>
  <c r="AI868" i="7"/>
  <c r="AJ868" i="7"/>
  <c r="AK868" i="7"/>
  <c r="AF869" i="7"/>
  <c r="AG869" i="7"/>
  <c r="AH869" i="7"/>
  <c r="AI869" i="7"/>
  <c r="AJ869" i="7"/>
  <c r="AK869" i="7"/>
  <c r="AF871" i="7"/>
  <c r="AG871" i="7"/>
  <c r="AH871" i="7"/>
  <c r="AI871" i="7"/>
  <c r="AJ871" i="7"/>
  <c r="AK871" i="7"/>
  <c r="AF873" i="7"/>
  <c r="AG873" i="7"/>
  <c r="AH873" i="7"/>
  <c r="AI873" i="7"/>
  <c r="AJ873" i="7"/>
  <c r="AK873" i="7"/>
  <c r="AF875" i="7"/>
  <c r="AG875" i="7"/>
  <c r="AH875" i="7"/>
  <c r="AI875" i="7"/>
  <c r="AJ875" i="7"/>
  <c r="AK875" i="7"/>
  <c r="AF876" i="7"/>
  <c r="AG876" i="7"/>
  <c r="AH876" i="7"/>
  <c r="AI876" i="7"/>
  <c r="AJ876" i="7"/>
  <c r="AK876" i="7"/>
  <c r="AF877" i="7"/>
  <c r="AG877" i="7"/>
  <c r="AH877" i="7"/>
  <c r="AI877" i="7"/>
  <c r="AJ877" i="7"/>
  <c r="AK877" i="7"/>
  <c r="AF878" i="7"/>
  <c r="AG878" i="7"/>
  <c r="AH878" i="7"/>
  <c r="AI878" i="7"/>
  <c r="AJ878" i="7"/>
  <c r="AK878" i="7"/>
  <c r="AF879" i="7"/>
  <c r="AG879" i="7"/>
  <c r="AH879" i="7"/>
  <c r="AI879" i="7"/>
  <c r="AJ879" i="7"/>
  <c r="AK879" i="7"/>
  <c r="AF880" i="7"/>
  <c r="AG880" i="7"/>
  <c r="AH880" i="7"/>
  <c r="AI880" i="7"/>
  <c r="AJ880" i="7"/>
  <c r="AK880" i="7"/>
  <c r="AF881" i="7"/>
  <c r="AG881" i="7"/>
  <c r="AH881" i="7"/>
  <c r="AI881" i="7"/>
  <c r="AJ881" i="7"/>
  <c r="AK881" i="7"/>
  <c r="AF882" i="7"/>
  <c r="AG882" i="7"/>
  <c r="AH882" i="7"/>
  <c r="AI882" i="7"/>
  <c r="AJ882" i="7"/>
  <c r="AK882" i="7"/>
  <c r="AF883" i="7"/>
  <c r="AG883" i="7"/>
  <c r="AH883" i="7"/>
  <c r="AI883" i="7"/>
  <c r="AJ883" i="7"/>
  <c r="AK883" i="7"/>
  <c r="AF884" i="7"/>
  <c r="AG884" i="7"/>
  <c r="AH884" i="7"/>
  <c r="AI884" i="7"/>
  <c r="AJ884" i="7"/>
  <c r="AK884" i="7"/>
  <c r="AF885" i="7"/>
  <c r="AG885" i="7"/>
  <c r="AH885" i="7"/>
  <c r="AI885" i="7"/>
  <c r="AJ885" i="7"/>
  <c r="AK885" i="7"/>
  <c r="AF886" i="7"/>
  <c r="AG886" i="7"/>
  <c r="AH886" i="7"/>
  <c r="AI886" i="7"/>
  <c r="AJ886" i="7"/>
  <c r="AK886" i="7"/>
  <c r="AF887" i="7"/>
  <c r="AG887" i="7"/>
  <c r="AH887" i="7"/>
  <c r="AI887" i="7"/>
  <c r="AJ887" i="7"/>
  <c r="AK887" i="7"/>
  <c r="AF888" i="7"/>
  <c r="AG888" i="7"/>
  <c r="AH888" i="7"/>
  <c r="AI888" i="7"/>
  <c r="AJ888" i="7"/>
  <c r="AK888" i="7"/>
  <c r="AF889" i="7"/>
  <c r="AG889" i="7"/>
  <c r="AH889" i="7"/>
  <c r="AI889" i="7"/>
  <c r="AJ889" i="7"/>
  <c r="AK889" i="7"/>
  <c r="AF890" i="7"/>
  <c r="AG890" i="7"/>
  <c r="AH890" i="7"/>
  <c r="AI890" i="7"/>
  <c r="AJ890" i="7"/>
  <c r="AK890" i="7"/>
  <c r="AF891" i="7"/>
  <c r="AG891" i="7"/>
  <c r="AH891" i="7"/>
  <c r="AI891" i="7"/>
  <c r="AJ891" i="7"/>
  <c r="AK891" i="7"/>
  <c r="AF892" i="7"/>
  <c r="AG892" i="7"/>
  <c r="AH892" i="7"/>
  <c r="AI892" i="7"/>
  <c r="AJ892" i="7"/>
  <c r="AK892" i="7"/>
  <c r="AF893" i="7"/>
  <c r="AG893" i="7"/>
  <c r="AH893" i="7"/>
  <c r="AI893" i="7"/>
  <c r="AJ893" i="7"/>
  <c r="AK893" i="7"/>
  <c r="AF894" i="7"/>
  <c r="AG894" i="7"/>
  <c r="AH894" i="7"/>
  <c r="AI894" i="7"/>
  <c r="AJ894" i="7"/>
  <c r="AK894" i="7"/>
  <c r="AF895" i="7"/>
  <c r="AG895" i="7"/>
  <c r="AH895" i="7"/>
  <c r="AI895" i="7"/>
  <c r="AJ895" i="7"/>
  <c r="AK895" i="7"/>
  <c r="AF896" i="7"/>
  <c r="AG896" i="7"/>
  <c r="AH896" i="7"/>
  <c r="AI896" i="7"/>
  <c r="AJ896" i="7"/>
  <c r="AK896" i="7"/>
  <c r="AF897" i="7"/>
  <c r="AG897" i="7"/>
  <c r="AH897" i="7"/>
  <c r="AI897" i="7"/>
  <c r="AJ897" i="7"/>
  <c r="AK897" i="7"/>
  <c r="AF898" i="7"/>
  <c r="AG898" i="7"/>
  <c r="AH898" i="7"/>
  <c r="AI898" i="7"/>
  <c r="AJ898" i="7"/>
  <c r="AK898" i="7"/>
  <c r="AF900" i="7"/>
  <c r="AG900" i="7"/>
  <c r="AH900" i="7"/>
  <c r="AI900" i="7"/>
  <c r="AJ900" i="7"/>
  <c r="AK900" i="7"/>
  <c r="AF902" i="7"/>
  <c r="AG902" i="7"/>
  <c r="AH902" i="7"/>
  <c r="AI902" i="7"/>
  <c r="AJ902" i="7"/>
  <c r="AK902" i="7"/>
  <c r="AF903" i="7"/>
  <c r="AG903" i="7"/>
  <c r="AH903" i="7"/>
  <c r="AI903" i="7"/>
  <c r="AJ903" i="7"/>
  <c r="AK903" i="7"/>
  <c r="AF904" i="7"/>
  <c r="AG904" i="7"/>
  <c r="AH904" i="7"/>
  <c r="AI904" i="7"/>
  <c r="AJ904" i="7"/>
  <c r="AK904" i="7"/>
  <c r="AF905" i="7"/>
  <c r="AG905" i="7"/>
  <c r="AH905" i="7"/>
  <c r="AI905" i="7"/>
  <c r="AJ905" i="7"/>
  <c r="AK905" i="7"/>
  <c r="AF906" i="7"/>
  <c r="AG906" i="7"/>
  <c r="AH906" i="7"/>
  <c r="AI906" i="7"/>
  <c r="AJ906" i="7"/>
  <c r="AK906" i="7"/>
  <c r="AF907" i="7"/>
  <c r="AG907" i="7"/>
  <c r="AH907" i="7"/>
  <c r="AI907" i="7"/>
  <c r="AJ907" i="7"/>
  <c r="AK907" i="7"/>
  <c r="AF909" i="7"/>
  <c r="AG909" i="7"/>
  <c r="AH909" i="7"/>
  <c r="AI909" i="7"/>
  <c r="AJ909" i="7"/>
  <c r="AK909" i="7"/>
  <c r="AF910" i="7"/>
  <c r="AG910" i="7"/>
  <c r="AH910" i="7"/>
  <c r="AI910" i="7"/>
  <c r="AJ910" i="7"/>
  <c r="AK910" i="7"/>
  <c r="AF911" i="7"/>
  <c r="AG911" i="7"/>
  <c r="AH911" i="7"/>
  <c r="AI911" i="7"/>
  <c r="AJ911" i="7"/>
  <c r="AK911" i="7"/>
  <c r="AF912" i="7"/>
  <c r="AG912" i="7"/>
  <c r="AH912" i="7"/>
  <c r="AI912" i="7"/>
  <c r="AJ912" i="7"/>
  <c r="AK912" i="7"/>
  <c r="AF913" i="7"/>
  <c r="AG913" i="7"/>
  <c r="AH913" i="7"/>
  <c r="AI913" i="7"/>
  <c r="AJ913" i="7"/>
  <c r="AK913" i="7"/>
  <c r="AF914" i="7"/>
  <c r="AG914" i="7"/>
  <c r="AH914" i="7"/>
  <c r="AI914" i="7"/>
  <c r="AJ914" i="7"/>
  <c r="AK914" i="7"/>
  <c r="AF915" i="7"/>
  <c r="AG915" i="7"/>
  <c r="AH915" i="7"/>
  <c r="AI915" i="7"/>
  <c r="AJ915" i="7"/>
  <c r="AK915" i="7"/>
  <c r="AF916" i="7"/>
  <c r="AG916" i="7"/>
  <c r="AH916" i="7"/>
  <c r="AI916" i="7"/>
  <c r="AJ916" i="7"/>
  <c r="AK916" i="7"/>
  <c r="AF917" i="7"/>
  <c r="AG917" i="7"/>
  <c r="AH917" i="7"/>
  <c r="AI917" i="7"/>
  <c r="AJ917" i="7"/>
  <c r="AK917" i="7"/>
  <c r="AF918" i="7"/>
  <c r="AG918" i="7"/>
  <c r="AH918" i="7"/>
  <c r="AI918" i="7"/>
  <c r="AJ918" i="7"/>
  <c r="AK918" i="7"/>
  <c r="AF919" i="7"/>
  <c r="AG919" i="7"/>
  <c r="AH919" i="7"/>
  <c r="AI919" i="7"/>
  <c r="AJ919" i="7"/>
  <c r="AK919" i="7"/>
  <c r="AF920" i="7"/>
  <c r="AG920" i="7"/>
  <c r="AH920" i="7"/>
  <c r="AI920" i="7"/>
  <c r="AJ920" i="7"/>
  <c r="AK920" i="7"/>
  <c r="AF921" i="7"/>
  <c r="AG921" i="7"/>
  <c r="AH921" i="7"/>
  <c r="AI921" i="7"/>
  <c r="AJ921" i="7"/>
  <c r="AK921" i="7"/>
  <c r="AF922" i="7"/>
  <c r="AG922" i="7"/>
  <c r="AH922" i="7"/>
  <c r="AI922" i="7"/>
  <c r="AJ922" i="7"/>
  <c r="AK922" i="7"/>
  <c r="AF923" i="7"/>
  <c r="AG923" i="7"/>
  <c r="AH923" i="7"/>
  <c r="AI923" i="7"/>
  <c r="AJ923" i="7"/>
  <c r="AK923" i="7"/>
  <c r="AF924" i="7"/>
  <c r="AG924" i="7"/>
  <c r="AH924" i="7"/>
  <c r="AI924" i="7"/>
  <c r="AJ924" i="7"/>
  <c r="AK924" i="7"/>
  <c r="AF926" i="7"/>
  <c r="AG926" i="7"/>
  <c r="AH926" i="7"/>
  <c r="AI926" i="7"/>
  <c r="AJ926" i="7"/>
  <c r="AK926" i="7"/>
  <c r="AF927" i="7"/>
  <c r="AG927" i="7"/>
  <c r="AH927" i="7"/>
  <c r="AI927" i="7"/>
  <c r="AJ927" i="7"/>
  <c r="AK927" i="7"/>
  <c r="AF928" i="7"/>
  <c r="AG928" i="7"/>
  <c r="AH928" i="7"/>
  <c r="AI928" i="7"/>
  <c r="AJ928" i="7"/>
  <c r="AK928" i="7"/>
  <c r="AF929" i="7"/>
  <c r="AG929" i="7"/>
  <c r="AH929" i="7"/>
  <c r="AI929" i="7"/>
  <c r="AJ929" i="7"/>
  <c r="AK929" i="7"/>
  <c r="AF930" i="7"/>
  <c r="AG930" i="7"/>
  <c r="AH930" i="7"/>
  <c r="AI930" i="7"/>
  <c r="AJ930" i="7"/>
  <c r="AK930" i="7"/>
  <c r="AF931" i="7"/>
  <c r="AG931" i="7"/>
  <c r="AH931" i="7"/>
  <c r="AI931" i="7"/>
  <c r="AJ931" i="7"/>
  <c r="AK931" i="7"/>
  <c r="AF932" i="7"/>
  <c r="AG932" i="7"/>
  <c r="AH932" i="7"/>
  <c r="AI932" i="7"/>
  <c r="AJ932" i="7"/>
  <c r="AK932" i="7"/>
  <c r="AF933" i="7"/>
  <c r="AG933" i="7"/>
  <c r="AH933" i="7"/>
  <c r="AI933" i="7"/>
  <c r="AJ933" i="7"/>
  <c r="AK933" i="7"/>
  <c r="AF934" i="7"/>
  <c r="AG934" i="7"/>
  <c r="AH934" i="7"/>
  <c r="AI934" i="7"/>
  <c r="AJ934" i="7"/>
  <c r="AK934" i="7"/>
  <c r="AF936" i="7"/>
  <c r="AG936" i="7"/>
  <c r="AH936" i="7"/>
  <c r="AI936" i="7"/>
  <c r="AJ936" i="7"/>
  <c r="AK936" i="7"/>
  <c r="AF938" i="7"/>
  <c r="AG938" i="7"/>
  <c r="AH938" i="7"/>
  <c r="AI938" i="7"/>
  <c r="AJ938" i="7"/>
  <c r="AK938" i="7"/>
  <c r="AF939" i="7"/>
  <c r="AG939" i="7"/>
  <c r="AH939" i="7"/>
  <c r="AI939" i="7"/>
  <c r="AJ939" i="7"/>
  <c r="AK939" i="7"/>
  <c r="AF940" i="7"/>
  <c r="AG940" i="7"/>
  <c r="AH940" i="7"/>
  <c r="AI940" i="7"/>
  <c r="AJ940" i="7"/>
  <c r="AK940" i="7"/>
  <c r="AF941" i="7"/>
  <c r="AG941" i="7"/>
  <c r="AH941" i="7"/>
  <c r="AI941" i="7"/>
  <c r="AJ941" i="7"/>
  <c r="AK941" i="7"/>
  <c r="AF942" i="7"/>
  <c r="AG942" i="7"/>
  <c r="AH942" i="7"/>
  <c r="AI942" i="7"/>
  <c r="AJ942" i="7"/>
  <c r="AK942" i="7"/>
  <c r="AF943" i="7"/>
  <c r="AG943" i="7"/>
  <c r="AH943" i="7"/>
  <c r="AI943" i="7"/>
  <c r="AJ943" i="7"/>
  <c r="AK943" i="7"/>
  <c r="AF944" i="7"/>
  <c r="AG944" i="7"/>
  <c r="AH944" i="7"/>
  <c r="AI944" i="7"/>
  <c r="AJ944" i="7"/>
  <c r="AK944" i="7"/>
  <c r="AF945" i="7"/>
  <c r="AG945" i="7"/>
  <c r="AH945" i="7"/>
  <c r="AI945" i="7"/>
  <c r="AJ945" i="7"/>
  <c r="AK945" i="7"/>
  <c r="AF946" i="7"/>
  <c r="AG946" i="7"/>
  <c r="AH946" i="7"/>
  <c r="AI946" i="7"/>
  <c r="AJ946" i="7"/>
  <c r="AK946" i="7"/>
  <c r="AF948" i="7"/>
  <c r="AG948" i="7"/>
  <c r="AH948" i="7"/>
  <c r="AI948" i="7"/>
  <c r="AJ948" i="7"/>
  <c r="AK948" i="7"/>
  <c r="AF950" i="7"/>
  <c r="AG950" i="7"/>
  <c r="AH950" i="7"/>
  <c r="AI950" i="7"/>
  <c r="AJ950" i="7"/>
  <c r="AK950" i="7"/>
  <c r="AF952" i="7"/>
  <c r="AG952" i="7"/>
  <c r="AH952" i="7"/>
  <c r="AI952" i="7"/>
  <c r="AJ952" i="7"/>
  <c r="AK952" i="7"/>
  <c r="AF953" i="7"/>
  <c r="AG953" i="7"/>
  <c r="AH953" i="7"/>
  <c r="AI953" i="7"/>
  <c r="AJ953" i="7"/>
  <c r="AK953" i="7"/>
  <c r="AF954" i="7"/>
  <c r="AG954" i="7"/>
  <c r="AH954" i="7"/>
  <c r="AI954" i="7"/>
  <c r="AJ954" i="7"/>
  <c r="AK954" i="7"/>
  <c r="AF957" i="7"/>
  <c r="AG957" i="7"/>
  <c r="AH957" i="7"/>
  <c r="AI957" i="7"/>
  <c r="AJ957" i="7"/>
  <c r="AK957" i="7"/>
  <c r="AF958" i="7"/>
  <c r="AG958" i="7"/>
  <c r="AH958" i="7"/>
  <c r="AI958" i="7"/>
  <c r="AJ958" i="7"/>
  <c r="AK958" i="7"/>
  <c r="AF959" i="7"/>
  <c r="AG959" i="7"/>
  <c r="AH959" i="7"/>
  <c r="AI959" i="7"/>
  <c r="AJ959" i="7"/>
  <c r="AK959" i="7"/>
  <c r="AF962" i="7"/>
  <c r="AG962" i="7"/>
  <c r="AH962" i="7"/>
  <c r="AI962" i="7"/>
  <c r="AJ962" i="7"/>
  <c r="AK962" i="7"/>
  <c r="AF963" i="7"/>
  <c r="AG963" i="7"/>
  <c r="AH963" i="7"/>
  <c r="AI963" i="7"/>
  <c r="AJ963" i="7"/>
  <c r="AK963" i="7"/>
  <c r="AF964" i="7"/>
  <c r="AG964" i="7"/>
  <c r="AH964" i="7"/>
  <c r="AI964" i="7"/>
  <c r="AJ964" i="7"/>
  <c r="AK964" i="7"/>
  <c r="AF966" i="7"/>
  <c r="AG966" i="7"/>
  <c r="AH966" i="7"/>
  <c r="AI966" i="7"/>
  <c r="AJ966" i="7"/>
  <c r="AK966" i="7"/>
  <c r="AF968" i="7"/>
  <c r="AG968" i="7"/>
  <c r="AH968" i="7"/>
  <c r="AI968" i="7"/>
  <c r="AJ968" i="7"/>
  <c r="AK968" i="7"/>
  <c r="AF969" i="7"/>
  <c r="AG969" i="7"/>
  <c r="AH969" i="7"/>
  <c r="AI969" i="7"/>
  <c r="AJ969" i="7"/>
  <c r="AK969" i="7"/>
  <c r="AF970" i="7"/>
  <c r="AG970" i="7"/>
  <c r="AH970" i="7"/>
  <c r="AI970" i="7"/>
  <c r="AJ970" i="7"/>
  <c r="AK970" i="7"/>
  <c r="AF971" i="7"/>
  <c r="AG971" i="7"/>
  <c r="AH971" i="7"/>
  <c r="AI971" i="7"/>
  <c r="AJ971" i="7"/>
  <c r="AK971" i="7"/>
  <c r="AF973" i="7"/>
  <c r="AG973" i="7"/>
  <c r="AH973" i="7"/>
  <c r="AI973" i="7"/>
  <c r="AJ973" i="7"/>
  <c r="AK973" i="7"/>
  <c r="AF974" i="7"/>
  <c r="AG974" i="7"/>
  <c r="AH974" i="7"/>
  <c r="AI974" i="7"/>
  <c r="AJ974" i="7"/>
  <c r="AK974" i="7"/>
  <c r="AF975" i="7"/>
  <c r="AG975" i="7"/>
  <c r="AH975" i="7"/>
  <c r="AI975" i="7"/>
  <c r="AJ975" i="7"/>
  <c r="AK975" i="7"/>
  <c r="AF976" i="7"/>
  <c r="AG976" i="7"/>
  <c r="AH976" i="7"/>
  <c r="AI976" i="7"/>
  <c r="AJ976" i="7"/>
  <c r="AK976" i="7"/>
  <c r="AF977" i="7"/>
  <c r="AG977" i="7"/>
  <c r="AH977" i="7"/>
  <c r="AI977" i="7"/>
  <c r="AJ977" i="7"/>
  <c r="AK977" i="7"/>
  <c r="AF978" i="7"/>
  <c r="AG978" i="7"/>
  <c r="AH978" i="7"/>
  <c r="AI978" i="7"/>
  <c r="AJ978" i="7"/>
  <c r="AK978" i="7"/>
  <c r="AF979" i="7"/>
  <c r="AG979" i="7"/>
  <c r="AH979" i="7"/>
  <c r="AI979" i="7"/>
  <c r="AJ979" i="7"/>
  <c r="AK979" i="7"/>
  <c r="AF980" i="7"/>
  <c r="AG980" i="7"/>
  <c r="AH980" i="7"/>
  <c r="AI980" i="7"/>
  <c r="AJ980" i="7"/>
  <c r="AK980" i="7"/>
  <c r="AF981" i="7"/>
  <c r="AG981" i="7"/>
  <c r="AH981" i="7"/>
  <c r="AI981" i="7"/>
  <c r="AJ981" i="7"/>
  <c r="AK981" i="7"/>
  <c r="AF982" i="7"/>
  <c r="AG982" i="7"/>
  <c r="AH982" i="7"/>
  <c r="AI982" i="7"/>
  <c r="AJ982" i="7"/>
  <c r="AK982" i="7"/>
  <c r="AF983" i="7"/>
  <c r="AG983" i="7"/>
  <c r="AH983" i="7"/>
  <c r="AI983" i="7"/>
  <c r="AJ983" i="7"/>
  <c r="AK983" i="7"/>
  <c r="AF985" i="7"/>
  <c r="AG985" i="7"/>
  <c r="AH985" i="7"/>
  <c r="AI985" i="7"/>
  <c r="AJ985" i="7"/>
  <c r="AK985" i="7"/>
  <c r="AF987" i="7"/>
  <c r="AG987" i="7"/>
  <c r="AH987" i="7"/>
  <c r="AI987" i="7"/>
  <c r="AJ987" i="7"/>
  <c r="AK987" i="7"/>
  <c r="AF988" i="7"/>
  <c r="AG988" i="7"/>
  <c r="AH988" i="7"/>
  <c r="AI988" i="7"/>
  <c r="AJ988" i="7"/>
  <c r="AK988" i="7"/>
  <c r="AF990" i="7"/>
  <c r="AG990" i="7"/>
  <c r="AH990" i="7"/>
  <c r="AI990" i="7"/>
  <c r="AJ990" i="7"/>
  <c r="AK990" i="7"/>
  <c r="AF991" i="7"/>
  <c r="AG991" i="7"/>
  <c r="AH991" i="7"/>
  <c r="AI991" i="7"/>
  <c r="AJ991" i="7"/>
  <c r="AK991" i="7"/>
  <c r="AF992" i="7"/>
  <c r="AG992" i="7"/>
  <c r="AH992" i="7"/>
  <c r="AI992" i="7"/>
  <c r="AJ992" i="7"/>
  <c r="AK992" i="7"/>
  <c r="AF993" i="7"/>
  <c r="AG993" i="7"/>
  <c r="AH993" i="7"/>
  <c r="AI993" i="7"/>
  <c r="AJ993" i="7"/>
  <c r="AK993" i="7"/>
  <c r="AF994" i="7"/>
  <c r="AG994" i="7"/>
  <c r="AH994" i="7"/>
  <c r="AI994" i="7"/>
  <c r="AJ994" i="7"/>
  <c r="AK994" i="7"/>
  <c r="AF995" i="7"/>
  <c r="AG995" i="7"/>
  <c r="AH995" i="7"/>
  <c r="AI995" i="7"/>
  <c r="AJ995" i="7"/>
  <c r="AK995" i="7"/>
  <c r="AF996" i="7"/>
  <c r="AG996" i="7"/>
  <c r="AH996" i="7"/>
  <c r="AI996" i="7"/>
  <c r="AJ996" i="7"/>
  <c r="AK996" i="7"/>
  <c r="AF998" i="7"/>
  <c r="AG998" i="7"/>
  <c r="AH998" i="7"/>
  <c r="AI998" i="7"/>
  <c r="AJ998" i="7"/>
  <c r="AK998" i="7"/>
  <c r="AF999" i="7"/>
  <c r="AG999" i="7"/>
  <c r="AH999" i="7"/>
  <c r="AI999" i="7"/>
  <c r="AJ999" i="7"/>
  <c r="AK999" i="7"/>
  <c r="AF1000" i="7"/>
  <c r="AG1000" i="7"/>
  <c r="AH1000" i="7"/>
  <c r="AI1000" i="7"/>
  <c r="AJ1000" i="7"/>
  <c r="AK1000" i="7"/>
  <c r="AF1001" i="7"/>
  <c r="AG1001" i="7"/>
  <c r="AH1001" i="7"/>
  <c r="AI1001" i="7"/>
  <c r="AJ1001" i="7"/>
  <c r="AK1001" i="7"/>
  <c r="AF1002" i="7"/>
  <c r="AG1002" i="7"/>
  <c r="AH1002" i="7"/>
  <c r="AI1002" i="7"/>
  <c r="AJ1002" i="7"/>
  <c r="AK1002" i="7"/>
  <c r="AF1005" i="7"/>
  <c r="AG1005" i="7"/>
  <c r="AH1005" i="7"/>
  <c r="AI1005" i="7"/>
  <c r="AJ1005" i="7"/>
  <c r="AK1005" i="7"/>
  <c r="AF1006" i="7"/>
  <c r="AG1006" i="7"/>
  <c r="AH1006" i="7"/>
  <c r="AI1006" i="7"/>
  <c r="AJ1006" i="7"/>
  <c r="AK1006" i="7"/>
  <c r="AF1007" i="7"/>
  <c r="AG1007" i="7"/>
  <c r="AH1007" i="7"/>
  <c r="AI1007" i="7"/>
  <c r="AJ1007" i="7"/>
  <c r="AK1007" i="7"/>
  <c r="AF1010" i="7"/>
  <c r="AG1010" i="7"/>
  <c r="AH1010" i="7"/>
  <c r="AI1010" i="7"/>
  <c r="AJ1010" i="7"/>
  <c r="AK1010" i="7"/>
  <c r="AF1011" i="7"/>
  <c r="AG1011" i="7"/>
  <c r="AH1011" i="7"/>
  <c r="AI1011" i="7"/>
  <c r="AJ1011" i="7"/>
  <c r="AK1011" i="7"/>
  <c r="AF1013" i="7"/>
  <c r="AG1013" i="7"/>
  <c r="AH1013" i="7"/>
  <c r="AI1013" i="7"/>
  <c r="AJ1013" i="7"/>
  <c r="AK1013" i="7"/>
  <c r="AF1015" i="7"/>
  <c r="AG1015" i="7"/>
  <c r="AH1015" i="7"/>
  <c r="AI1015" i="7"/>
  <c r="AJ1015" i="7"/>
  <c r="AK1015" i="7"/>
  <c r="AF1017" i="7"/>
  <c r="AG1017" i="7"/>
  <c r="AH1017" i="7"/>
  <c r="AI1017" i="7"/>
  <c r="AJ1017" i="7"/>
  <c r="AK1017" i="7"/>
  <c r="AF1018" i="7"/>
  <c r="AG1018" i="7"/>
  <c r="AH1018" i="7"/>
  <c r="AI1018" i="7"/>
  <c r="AJ1018" i="7"/>
  <c r="AK1018" i="7"/>
  <c r="AF1019" i="7"/>
  <c r="AG1019" i="7"/>
  <c r="AH1019" i="7"/>
  <c r="AI1019" i="7"/>
  <c r="AJ1019" i="7"/>
  <c r="AK1019" i="7"/>
  <c r="AF1020" i="7"/>
  <c r="AG1020" i="7"/>
  <c r="AH1020" i="7"/>
  <c r="AI1020" i="7"/>
  <c r="AJ1020" i="7"/>
  <c r="AK1020" i="7"/>
  <c r="AF1021" i="7"/>
  <c r="AG1021" i="7"/>
  <c r="AH1021" i="7"/>
  <c r="AI1021" i="7"/>
  <c r="AJ1021" i="7"/>
  <c r="AK1021" i="7"/>
  <c r="AF1022" i="7"/>
  <c r="AG1022" i="7"/>
  <c r="AH1022" i="7"/>
  <c r="AI1022" i="7"/>
  <c r="AJ1022" i="7"/>
  <c r="AK1022" i="7"/>
  <c r="AF1023" i="7"/>
  <c r="AG1023" i="7"/>
  <c r="AH1023" i="7"/>
  <c r="AI1023" i="7"/>
  <c r="AJ1023" i="7"/>
  <c r="AK1023" i="7"/>
  <c r="AF1024" i="7"/>
  <c r="AG1024" i="7"/>
  <c r="AH1024" i="7"/>
  <c r="AI1024" i="7"/>
  <c r="AJ1024" i="7"/>
  <c r="AK1024" i="7"/>
  <c r="AF1028" i="7"/>
  <c r="AG1028" i="7"/>
  <c r="AH1028" i="7"/>
  <c r="AI1028" i="7"/>
  <c r="AJ1028" i="7"/>
  <c r="AK1028" i="7"/>
  <c r="AF1029" i="7"/>
  <c r="AG1029" i="7"/>
  <c r="AH1029" i="7"/>
  <c r="AI1029" i="7"/>
  <c r="AJ1029" i="7"/>
  <c r="AK1029" i="7"/>
  <c r="AF1030" i="7"/>
  <c r="AG1030" i="7"/>
  <c r="AH1030" i="7"/>
  <c r="AI1030" i="7"/>
  <c r="AJ1030" i="7"/>
  <c r="AK1030" i="7"/>
  <c r="AF1031" i="7"/>
  <c r="AG1031" i="7"/>
  <c r="AH1031" i="7"/>
  <c r="AI1031" i="7"/>
  <c r="AJ1031" i="7"/>
  <c r="AK1031" i="7"/>
  <c r="AF1032" i="7"/>
  <c r="AG1032" i="7"/>
  <c r="AH1032" i="7"/>
  <c r="AI1032" i="7"/>
  <c r="AJ1032" i="7"/>
  <c r="AK1032" i="7"/>
  <c r="AF1033" i="7"/>
  <c r="AG1033" i="7"/>
  <c r="AH1033" i="7"/>
  <c r="AI1033" i="7"/>
  <c r="AJ1033" i="7"/>
  <c r="AK1033" i="7"/>
  <c r="AF1035" i="7"/>
  <c r="AG1035" i="7"/>
  <c r="AH1035" i="7"/>
  <c r="AI1035" i="7"/>
  <c r="AJ1035" i="7"/>
  <c r="AK1035" i="7"/>
  <c r="AF1036" i="7"/>
  <c r="AG1036" i="7"/>
  <c r="AH1036" i="7"/>
  <c r="AI1036" i="7"/>
  <c r="AJ1036" i="7"/>
  <c r="AK1036" i="7"/>
  <c r="AF1037" i="7"/>
  <c r="AG1037" i="7"/>
  <c r="AH1037" i="7"/>
  <c r="AI1037" i="7"/>
  <c r="AJ1037" i="7"/>
  <c r="AK1037" i="7"/>
  <c r="AF1039" i="7"/>
  <c r="AG1039" i="7"/>
  <c r="AH1039" i="7"/>
  <c r="AI1039" i="7"/>
  <c r="AJ1039" i="7"/>
  <c r="AK1039" i="7"/>
  <c r="AF1040" i="7"/>
  <c r="AG1040" i="7"/>
  <c r="AH1040" i="7"/>
  <c r="AI1040" i="7"/>
  <c r="AJ1040" i="7"/>
  <c r="AK1040" i="7"/>
  <c r="AF1041" i="7"/>
  <c r="AG1041" i="7"/>
  <c r="AH1041" i="7"/>
  <c r="AI1041" i="7"/>
  <c r="AJ1041" i="7"/>
  <c r="AK1041" i="7"/>
  <c r="AF1042" i="7"/>
  <c r="AG1042" i="7"/>
  <c r="AH1042" i="7"/>
  <c r="AI1042" i="7"/>
  <c r="AJ1042" i="7"/>
  <c r="AK1042" i="7"/>
  <c r="AF1043" i="7"/>
  <c r="AG1043" i="7"/>
  <c r="AH1043" i="7"/>
  <c r="AI1043" i="7"/>
  <c r="AJ1043" i="7"/>
  <c r="AK1043" i="7"/>
  <c r="AF1045" i="7"/>
  <c r="AG1045" i="7"/>
  <c r="AH1045" i="7"/>
  <c r="AI1045" i="7"/>
  <c r="AJ1045" i="7"/>
  <c r="AK1045" i="7"/>
  <c r="AF1046" i="7"/>
  <c r="AG1046" i="7"/>
  <c r="AH1046" i="7"/>
  <c r="AI1046" i="7"/>
  <c r="AJ1046" i="7"/>
  <c r="AK1046" i="7"/>
  <c r="AF1047" i="7"/>
  <c r="AG1047" i="7"/>
  <c r="AH1047" i="7"/>
  <c r="AI1047" i="7"/>
  <c r="AJ1047" i="7"/>
  <c r="AK1047" i="7"/>
  <c r="AF1048" i="7"/>
  <c r="AG1048" i="7"/>
  <c r="AH1048" i="7"/>
  <c r="AI1048" i="7"/>
  <c r="AJ1048" i="7"/>
  <c r="AK1048" i="7"/>
  <c r="AF1049" i="7"/>
  <c r="AG1049" i="7"/>
  <c r="AH1049" i="7"/>
  <c r="AI1049" i="7"/>
  <c r="AJ1049" i="7"/>
  <c r="AK1049" i="7"/>
  <c r="AF1050" i="7"/>
  <c r="AG1050" i="7"/>
  <c r="AH1050" i="7"/>
  <c r="AI1050" i="7"/>
  <c r="AJ1050" i="7"/>
  <c r="AK1050" i="7"/>
  <c r="AF1051" i="7"/>
  <c r="AG1051" i="7"/>
  <c r="AH1051" i="7"/>
  <c r="AI1051" i="7"/>
  <c r="AJ1051" i="7"/>
  <c r="AK1051" i="7"/>
  <c r="AF1052" i="7"/>
  <c r="AG1052" i="7"/>
  <c r="AH1052" i="7"/>
  <c r="AI1052" i="7"/>
  <c r="AJ1052" i="7"/>
  <c r="AK1052" i="7"/>
  <c r="AF1053" i="7"/>
  <c r="AG1053" i="7"/>
  <c r="AH1053" i="7"/>
  <c r="AI1053" i="7"/>
  <c r="AJ1053" i="7"/>
  <c r="AK1053" i="7"/>
  <c r="AF1054" i="7"/>
  <c r="AG1054" i="7"/>
  <c r="AH1054" i="7"/>
  <c r="AI1054" i="7"/>
  <c r="AJ1054" i="7"/>
  <c r="AK1054" i="7"/>
  <c r="AF1055" i="7"/>
  <c r="AG1055" i="7"/>
  <c r="AH1055" i="7"/>
  <c r="AI1055" i="7"/>
  <c r="AJ1055" i="7"/>
  <c r="AK1055" i="7"/>
  <c r="AF1056" i="7"/>
  <c r="AG1056" i="7"/>
  <c r="AH1056" i="7"/>
  <c r="AI1056" i="7"/>
  <c r="AJ1056" i="7"/>
  <c r="AK1056" i="7"/>
  <c r="AF1057" i="7"/>
  <c r="AG1057" i="7"/>
  <c r="AH1057" i="7"/>
  <c r="AI1057" i="7"/>
  <c r="AJ1057" i="7"/>
  <c r="AK1057" i="7"/>
  <c r="AF1058" i="7"/>
  <c r="AG1058" i="7"/>
  <c r="AH1058" i="7"/>
  <c r="AI1058" i="7"/>
  <c r="AJ1058" i="7"/>
  <c r="AK1058" i="7"/>
  <c r="AF1059" i="7"/>
  <c r="AG1059" i="7"/>
  <c r="AH1059" i="7"/>
  <c r="AI1059" i="7"/>
  <c r="AJ1059" i="7"/>
  <c r="AK1059" i="7"/>
  <c r="AF1060" i="7"/>
  <c r="AG1060" i="7"/>
  <c r="AH1060" i="7"/>
  <c r="AI1060" i="7"/>
  <c r="AJ1060" i="7"/>
  <c r="AK1060" i="7"/>
  <c r="AF1061" i="7"/>
  <c r="AG1061" i="7"/>
  <c r="AH1061" i="7"/>
  <c r="AI1061" i="7"/>
  <c r="AJ1061" i="7"/>
  <c r="AK1061" i="7"/>
  <c r="AF1062" i="7"/>
  <c r="AG1062" i="7"/>
  <c r="AH1062" i="7"/>
  <c r="AI1062" i="7"/>
  <c r="AJ1062" i="7"/>
  <c r="AK1062" i="7"/>
  <c r="AF1063" i="7"/>
  <c r="AG1063" i="7"/>
  <c r="AH1063" i="7"/>
  <c r="AI1063" i="7"/>
  <c r="AJ1063" i="7"/>
  <c r="AK1063" i="7"/>
  <c r="AF1064" i="7"/>
  <c r="AG1064" i="7"/>
  <c r="AH1064" i="7"/>
  <c r="AI1064" i="7"/>
  <c r="AJ1064" i="7"/>
  <c r="AK1064" i="7"/>
  <c r="AF1065" i="7"/>
  <c r="AG1065" i="7"/>
  <c r="AH1065" i="7"/>
  <c r="AI1065" i="7"/>
  <c r="AJ1065" i="7"/>
  <c r="AK1065" i="7"/>
  <c r="AF1067" i="7"/>
  <c r="AG1067" i="7"/>
  <c r="AH1067" i="7"/>
  <c r="AI1067" i="7"/>
  <c r="AJ1067" i="7"/>
  <c r="AK1067" i="7"/>
  <c r="AF1070" i="7"/>
  <c r="AG1070" i="7"/>
  <c r="AH1070" i="7"/>
  <c r="AI1070" i="7"/>
  <c r="AJ1070" i="7"/>
  <c r="AK1070" i="7"/>
  <c r="AF1071" i="7"/>
  <c r="AG1071" i="7"/>
  <c r="AH1071" i="7"/>
  <c r="AI1071" i="7"/>
  <c r="AJ1071" i="7"/>
  <c r="AK1071" i="7"/>
  <c r="AF1072" i="7"/>
  <c r="AG1072" i="7"/>
  <c r="AH1072" i="7"/>
  <c r="AI1072" i="7"/>
  <c r="AJ1072" i="7"/>
  <c r="AK1072" i="7"/>
  <c r="AF1073" i="7"/>
  <c r="AG1073" i="7"/>
  <c r="AH1073" i="7"/>
  <c r="AI1073" i="7"/>
  <c r="AJ1073" i="7"/>
  <c r="AK1073" i="7"/>
  <c r="AF1074" i="7"/>
  <c r="AG1074" i="7"/>
  <c r="AH1074" i="7"/>
  <c r="AI1074" i="7"/>
  <c r="AJ1074" i="7"/>
  <c r="AK1074" i="7"/>
  <c r="AF1075" i="7"/>
  <c r="AG1075" i="7"/>
  <c r="AH1075" i="7"/>
  <c r="AI1075" i="7"/>
  <c r="AJ1075" i="7"/>
  <c r="AK1075" i="7"/>
  <c r="AF1077" i="7"/>
  <c r="AG1077" i="7"/>
  <c r="AH1077" i="7"/>
  <c r="AI1077" i="7"/>
  <c r="AJ1077" i="7"/>
  <c r="AK1077" i="7"/>
  <c r="AF1078" i="7"/>
  <c r="AG1078" i="7"/>
  <c r="AH1078" i="7"/>
  <c r="AI1078" i="7"/>
  <c r="AJ1078" i="7"/>
  <c r="AK1078" i="7"/>
  <c r="AF1079" i="7"/>
  <c r="AG1079" i="7"/>
  <c r="AH1079" i="7"/>
  <c r="AI1079" i="7"/>
  <c r="AJ1079" i="7"/>
  <c r="AK1079" i="7"/>
  <c r="AF1082" i="7"/>
  <c r="AG1082" i="7"/>
  <c r="AH1082" i="7"/>
  <c r="AI1082" i="7"/>
  <c r="AJ1082" i="7"/>
  <c r="AK1082" i="7"/>
  <c r="AF1084" i="7"/>
  <c r="AG1084" i="7"/>
  <c r="AH1084" i="7"/>
  <c r="AI1084" i="7"/>
  <c r="AJ1084" i="7"/>
  <c r="AK1084" i="7"/>
  <c r="AF1085" i="7"/>
  <c r="AG1085" i="7"/>
  <c r="AH1085" i="7"/>
  <c r="AI1085" i="7"/>
  <c r="AJ1085" i="7"/>
  <c r="AK1085" i="7"/>
  <c r="AF1086" i="7"/>
  <c r="AG1086" i="7"/>
  <c r="AH1086" i="7"/>
  <c r="AI1086" i="7"/>
  <c r="AJ1086" i="7"/>
  <c r="AK1086" i="7"/>
  <c r="AF1087" i="7"/>
  <c r="AG1087" i="7"/>
  <c r="AH1087" i="7"/>
  <c r="AI1087" i="7"/>
  <c r="AJ1087" i="7"/>
  <c r="AK1087" i="7"/>
  <c r="AF1088" i="7"/>
  <c r="AG1088" i="7"/>
  <c r="AH1088" i="7"/>
  <c r="AI1088" i="7"/>
  <c r="AJ1088" i="7"/>
  <c r="AK1088" i="7"/>
  <c r="AF1090" i="7"/>
  <c r="AG1090" i="7"/>
  <c r="AH1090" i="7"/>
  <c r="AI1090" i="7"/>
  <c r="AJ1090" i="7"/>
  <c r="AK1090" i="7"/>
  <c r="AF1091" i="7"/>
  <c r="AG1091" i="7"/>
  <c r="AH1091" i="7"/>
  <c r="AI1091" i="7"/>
  <c r="AJ1091" i="7"/>
  <c r="AK1091" i="7"/>
  <c r="AF1092" i="7"/>
  <c r="AG1092" i="7"/>
  <c r="AH1092" i="7"/>
  <c r="AI1092" i="7"/>
  <c r="AJ1092" i="7"/>
  <c r="AK1092" i="7"/>
  <c r="AF1093" i="7"/>
  <c r="AG1093" i="7"/>
  <c r="AH1093" i="7"/>
  <c r="AI1093" i="7"/>
  <c r="AJ1093" i="7"/>
  <c r="AK1093" i="7"/>
  <c r="AF1095" i="7"/>
  <c r="AG1095" i="7"/>
  <c r="AH1095" i="7"/>
  <c r="AI1095" i="7"/>
  <c r="AJ1095" i="7"/>
  <c r="AK1095" i="7"/>
  <c r="AF1096" i="7"/>
  <c r="AG1096" i="7"/>
  <c r="AH1096" i="7"/>
  <c r="AI1096" i="7"/>
  <c r="AJ1096" i="7"/>
  <c r="AK1096" i="7"/>
  <c r="AF1097" i="7"/>
  <c r="AG1097" i="7"/>
  <c r="AH1097" i="7"/>
  <c r="AI1097" i="7"/>
  <c r="AJ1097" i="7"/>
  <c r="AK1097" i="7"/>
  <c r="AF1098" i="7"/>
  <c r="AG1098" i="7"/>
  <c r="AH1098" i="7"/>
  <c r="AI1098" i="7"/>
  <c r="AJ1098" i="7"/>
  <c r="AK1098" i="7"/>
  <c r="AF1099" i="7"/>
  <c r="AG1099" i="7"/>
  <c r="AH1099" i="7"/>
  <c r="AI1099" i="7"/>
  <c r="AJ1099" i="7"/>
  <c r="AK1099" i="7"/>
  <c r="AF1100" i="7"/>
  <c r="AG1100" i="7"/>
  <c r="AH1100" i="7"/>
  <c r="AI1100" i="7"/>
  <c r="AJ1100" i="7"/>
  <c r="AK1100" i="7"/>
  <c r="AF1101" i="7"/>
  <c r="AG1101" i="7"/>
  <c r="AH1101" i="7"/>
  <c r="AI1101" i="7"/>
  <c r="AJ1101" i="7"/>
  <c r="AK1101" i="7"/>
  <c r="AF1102" i="7"/>
  <c r="AG1102" i="7"/>
  <c r="AH1102" i="7"/>
  <c r="AI1102" i="7"/>
  <c r="AJ1102" i="7"/>
  <c r="AK1102" i="7"/>
  <c r="AF1103" i="7"/>
  <c r="AG1103" i="7"/>
  <c r="AH1103" i="7"/>
  <c r="AI1103" i="7"/>
  <c r="AJ1103" i="7"/>
  <c r="AK1103" i="7"/>
  <c r="AF1104" i="7"/>
  <c r="AG1104" i="7"/>
  <c r="AH1104" i="7"/>
  <c r="AI1104" i="7"/>
  <c r="AJ1104" i="7"/>
  <c r="AK1104" i="7"/>
  <c r="AF1105" i="7"/>
  <c r="AG1105" i="7"/>
  <c r="AH1105" i="7"/>
  <c r="AI1105" i="7"/>
  <c r="AJ1105" i="7"/>
  <c r="AK1105" i="7"/>
  <c r="AF1106" i="7"/>
  <c r="AG1106" i="7"/>
  <c r="AH1106" i="7"/>
  <c r="AI1106" i="7"/>
  <c r="AJ1106" i="7"/>
  <c r="AK1106" i="7"/>
  <c r="AF1107" i="7"/>
  <c r="AG1107" i="7"/>
  <c r="AH1107" i="7"/>
  <c r="AI1107" i="7"/>
  <c r="AJ1107" i="7"/>
  <c r="AK1107" i="7"/>
  <c r="AF1108" i="7"/>
  <c r="AG1108" i="7"/>
  <c r="AH1108" i="7"/>
  <c r="AI1108" i="7"/>
  <c r="AJ1108" i="7"/>
  <c r="AK1108" i="7"/>
  <c r="AF1109" i="7"/>
  <c r="AG1109" i="7"/>
  <c r="AH1109" i="7"/>
  <c r="AI1109" i="7"/>
  <c r="AJ1109" i="7"/>
  <c r="AK1109" i="7"/>
  <c r="AF1110" i="7"/>
  <c r="AG1110" i="7"/>
  <c r="AH1110" i="7"/>
  <c r="AJ1110" i="7"/>
  <c r="AK1110" i="7"/>
  <c r="AF1111" i="7"/>
  <c r="AG1111" i="7"/>
  <c r="AH1111" i="7"/>
  <c r="AJ1111" i="7"/>
  <c r="AK1111" i="7"/>
  <c r="AF1112" i="7"/>
  <c r="AG1112" i="7"/>
  <c r="AH1112" i="7"/>
  <c r="AJ1112" i="7"/>
  <c r="AK1112" i="7"/>
  <c r="AF1113" i="7"/>
  <c r="AG1113" i="7"/>
  <c r="AH1113" i="7"/>
  <c r="AJ1113" i="7"/>
  <c r="AK1113" i="7"/>
  <c r="AF1114" i="7"/>
  <c r="AG1114" i="7"/>
  <c r="AH1114" i="7"/>
  <c r="AI1114" i="7"/>
  <c r="AJ1114" i="7"/>
  <c r="AK1114" i="7"/>
  <c r="AF1116" i="7"/>
  <c r="AG1116" i="7"/>
  <c r="AH1116" i="7"/>
  <c r="AI1116" i="7"/>
  <c r="AJ1116" i="7"/>
  <c r="AK1116" i="7"/>
  <c r="AF1117" i="7"/>
  <c r="AG1117" i="7"/>
  <c r="AH1117" i="7"/>
  <c r="AI1117" i="7"/>
  <c r="AJ1117" i="7"/>
  <c r="AK1117" i="7"/>
  <c r="AF1118" i="7"/>
  <c r="AG1118" i="7"/>
  <c r="AH1118" i="7"/>
  <c r="AI1118" i="7"/>
  <c r="AJ1118" i="7"/>
  <c r="AK1118" i="7"/>
  <c r="AF1119" i="7"/>
  <c r="AG1119" i="7"/>
  <c r="AH1119" i="7"/>
  <c r="AI1119" i="7"/>
  <c r="AJ1119" i="7"/>
  <c r="AK1119" i="7"/>
  <c r="AF1120" i="7"/>
  <c r="AG1120" i="7"/>
  <c r="AH1120" i="7"/>
  <c r="AI1120" i="7"/>
  <c r="AJ1120" i="7"/>
  <c r="AK1120" i="7"/>
  <c r="AF1121" i="7"/>
  <c r="AG1121" i="7"/>
  <c r="AH1121" i="7"/>
  <c r="AI1121" i="7"/>
  <c r="AJ1121" i="7"/>
  <c r="AK1121" i="7"/>
  <c r="AF1122" i="7"/>
  <c r="AG1122" i="7"/>
  <c r="AH1122" i="7"/>
  <c r="AI1122" i="7"/>
  <c r="AJ1122" i="7"/>
  <c r="AK1122" i="7"/>
  <c r="AF1123" i="7"/>
  <c r="AG1123" i="7"/>
  <c r="AH1123" i="7"/>
  <c r="AI1123" i="7"/>
  <c r="AJ1123" i="7"/>
  <c r="AK1123" i="7"/>
  <c r="AF1124" i="7"/>
  <c r="AG1124" i="7"/>
  <c r="AH1124" i="7"/>
  <c r="AI1124" i="7"/>
  <c r="AJ1124" i="7"/>
  <c r="AK1124" i="7"/>
  <c r="AF1125" i="7"/>
  <c r="AG1125" i="7"/>
  <c r="AH1125" i="7"/>
  <c r="AI1125" i="7"/>
  <c r="AJ1125" i="7"/>
  <c r="AK1125" i="7"/>
  <c r="AF1126" i="7"/>
  <c r="AG1126" i="7"/>
  <c r="AH1126" i="7"/>
  <c r="AI1126" i="7"/>
  <c r="AJ1126" i="7"/>
  <c r="AK1126" i="7"/>
  <c r="AF1127" i="7"/>
  <c r="AG1127" i="7"/>
  <c r="AH1127" i="7"/>
  <c r="AI1127" i="7"/>
  <c r="AJ1127" i="7"/>
  <c r="AK1127" i="7"/>
  <c r="AF1128" i="7"/>
  <c r="AG1128" i="7"/>
  <c r="AH1128" i="7"/>
  <c r="AI1128" i="7"/>
  <c r="AJ1128" i="7"/>
  <c r="AK1128" i="7"/>
  <c r="AF1129" i="7"/>
  <c r="AG1129" i="7"/>
  <c r="AH1129" i="7"/>
  <c r="AI1129" i="7"/>
  <c r="AJ1129" i="7"/>
  <c r="AK1129" i="7"/>
  <c r="AF1130" i="7"/>
  <c r="AG1130" i="7"/>
  <c r="AH1130" i="7"/>
  <c r="AI1130" i="7"/>
  <c r="AJ1130" i="7"/>
  <c r="AK1130" i="7"/>
  <c r="AF1131" i="7"/>
  <c r="AG1131" i="7"/>
  <c r="AH1131" i="7"/>
  <c r="AI1131" i="7"/>
  <c r="AJ1131" i="7"/>
  <c r="AK1131" i="7"/>
  <c r="AF1132" i="7"/>
  <c r="AG1132" i="7"/>
  <c r="AH1132" i="7"/>
  <c r="AI1132" i="7"/>
  <c r="AJ1132" i="7"/>
  <c r="AK1132" i="7"/>
  <c r="AF1133" i="7"/>
  <c r="AG1133" i="7"/>
  <c r="AH1133" i="7"/>
  <c r="AI1133" i="7"/>
  <c r="AJ1133" i="7"/>
  <c r="AK1133" i="7"/>
  <c r="AF1134" i="7"/>
  <c r="AG1134" i="7"/>
  <c r="AH1134" i="7"/>
  <c r="AI1134" i="7"/>
  <c r="AJ1134" i="7"/>
  <c r="AK1134" i="7"/>
  <c r="AF1135" i="7"/>
  <c r="AG1135" i="7"/>
  <c r="AH1135" i="7"/>
  <c r="AI1135" i="7"/>
  <c r="AJ1135" i="7"/>
  <c r="AK1135" i="7"/>
  <c r="AF1136" i="7"/>
  <c r="AG1136" i="7"/>
  <c r="AH1136" i="7"/>
  <c r="AI1136" i="7"/>
  <c r="AJ1136" i="7"/>
  <c r="AK1136" i="7"/>
  <c r="AF1138" i="7"/>
  <c r="AG1138" i="7"/>
  <c r="AH1138" i="7"/>
  <c r="AI1138" i="7"/>
  <c r="AJ1138" i="7"/>
  <c r="AK1138" i="7"/>
  <c r="AF1139" i="7"/>
  <c r="AG1139" i="7"/>
  <c r="AH1139" i="7"/>
  <c r="AI1139" i="7"/>
  <c r="AJ1139" i="7"/>
  <c r="AK1139" i="7"/>
  <c r="AF1140" i="7"/>
  <c r="AG1140" i="7"/>
  <c r="AH1140" i="7"/>
  <c r="AI1140" i="7"/>
  <c r="AJ1140" i="7"/>
  <c r="AK1140" i="7"/>
  <c r="AF1141" i="7"/>
  <c r="AG1141" i="7"/>
  <c r="AH1141" i="7"/>
  <c r="AI1141" i="7"/>
  <c r="AJ1141" i="7"/>
  <c r="AK1141" i="7"/>
  <c r="AF1143" i="7"/>
  <c r="AG1143" i="7"/>
  <c r="AH1143" i="7"/>
  <c r="AI1143" i="7"/>
  <c r="AJ1143" i="7"/>
  <c r="AK1143" i="7"/>
  <c r="AF1144" i="7"/>
  <c r="AG1144" i="7"/>
  <c r="AH1144" i="7"/>
  <c r="AI1144" i="7"/>
  <c r="AJ1144" i="7"/>
  <c r="AK1144" i="7"/>
  <c r="AF1145" i="7"/>
  <c r="AG1145" i="7"/>
  <c r="AH1145" i="7"/>
  <c r="AI1145" i="7"/>
  <c r="AJ1145" i="7"/>
  <c r="AK1145" i="7"/>
  <c r="AF1147" i="7"/>
  <c r="AG1147" i="7"/>
  <c r="AH1147" i="7"/>
  <c r="AI1147" i="7"/>
  <c r="AJ1147" i="7"/>
  <c r="AK1147" i="7"/>
  <c r="AF1148" i="7"/>
  <c r="AG1148" i="7"/>
  <c r="AH1148" i="7"/>
  <c r="AI1148" i="7"/>
  <c r="AJ1148" i="7"/>
  <c r="AK1148" i="7"/>
  <c r="AF1150" i="7"/>
  <c r="AG1150" i="7"/>
  <c r="AH1150" i="7"/>
  <c r="AK1150" i="7"/>
  <c r="AF1151" i="7"/>
  <c r="AG1151" i="7"/>
  <c r="AH1151" i="7"/>
  <c r="AJ1151" i="7"/>
  <c r="AK1151" i="7"/>
  <c r="AF1152" i="7"/>
  <c r="AG1152" i="7"/>
  <c r="AH1152" i="7"/>
  <c r="AI1152" i="7"/>
  <c r="AJ1152" i="7"/>
  <c r="AK1152" i="7"/>
  <c r="AF1153" i="7"/>
  <c r="AG1153" i="7"/>
  <c r="AH1153" i="7"/>
  <c r="AI1153" i="7"/>
  <c r="AJ1153" i="7"/>
  <c r="AK1153" i="7"/>
  <c r="AF1154" i="7"/>
  <c r="AG1154" i="7"/>
  <c r="AH1154" i="7"/>
  <c r="AI1154" i="7"/>
  <c r="AJ1154" i="7"/>
  <c r="AK1154" i="7"/>
  <c r="AF1155" i="7"/>
  <c r="AG1155" i="7"/>
  <c r="AH1155" i="7"/>
  <c r="AI1155" i="7"/>
  <c r="AJ1155" i="7"/>
  <c r="AK1155" i="7"/>
  <c r="AF1156" i="7"/>
  <c r="AG1156" i="7"/>
  <c r="AH1156" i="7"/>
  <c r="AI1156" i="7"/>
  <c r="AJ1156" i="7"/>
  <c r="AK1156" i="7"/>
  <c r="AF1157" i="7"/>
  <c r="AG1157" i="7"/>
  <c r="AH1157" i="7"/>
  <c r="AI1157" i="7"/>
  <c r="AJ1157" i="7"/>
  <c r="AK1157" i="7"/>
  <c r="AF1158" i="7"/>
  <c r="AG1158" i="7"/>
  <c r="AH1158" i="7"/>
  <c r="AI1158" i="7"/>
  <c r="AJ1158" i="7"/>
  <c r="AK1158" i="7"/>
  <c r="AF1159" i="7"/>
  <c r="AG1159" i="7"/>
  <c r="AH1159" i="7"/>
  <c r="AI1159" i="7"/>
  <c r="AJ1159" i="7"/>
  <c r="AK1159" i="7"/>
  <c r="AF1160" i="7"/>
  <c r="AG1160" i="7"/>
  <c r="AH1160" i="7"/>
  <c r="AI1160" i="7"/>
  <c r="AJ1160" i="7"/>
  <c r="AK1160" i="7"/>
  <c r="AF1161" i="7"/>
  <c r="AG1161" i="7"/>
  <c r="AH1161" i="7"/>
  <c r="AI1161" i="7"/>
  <c r="AJ1161" i="7"/>
  <c r="AK1161" i="7"/>
  <c r="AF1162" i="7"/>
  <c r="AG1162" i="7"/>
  <c r="AH1162" i="7"/>
  <c r="AI1162" i="7"/>
  <c r="AJ1162" i="7"/>
  <c r="AK1162" i="7"/>
  <c r="AF1163" i="7"/>
  <c r="AG1163" i="7"/>
  <c r="AH1163" i="7"/>
  <c r="AI1163" i="7"/>
  <c r="AJ1163" i="7"/>
  <c r="AK1163" i="7"/>
  <c r="AF1165" i="7"/>
  <c r="AG1165" i="7"/>
  <c r="AH1165" i="7"/>
  <c r="AI1165" i="7"/>
  <c r="AJ1165" i="7"/>
  <c r="AK1165" i="7"/>
  <c r="AF1166" i="7"/>
  <c r="AG1166" i="7"/>
  <c r="AH1166" i="7"/>
  <c r="AI1166" i="7"/>
  <c r="AJ1166" i="7"/>
  <c r="AK1166" i="7"/>
  <c r="AF1170" i="7"/>
  <c r="AG1170" i="7"/>
  <c r="AH1170" i="7"/>
  <c r="AI1170" i="7"/>
  <c r="AJ1170" i="7"/>
  <c r="AK1170" i="7"/>
  <c r="AF1169" i="7"/>
  <c r="AG1169" i="7"/>
  <c r="AH1169" i="7"/>
  <c r="AI1169" i="7"/>
  <c r="AJ1169" i="7"/>
  <c r="AK1169" i="7"/>
  <c r="AF1171" i="7"/>
  <c r="AG1171" i="7"/>
  <c r="AH1171" i="7"/>
  <c r="AI1171" i="7"/>
  <c r="AJ1171" i="7"/>
  <c r="AK1171" i="7"/>
  <c r="AF1167" i="7"/>
  <c r="AG1167" i="7"/>
  <c r="AH1167" i="7"/>
  <c r="AI1167" i="7"/>
  <c r="AJ1167" i="7"/>
  <c r="AK1167" i="7"/>
  <c r="AF1168" i="7"/>
  <c r="AG1168" i="7"/>
  <c r="AH1168" i="7"/>
  <c r="AI1168" i="7"/>
  <c r="AJ1168" i="7"/>
  <c r="AK1168" i="7"/>
  <c r="AF797" i="7"/>
  <c r="AG797" i="7"/>
  <c r="AH797" i="7"/>
  <c r="AI797" i="7"/>
  <c r="AJ797" i="7"/>
  <c r="AK797" i="7"/>
  <c r="AF1175" i="7"/>
  <c r="AG1175" i="7"/>
  <c r="AH1175" i="7"/>
  <c r="AI1175" i="7"/>
  <c r="AJ1175" i="7"/>
  <c r="AK1175" i="7"/>
  <c r="AF1173" i="7"/>
  <c r="AG1173" i="7"/>
  <c r="AH1173" i="7"/>
  <c r="AI1173" i="7"/>
  <c r="AJ1173" i="7"/>
  <c r="AK1173" i="7"/>
  <c r="AF1174" i="7"/>
  <c r="AG1174" i="7"/>
  <c r="AH1174" i="7"/>
  <c r="AI1174" i="7"/>
  <c r="AJ1174" i="7"/>
  <c r="AK1174" i="7"/>
  <c r="AF1176" i="7"/>
  <c r="AG1176" i="7"/>
  <c r="AH1176" i="7"/>
  <c r="AI1176" i="7"/>
  <c r="AJ1176" i="7"/>
  <c r="AK1176" i="7"/>
  <c r="AF1177" i="7"/>
  <c r="AG1177" i="7"/>
  <c r="AH1177" i="7"/>
  <c r="AI1177" i="7"/>
  <c r="AJ1177" i="7"/>
  <c r="AK1177" i="7"/>
  <c r="AF1178" i="7"/>
  <c r="AG1178" i="7"/>
  <c r="AH1178" i="7"/>
  <c r="AI1178" i="7"/>
  <c r="AJ1178" i="7"/>
  <c r="AK1178" i="7"/>
  <c r="AF1179" i="7"/>
  <c r="AG1179" i="7"/>
  <c r="AH1179" i="7"/>
  <c r="AI1179" i="7"/>
  <c r="AJ1179" i="7"/>
  <c r="AK1179" i="7"/>
  <c r="AF1180" i="7"/>
  <c r="AG1180" i="7"/>
  <c r="AH1180" i="7"/>
  <c r="AI1180" i="7"/>
  <c r="AJ1180" i="7"/>
  <c r="AK1180" i="7"/>
  <c r="AF1181" i="7"/>
  <c r="AG1181" i="7"/>
  <c r="AH1181" i="7"/>
  <c r="AI1181" i="7"/>
  <c r="AJ1181" i="7"/>
  <c r="AK1181" i="7"/>
  <c r="AF1182" i="7"/>
  <c r="AG1182" i="7"/>
  <c r="AH1182" i="7"/>
  <c r="AI1182" i="7"/>
  <c r="AJ1182" i="7"/>
  <c r="AK1182" i="7"/>
  <c r="AF1183" i="7"/>
  <c r="AG1183" i="7"/>
  <c r="AH1183" i="7"/>
  <c r="AI1183" i="7"/>
  <c r="AJ1183" i="7"/>
  <c r="AK1183" i="7"/>
  <c r="AF567" i="7"/>
  <c r="AG567" i="7"/>
  <c r="AH567" i="7"/>
  <c r="AI567" i="7"/>
  <c r="AJ567" i="7"/>
  <c r="AK567" i="7"/>
  <c r="AF679" i="7"/>
  <c r="AG679" i="7"/>
  <c r="AH679" i="7"/>
  <c r="AI679" i="7"/>
  <c r="AJ679" i="7"/>
  <c r="AK679" i="7"/>
  <c r="AF680" i="7"/>
  <c r="AG680" i="7"/>
  <c r="AH680" i="7"/>
  <c r="AI680" i="7"/>
  <c r="AJ680" i="7"/>
  <c r="AK680" i="7"/>
  <c r="AF1188" i="7"/>
  <c r="AG1188" i="7"/>
  <c r="AH1188" i="7"/>
  <c r="AI1188" i="7"/>
  <c r="AJ1188" i="7"/>
  <c r="AK1188" i="7"/>
  <c r="AF1189" i="7"/>
  <c r="AG1189" i="7"/>
  <c r="AH1189" i="7"/>
  <c r="AI1189" i="7"/>
  <c r="AJ1189" i="7"/>
  <c r="AK1189" i="7"/>
  <c r="AF1190" i="7"/>
  <c r="AG1190" i="7"/>
  <c r="AH1190" i="7"/>
  <c r="AI1190" i="7"/>
  <c r="AJ1190" i="7"/>
  <c r="AK1190" i="7"/>
  <c r="AF1193" i="7"/>
  <c r="AG1193" i="7"/>
  <c r="AH1193" i="7"/>
  <c r="AI1193" i="7"/>
  <c r="AJ1193" i="7"/>
  <c r="AK1193" i="7"/>
  <c r="AF1194" i="7"/>
  <c r="AG1194" i="7"/>
  <c r="AH1194" i="7"/>
  <c r="AI1194" i="7"/>
  <c r="AJ1194" i="7"/>
  <c r="AK1194" i="7"/>
  <c r="AF1195" i="7"/>
  <c r="AG1195" i="7"/>
  <c r="AH1195" i="7"/>
  <c r="AI1195" i="7"/>
  <c r="AJ1195" i="7"/>
  <c r="AK1195" i="7"/>
  <c r="AF1196" i="7"/>
  <c r="AG1196" i="7"/>
  <c r="AH1196" i="7"/>
  <c r="AI1196" i="7"/>
  <c r="AJ1196" i="7"/>
  <c r="AK1196" i="7"/>
  <c r="AF1197" i="7"/>
  <c r="AG1197" i="7"/>
  <c r="AH1197" i="7"/>
  <c r="AI1197" i="7"/>
  <c r="AJ1197" i="7"/>
  <c r="AK1197" i="7"/>
  <c r="AF1198" i="7"/>
  <c r="AG1198" i="7"/>
  <c r="AH1198" i="7"/>
  <c r="AI1198" i="7"/>
  <c r="AJ1198" i="7"/>
  <c r="AK1198" i="7"/>
  <c r="AF1199" i="7"/>
  <c r="AG1199" i="7"/>
  <c r="AH1199" i="7"/>
  <c r="AI1199" i="7"/>
  <c r="AJ1199" i="7"/>
  <c r="AK1199" i="7"/>
  <c r="AF1200" i="7"/>
  <c r="AG1200" i="7"/>
  <c r="AH1200" i="7"/>
  <c r="AI1200" i="7"/>
  <c r="AJ1200" i="7"/>
  <c r="AK1200" i="7"/>
  <c r="AF1201" i="7"/>
  <c r="AG1201" i="7"/>
  <c r="AH1201" i="7"/>
  <c r="AI1201" i="7"/>
  <c r="AJ1201" i="7"/>
  <c r="AK1201" i="7"/>
  <c r="AF1202" i="7"/>
  <c r="AG1202" i="7"/>
  <c r="AH1202" i="7"/>
  <c r="AI1202" i="7"/>
  <c r="AJ1202" i="7"/>
  <c r="AK1202" i="7"/>
  <c r="AF1203" i="7"/>
  <c r="AG1203" i="7"/>
  <c r="AH1203" i="7"/>
  <c r="AI1203" i="7"/>
  <c r="AJ1203" i="7"/>
  <c r="AK1203" i="7"/>
  <c r="AF1207" i="7"/>
  <c r="AG1207" i="7"/>
  <c r="AH1207" i="7"/>
  <c r="AI1207" i="7"/>
  <c r="AJ1207" i="7"/>
  <c r="AK1207" i="7"/>
  <c r="AF1211" i="7"/>
  <c r="AG1211" i="7"/>
  <c r="AH1211" i="7"/>
  <c r="AI1211" i="7"/>
  <c r="AJ1211" i="7"/>
  <c r="AK1211" i="7"/>
  <c r="AF1212" i="7"/>
  <c r="AG1212" i="7"/>
  <c r="AH1212" i="7"/>
  <c r="AI1212" i="7"/>
  <c r="AJ1212" i="7"/>
  <c r="AK1212" i="7"/>
  <c r="AF1216" i="7"/>
  <c r="AG1216" i="7"/>
  <c r="AH1216" i="7"/>
  <c r="AI1216" i="7"/>
  <c r="AJ1216" i="7"/>
  <c r="AK1216" i="7"/>
  <c r="AF1217" i="7"/>
  <c r="AG1217" i="7"/>
  <c r="AH1217" i="7"/>
  <c r="AI1217" i="7"/>
  <c r="AJ1217" i="7"/>
  <c r="AK1217" i="7"/>
  <c r="AF1218" i="7"/>
  <c r="AG1218" i="7"/>
  <c r="AH1218" i="7"/>
  <c r="AI1218" i="7"/>
  <c r="AJ1218" i="7"/>
  <c r="AK1218" i="7"/>
  <c r="AF1219" i="7"/>
  <c r="AG1219" i="7"/>
  <c r="AH1219" i="7"/>
  <c r="AI1219" i="7"/>
  <c r="AJ1219" i="7"/>
  <c r="AK1219" i="7"/>
  <c r="AF1220" i="7"/>
  <c r="AG1220" i="7"/>
  <c r="AH1220" i="7"/>
  <c r="AI1220" i="7"/>
  <c r="AJ1220" i="7"/>
  <c r="AK1220" i="7"/>
  <c r="AF1208" i="7"/>
  <c r="AG1208" i="7"/>
  <c r="AH1208" i="7"/>
  <c r="AI1208" i="7"/>
  <c r="AJ1208" i="7"/>
  <c r="AK1208" i="7"/>
  <c r="AF1209" i="7"/>
  <c r="AG1209" i="7"/>
  <c r="AH1209" i="7"/>
  <c r="AI1209" i="7"/>
  <c r="AJ1209" i="7"/>
  <c r="AK1209" i="7"/>
  <c r="AF1221" i="7"/>
  <c r="AG1221" i="7"/>
  <c r="AH1221" i="7"/>
  <c r="AI1221" i="7"/>
  <c r="AJ1221" i="7"/>
  <c r="AK1221" i="7"/>
  <c r="AF1224" i="7"/>
  <c r="AG1224" i="7"/>
  <c r="AH1224" i="7"/>
  <c r="AI1224" i="7"/>
  <c r="AJ1224" i="7"/>
  <c r="AK1224" i="7"/>
  <c r="AF1225" i="7"/>
  <c r="AG1225" i="7"/>
  <c r="AH1225" i="7"/>
  <c r="AI1225" i="7"/>
  <c r="AJ1225" i="7"/>
  <c r="AK1225" i="7"/>
  <c r="AF1226" i="7"/>
  <c r="AG1226" i="7"/>
  <c r="AH1226" i="7"/>
  <c r="AI1226" i="7"/>
  <c r="AJ1226" i="7"/>
  <c r="AK1226" i="7"/>
  <c r="AF1227" i="7"/>
  <c r="AG1227" i="7"/>
  <c r="AH1227" i="7"/>
  <c r="AI1227" i="7"/>
  <c r="AJ1227" i="7"/>
  <c r="AK1227" i="7"/>
  <c r="AF1228" i="7"/>
  <c r="AG1228" i="7"/>
  <c r="AH1228" i="7"/>
  <c r="AI1228" i="7"/>
  <c r="AJ1228" i="7"/>
  <c r="AK1228" i="7"/>
  <c r="AF1229" i="7"/>
  <c r="AG1229" i="7"/>
  <c r="AH1229" i="7"/>
  <c r="AI1229" i="7"/>
  <c r="AJ1229" i="7"/>
  <c r="AK1229" i="7"/>
  <c r="AF1230" i="7"/>
  <c r="AG1230" i="7"/>
  <c r="AH1230" i="7"/>
  <c r="AI1230" i="7"/>
  <c r="AJ1230" i="7"/>
  <c r="AK1230" i="7"/>
  <c r="AF1231" i="7"/>
  <c r="AG1231" i="7"/>
  <c r="AH1231" i="7"/>
  <c r="AI1231" i="7"/>
  <c r="AJ1231" i="7"/>
  <c r="AK1231" i="7"/>
  <c r="AF1233" i="7"/>
  <c r="AG1233" i="7"/>
  <c r="AH1233" i="7"/>
  <c r="AI1233" i="7"/>
  <c r="AJ1233" i="7"/>
  <c r="AK1233" i="7"/>
  <c r="AF1234" i="7"/>
  <c r="AG1234" i="7"/>
  <c r="AH1234" i="7"/>
  <c r="AI1234" i="7"/>
  <c r="AJ1234" i="7"/>
  <c r="AK1234" i="7"/>
  <c r="AF1235" i="7"/>
  <c r="AG1235" i="7"/>
  <c r="AH1235" i="7"/>
  <c r="AI1235" i="7"/>
  <c r="AJ1235" i="7"/>
  <c r="AK1235" i="7"/>
  <c r="AF1236" i="7"/>
  <c r="AG1236" i="7"/>
  <c r="AH1236" i="7"/>
  <c r="AI1236" i="7"/>
  <c r="AJ1236" i="7"/>
  <c r="AK1236" i="7"/>
  <c r="AF1237" i="7"/>
  <c r="AG1237" i="7"/>
  <c r="AH1237" i="7"/>
  <c r="AI1237" i="7"/>
  <c r="AJ1237" i="7"/>
  <c r="AK1237" i="7"/>
  <c r="AF1238" i="7"/>
  <c r="AG1238" i="7"/>
  <c r="AH1238" i="7"/>
  <c r="AI1238" i="7"/>
  <c r="AJ1238" i="7"/>
  <c r="AK1238" i="7"/>
  <c r="AF1239" i="7"/>
  <c r="AG1239" i="7"/>
  <c r="AH1239" i="7"/>
  <c r="AI1239" i="7"/>
  <c r="AJ1239" i="7"/>
  <c r="AK1239" i="7"/>
  <c r="AF1240" i="7"/>
  <c r="AG1240" i="7"/>
  <c r="AH1240" i="7"/>
  <c r="AI1240" i="7"/>
  <c r="AJ1240" i="7"/>
  <c r="AK1240" i="7"/>
  <c r="AF1241" i="7"/>
  <c r="AG1241" i="7"/>
  <c r="AH1241" i="7"/>
  <c r="AI1241" i="7"/>
  <c r="AJ1241" i="7"/>
  <c r="AK1241" i="7"/>
  <c r="AF1242" i="7"/>
  <c r="AG1242" i="7"/>
  <c r="AH1242" i="7"/>
  <c r="AI1242" i="7"/>
  <c r="AJ1242" i="7"/>
  <c r="AK1242" i="7"/>
  <c r="AF1243" i="7"/>
  <c r="AG1243" i="7"/>
  <c r="AH1243" i="7"/>
  <c r="AI1243" i="7"/>
  <c r="AJ1243" i="7"/>
  <c r="AK1243" i="7"/>
  <c r="AF1244" i="7"/>
  <c r="AG1244" i="7"/>
  <c r="AH1244" i="7"/>
  <c r="AI1244" i="7"/>
  <c r="AJ1244" i="7"/>
  <c r="AK1244" i="7"/>
  <c r="AF1245" i="7"/>
  <c r="AG1245" i="7"/>
  <c r="AH1245" i="7"/>
  <c r="AI1245" i="7"/>
  <c r="AJ1245" i="7"/>
  <c r="AK1245" i="7"/>
  <c r="AF1247" i="7"/>
  <c r="AG1247" i="7"/>
  <c r="AH1247" i="7"/>
  <c r="AI1247" i="7"/>
  <c r="AJ1247" i="7"/>
  <c r="AK1247" i="7"/>
  <c r="AF1248" i="7"/>
  <c r="AG1248" i="7"/>
  <c r="AH1248" i="7"/>
  <c r="AI1248" i="7"/>
  <c r="AJ1248" i="7"/>
  <c r="AK1248" i="7"/>
  <c r="AF1249" i="7"/>
  <c r="AG1249" i="7"/>
  <c r="AH1249" i="7"/>
  <c r="AI1249" i="7"/>
  <c r="AJ1249" i="7"/>
  <c r="AK1249" i="7"/>
  <c r="AF1250" i="7"/>
  <c r="AG1250" i="7"/>
  <c r="AH1250" i="7"/>
  <c r="AI1250" i="7"/>
  <c r="AJ1250" i="7"/>
  <c r="AK1250" i="7"/>
  <c r="AF1251" i="7"/>
  <c r="AG1251" i="7"/>
  <c r="AH1251" i="7"/>
  <c r="AI1251" i="7"/>
  <c r="AJ1251" i="7"/>
  <c r="AK1251" i="7"/>
  <c r="AF1252" i="7"/>
  <c r="AG1252" i="7"/>
  <c r="AH1252" i="7"/>
  <c r="AI1252" i="7"/>
  <c r="AJ1252" i="7"/>
  <c r="AK1252" i="7"/>
  <c r="AF1253" i="7"/>
  <c r="AG1253" i="7"/>
  <c r="AH1253" i="7"/>
  <c r="AI1253" i="7"/>
  <c r="AJ1253" i="7"/>
  <c r="AK1253" i="7"/>
  <c r="AF1254" i="7"/>
  <c r="AG1254" i="7"/>
  <c r="AH1254" i="7"/>
  <c r="AI1254" i="7"/>
  <c r="AJ1254" i="7"/>
  <c r="AK1254" i="7"/>
  <c r="AF1256" i="7"/>
  <c r="AG1256" i="7"/>
  <c r="AH1256" i="7"/>
  <c r="AI1256" i="7"/>
  <c r="AJ1256" i="7"/>
  <c r="AK1256" i="7"/>
  <c r="AF1257" i="7"/>
  <c r="AG1257" i="7"/>
  <c r="AH1257" i="7"/>
  <c r="AI1257" i="7"/>
  <c r="AJ1257" i="7"/>
  <c r="AK1257" i="7"/>
  <c r="AF1259" i="7"/>
  <c r="AG1259" i="7"/>
  <c r="AH1259" i="7"/>
  <c r="AI1259" i="7"/>
  <c r="AJ1259" i="7"/>
  <c r="AK1259" i="7"/>
  <c r="AF1260" i="7"/>
  <c r="AG1260" i="7"/>
  <c r="AH1260" i="7"/>
  <c r="AI1260" i="7"/>
  <c r="AJ1260" i="7"/>
  <c r="AK1260" i="7"/>
  <c r="AF1261" i="7"/>
  <c r="AG1261" i="7"/>
  <c r="AH1261" i="7"/>
  <c r="AI1261" i="7"/>
  <c r="AJ1261" i="7"/>
  <c r="AK1261" i="7"/>
  <c r="AF1263" i="7"/>
  <c r="AG1263" i="7"/>
  <c r="AH1263" i="7"/>
  <c r="AI1263" i="7"/>
  <c r="AJ1263" i="7"/>
  <c r="AK1263" i="7"/>
  <c r="AF1264" i="7"/>
  <c r="AG1264" i="7"/>
  <c r="AH1264" i="7"/>
  <c r="AI1264" i="7"/>
  <c r="AJ1264" i="7"/>
  <c r="AK1264" i="7"/>
  <c r="AF1266" i="7"/>
  <c r="AG1266" i="7"/>
  <c r="AH1266" i="7"/>
  <c r="AI1266" i="7"/>
  <c r="AJ1266" i="7"/>
  <c r="AK1266" i="7"/>
  <c r="AF1267" i="7"/>
  <c r="AG1267" i="7"/>
  <c r="AH1267" i="7"/>
  <c r="AI1267" i="7"/>
  <c r="AJ1267" i="7"/>
  <c r="AK1267" i="7"/>
  <c r="AF1268" i="7"/>
  <c r="AG1268" i="7"/>
  <c r="AH1268" i="7"/>
  <c r="AI1268" i="7"/>
  <c r="AJ1268" i="7"/>
  <c r="AK1268" i="7"/>
  <c r="AF1269" i="7"/>
  <c r="AG1269" i="7"/>
  <c r="AH1269" i="7"/>
  <c r="AI1269" i="7"/>
  <c r="AJ1269" i="7"/>
  <c r="AK1269" i="7"/>
  <c r="AF1270" i="7"/>
  <c r="AG1270" i="7"/>
  <c r="AH1270" i="7"/>
  <c r="AI1270" i="7"/>
  <c r="AJ1270" i="7"/>
  <c r="AK1270" i="7"/>
  <c r="AF1271" i="7"/>
  <c r="AG1271" i="7"/>
  <c r="AH1271" i="7"/>
  <c r="AI1271" i="7"/>
  <c r="AJ1271" i="7"/>
  <c r="AK1271" i="7"/>
  <c r="AF1272" i="7"/>
  <c r="AG1272" i="7"/>
  <c r="AH1272" i="7"/>
  <c r="AI1272" i="7"/>
  <c r="AJ1272" i="7"/>
  <c r="AK1272" i="7"/>
  <c r="AF1273" i="7"/>
  <c r="AG1273" i="7"/>
  <c r="AH1273" i="7"/>
  <c r="AI1273" i="7"/>
  <c r="AJ1273" i="7"/>
  <c r="AK1273" i="7"/>
  <c r="AF1274" i="7"/>
  <c r="AG1274" i="7"/>
  <c r="AH1274" i="7"/>
  <c r="AI1274" i="7"/>
  <c r="AJ1274" i="7"/>
  <c r="AK1274" i="7"/>
  <c r="AF1275" i="7"/>
  <c r="AG1275" i="7"/>
  <c r="AH1275" i="7"/>
  <c r="AI1275" i="7"/>
  <c r="AJ1275" i="7"/>
  <c r="AK1275" i="7"/>
  <c r="AF1277" i="7"/>
  <c r="AG1277" i="7"/>
  <c r="AH1277" i="7"/>
  <c r="AI1277" i="7"/>
  <c r="AJ1277" i="7"/>
  <c r="AK1277" i="7"/>
  <c r="AF1278" i="7"/>
  <c r="AG1278" i="7"/>
  <c r="AH1278" i="7"/>
  <c r="AI1278" i="7"/>
  <c r="AJ1278" i="7"/>
  <c r="AK1278" i="7"/>
  <c r="AF1279" i="7"/>
  <c r="AG1279" i="7"/>
  <c r="AH1279" i="7"/>
  <c r="AI1279" i="7"/>
  <c r="AJ1279" i="7"/>
  <c r="AK1279" i="7"/>
  <c r="AF1280" i="7"/>
  <c r="AG1280" i="7"/>
  <c r="AH1280" i="7"/>
  <c r="AI1280" i="7"/>
  <c r="AJ1280" i="7"/>
  <c r="AK1280" i="7"/>
  <c r="AF1281" i="7"/>
  <c r="AG1281" i="7"/>
  <c r="AH1281" i="7"/>
  <c r="AI1281" i="7"/>
  <c r="AJ1281" i="7"/>
  <c r="AK1281" i="7"/>
  <c r="AF1282" i="7"/>
  <c r="AG1282" i="7"/>
  <c r="AH1282" i="7"/>
  <c r="AI1282" i="7"/>
  <c r="AJ1282" i="7"/>
  <c r="AK1282" i="7"/>
  <c r="AF1283" i="7"/>
  <c r="AG1283" i="7"/>
  <c r="AH1283" i="7"/>
  <c r="AI1283" i="7"/>
  <c r="AJ1283" i="7"/>
  <c r="AK1283" i="7"/>
  <c r="AF1284" i="7"/>
  <c r="AG1284" i="7"/>
  <c r="AH1284" i="7"/>
  <c r="AI1284" i="7"/>
  <c r="AJ1284" i="7"/>
  <c r="AK1284" i="7"/>
  <c r="AF1285" i="7"/>
  <c r="AG1285" i="7"/>
  <c r="AH1285" i="7"/>
  <c r="AI1285" i="7"/>
  <c r="AJ1285" i="7"/>
  <c r="AK1285" i="7"/>
  <c r="AF1286" i="7"/>
  <c r="AG1286" i="7"/>
  <c r="AH1286" i="7"/>
  <c r="AI1286" i="7"/>
  <c r="AJ1286" i="7"/>
  <c r="AK1286" i="7"/>
  <c r="AF1287" i="7"/>
  <c r="AG1287" i="7"/>
  <c r="AH1287" i="7"/>
  <c r="AI1287" i="7"/>
  <c r="AJ1287" i="7"/>
  <c r="AK1287" i="7"/>
  <c r="AF1288" i="7"/>
  <c r="AG1288" i="7"/>
  <c r="AH1288" i="7"/>
  <c r="AI1288" i="7"/>
  <c r="AJ1288" i="7"/>
  <c r="AK1288" i="7"/>
  <c r="AF1289" i="7"/>
  <c r="AG1289" i="7"/>
  <c r="AH1289" i="7"/>
  <c r="AI1289" i="7"/>
  <c r="AJ1289" i="7"/>
  <c r="AK1289" i="7"/>
  <c r="AF1290" i="7"/>
  <c r="AG1290" i="7"/>
  <c r="AH1290" i="7"/>
  <c r="AI1290" i="7"/>
  <c r="AJ1290" i="7"/>
  <c r="AK1290" i="7"/>
  <c r="AF1291" i="7"/>
  <c r="AG1291" i="7"/>
  <c r="AH1291" i="7"/>
  <c r="AI1291" i="7"/>
  <c r="AJ1291" i="7"/>
  <c r="AK1291" i="7"/>
  <c r="AF1292" i="7"/>
  <c r="AG1292" i="7"/>
  <c r="AH1292" i="7"/>
  <c r="AI1292" i="7"/>
  <c r="AJ1292" i="7"/>
  <c r="AK1292" i="7"/>
  <c r="AF1293" i="7"/>
  <c r="AG1293" i="7"/>
  <c r="AH1293" i="7"/>
  <c r="AI1293" i="7"/>
  <c r="AJ1293" i="7"/>
  <c r="AK1293" i="7"/>
  <c r="AF1294" i="7"/>
  <c r="AG1294" i="7"/>
  <c r="AH1294" i="7"/>
  <c r="AI1294" i="7"/>
  <c r="AJ1294" i="7"/>
  <c r="AK1294" i="7"/>
  <c r="AF1295" i="7"/>
  <c r="AG1295" i="7"/>
  <c r="AH1295" i="7"/>
  <c r="AI1295" i="7"/>
  <c r="AJ1295" i="7"/>
  <c r="AK1295" i="7"/>
  <c r="AF1296" i="7"/>
  <c r="AG1296" i="7"/>
  <c r="AH1296" i="7"/>
  <c r="AI1296" i="7"/>
  <c r="AJ1296" i="7"/>
  <c r="AK1296" i="7"/>
  <c r="AF1297" i="7"/>
  <c r="AG1297" i="7"/>
  <c r="AH1297" i="7"/>
  <c r="AI1297" i="7"/>
  <c r="AJ1297" i="7"/>
  <c r="AK1297" i="7"/>
  <c r="AF1298" i="7"/>
  <c r="AG1298" i="7"/>
  <c r="AH1298" i="7"/>
  <c r="AI1298" i="7"/>
  <c r="AJ1298" i="7"/>
  <c r="AK1298" i="7"/>
  <c r="AF1299" i="7"/>
  <c r="AG1299" i="7"/>
  <c r="AH1299" i="7"/>
  <c r="AI1299" i="7"/>
  <c r="AJ1299" i="7"/>
  <c r="AK1299" i="7"/>
  <c r="AF1300" i="7"/>
  <c r="AG1300" i="7"/>
  <c r="AH1300" i="7"/>
  <c r="AI1300" i="7"/>
  <c r="AJ1300" i="7"/>
  <c r="AK1300" i="7"/>
  <c r="AK9" i="7"/>
  <c r="AK441" i="7"/>
  <c r="AJ9" i="7"/>
  <c r="AI9" i="7"/>
  <c r="AI441" i="7"/>
  <c r="AH9" i="7"/>
  <c r="AH441" i="7"/>
  <c r="AG9" i="7"/>
  <c r="AF9" i="7"/>
  <c r="AF441" i="7"/>
  <c r="Z47" i="7"/>
  <c r="AA47" i="7"/>
  <c r="AB47" i="7"/>
  <c r="AC47" i="7"/>
  <c r="AD47" i="7"/>
  <c r="AE47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4" i="7"/>
  <c r="AA64" i="7"/>
  <c r="AB64" i="7"/>
  <c r="AC64" i="7"/>
  <c r="AD64" i="7"/>
  <c r="AE64" i="7"/>
  <c r="Z66" i="7"/>
  <c r="AA66" i="7"/>
  <c r="AB66" i="7"/>
  <c r="AC66" i="7"/>
  <c r="AD66" i="7"/>
  <c r="AE66" i="7"/>
  <c r="Z68" i="7"/>
  <c r="AA68" i="7"/>
  <c r="AB68" i="7"/>
  <c r="AC68" i="7"/>
  <c r="AD68" i="7"/>
  <c r="AE68" i="7"/>
  <c r="Z69" i="7"/>
  <c r="AA69" i="7"/>
  <c r="AB69" i="7"/>
  <c r="AC69" i="7"/>
  <c r="AD69" i="7"/>
  <c r="AE69" i="7"/>
  <c r="Z70" i="7"/>
  <c r="AA70" i="7"/>
  <c r="AB70" i="7"/>
  <c r="AC70" i="7"/>
  <c r="AD70" i="7"/>
  <c r="AE70" i="7"/>
  <c r="Z72" i="7"/>
  <c r="AA72" i="7"/>
  <c r="AB72" i="7"/>
  <c r="AC72" i="7"/>
  <c r="AD72" i="7"/>
  <c r="AE72" i="7"/>
  <c r="Z73" i="7"/>
  <c r="AA73" i="7"/>
  <c r="AB73" i="7"/>
  <c r="AC73" i="7"/>
  <c r="AD73" i="7"/>
  <c r="AE73" i="7"/>
  <c r="Z74" i="7"/>
  <c r="AA74" i="7"/>
  <c r="AB74" i="7"/>
  <c r="AC74" i="7"/>
  <c r="AD74" i="7"/>
  <c r="AE74" i="7"/>
  <c r="Z75" i="7"/>
  <c r="AA75" i="7"/>
  <c r="AB75" i="7"/>
  <c r="AC75" i="7"/>
  <c r="AD75" i="7"/>
  <c r="AE75" i="7"/>
  <c r="Z77" i="7"/>
  <c r="AA77" i="7"/>
  <c r="AB77" i="7"/>
  <c r="AC77" i="7"/>
  <c r="AD77" i="7"/>
  <c r="AE77" i="7"/>
  <c r="Z81" i="7"/>
  <c r="AA81" i="7"/>
  <c r="AB81" i="7"/>
  <c r="AC81" i="7"/>
  <c r="AD81" i="7"/>
  <c r="AE81" i="7"/>
  <c r="Z82" i="7"/>
  <c r="AA82" i="7"/>
  <c r="AB82" i="7"/>
  <c r="AC82" i="7"/>
  <c r="AD82" i="7"/>
  <c r="AE82" i="7"/>
  <c r="Z83" i="7"/>
  <c r="AA83" i="7"/>
  <c r="AB83" i="7"/>
  <c r="AC83" i="7"/>
  <c r="AD83" i="7"/>
  <c r="AE83" i="7"/>
  <c r="Z84" i="7"/>
  <c r="AA84" i="7"/>
  <c r="AB84" i="7"/>
  <c r="AC84" i="7"/>
  <c r="AD84" i="7"/>
  <c r="AE84" i="7"/>
  <c r="Z85" i="7"/>
  <c r="AA85" i="7"/>
  <c r="AB85" i="7"/>
  <c r="AC85" i="7"/>
  <c r="AD85" i="7"/>
  <c r="AE85" i="7"/>
  <c r="Z87" i="7"/>
  <c r="AA87" i="7"/>
  <c r="AB87" i="7"/>
  <c r="AC87" i="7"/>
  <c r="AD87" i="7"/>
  <c r="AE87" i="7"/>
  <c r="Z88" i="7"/>
  <c r="AA88" i="7"/>
  <c r="AB88" i="7"/>
  <c r="AC88" i="7"/>
  <c r="AD88" i="7"/>
  <c r="AE88" i="7"/>
  <c r="Z89" i="7"/>
  <c r="AA89" i="7"/>
  <c r="AB89" i="7"/>
  <c r="AC89" i="7"/>
  <c r="AD89" i="7"/>
  <c r="AE89" i="7"/>
  <c r="Z90" i="7"/>
  <c r="AA90" i="7"/>
  <c r="AB90" i="7"/>
  <c r="AC90" i="7"/>
  <c r="AD90" i="7"/>
  <c r="AE90" i="7"/>
  <c r="Z91" i="7"/>
  <c r="AA91" i="7"/>
  <c r="AB91" i="7"/>
  <c r="AC91" i="7"/>
  <c r="AD91" i="7"/>
  <c r="AE91" i="7"/>
  <c r="Z93" i="7"/>
  <c r="AA93" i="7"/>
  <c r="AB93" i="7"/>
  <c r="AC93" i="7"/>
  <c r="AD93" i="7"/>
  <c r="AE93" i="7"/>
  <c r="Z95" i="7"/>
  <c r="AA95" i="7"/>
  <c r="AB95" i="7"/>
  <c r="AC95" i="7"/>
  <c r="AD95" i="7"/>
  <c r="AE95" i="7"/>
  <c r="Z96" i="7"/>
  <c r="AA96" i="7"/>
  <c r="AB96" i="7"/>
  <c r="AC96" i="7"/>
  <c r="AD96" i="7"/>
  <c r="AE96" i="7"/>
  <c r="Z97" i="7"/>
  <c r="AA97" i="7"/>
  <c r="AB97" i="7"/>
  <c r="AC97" i="7"/>
  <c r="AD97" i="7"/>
  <c r="AE97" i="7"/>
  <c r="Z98" i="7"/>
  <c r="AA98" i="7"/>
  <c r="AB98" i="7"/>
  <c r="AC98" i="7"/>
  <c r="AD98" i="7"/>
  <c r="AE98" i="7"/>
  <c r="Z99" i="7"/>
  <c r="AA99" i="7"/>
  <c r="AB99" i="7"/>
  <c r="AC99" i="7"/>
  <c r="AD99" i="7"/>
  <c r="AE99" i="7"/>
  <c r="Z101" i="7"/>
  <c r="AA101" i="7"/>
  <c r="AB101" i="7"/>
  <c r="AC101" i="7"/>
  <c r="AD101" i="7"/>
  <c r="AE101" i="7"/>
  <c r="Z105" i="7"/>
  <c r="AA105" i="7"/>
  <c r="AB105" i="7"/>
  <c r="AC105" i="7"/>
  <c r="AD105" i="7"/>
  <c r="AE105" i="7"/>
  <c r="Z107" i="7"/>
  <c r="AA107" i="7"/>
  <c r="AE107" i="7"/>
  <c r="Z108" i="7"/>
  <c r="AA108" i="7"/>
  <c r="AB108" i="7"/>
  <c r="AC108" i="7"/>
  <c r="AD108" i="7"/>
  <c r="Z109" i="7"/>
  <c r="AA109" i="7"/>
  <c r="AB109" i="7"/>
  <c r="AC109" i="7"/>
  <c r="AD109" i="7"/>
  <c r="Z110" i="7"/>
  <c r="AA110" i="7"/>
  <c r="AB110" i="7"/>
  <c r="AC110" i="7"/>
  <c r="AD110" i="7"/>
  <c r="Z111" i="7"/>
  <c r="AA111" i="7"/>
  <c r="AB111" i="7"/>
  <c r="AC111" i="7"/>
  <c r="AD111" i="7"/>
  <c r="Z112" i="7"/>
  <c r="AA112" i="7"/>
  <c r="AB112" i="7"/>
  <c r="AC112" i="7"/>
  <c r="AD112" i="7"/>
  <c r="Z113" i="7"/>
  <c r="AA113" i="7"/>
  <c r="AB113" i="7"/>
  <c r="AC113" i="7"/>
  <c r="AD113" i="7"/>
  <c r="Z114" i="7"/>
  <c r="AA114" i="7"/>
  <c r="AB114" i="7"/>
  <c r="AC114" i="7"/>
  <c r="AD114" i="7"/>
  <c r="Z115" i="7"/>
  <c r="AA115" i="7"/>
  <c r="AB115" i="7"/>
  <c r="AC115" i="7"/>
  <c r="AD115" i="7"/>
  <c r="Z116" i="7"/>
  <c r="AA116" i="7"/>
  <c r="AB116" i="7"/>
  <c r="AC116" i="7"/>
  <c r="AD116" i="7"/>
  <c r="AE116" i="7"/>
  <c r="Z117" i="7"/>
  <c r="AA117" i="7"/>
  <c r="AB117" i="7"/>
  <c r="AC117" i="7"/>
  <c r="AD117" i="7"/>
  <c r="AE117" i="7"/>
  <c r="Z118" i="7"/>
  <c r="AA118" i="7"/>
  <c r="AB118" i="7"/>
  <c r="AC118" i="7"/>
  <c r="AD118" i="7"/>
  <c r="AE118" i="7"/>
  <c r="Z119" i="7"/>
  <c r="AA119" i="7"/>
  <c r="AB119" i="7"/>
  <c r="AC119" i="7"/>
  <c r="AD119" i="7"/>
  <c r="AE119" i="7"/>
  <c r="Z120" i="7"/>
  <c r="AA120" i="7"/>
  <c r="AB120" i="7"/>
  <c r="AC120" i="7"/>
  <c r="AD120" i="7"/>
  <c r="AE120" i="7"/>
  <c r="Z121" i="7"/>
  <c r="AA121" i="7"/>
  <c r="AB121" i="7"/>
  <c r="AC121" i="7"/>
  <c r="AD121" i="7"/>
  <c r="AE121" i="7"/>
  <c r="Z122" i="7"/>
  <c r="AA122" i="7"/>
  <c r="AB122" i="7"/>
  <c r="AC122" i="7"/>
  <c r="AD122" i="7"/>
  <c r="AE122" i="7"/>
  <c r="Z123" i="7"/>
  <c r="AA123" i="7"/>
  <c r="AB123" i="7"/>
  <c r="AC123" i="7"/>
  <c r="AD123" i="7"/>
  <c r="AE123" i="7"/>
  <c r="Z124" i="7"/>
  <c r="AA124" i="7"/>
  <c r="AB124" i="7"/>
  <c r="AC124" i="7"/>
  <c r="AD124" i="7"/>
  <c r="AE124" i="7"/>
  <c r="Z125" i="7"/>
  <c r="AA125" i="7"/>
  <c r="AB125" i="7"/>
  <c r="AC125" i="7"/>
  <c r="AD125" i="7"/>
  <c r="AE125" i="7"/>
  <c r="Z126" i="7"/>
  <c r="AA126" i="7"/>
  <c r="AB126" i="7"/>
  <c r="AC126" i="7"/>
  <c r="AD126" i="7"/>
  <c r="AE126" i="7"/>
  <c r="Z127" i="7"/>
  <c r="AA127" i="7"/>
  <c r="AB127" i="7"/>
  <c r="AC127" i="7"/>
  <c r="AD127" i="7"/>
  <c r="AE127" i="7"/>
  <c r="Z128" i="7"/>
  <c r="AA128" i="7"/>
  <c r="AB128" i="7"/>
  <c r="AC128" i="7"/>
  <c r="AD128" i="7"/>
  <c r="AE128" i="7"/>
  <c r="Z129" i="7"/>
  <c r="AA129" i="7"/>
  <c r="AB129" i="7"/>
  <c r="AC129" i="7"/>
  <c r="AD129" i="7"/>
  <c r="AE129" i="7"/>
  <c r="Z130" i="7"/>
  <c r="AA130" i="7"/>
  <c r="AB130" i="7"/>
  <c r="AC130" i="7"/>
  <c r="AD130" i="7"/>
  <c r="AE130" i="7"/>
  <c r="Z131" i="7"/>
  <c r="AA131" i="7"/>
  <c r="AB131" i="7"/>
  <c r="AC131" i="7"/>
  <c r="AD131" i="7"/>
  <c r="AE131" i="7"/>
  <c r="Z132" i="7"/>
  <c r="AA132" i="7"/>
  <c r="AB132" i="7"/>
  <c r="AC132" i="7"/>
  <c r="AD132" i="7"/>
  <c r="AE132" i="7"/>
  <c r="Z134" i="7"/>
  <c r="AA134" i="7"/>
  <c r="AB134" i="7"/>
  <c r="AC134" i="7"/>
  <c r="AD134" i="7"/>
  <c r="AE134" i="7"/>
  <c r="Z135" i="7"/>
  <c r="AA135" i="7"/>
  <c r="AB135" i="7"/>
  <c r="AC135" i="7"/>
  <c r="AD135" i="7"/>
  <c r="AE135" i="7"/>
  <c r="Z138" i="7"/>
  <c r="AA138" i="7"/>
  <c r="AB138" i="7"/>
  <c r="AC138" i="7"/>
  <c r="AD138" i="7"/>
  <c r="AE138" i="7"/>
  <c r="Z140" i="7"/>
  <c r="AA140" i="7"/>
  <c r="AB140" i="7"/>
  <c r="AC140" i="7"/>
  <c r="AD140" i="7"/>
  <c r="AE140" i="7"/>
  <c r="Z141" i="7"/>
  <c r="AA141" i="7"/>
  <c r="AB141" i="7"/>
  <c r="AC141" i="7"/>
  <c r="AD141" i="7"/>
  <c r="AE141" i="7"/>
  <c r="Z142" i="7"/>
  <c r="AA142" i="7"/>
  <c r="AB142" i="7"/>
  <c r="AC142" i="7"/>
  <c r="AD142" i="7"/>
  <c r="AE142" i="7"/>
  <c r="Z143" i="7"/>
  <c r="AA143" i="7"/>
  <c r="AB143" i="7"/>
  <c r="AC143" i="7"/>
  <c r="AD143" i="7"/>
  <c r="AE143" i="7"/>
  <c r="Z144" i="7"/>
  <c r="AA144" i="7"/>
  <c r="AB144" i="7"/>
  <c r="AC144" i="7"/>
  <c r="AD144" i="7"/>
  <c r="AE144" i="7"/>
  <c r="Z145" i="7"/>
  <c r="AA145" i="7"/>
  <c r="AB145" i="7"/>
  <c r="AC145" i="7"/>
  <c r="AD145" i="7"/>
  <c r="Z146" i="7"/>
  <c r="AA146" i="7"/>
  <c r="AB146" i="7"/>
  <c r="AC146" i="7"/>
  <c r="AD146" i="7"/>
  <c r="AE146" i="7"/>
  <c r="Z147" i="7"/>
  <c r="AA147" i="7"/>
  <c r="AB147" i="7"/>
  <c r="AC147" i="7"/>
  <c r="AD147" i="7"/>
  <c r="AE147" i="7"/>
  <c r="Z148" i="7"/>
  <c r="AA148" i="7"/>
  <c r="AB148" i="7"/>
  <c r="AC148" i="7"/>
  <c r="AD148" i="7"/>
  <c r="AE148" i="7"/>
  <c r="Z162" i="7"/>
  <c r="AA162" i="7"/>
  <c r="AB162" i="7"/>
  <c r="AC162" i="7"/>
  <c r="AD162" i="7"/>
  <c r="AE162" i="7"/>
  <c r="Z165" i="7"/>
  <c r="AA165" i="7"/>
  <c r="AB165" i="7"/>
  <c r="AC165" i="7"/>
  <c r="AD165" i="7"/>
  <c r="AE165" i="7"/>
  <c r="Z166" i="7"/>
  <c r="AA166" i="7"/>
  <c r="AB166" i="7"/>
  <c r="AC166" i="7"/>
  <c r="AD166" i="7"/>
  <c r="AE166" i="7"/>
  <c r="Z167" i="7"/>
  <c r="AA167" i="7"/>
  <c r="AB167" i="7"/>
  <c r="AC167" i="7"/>
  <c r="AD167" i="7"/>
  <c r="AE167" i="7"/>
  <c r="Z168" i="7"/>
  <c r="AA168" i="7"/>
  <c r="AB168" i="7"/>
  <c r="AC168" i="7"/>
  <c r="AD168" i="7"/>
  <c r="AE168" i="7"/>
  <c r="Z170" i="7"/>
  <c r="AA170" i="7"/>
  <c r="AB170" i="7"/>
  <c r="AC170" i="7"/>
  <c r="AD170" i="7"/>
  <c r="AE170" i="7"/>
  <c r="Z172" i="7"/>
  <c r="AA172" i="7"/>
  <c r="AB172" i="7"/>
  <c r="AC172" i="7"/>
  <c r="AD172" i="7"/>
  <c r="AE172" i="7"/>
  <c r="Z173" i="7"/>
  <c r="AA173" i="7"/>
  <c r="AB173" i="7"/>
  <c r="AC173" i="7"/>
  <c r="AD173" i="7"/>
  <c r="AE173" i="7"/>
  <c r="Z176" i="7"/>
  <c r="AA176" i="7"/>
  <c r="AB176" i="7"/>
  <c r="AC176" i="7"/>
  <c r="AD176" i="7"/>
  <c r="AE176" i="7"/>
  <c r="Z179" i="7"/>
  <c r="AA179" i="7"/>
  <c r="AB179" i="7"/>
  <c r="AC179" i="7"/>
  <c r="AD179" i="7"/>
  <c r="AE179" i="7"/>
  <c r="Z182" i="7"/>
  <c r="AA182" i="7"/>
  <c r="AB182" i="7"/>
  <c r="AC182" i="7"/>
  <c r="AD182" i="7"/>
  <c r="AE182" i="7"/>
  <c r="Z183" i="7"/>
  <c r="AA183" i="7"/>
  <c r="AB183" i="7"/>
  <c r="AC183" i="7"/>
  <c r="AD183" i="7"/>
  <c r="AE183" i="7"/>
  <c r="Z184" i="7"/>
  <c r="AA184" i="7"/>
  <c r="AB184" i="7"/>
  <c r="AC184" i="7"/>
  <c r="AD184" i="7"/>
  <c r="AE184" i="7"/>
  <c r="Z185" i="7"/>
  <c r="AA185" i="7"/>
  <c r="AB185" i="7"/>
  <c r="AC185" i="7"/>
  <c r="AD185" i="7"/>
  <c r="AE185" i="7"/>
  <c r="Z186" i="7"/>
  <c r="AA186" i="7"/>
  <c r="AB186" i="7"/>
  <c r="AC186" i="7"/>
  <c r="AD186" i="7"/>
  <c r="AE186" i="7"/>
  <c r="Z187" i="7"/>
  <c r="AA187" i="7"/>
  <c r="AB187" i="7"/>
  <c r="AC187" i="7"/>
  <c r="AD187" i="7"/>
  <c r="AE187" i="7"/>
  <c r="Z188" i="7"/>
  <c r="AA188" i="7"/>
  <c r="AB188" i="7"/>
  <c r="AC188" i="7"/>
  <c r="AD188" i="7"/>
  <c r="AE188" i="7"/>
  <c r="Z189" i="7"/>
  <c r="AA189" i="7"/>
  <c r="AB189" i="7"/>
  <c r="AC189" i="7"/>
  <c r="AD189" i="7"/>
  <c r="AE189" i="7"/>
  <c r="Z190" i="7"/>
  <c r="AA190" i="7"/>
  <c r="AB190" i="7"/>
  <c r="AC190" i="7"/>
  <c r="AD190" i="7"/>
  <c r="AE190" i="7"/>
  <c r="Z191" i="7"/>
  <c r="AA191" i="7"/>
  <c r="AB191" i="7"/>
  <c r="AC191" i="7"/>
  <c r="AD191" i="7"/>
  <c r="AE191" i="7"/>
  <c r="Z193" i="7"/>
  <c r="AA193" i="7"/>
  <c r="AB193" i="7"/>
  <c r="AC193" i="7"/>
  <c r="AD193" i="7"/>
  <c r="AE193" i="7"/>
  <c r="Z194" i="7"/>
  <c r="AA194" i="7"/>
  <c r="AB194" i="7"/>
  <c r="AC194" i="7"/>
  <c r="AD194" i="7"/>
  <c r="AE194" i="7"/>
  <c r="Z195" i="7"/>
  <c r="AA195" i="7"/>
  <c r="AB195" i="7"/>
  <c r="AC195" i="7"/>
  <c r="AD195" i="7"/>
  <c r="AE195" i="7"/>
  <c r="Z197" i="7"/>
  <c r="AA197" i="7"/>
  <c r="AB197" i="7"/>
  <c r="AC197" i="7"/>
  <c r="AD197" i="7"/>
  <c r="AE197" i="7"/>
  <c r="Z198" i="7"/>
  <c r="AA198" i="7"/>
  <c r="AB198" i="7"/>
  <c r="AC198" i="7"/>
  <c r="AD198" i="7"/>
  <c r="AE198" i="7"/>
  <c r="Z199" i="7"/>
  <c r="AA199" i="7"/>
  <c r="AB199" i="7"/>
  <c r="AC199" i="7"/>
  <c r="AD199" i="7"/>
  <c r="AE199" i="7"/>
  <c r="Z203" i="7"/>
  <c r="AA203" i="7"/>
  <c r="AB203" i="7"/>
  <c r="AC203" i="7"/>
  <c r="AD203" i="7"/>
  <c r="AE203" i="7"/>
  <c r="Z204" i="7"/>
  <c r="AA204" i="7"/>
  <c r="AB204" i="7"/>
  <c r="AC204" i="7"/>
  <c r="AD204" i="7"/>
  <c r="AE204" i="7"/>
  <c r="Z207" i="7"/>
  <c r="AA207" i="7"/>
  <c r="AB207" i="7"/>
  <c r="AC207" i="7"/>
  <c r="AD207" i="7"/>
  <c r="AE207" i="7"/>
  <c r="Z210" i="7"/>
  <c r="AA210" i="7"/>
  <c r="AB210" i="7"/>
  <c r="AC210" i="7"/>
  <c r="AD210" i="7"/>
  <c r="AE210" i="7"/>
  <c r="Z213" i="7"/>
  <c r="AA213" i="7"/>
  <c r="AB213" i="7"/>
  <c r="AC213" i="7"/>
  <c r="AD213" i="7"/>
  <c r="AE213" i="7"/>
  <c r="Z217" i="7"/>
  <c r="AA217" i="7"/>
  <c r="AB217" i="7"/>
  <c r="AC217" i="7"/>
  <c r="AD217" i="7"/>
  <c r="AE217" i="7"/>
  <c r="Z220" i="7"/>
  <c r="AA220" i="7"/>
  <c r="AB220" i="7"/>
  <c r="AC220" i="7"/>
  <c r="AD220" i="7"/>
  <c r="AE220" i="7"/>
  <c r="Z222" i="7"/>
  <c r="AA222" i="7"/>
  <c r="AB222" i="7"/>
  <c r="AC222" i="7"/>
  <c r="AD222" i="7"/>
  <c r="AE222" i="7"/>
  <c r="Z225" i="7"/>
  <c r="AA225" i="7"/>
  <c r="AB225" i="7"/>
  <c r="AC225" i="7"/>
  <c r="AD225" i="7"/>
  <c r="AE225" i="7"/>
  <c r="Z227" i="7"/>
  <c r="AA227" i="7"/>
  <c r="AB227" i="7"/>
  <c r="AC227" i="7"/>
  <c r="AD227" i="7"/>
  <c r="AE227" i="7"/>
  <c r="Z228" i="7"/>
  <c r="AA228" i="7"/>
  <c r="AB228" i="7"/>
  <c r="AC228" i="7"/>
  <c r="AD228" i="7"/>
  <c r="AE228" i="7"/>
  <c r="Z231" i="7"/>
  <c r="AA231" i="7"/>
  <c r="AB231" i="7"/>
  <c r="AC231" i="7"/>
  <c r="AD231" i="7"/>
  <c r="AE231" i="7"/>
  <c r="Z236" i="7"/>
  <c r="AA236" i="7"/>
  <c r="AB236" i="7"/>
  <c r="AC236" i="7"/>
  <c r="AD236" i="7"/>
  <c r="AE236" i="7"/>
  <c r="Z240" i="7"/>
  <c r="AA240" i="7"/>
  <c r="AB240" i="7"/>
  <c r="AC240" i="7"/>
  <c r="AD240" i="7"/>
  <c r="AE240" i="7"/>
  <c r="Z241" i="7"/>
  <c r="AA241" i="7"/>
  <c r="AB241" i="7"/>
  <c r="AC241" i="7"/>
  <c r="AD241" i="7"/>
  <c r="AE241" i="7"/>
  <c r="Z242" i="7"/>
  <c r="AA242" i="7"/>
  <c r="AB242" i="7"/>
  <c r="AC242" i="7"/>
  <c r="AD242" i="7"/>
  <c r="AE242" i="7"/>
  <c r="Z243" i="7"/>
  <c r="AA243" i="7"/>
  <c r="AB243" i="7"/>
  <c r="AC243" i="7"/>
  <c r="AD243" i="7"/>
  <c r="AE243" i="7"/>
  <c r="Z244" i="7"/>
  <c r="AA244" i="7"/>
  <c r="AB244" i="7"/>
  <c r="AC244" i="7"/>
  <c r="AD244" i="7"/>
  <c r="AE244" i="7"/>
  <c r="Z245" i="7"/>
  <c r="AA245" i="7"/>
  <c r="AB245" i="7"/>
  <c r="AC245" i="7"/>
  <c r="AD245" i="7"/>
  <c r="AE245" i="7"/>
  <c r="Z247" i="7"/>
  <c r="AA247" i="7"/>
  <c r="AB247" i="7"/>
  <c r="AC247" i="7"/>
  <c r="AD247" i="7"/>
  <c r="AE247" i="7"/>
  <c r="Z248" i="7"/>
  <c r="AA248" i="7"/>
  <c r="AB248" i="7"/>
  <c r="AC248" i="7"/>
  <c r="AD248" i="7"/>
  <c r="AE248" i="7"/>
  <c r="Z249" i="7"/>
  <c r="AA249" i="7"/>
  <c r="AB249" i="7"/>
  <c r="AC249" i="7"/>
  <c r="AD249" i="7"/>
  <c r="AE249" i="7"/>
  <c r="Z250" i="7"/>
  <c r="AA250" i="7"/>
  <c r="AB250" i="7"/>
  <c r="AC250" i="7"/>
  <c r="AD250" i="7"/>
  <c r="AE250" i="7"/>
  <c r="Z251" i="7"/>
  <c r="AA251" i="7"/>
  <c r="AB251" i="7"/>
  <c r="AC251" i="7"/>
  <c r="AD251" i="7"/>
  <c r="AE251" i="7"/>
  <c r="Z252" i="7"/>
  <c r="AA252" i="7"/>
  <c r="AB252" i="7"/>
  <c r="AC252" i="7"/>
  <c r="AD252" i="7"/>
  <c r="AE252" i="7"/>
  <c r="Z253" i="7"/>
  <c r="AA253" i="7"/>
  <c r="AB253" i="7"/>
  <c r="AC253" i="7"/>
  <c r="AD253" i="7"/>
  <c r="AE253" i="7"/>
  <c r="Z254" i="7"/>
  <c r="AA254" i="7"/>
  <c r="AB254" i="7"/>
  <c r="AC254" i="7"/>
  <c r="AD254" i="7"/>
  <c r="AE254" i="7"/>
  <c r="Z255" i="7"/>
  <c r="AA255" i="7"/>
  <c r="AB255" i="7"/>
  <c r="AC255" i="7"/>
  <c r="AD255" i="7"/>
  <c r="AE255" i="7"/>
  <c r="Z256" i="7"/>
  <c r="AA256" i="7"/>
  <c r="AB256" i="7"/>
  <c r="AC256" i="7"/>
  <c r="AD256" i="7"/>
  <c r="AE256" i="7"/>
  <c r="Z257" i="7"/>
  <c r="AA257" i="7"/>
  <c r="AB257" i="7"/>
  <c r="AC257" i="7"/>
  <c r="AD257" i="7"/>
  <c r="AE257" i="7"/>
  <c r="Z258" i="7"/>
  <c r="AA258" i="7"/>
  <c r="AB258" i="7"/>
  <c r="AC258" i="7"/>
  <c r="AD258" i="7"/>
  <c r="AE258" i="7"/>
  <c r="Z259" i="7"/>
  <c r="AA259" i="7"/>
  <c r="AB259" i="7"/>
  <c r="AC259" i="7"/>
  <c r="AD259" i="7"/>
  <c r="AE259" i="7"/>
  <c r="Z261" i="7"/>
  <c r="AA261" i="7"/>
  <c r="AB261" i="7"/>
  <c r="AC261" i="7"/>
  <c r="AD261" i="7"/>
  <c r="AE261" i="7"/>
  <c r="Z262" i="7"/>
  <c r="AA262" i="7"/>
  <c r="AB262" i="7"/>
  <c r="AC262" i="7"/>
  <c r="AD262" i="7"/>
  <c r="AE262" i="7"/>
  <c r="Z263" i="7"/>
  <c r="AA263" i="7"/>
  <c r="AB263" i="7"/>
  <c r="AC263" i="7"/>
  <c r="AD263" i="7"/>
  <c r="AE263" i="7"/>
  <c r="Z264" i="7"/>
  <c r="AA264" i="7"/>
  <c r="AB264" i="7"/>
  <c r="AC264" i="7"/>
  <c r="AD264" i="7"/>
  <c r="AE264" i="7"/>
  <c r="Z265" i="7"/>
  <c r="AA265" i="7"/>
  <c r="AB265" i="7"/>
  <c r="AC265" i="7"/>
  <c r="AD265" i="7"/>
  <c r="AE265" i="7"/>
  <c r="Z268" i="7"/>
  <c r="AA268" i="7"/>
  <c r="AB268" i="7"/>
  <c r="AC268" i="7"/>
  <c r="AD268" i="7"/>
  <c r="AE268" i="7"/>
  <c r="Z269" i="7"/>
  <c r="AA269" i="7"/>
  <c r="AB269" i="7"/>
  <c r="AC269" i="7"/>
  <c r="AD269" i="7"/>
  <c r="AE269" i="7"/>
  <c r="Z271" i="7"/>
  <c r="AA271" i="7"/>
  <c r="AB271" i="7"/>
  <c r="AC271" i="7"/>
  <c r="AD271" i="7"/>
  <c r="AE271" i="7"/>
  <c r="Z272" i="7"/>
  <c r="AA272" i="7"/>
  <c r="AB272" i="7"/>
  <c r="AC272" i="7"/>
  <c r="AD272" i="7"/>
  <c r="AE272" i="7"/>
  <c r="Z274" i="7"/>
  <c r="AA274" i="7"/>
  <c r="AB274" i="7"/>
  <c r="AC274" i="7"/>
  <c r="AD274" i="7"/>
  <c r="AE274" i="7"/>
  <c r="Z276" i="7"/>
  <c r="AA276" i="7"/>
  <c r="AB276" i="7"/>
  <c r="AC276" i="7"/>
  <c r="AD276" i="7"/>
  <c r="AE276" i="7"/>
  <c r="Z277" i="7"/>
  <c r="AA277" i="7"/>
  <c r="AB277" i="7"/>
  <c r="AC277" i="7"/>
  <c r="AD277" i="7"/>
  <c r="AE277" i="7"/>
  <c r="Z280" i="7"/>
  <c r="AA280" i="7"/>
  <c r="AB280" i="7"/>
  <c r="AC280" i="7"/>
  <c r="AD280" i="7"/>
  <c r="AE280" i="7"/>
  <c r="Z281" i="7"/>
  <c r="AA281" i="7"/>
  <c r="AB281" i="7"/>
  <c r="AC281" i="7"/>
  <c r="AD281" i="7"/>
  <c r="AE281" i="7"/>
  <c r="Z285" i="7"/>
  <c r="AA285" i="7"/>
  <c r="AB285" i="7"/>
  <c r="AC285" i="7"/>
  <c r="AD285" i="7"/>
  <c r="AE285" i="7"/>
  <c r="Z287" i="7"/>
  <c r="AA287" i="7"/>
  <c r="AB287" i="7"/>
  <c r="AC287" i="7"/>
  <c r="AD287" i="7"/>
  <c r="AE287" i="7"/>
  <c r="Z289" i="7"/>
  <c r="AA289" i="7"/>
  <c r="AB289" i="7"/>
  <c r="AC289" i="7"/>
  <c r="AD289" i="7"/>
  <c r="AE289" i="7"/>
  <c r="Z291" i="7"/>
  <c r="AA291" i="7"/>
  <c r="AB291" i="7"/>
  <c r="AC291" i="7"/>
  <c r="AD291" i="7"/>
  <c r="AE291" i="7"/>
  <c r="Z294" i="7"/>
  <c r="AA294" i="7"/>
  <c r="AB294" i="7"/>
  <c r="AC294" i="7"/>
  <c r="AD294" i="7"/>
  <c r="AE294" i="7"/>
  <c r="Z297" i="7"/>
  <c r="AA297" i="7"/>
  <c r="AB297" i="7"/>
  <c r="AC297" i="7"/>
  <c r="AD297" i="7"/>
  <c r="AE297" i="7"/>
  <c r="Z300" i="7"/>
  <c r="AA300" i="7"/>
  <c r="AB300" i="7"/>
  <c r="AC300" i="7"/>
  <c r="AD300" i="7"/>
  <c r="AE300" i="7"/>
  <c r="Z304" i="7"/>
  <c r="AA304" i="7"/>
  <c r="AB304" i="7"/>
  <c r="AC304" i="7"/>
  <c r="AD304" i="7"/>
  <c r="AE304" i="7"/>
  <c r="Z305" i="7"/>
  <c r="AA305" i="7"/>
  <c r="AB305" i="7"/>
  <c r="AC305" i="7"/>
  <c r="AD305" i="7"/>
  <c r="AE305" i="7"/>
  <c r="Z308" i="7"/>
  <c r="AA308" i="7"/>
  <c r="AB308" i="7"/>
  <c r="AC308" i="7"/>
  <c r="AD308" i="7"/>
  <c r="AE308" i="7"/>
  <c r="Z309" i="7"/>
  <c r="AA309" i="7"/>
  <c r="AB309" i="7"/>
  <c r="AC309" i="7"/>
  <c r="AD309" i="7"/>
  <c r="AE309" i="7"/>
  <c r="Z311" i="7"/>
  <c r="AA311" i="7"/>
  <c r="AB311" i="7"/>
  <c r="AC311" i="7"/>
  <c r="AD311" i="7"/>
  <c r="AE311" i="7"/>
  <c r="Z312" i="7"/>
  <c r="AA312" i="7"/>
  <c r="AB312" i="7"/>
  <c r="AC312" i="7"/>
  <c r="AD312" i="7"/>
  <c r="AE312" i="7"/>
  <c r="Z313" i="7"/>
  <c r="AA313" i="7"/>
  <c r="AB313" i="7"/>
  <c r="AC313" i="7"/>
  <c r="AD313" i="7"/>
  <c r="AE313" i="7"/>
  <c r="Z314" i="7"/>
  <c r="AA314" i="7"/>
  <c r="AB314" i="7"/>
  <c r="AC314" i="7"/>
  <c r="AD314" i="7"/>
  <c r="AE314" i="7"/>
  <c r="Z315" i="7"/>
  <c r="AA315" i="7"/>
  <c r="AB315" i="7"/>
  <c r="AC315" i="7"/>
  <c r="AD315" i="7"/>
  <c r="AE315" i="7"/>
  <c r="Z316" i="7"/>
  <c r="AA316" i="7"/>
  <c r="AB316" i="7"/>
  <c r="AC316" i="7"/>
  <c r="AD316" i="7"/>
  <c r="AE316" i="7"/>
  <c r="Z317" i="7"/>
  <c r="AA317" i="7"/>
  <c r="AB317" i="7"/>
  <c r="AC317" i="7"/>
  <c r="AD317" i="7"/>
  <c r="AE317" i="7"/>
  <c r="Z318" i="7"/>
  <c r="AA318" i="7"/>
  <c r="AB318" i="7"/>
  <c r="AC318" i="7"/>
  <c r="AD318" i="7"/>
  <c r="AE318" i="7"/>
  <c r="Z319" i="7"/>
  <c r="AA319" i="7"/>
  <c r="AB319" i="7"/>
  <c r="AC319" i="7"/>
  <c r="AD319" i="7"/>
  <c r="AE319" i="7"/>
  <c r="Z418" i="7"/>
  <c r="AA418" i="7"/>
  <c r="AB418" i="7"/>
  <c r="AC418" i="7"/>
  <c r="AD418" i="7"/>
  <c r="AE418" i="7"/>
  <c r="Z321" i="7"/>
  <c r="AA321" i="7"/>
  <c r="AB321" i="7"/>
  <c r="AC321" i="7"/>
  <c r="AD321" i="7"/>
  <c r="AE321" i="7"/>
  <c r="Z324" i="7"/>
  <c r="AA324" i="7"/>
  <c r="AB324" i="7"/>
  <c r="AC324" i="7"/>
  <c r="AD324" i="7"/>
  <c r="AE324" i="7"/>
  <c r="Z325" i="7"/>
  <c r="AA325" i="7"/>
  <c r="AB325" i="7"/>
  <c r="AC325" i="7"/>
  <c r="AD325" i="7"/>
  <c r="AE325" i="7"/>
  <c r="Z326" i="7"/>
  <c r="AA326" i="7"/>
  <c r="AB326" i="7"/>
  <c r="AC326" i="7"/>
  <c r="AD326" i="7"/>
  <c r="AE326" i="7"/>
  <c r="Z327" i="7"/>
  <c r="AA327" i="7"/>
  <c r="AB327" i="7"/>
  <c r="AC327" i="7"/>
  <c r="AD327" i="7"/>
  <c r="AE327" i="7"/>
  <c r="Z328" i="7"/>
  <c r="AA328" i="7"/>
  <c r="AB328" i="7"/>
  <c r="AC328" i="7"/>
  <c r="AD328" i="7"/>
  <c r="AE328" i="7"/>
  <c r="Z330" i="7"/>
  <c r="AA330" i="7"/>
  <c r="AB330" i="7"/>
  <c r="AC330" i="7"/>
  <c r="AD330" i="7"/>
  <c r="AE330" i="7"/>
  <c r="Z332" i="7"/>
  <c r="AA332" i="7"/>
  <c r="AB332" i="7"/>
  <c r="AC332" i="7"/>
  <c r="AD332" i="7"/>
  <c r="AE332" i="7"/>
  <c r="Z334" i="7"/>
  <c r="AA334" i="7"/>
  <c r="AB334" i="7"/>
  <c r="AC334" i="7"/>
  <c r="AD334" i="7"/>
  <c r="AE334" i="7"/>
  <c r="Z335" i="7"/>
  <c r="AA335" i="7"/>
  <c r="AB335" i="7"/>
  <c r="AC335" i="7"/>
  <c r="AD335" i="7"/>
  <c r="AE335" i="7"/>
  <c r="Z338" i="7"/>
  <c r="AA338" i="7"/>
  <c r="AB338" i="7"/>
  <c r="AC338" i="7"/>
  <c r="AD338" i="7"/>
  <c r="AE338" i="7"/>
  <c r="Z342" i="7"/>
  <c r="AA342" i="7"/>
  <c r="AB342" i="7"/>
  <c r="AC342" i="7"/>
  <c r="AD342" i="7"/>
  <c r="AE342" i="7"/>
  <c r="Z343" i="7"/>
  <c r="AA343" i="7"/>
  <c r="AB343" i="7"/>
  <c r="AC343" i="7"/>
  <c r="AD343" i="7"/>
  <c r="AE343" i="7"/>
  <c r="Z344" i="7"/>
  <c r="AA344" i="7"/>
  <c r="AB344" i="7"/>
  <c r="AC344" i="7"/>
  <c r="AD344" i="7"/>
  <c r="AE344" i="7"/>
  <c r="Z346" i="7"/>
  <c r="AA346" i="7"/>
  <c r="AB346" i="7"/>
  <c r="AC346" i="7"/>
  <c r="AD346" i="7"/>
  <c r="AE346" i="7"/>
  <c r="Z347" i="7"/>
  <c r="AA347" i="7"/>
  <c r="AB347" i="7"/>
  <c r="AC347" i="7"/>
  <c r="AD347" i="7"/>
  <c r="AE347" i="7"/>
  <c r="Z351" i="7"/>
  <c r="AA351" i="7"/>
  <c r="AB351" i="7"/>
  <c r="AC351" i="7"/>
  <c r="AD351" i="7"/>
  <c r="AE351" i="7"/>
  <c r="Z354" i="7"/>
  <c r="AA354" i="7"/>
  <c r="AB354" i="7"/>
  <c r="AC354" i="7"/>
  <c r="AD354" i="7"/>
  <c r="AE354" i="7"/>
  <c r="Z355" i="7"/>
  <c r="AA355" i="7"/>
  <c r="AB355" i="7"/>
  <c r="AC355" i="7"/>
  <c r="AD355" i="7"/>
  <c r="AE355" i="7"/>
  <c r="Z356" i="7"/>
  <c r="AA356" i="7"/>
  <c r="AB356" i="7"/>
  <c r="AC356" i="7"/>
  <c r="AD356" i="7"/>
  <c r="AE356" i="7"/>
  <c r="Z358" i="7"/>
  <c r="AA358" i="7"/>
  <c r="AB358" i="7"/>
  <c r="AC358" i="7"/>
  <c r="AD358" i="7"/>
  <c r="AE358" i="7"/>
  <c r="Z362" i="7"/>
  <c r="AA362" i="7"/>
  <c r="AB362" i="7"/>
  <c r="AC362" i="7"/>
  <c r="AD362" i="7"/>
  <c r="AE362" i="7"/>
  <c r="Z366" i="7"/>
  <c r="AA366" i="7"/>
  <c r="AB366" i="7"/>
  <c r="AC366" i="7"/>
  <c r="AD366" i="7"/>
  <c r="AE366" i="7"/>
  <c r="Z369" i="7"/>
  <c r="AA369" i="7"/>
  <c r="AB369" i="7"/>
  <c r="AC369" i="7"/>
  <c r="AD369" i="7"/>
  <c r="AE369" i="7"/>
  <c r="Z371" i="7"/>
  <c r="AA371" i="7"/>
  <c r="AB371" i="7"/>
  <c r="AC371" i="7"/>
  <c r="AD371" i="7"/>
  <c r="AE371" i="7"/>
  <c r="Z372" i="7"/>
  <c r="AA372" i="7"/>
  <c r="AB372" i="7"/>
  <c r="AC372" i="7"/>
  <c r="AD372" i="7"/>
  <c r="AE372" i="7"/>
  <c r="Z376" i="7"/>
  <c r="AA376" i="7"/>
  <c r="AB376" i="7"/>
  <c r="AC376" i="7"/>
  <c r="AD376" i="7"/>
  <c r="AE376" i="7"/>
  <c r="Z379" i="7"/>
  <c r="AA379" i="7"/>
  <c r="AB379" i="7"/>
  <c r="AC379" i="7"/>
  <c r="AD379" i="7"/>
  <c r="AE379" i="7"/>
  <c r="Z382" i="7"/>
  <c r="AA382" i="7"/>
  <c r="AB382" i="7"/>
  <c r="AC382" i="7"/>
  <c r="AD382" i="7"/>
  <c r="AE382" i="7"/>
  <c r="Z386" i="7"/>
  <c r="AA386" i="7"/>
  <c r="AB386" i="7"/>
  <c r="AC386" i="7"/>
  <c r="AD386" i="7"/>
  <c r="AE386" i="7"/>
  <c r="Z389" i="7"/>
  <c r="AA389" i="7"/>
  <c r="AB389" i="7"/>
  <c r="AC389" i="7"/>
  <c r="AD389" i="7"/>
  <c r="AE389" i="7"/>
  <c r="Z393" i="7"/>
  <c r="AA393" i="7"/>
  <c r="AB393" i="7"/>
  <c r="AC393" i="7"/>
  <c r="AD393" i="7"/>
  <c r="AE393" i="7"/>
  <c r="Z396" i="7"/>
  <c r="AA396" i="7"/>
  <c r="AB396" i="7"/>
  <c r="AC396" i="7"/>
  <c r="AD396" i="7"/>
  <c r="AE396" i="7"/>
  <c r="Z399" i="7"/>
  <c r="AA399" i="7"/>
  <c r="AB399" i="7"/>
  <c r="AC399" i="7"/>
  <c r="AD399" i="7"/>
  <c r="AE399" i="7"/>
  <c r="Z400" i="7"/>
  <c r="AA400" i="7"/>
  <c r="AB400" i="7"/>
  <c r="AC400" i="7"/>
  <c r="AD400" i="7"/>
  <c r="AE400" i="7"/>
  <c r="Z401" i="7"/>
  <c r="AA401" i="7"/>
  <c r="AB401" i="7"/>
  <c r="AC401" i="7"/>
  <c r="AD401" i="7"/>
  <c r="AE401" i="7"/>
  <c r="Z404" i="7"/>
  <c r="AA404" i="7"/>
  <c r="AB404" i="7"/>
  <c r="AC404" i="7"/>
  <c r="AD404" i="7"/>
  <c r="AE404" i="7"/>
  <c r="Z405" i="7"/>
  <c r="AA405" i="7"/>
  <c r="AB405" i="7"/>
  <c r="AC405" i="7"/>
  <c r="AD405" i="7"/>
  <c r="AE405" i="7"/>
  <c r="Z406" i="7"/>
  <c r="AA406" i="7"/>
  <c r="AB406" i="7"/>
  <c r="AC406" i="7"/>
  <c r="AD406" i="7"/>
  <c r="AE406" i="7"/>
  <c r="Z407" i="7"/>
  <c r="AA407" i="7"/>
  <c r="AB407" i="7"/>
  <c r="AC407" i="7"/>
  <c r="AD407" i="7"/>
  <c r="AE407" i="7"/>
  <c r="Z408" i="7"/>
  <c r="AA408" i="7"/>
  <c r="AB408" i="7"/>
  <c r="AC408" i="7"/>
  <c r="AD408" i="7"/>
  <c r="AE408" i="7"/>
  <c r="Z409" i="7"/>
  <c r="AA409" i="7"/>
  <c r="AB409" i="7"/>
  <c r="AC409" i="7"/>
  <c r="AD409" i="7"/>
  <c r="AE409" i="7"/>
  <c r="Z410" i="7"/>
  <c r="AA410" i="7"/>
  <c r="AB410" i="7"/>
  <c r="AC410" i="7"/>
  <c r="AD410" i="7"/>
  <c r="AE410" i="7"/>
  <c r="Z411" i="7"/>
  <c r="AA411" i="7"/>
  <c r="AB411" i="7"/>
  <c r="AC411" i="7"/>
  <c r="AD411" i="7"/>
  <c r="AE411" i="7"/>
  <c r="Z412" i="7"/>
  <c r="AA412" i="7"/>
  <c r="AB412" i="7"/>
  <c r="AC412" i="7"/>
  <c r="AD412" i="7"/>
  <c r="AE412" i="7"/>
  <c r="Z415" i="7"/>
  <c r="AA415" i="7"/>
  <c r="AB415" i="7"/>
  <c r="AC415" i="7"/>
  <c r="AD415" i="7"/>
  <c r="AE415" i="7"/>
  <c r="Z416" i="7"/>
  <c r="AA416" i="7"/>
  <c r="AB416" i="7"/>
  <c r="AC416" i="7"/>
  <c r="AD416" i="7"/>
  <c r="AE416" i="7"/>
  <c r="Z422" i="7"/>
  <c r="AA422" i="7"/>
  <c r="AB422" i="7"/>
  <c r="AC422" i="7"/>
  <c r="AD422" i="7"/>
  <c r="AE422" i="7"/>
  <c r="Z426" i="7"/>
  <c r="AA426" i="7"/>
  <c r="AB426" i="7"/>
  <c r="AC426" i="7"/>
  <c r="AD426" i="7"/>
  <c r="AE426" i="7"/>
  <c r="Z430" i="7"/>
  <c r="AA430" i="7"/>
  <c r="AB430" i="7"/>
  <c r="AC430" i="7"/>
  <c r="AD430" i="7"/>
  <c r="AE430" i="7"/>
  <c r="Z434" i="7"/>
  <c r="AA434" i="7"/>
  <c r="AB434" i="7"/>
  <c r="AC434" i="7"/>
  <c r="AD434" i="7"/>
  <c r="AE434" i="7"/>
  <c r="Z437" i="7"/>
  <c r="AA437" i="7"/>
  <c r="AB437" i="7"/>
  <c r="AC437" i="7"/>
  <c r="AD437" i="7"/>
  <c r="Z440" i="7"/>
  <c r="AA440" i="7"/>
  <c r="AB440" i="7"/>
  <c r="AC440" i="7"/>
  <c r="AD440" i="7"/>
  <c r="AE440" i="7"/>
  <c r="Z444" i="7"/>
  <c r="AA444" i="7"/>
  <c r="AB444" i="7"/>
  <c r="AC444" i="7"/>
  <c r="AD444" i="7"/>
  <c r="AE444" i="7"/>
  <c r="AB454" i="7"/>
  <c r="AC454" i="7"/>
  <c r="AD454" i="7"/>
  <c r="AE454" i="7"/>
  <c r="Z463" i="7"/>
  <c r="AA463" i="7"/>
  <c r="AB463" i="7"/>
  <c r="AC463" i="7"/>
  <c r="AD463" i="7"/>
  <c r="AE463" i="7"/>
  <c r="Z464" i="7"/>
  <c r="AA464" i="7"/>
  <c r="AB464" i="7"/>
  <c r="AC464" i="7"/>
  <c r="AD464" i="7"/>
  <c r="AE464" i="7"/>
  <c r="Z465" i="7"/>
  <c r="AA465" i="7"/>
  <c r="AB465" i="7"/>
  <c r="AC465" i="7"/>
  <c r="AD465" i="7"/>
  <c r="AE465" i="7"/>
  <c r="Z466" i="7"/>
  <c r="AA466" i="7"/>
  <c r="AB466" i="7"/>
  <c r="AC466" i="7"/>
  <c r="AD466" i="7"/>
  <c r="AE466" i="7"/>
  <c r="Z467" i="7"/>
  <c r="AA467" i="7"/>
  <c r="AB467" i="7"/>
  <c r="AC467" i="7"/>
  <c r="AD467" i="7"/>
  <c r="AE467" i="7"/>
  <c r="Z468" i="7"/>
  <c r="AA468" i="7"/>
  <c r="AB468" i="7"/>
  <c r="AC468" i="7"/>
  <c r="AD468" i="7"/>
  <c r="AE468" i="7"/>
  <c r="Z469" i="7"/>
  <c r="AA469" i="7"/>
  <c r="AB469" i="7"/>
  <c r="AC469" i="7"/>
  <c r="AD469" i="7"/>
  <c r="AE469" i="7"/>
  <c r="Z470" i="7"/>
  <c r="AA470" i="7"/>
  <c r="AB470" i="7"/>
  <c r="AC470" i="7"/>
  <c r="AD470" i="7"/>
  <c r="AE470" i="7"/>
  <c r="Z475" i="7"/>
  <c r="AA475" i="7"/>
  <c r="AB475" i="7"/>
  <c r="AC475" i="7"/>
  <c r="AD475" i="7"/>
  <c r="AE475" i="7"/>
  <c r="Z472" i="7"/>
  <c r="AA472" i="7"/>
  <c r="AB472" i="7"/>
  <c r="AC472" i="7"/>
  <c r="AD472" i="7"/>
  <c r="AE472" i="7"/>
  <c r="Z471" i="7"/>
  <c r="AA471" i="7"/>
  <c r="AB471" i="7"/>
  <c r="AC471" i="7"/>
  <c r="AD471" i="7"/>
  <c r="AE471" i="7"/>
  <c r="Z473" i="7"/>
  <c r="AA473" i="7"/>
  <c r="AB473" i="7"/>
  <c r="AC473" i="7"/>
  <c r="AD473" i="7"/>
  <c r="AE473" i="7"/>
  <c r="Z474" i="7"/>
  <c r="AA474" i="7"/>
  <c r="AB474" i="7"/>
  <c r="AC474" i="7"/>
  <c r="AD474" i="7"/>
  <c r="AE474" i="7"/>
  <c r="Z586" i="7"/>
  <c r="AA586" i="7"/>
  <c r="AB586" i="7"/>
  <c r="AC586" i="7"/>
  <c r="AD586" i="7"/>
  <c r="AE586" i="7"/>
  <c r="Z633" i="7"/>
  <c r="AA633" i="7"/>
  <c r="AB633" i="7"/>
  <c r="AC633" i="7"/>
  <c r="AD633" i="7"/>
  <c r="AE633" i="7"/>
  <c r="Z634" i="7"/>
  <c r="AA634" i="7"/>
  <c r="AB634" i="7"/>
  <c r="AC634" i="7"/>
  <c r="AD634" i="7"/>
  <c r="AE634" i="7"/>
  <c r="Z651" i="7"/>
  <c r="AA651" i="7"/>
  <c r="AB651" i="7"/>
  <c r="AC651" i="7"/>
  <c r="AD651" i="7"/>
  <c r="AE651" i="7"/>
  <c r="Z650" i="7"/>
  <c r="AA650" i="7"/>
  <c r="AB650" i="7"/>
  <c r="AC650" i="7"/>
  <c r="AD650" i="7"/>
  <c r="AE650" i="7"/>
  <c r="Z652" i="7"/>
  <c r="AA652" i="7"/>
  <c r="AB652" i="7"/>
  <c r="AC652" i="7"/>
  <c r="AD652" i="7"/>
  <c r="AE652" i="7"/>
  <c r="Z667" i="7"/>
  <c r="AA667" i="7"/>
  <c r="AB667" i="7"/>
  <c r="AC667" i="7"/>
  <c r="AD667" i="7"/>
  <c r="AE667" i="7"/>
  <c r="Z553" i="7"/>
  <c r="AA553" i="7"/>
  <c r="AB553" i="7"/>
  <c r="AC553" i="7"/>
  <c r="AD553" i="7"/>
  <c r="AE553" i="7"/>
  <c r="Z566" i="7"/>
  <c r="AA566" i="7"/>
  <c r="AB566" i="7"/>
  <c r="AC566" i="7"/>
  <c r="AD566" i="7"/>
  <c r="AE566" i="7"/>
  <c r="Z556" i="7"/>
  <c r="AA556" i="7"/>
  <c r="AB556" i="7"/>
  <c r="AC556" i="7"/>
  <c r="AD556" i="7"/>
  <c r="AE556" i="7"/>
  <c r="Z555" i="7"/>
  <c r="AA555" i="7"/>
  <c r="AB555" i="7"/>
  <c r="AC555" i="7"/>
  <c r="AD555" i="7"/>
  <c r="AE555" i="7"/>
  <c r="Z479" i="7"/>
  <c r="AA479" i="7"/>
  <c r="AB479" i="7"/>
  <c r="AC479" i="7"/>
  <c r="AD479" i="7"/>
  <c r="AE479" i="7"/>
  <c r="Z480" i="7"/>
  <c r="AA480" i="7"/>
  <c r="AB480" i="7"/>
  <c r="AC480" i="7"/>
  <c r="AD480" i="7"/>
  <c r="AE480" i="7"/>
  <c r="Z481" i="7"/>
  <c r="AA481" i="7"/>
  <c r="AB481" i="7"/>
  <c r="AC481" i="7"/>
  <c r="AD481" i="7"/>
  <c r="AE481" i="7"/>
  <c r="Z488" i="7"/>
  <c r="AA488" i="7"/>
  <c r="AB488" i="7"/>
  <c r="AC488" i="7"/>
  <c r="AD488" i="7"/>
  <c r="AE488" i="7"/>
  <c r="Z486" i="7"/>
  <c r="AA486" i="7"/>
  <c r="AB486" i="7"/>
  <c r="AC486" i="7"/>
  <c r="AD486" i="7"/>
  <c r="AE486" i="7"/>
  <c r="Z487" i="7"/>
  <c r="AA487" i="7"/>
  <c r="AB487" i="7"/>
  <c r="AC487" i="7"/>
  <c r="AD487" i="7"/>
  <c r="AE487" i="7"/>
  <c r="Z483" i="7"/>
  <c r="AA483" i="7"/>
  <c r="AB483" i="7"/>
  <c r="AC483" i="7"/>
  <c r="AD483" i="7"/>
  <c r="AE483" i="7"/>
  <c r="Z484" i="7"/>
  <c r="AA484" i="7"/>
  <c r="AB484" i="7"/>
  <c r="AC484" i="7"/>
  <c r="AD484" i="7"/>
  <c r="AE484" i="7"/>
  <c r="Z485" i="7"/>
  <c r="AA485" i="7"/>
  <c r="AB485" i="7"/>
  <c r="AC485" i="7"/>
  <c r="AD485" i="7"/>
  <c r="AE485" i="7"/>
  <c r="Z482" i="7"/>
  <c r="AA482" i="7"/>
  <c r="AB482" i="7"/>
  <c r="AC482" i="7"/>
  <c r="AD482" i="7"/>
  <c r="AE482" i="7"/>
  <c r="Z477" i="7"/>
  <c r="AA477" i="7"/>
  <c r="AB477" i="7"/>
  <c r="AC477" i="7"/>
  <c r="AD477" i="7"/>
  <c r="AE477" i="7"/>
  <c r="Z489" i="7"/>
  <c r="AA489" i="7"/>
  <c r="AB489" i="7"/>
  <c r="AC489" i="7"/>
  <c r="AD489" i="7"/>
  <c r="AE489" i="7"/>
  <c r="Z490" i="7"/>
  <c r="AA490" i="7"/>
  <c r="AB490" i="7"/>
  <c r="AC490" i="7"/>
  <c r="AD490" i="7"/>
  <c r="AE490" i="7"/>
  <c r="Z491" i="7"/>
  <c r="AA491" i="7"/>
  <c r="AB491" i="7"/>
  <c r="AC491" i="7"/>
  <c r="AD491" i="7"/>
  <c r="AE491" i="7"/>
  <c r="Z499" i="7"/>
  <c r="AA499" i="7"/>
  <c r="AB499" i="7"/>
  <c r="AC499" i="7"/>
  <c r="AD499" i="7"/>
  <c r="AE499" i="7"/>
  <c r="Z500" i="7"/>
  <c r="AA500" i="7"/>
  <c r="AB500" i="7"/>
  <c r="AC500" i="7"/>
  <c r="AD500" i="7"/>
  <c r="AE500" i="7"/>
  <c r="Z493" i="7"/>
  <c r="AA493" i="7"/>
  <c r="AB493" i="7"/>
  <c r="AC493" i="7"/>
  <c r="AD493" i="7"/>
  <c r="AE493" i="7"/>
  <c r="Z494" i="7"/>
  <c r="AA494" i="7"/>
  <c r="AB494" i="7"/>
  <c r="AC494" i="7"/>
  <c r="AD494" i="7"/>
  <c r="AE494" i="7"/>
  <c r="Z495" i="7"/>
  <c r="AA495" i="7"/>
  <c r="AB495" i="7"/>
  <c r="AC495" i="7"/>
  <c r="AD495" i="7"/>
  <c r="AE495" i="7"/>
  <c r="Z496" i="7"/>
  <c r="AA496" i="7"/>
  <c r="AB496" i="7"/>
  <c r="AC496" i="7"/>
  <c r="AD496" i="7"/>
  <c r="AE496" i="7"/>
  <c r="Z497" i="7"/>
  <c r="AA497" i="7"/>
  <c r="AB497" i="7"/>
  <c r="AC497" i="7"/>
  <c r="AD497" i="7"/>
  <c r="AE497" i="7"/>
  <c r="Z498" i="7"/>
  <c r="AA498" i="7"/>
  <c r="AB498" i="7"/>
  <c r="AC498" i="7"/>
  <c r="AD498" i="7"/>
  <c r="AE498" i="7"/>
  <c r="Z501" i="7"/>
  <c r="AA501" i="7"/>
  <c r="AB501" i="7"/>
  <c r="AC501" i="7"/>
  <c r="AD501" i="7"/>
  <c r="AE501" i="7"/>
  <c r="Z502" i="7"/>
  <c r="AA502" i="7"/>
  <c r="AB502" i="7"/>
  <c r="AC502" i="7"/>
  <c r="AD502" i="7"/>
  <c r="AE502" i="7"/>
  <c r="Z503" i="7"/>
  <c r="AA503" i="7"/>
  <c r="AB503" i="7"/>
  <c r="AC503" i="7"/>
  <c r="AD503" i="7"/>
  <c r="AE503" i="7"/>
  <c r="Z504" i="7"/>
  <c r="AA504" i="7"/>
  <c r="AB504" i="7"/>
  <c r="AC504" i="7"/>
  <c r="AD504" i="7"/>
  <c r="AE504" i="7"/>
  <c r="Z505" i="7"/>
  <c r="AA505" i="7"/>
  <c r="AB505" i="7"/>
  <c r="AC505" i="7"/>
  <c r="AD505" i="7"/>
  <c r="AE505" i="7"/>
  <c r="Z507" i="7"/>
  <c r="AA507" i="7"/>
  <c r="AB507" i="7"/>
  <c r="AC507" i="7"/>
  <c r="AD507" i="7"/>
  <c r="AE507" i="7"/>
  <c r="Z509" i="7"/>
  <c r="AA509" i="7"/>
  <c r="AB509" i="7"/>
  <c r="AC509" i="7"/>
  <c r="AD509" i="7"/>
  <c r="AE509" i="7"/>
  <c r="Z508" i="7"/>
  <c r="AA508" i="7"/>
  <c r="AB508" i="7"/>
  <c r="AC508" i="7"/>
  <c r="AD508" i="7"/>
  <c r="AE508" i="7"/>
  <c r="Z510" i="7"/>
  <c r="AA510" i="7"/>
  <c r="AB510" i="7"/>
  <c r="AC510" i="7"/>
  <c r="AD510" i="7"/>
  <c r="AE510" i="7"/>
  <c r="Z511" i="7"/>
  <c r="AA511" i="7"/>
  <c r="AB511" i="7"/>
  <c r="AC511" i="7"/>
  <c r="AD511" i="7"/>
  <c r="AE511" i="7"/>
  <c r="Z512" i="7"/>
  <c r="AA512" i="7"/>
  <c r="AB512" i="7"/>
  <c r="AC512" i="7"/>
  <c r="AD512" i="7"/>
  <c r="AE512" i="7"/>
  <c r="Z513" i="7"/>
  <c r="AA513" i="7"/>
  <c r="AB513" i="7"/>
  <c r="AC513" i="7"/>
  <c r="AD513" i="7"/>
  <c r="AE513" i="7"/>
  <c r="Z514" i="7"/>
  <c r="AA514" i="7"/>
  <c r="AB514" i="7"/>
  <c r="AC514" i="7"/>
  <c r="AD514" i="7"/>
  <c r="AE514" i="7"/>
  <c r="Z515" i="7"/>
  <c r="AA515" i="7"/>
  <c r="AB515" i="7"/>
  <c r="AC515" i="7"/>
  <c r="AD515" i="7"/>
  <c r="AE515" i="7"/>
  <c r="Z516" i="7"/>
  <c r="AA516" i="7"/>
  <c r="AB516" i="7"/>
  <c r="AC516" i="7"/>
  <c r="AD516" i="7"/>
  <c r="AE516" i="7"/>
  <c r="Z517" i="7"/>
  <c r="AA517" i="7"/>
  <c r="AB517" i="7"/>
  <c r="AC517" i="7"/>
  <c r="AD517" i="7"/>
  <c r="AE517" i="7"/>
  <c r="Z518" i="7"/>
  <c r="AA518" i="7"/>
  <c r="AB518" i="7"/>
  <c r="AC518" i="7"/>
  <c r="AD518" i="7"/>
  <c r="AE518" i="7"/>
  <c r="Z519" i="7"/>
  <c r="AA519" i="7"/>
  <c r="AB519" i="7"/>
  <c r="AC519" i="7"/>
  <c r="AD519" i="7"/>
  <c r="AE519" i="7"/>
  <c r="Z520" i="7"/>
  <c r="AA520" i="7"/>
  <c r="AB520" i="7"/>
  <c r="AC520" i="7"/>
  <c r="AD520" i="7"/>
  <c r="AE520" i="7"/>
  <c r="Z521" i="7"/>
  <c r="AA521" i="7"/>
  <c r="AB521" i="7"/>
  <c r="AC521" i="7"/>
  <c r="AD521" i="7"/>
  <c r="AE521" i="7"/>
  <c r="Z522" i="7"/>
  <c r="AA522" i="7"/>
  <c r="AB522" i="7"/>
  <c r="AC522" i="7"/>
  <c r="AD522" i="7"/>
  <c r="AE522" i="7"/>
  <c r="Z523" i="7"/>
  <c r="AA523" i="7"/>
  <c r="AB523" i="7"/>
  <c r="AC523" i="7"/>
  <c r="AD523" i="7"/>
  <c r="AE523" i="7"/>
  <c r="Z525" i="7"/>
  <c r="AA525" i="7"/>
  <c r="AB525" i="7"/>
  <c r="AC525" i="7"/>
  <c r="AD525" i="7"/>
  <c r="AE525" i="7"/>
  <c r="Z526" i="7"/>
  <c r="AA526" i="7"/>
  <c r="AB526" i="7"/>
  <c r="AC526" i="7"/>
  <c r="AD526" i="7"/>
  <c r="AE526" i="7"/>
  <c r="Z524" i="7"/>
  <c r="AA524" i="7"/>
  <c r="AB524" i="7"/>
  <c r="AC524" i="7"/>
  <c r="AD524" i="7"/>
  <c r="AE524" i="7"/>
  <c r="Z527" i="7"/>
  <c r="AA527" i="7"/>
  <c r="AB527" i="7"/>
  <c r="AC527" i="7"/>
  <c r="AD527" i="7"/>
  <c r="AE527" i="7"/>
  <c r="Z528" i="7"/>
  <c r="AA528" i="7"/>
  <c r="AB528" i="7"/>
  <c r="AC528" i="7"/>
  <c r="AD528" i="7"/>
  <c r="AE528" i="7"/>
  <c r="Z529" i="7"/>
  <c r="AA529" i="7"/>
  <c r="AB529" i="7"/>
  <c r="AC529" i="7"/>
  <c r="AD529" i="7"/>
  <c r="AE529" i="7"/>
  <c r="Z530" i="7"/>
  <c r="AA530" i="7"/>
  <c r="AB530" i="7"/>
  <c r="AC530" i="7"/>
  <c r="AD530" i="7"/>
  <c r="AE530" i="7"/>
  <c r="Z531" i="7"/>
  <c r="AA531" i="7"/>
  <c r="AB531" i="7"/>
  <c r="AC531" i="7"/>
  <c r="AD531" i="7"/>
  <c r="AE531" i="7"/>
  <c r="Z533" i="7"/>
  <c r="AA533" i="7"/>
  <c r="AB533" i="7"/>
  <c r="AC533" i="7"/>
  <c r="AD533" i="7"/>
  <c r="AE533" i="7"/>
  <c r="Z534" i="7"/>
  <c r="AA534" i="7"/>
  <c r="AB534" i="7"/>
  <c r="AC534" i="7"/>
  <c r="AD534" i="7"/>
  <c r="AE534" i="7"/>
  <c r="Z535" i="7"/>
  <c r="AA535" i="7"/>
  <c r="AB535" i="7"/>
  <c r="AC535" i="7"/>
  <c r="AD535" i="7"/>
  <c r="AE535" i="7"/>
  <c r="Z538" i="7"/>
  <c r="AA538" i="7"/>
  <c r="AB538" i="7"/>
  <c r="AC538" i="7"/>
  <c r="AD538" i="7"/>
  <c r="AE538" i="7"/>
  <c r="Z537" i="7"/>
  <c r="AA537" i="7"/>
  <c r="AB537" i="7"/>
  <c r="AC537" i="7"/>
  <c r="AD537" i="7"/>
  <c r="AE537" i="7"/>
  <c r="Z540" i="7"/>
  <c r="AA540" i="7"/>
  <c r="AB540" i="7"/>
  <c r="AC540" i="7"/>
  <c r="AD540" i="7"/>
  <c r="AE540" i="7"/>
  <c r="Z541" i="7"/>
  <c r="AA541" i="7"/>
  <c r="AB541" i="7"/>
  <c r="AC541" i="7"/>
  <c r="AD541" i="7"/>
  <c r="AE541" i="7"/>
  <c r="Z542" i="7"/>
  <c r="AA542" i="7"/>
  <c r="AB542" i="7"/>
  <c r="AC542" i="7"/>
  <c r="AD542" i="7"/>
  <c r="AE542" i="7"/>
  <c r="Z543" i="7"/>
  <c r="AA543" i="7"/>
  <c r="AB543" i="7"/>
  <c r="AC543" i="7"/>
  <c r="AD543" i="7"/>
  <c r="AE543" i="7"/>
  <c r="Z546" i="7"/>
  <c r="AA546" i="7"/>
  <c r="AB546" i="7"/>
  <c r="AC546" i="7"/>
  <c r="AD546" i="7"/>
  <c r="AE546" i="7"/>
  <c r="Z547" i="7"/>
  <c r="AA547" i="7"/>
  <c r="AB547" i="7"/>
  <c r="AC547" i="7"/>
  <c r="AD547" i="7"/>
  <c r="AE547" i="7"/>
  <c r="Z548" i="7"/>
  <c r="AA548" i="7"/>
  <c r="AB548" i="7"/>
  <c r="AC548" i="7"/>
  <c r="AD548" i="7"/>
  <c r="AE548" i="7"/>
  <c r="Z549" i="7"/>
  <c r="AA549" i="7"/>
  <c r="AB549" i="7"/>
  <c r="AC549" i="7"/>
  <c r="AD549" i="7"/>
  <c r="AE549" i="7"/>
  <c r="Z545" i="7"/>
  <c r="AA545" i="7"/>
  <c r="AB545" i="7"/>
  <c r="AC545" i="7"/>
  <c r="AD545" i="7"/>
  <c r="AE545" i="7"/>
  <c r="Z550" i="7"/>
  <c r="AA550" i="7"/>
  <c r="AB550" i="7"/>
  <c r="AC550" i="7"/>
  <c r="AD550" i="7"/>
  <c r="AE550" i="7"/>
  <c r="Z560" i="7"/>
  <c r="AA560" i="7"/>
  <c r="AB560" i="7"/>
  <c r="AC560" i="7"/>
  <c r="AD560" i="7"/>
  <c r="AE560" i="7"/>
  <c r="Z561" i="7"/>
  <c r="AA561" i="7"/>
  <c r="AB561" i="7"/>
  <c r="AC561" i="7"/>
  <c r="AD561" i="7"/>
  <c r="AE561" i="7"/>
  <c r="Z562" i="7"/>
  <c r="AA562" i="7"/>
  <c r="AB562" i="7"/>
  <c r="AC562" i="7"/>
  <c r="AD562" i="7"/>
  <c r="AE562" i="7"/>
  <c r="Z554" i="7"/>
  <c r="AA554" i="7"/>
  <c r="AB554" i="7"/>
  <c r="AC554" i="7"/>
  <c r="AD554" i="7"/>
  <c r="AE554" i="7"/>
  <c r="Z572" i="7"/>
  <c r="AA572" i="7"/>
  <c r="AB572" i="7"/>
  <c r="AC572" i="7"/>
  <c r="AD572" i="7"/>
  <c r="AE572" i="7"/>
  <c r="Z552" i="7"/>
  <c r="AA552" i="7"/>
  <c r="AB552" i="7"/>
  <c r="AC552" i="7"/>
  <c r="AD552" i="7"/>
  <c r="AE552" i="7"/>
  <c r="Z563" i="7"/>
  <c r="AA563" i="7"/>
  <c r="AB563" i="7"/>
  <c r="AC563" i="7"/>
  <c r="AD563" i="7"/>
  <c r="AE563" i="7"/>
  <c r="Z564" i="7"/>
  <c r="AA564" i="7"/>
  <c r="AB564" i="7"/>
  <c r="AC564" i="7"/>
  <c r="AD564" i="7"/>
  <c r="AE564" i="7"/>
  <c r="Z565" i="7"/>
  <c r="AA565" i="7"/>
  <c r="AB565" i="7"/>
  <c r="AC565" i="7"/>
  <c r="AD565" i="7"/>
  <c r="AE565" i="7"/>
  <c r="Z568" i="7"/>
  <c r="AA568" i="7"/>
  <c r="AB568" i="7"/>
  <c r="AC568" i="7"/>
  <c r="AD568" i="7"/>
  <c r="AE568" i="7"/>
  <c r="Z569" i="7"/>
  <c r="AA569" i="7"/>
  <c r="AB569" i="7"/>
  <c r="AC569" i="7"/>
  <c r="AD569" i="7"/>
  <c r="AE569" i="7"/>
  <c r="Z570" i="7"/>
  <c r="AA570" i="7"/>
  <c r="AB570" i="7"/>
  <c r="AC570" i="7"/>
  <c r="AD570" i="7"/>
  <c r="AE570" i="7"/>
  <c r="Z571" i="7"/>
  <c r="AA571" i="7"/>
  <c r="AB571" i="7"/>
  <c r="AC571" i="7"/>
  <c r="AD571" i="7"/>
  <c r="AE571" i="7"/>
  <c r="Z573" i="7"/>
  <c r="AA573" i="7"/>
  <c r="AB573" i="7"/>
  <c r="AC573" i="7"/>
  <c r="AD573" i="7"/>
  <c r="AE573" i="7"/>
  <c r="Z574" i="7"/>
  <c r="AA574" i="7"/>
  <c r="AB574" i="7"/>
  <c r="AC574" i="7"/>
  <c r="AD574" i="7"/>
  <c r="AE574" i="7"/>
  <c r="Z575" i="7"/>
  <c r="AA575" i="7"/>
  <c r="AB575" i="7"/>
  <c r="AC575" i="7"/>
  <c r="AD575" i="7"/>
  <c r="AE575" i="7"/>
  <c r="Z576" i="7"/>
  <c r="AA576" i="7"/>
  <c r="AB576" i="7"/>
  <c r="AC576" i="7"/>
  <c r="AD576" i="7"/>
  <c r="AE576" i="7"/>
  <c r="Z578" i="7"/>
  <c r="AA578" i="7"/>
  <c r="AB578" i="7"/>
  <c r="AC578" i="7"/>
  <c r="AD578" i="7"/>
  <c r="AE578" i="7"/>
  <c r="Z577" i="7"/>
  <c r="AA577" i="7"/>
  <c r="AB577" i="7"/>
  <c r="AC577" i="7"/>
  <c r="AD577" i="7"/>
  <c r="AE577" i="7"/>
  <c r="Z559" i="7"/>
  <c r="AA559" i="7"/>
  <c r="AB559" i="7"/>
  <c r="AC559" i="7"/>
  <c r="AD559" i="7"/>
  <c r="AE559" i="7"/>
  <c r="Z579" i="7"/>
  <c r="AA579" i="7"/>
  <c r="AB579" i="7"/>
  <c r="AC579" i="7"/>
  <c r="AD579" i="7"/>
  <c r="AE579" i="7"/>
  <c r="Z580" i="7"/>
  <c r="AA580" i="7"/>
  <c r="AB580" i="7"/>
  <c r="AC580" i="7"/>
  <c r="AD580" i="7"/>
  <c r="AE580" i="7"/>
  <c r="Z581" i="7"/>
  <c r="AA581" i="7"/>
  <c r="AB581" i="7"/>
  <c r="AC581" i="7"/>
  <c r="AD581" i="7"/>
  <c r="AE581" i="7"/>
  <c r="Z582" i="7"/>
  <c r="AA582" i="7"/>
  <c r="AB582" i="7"/>
  <c r="AC582" i="7"/>
  <c r="AD582" i="7"/>
  <c r="AE582" i="7"/>
  <c r="Z583" i="7"/>
  <c r="AA583" i="7"/>
  <c r="AB583" i="7"/>
  <c r="AC583" i="7"/>
  <c r="AD583" i="7"/>
  <c r="AE583" i="7"/>
  <c r="Z592" i="7"/>
  <c r="AA592" i="7"/>
  <c r="AB592" i="7"/>
  <c r="AC592" i="7"/>
  <c r="AD592" i="7"/>
  <c r="AE592" i="7"/>
  <c r="Z591" i="7"/>
  <c r="AA591" i="7"/>
  <c r="AB591" i="7"/>
  <c r="AC591" i="7"/>
  <c r="AD591" i="7"/>
  <c r="AE591" i="7"/>
  <c r="Z589" i="7"/>
  <c r="AA589" i="7"/>
  <c r="AB589" i="7"/>
  <c r="AC589" i="7"/>
  <c r="AD589" i="7"/>
  <c r="AE589" i="7"/>
  <c r="Z585" i="7"/>
  <c r="AA585" i="7"/>
  <c r="AB585" i="7"/>
  <c r="AC585" i="7"/>
  <c r="AD585" i="7"/>
  <c r="AE585" i="7"/>
  <c r="Z590" i="7"/>
  <c r="AA590" i="7"/>
  <c r="AB590" i="7"/>
  <c r="AC590" i="7"/>
  <c r="AD590" i="7"/>
  <c r="AE590" i="7"/>
  <c r="Z588" i="7"/>
  <c r="AA588" i="7"/>
  <c r="AB588" i="7"/>
  <c r="AC588" i="7"/>
  <c r="AD588" i="7"/>
  <c r="AE588" i="7"/>
  <c r="Z593" i="7"/>
  <c r="AA593" i="7"/>
  <c r="AB593" i="7"/>
  <c r="AC593" i="7"/>
  <c r="AD593" i="7"/>
  <c r="AE593" i="7"/>
  <c r="Z594" i="7"/>
  <c r="AA594" i="7"/>
  <c r="AB594" i="7"/>
  <c r="AC594" i="7"/>
  <c r="AD594" i="7"/>
  <c r="AE594" i="7"/>
  <c r="Z595" i="7"/>
  <c r="AA595" i="7"/>
  <c r="AB595" i="7"/>
  <c r="AC595" i="7"/>
  <c r="AD595" i="7"/>
  <c r="AE595" i="7"/>
  <c r="Z596" i="7"/>
  <c r="AA596" i="7"/>
  <c r="AB596" i="7"/>
  <c r="AC596" i="7"/>
  <c r="AD596" i="7"/>
  <c r="AE596" i="7"/>
  <c r="Z597" i="7"/>
  <c r="AA597" i="7"/>
  <c r="AB597" i="7"/>
  <c r="AC597" i="7"/>
  <c r="AD597" i="7"/>
  <c r="AE597" i="7"/>
  <c r="Z601" i="7"/>
  <c r="AA601" i="7"/>
  <c r="AB601" i="7"/>
  <c r="AC601" i="7"/>
  <c r="AD601" i="7"/>
  <c r="AE601" i="7"/>
  <c r="Z600" i="7"/>
  <c r="AA600" i="7"/>
  <c r="AB600" i="7"/>
  <c r="AC600" i="7"/>
  <c r="AD600" i="7"/>
  <c r="AE600" i="7"/>
  <c r="Z599" i="7"/>
  <c r="AA599" i="7"/>
  <c r="AB599" i="7"/>
  <c r="AC599" i="7"/>
  <c r="AD599" i="7"/>
  <c r="AE599" i="7"/>
  <c r="Z602" i="7"/>
  <c r="AA602" i="7"/>
  <c r="AB602" i="7"/>
  <c r="AC602" i="7"/>
  <c r="AD602" i="7"/>
  <c r="AE602" i="7"/>
  <c r="Z603" i="7"/>
  <c r="AA603" i="7"/>
  <c r="AB603" i="7"/>
  <c r="AC603" i="7"/>
  <c r="AD603" i="7"/>
  <c r="AE603" i="7"/>
  <c r="Z605" i="7"/>
  <c r="AA605" i="7"/>
  <c r="AB605" i="7"/>
  <c r="AC605" i="7"/>
  <c r="AD605" i="7"/>
  <c r="AE605" i="7"/>
  <c r="Z558" i="7"/>
  <c r="AA558" i="7"/>
  <c r="AB558" i="7"/>
  <c r="AC558" i="7"/>
  <c r="AD558" i="7"/>
  <c r="AE558" i="7"/>
  <c r="Z606" i="7"/>
  <c r="AA606" i="7"/>
  <c r="AB606" i="7"/>
  <c r="AC606" i="7"/>
  <c r="AD606" i="7"/>
  <c r="AE606" i="7"/>
  <c r="Z607" i="7"/>
  <c r="AA607" i="7"/>
  <c r="AB607" i="7"/>
  <c r="AC607" i="7"/>
  <c r="AD607" i="7"/>
  <c r="AE607" i="7"/>
  <c r="Z610" i="7"/>
  <c r="AA610" i="7"/>
  <c r="AB610" i="7"/>
  <c r="AC610" i="7"/>
  <c r="AD610" i="7"/>
  <c r="AE610" i="7"/>
  <c r="Z609" i="7"/>
  <c r="AA609" i="7"/>
  <c r="AB609" i="7"/>
  <c r="AC609" i="7"/>
  <c r="AD609" i="7"/>
  <c r="AE609" i="7"/>
  <c r="Z611" i="7"/>
  <c r="AA611" i="7"/>
  <c r="AB611" i="7"/>
  <c r="AC611" i="7"/>
  <c r="AD611" i="7"/>
  <c r="AE611" i="7"/>
  <c r="Z612" i="7"/>
  <c r="AA612" i="7"/>
  <c r="AB612" i="7"/>
  <c r="AC612" i="7"/>
  <c r="AD612" i="7"/>
  <c r="AE612" i="7"/>
  <c r="Z613" i="7"/>
  <c r="AA613" i="7"/>
  <c r="AB613" i="7"/>
  <c r="AC613" i="7"/>
  <c r="AD613" i="7"/>
  <c r="AE613" i="7"/>
  <c r="Z614" i="7"/>
  <c r="AA614" i="7"/>
  <c r="AB614" i="7"/>
  <c r="AC614" i="7"/>
  <c r="AD614" i="7"/>
  <c r="AE614" i="7"/>
  <c r="Z615" i="7"/>
  <c r="AA615" i="7"/>
  <c r="AB615" i="7"/>
  <c r="AC615" i="7"/>
  <c r="AD615" i="7"/>
  <c r="AE615" i="7"/>
  <c r="Z616" i="7"/>
  <c r="AA616" i="7"/>
  <c r="AB616" i="7"/>
  <c r="AC616" i="7"/>
  <c r="AD616" i="7"/>
  <c r="AE616" i="7"/>
  <c r="Z622" i="7"/>
  <c r="AA622" i="7"/>
  <c r="AB622" i="7"/>
  <c r="AC622" i="7"/>
  <c r="AD622" i="7"/>
  <c r="AE622" i="7"/>
  <c r="Z619" i="7"/>
  <c r="AA619" i="7"/>
  <c r="AB619" i="7"/>
  <c r="AC619" i="7"/>
  <c r="AD619" i="7"/>
  <c r="AE619" i="7"/>
  <c r="Z625" i="7"/>
  <c r="AA625" i="7"/>
  <c r="AB625" i="7"/>
  <c r="AC625" i="7"/>
  <c r="AD625" i="7"/>
  <c r="AE625" i="7"/>
  <c r="Z626" i="7"/>
  <c r="AA626" i="7"/>
  <c r="AB626" i="7"/>
  <c r="AC626" i="7"/>
  <c r="AD626" i="7"/>
  <c r="AE626" i="7"/>
  <c r="Z618" i="7"/>
  <c r="AA618" i="7"/>
  <c r="AB618" i="7"/>
  <c r="AC618" i="7"/>
  <c r="AD618" i="7"/>
  <c r="AE618" i="7"/>
  <c r="Z620" i="7"/>
  <c r="AA620" i="7"/>
  <c r="AB620" i="7"/>
  <c r="AC620" i="7"/>
  <c r="AD620" i="7"/>
  <c r="AE620" i="7"/>
  <c r="Z621" i="7"/>
  <c r="AA621" i="7"/>
  <c r="AB621" i="7"/>
  <c r="AC621" i="7"/>
  <c r="AD621" i="7"/>
  <c r="AE621" i="7"/>
  <c r="Z623" i="7"/>
  <c r="AA623" i="7"/>
  <c r="AB623" i="7"/>
  <c r="AC623" i="7"/>
  <c r="AD623" i="7"/>
  <c r="AE623" i="7"/>
  <c r="Z624" i="7"/>
  <c r="AA624" i="7"/>
  <c r="AB624" i="7"/>
  <c r="AC624" i="7"/>
  <c r="AD624" i="7"/>
  <c r="AE624" i="7"/>
  <c r="Z627" i="7"/>
  <c r="AA627" i="7"/>
  <c r="AB627" i="7"/>
  <c r="AC627" i="7"/>
  <c r="AD627" i="7"/>
  <c r="AE627" i="7"/>
  <c r="Z628" i="7"/>
  <c r="AA628" i="7"/>
  <c r="AB628" i="7"/>
  <c r="AC628" i="7"/>
  <c r="AD628" i="7"/>
  <c r="AE628" i="7"/>
  <c r="Z635" i="7"/>
  <c r="AA635" i="7"/>
  <c r="AB635" i="7"/>
  <c r="AC635" i="7"/>
  <c r="AD635" i="7"/>
  <c r="AE635" i="7"/>
  <c r="Z638" i="7"/>
  <c r="AA638" i="7"/>
  <c r="AB638" i="7"/>
  <c r="AC638" i="7"/>
  <c r="AD638" i="7"/>
  <c r="AE638" i="7"/>
  <c r="Z636" i="7"/>
  <c r="AA636" i="7"/>
  <c r="AB636" i="7"/>
  <c r="AC636" i="7"/>
  <c r="AD636" i="7"/>
  <c r="AE636" i="7"/>
  <c r="Z637" i="7"/>
  <c r="AA637" i="7"/>
  <c r="AB637" i="7"/>
  <c r="AC637" i="7"/>
  <c r="AD637" i="7"/>
  <c r="AE637" i="7"/>
  <c r="Z644" i="7"/>
  <c r="AA644" i="7"/>
  <c r="AB644" i="7"/>
  <c r="AC644" i="7"/>
  <c r="AD644" i="7"/>
  <c r="AE644" i="7"/>
  <c r="Z641" i="7"/>
  <c r="AA641" i="7"/>
  <c r="AB641" i="7"/>
  <c r="AC641" i="7"/>
  <c r="AD641" i="7"/>
  <c r="AE641" i="7"/>
  <c r="Z629" i="7"/>
  <c r="AA629" i="7"/>
  <c r="AB629" i="7"/>
  <c r="AC629" i="7"/>
  <c r="AD629" i="7"/>
  <c r="AE629" i="7"/>
  <c r="Z630" i="7"/>
  <c r="AA630" i="7"/>
  <c r="AB630" i="7"/>
  <c r="AC630" i="7"/>
  <c r="AD630" i="7"/>
  <c r="AE630" i="7"/>
  <c r="Z632" i="7"/>
  <c r="AA632" i="7"/>
  <c r="AB632" i="7"/>
  <c r="AC632" i="7"/>
  <c r="AD632" i="7"/>
  <c r="AE632" i="7"/>
  <c r="Z640" i="7"/>
  <c r="AA640" i="7"/>
  <c r="AB640" i="7"/>
  <c r="AC640" i="7"/>
  <c r="AD640" i="7"/>
  <c r="AE640" i="7"/>
  <c r="Z643" i="7"/>
  <c r="AA643" i="7"/>
  <c r="AB643" i="7"/>
  <c r="AC643" i="7"/>
  <c r="AD643" i="7"/>
  <c r="AE643" i="7"/>
  <c r="Z642" i="7"/>
  <c r="AA642" i="7"/>
  <c r="AB642" i="7"/>
  <c r="AC642" i="7"/>
  <c r="AD642" i="7"/>
  <c r="AE642" i="7"/>
  <c r="Z639" i="7"/>
  <c r="AA639" i="7"/>
  <c r="AB639" i="7"/>
  <c r="AC639" i="7"/>
  <c r="AD639" i="7"/>
  <c r="AE639" i="7"/>
  <c r="Z631" i="7"/>
  <c r="AA631" i="7"/>
  <c r="AB631" i="7"/>
  <c r="AC631" i="7"/>
  <c r="AD631" i="7"/>
  <c r="AE631" i="7"/>
  <c r="Z645" i="7"/>
  <c r="AA645" i="7"/>
  <c r="AB645" i="7"/>
  <c r="AC645" i="7"/>
  <c r="AD645" i="7"/>
  <c r="AE645" i="7"/>
  <c r="Z646" i="7"/>
  <c r="AA646" i="7"/>
  <c r="AB646" i="7"/>
  <c r="AC646" i="7"/>
  <c r="AD646" i="7"/>
  <c r="AE646" i="7"/>
  <c r="Z647" i="7"/>
  <c r="AA647" i="7"/>
  <c r="AB647" i="7"/>
  <c r="AC647" i="7"/>
  <c r="AD647" i="7"/>
  <c r="AE647" i="7"/>
  <c r="Z648" i="7"/>
  <c r="AA648" i="7"/>
  <c r="AB648" i="7"/>
  <c r="AC648" i="7"/>
  <c r="AD648" i="7"/>
  <c r="AE648" i="7"/>
  <c r="Z654" i="7"/>
  <c r="AA654" i="7"/>
  <c r="AB654" i="7"/>
  <c r="AC654" i="7"/>
  <c r="AD654" i="7"/>
  <c r="AE654" i="7"/>
  <c r="Z655" i="7"/>
  <c r="AA655" i="7"/>
  <c r="AB655" i="7"/>
  <c r="AC655" i="7"/>
  <c r="AD655" i="7"/>
  <c r="AE655" i="7"/>
  <c r="Z656" i="7"/>
  <c r="AA656" i="7"/>
  <c r="AB656" i="7"/>
  <c r="AC656" i="7"/>
  <c r="AD656" i="7"/>
  <c r="AE656" i="7"/>
  <c r="Z657" i="7"/>
  <c r="AA657" i="7"/>
  <c r="AB657" i="7"/>
  <c r="AC657" i="7"/>
  <c r="AD657" i="7"/>
  <c r="AE657" i="7"/>
  <c r="Z658" i="7"/>
  <c r="AA658" i="7"/>
  <c r="AB658" i="7"/>
  <c r="AC658" i="7"/>
  <c r="AD658" i="7"/>
  <c r="AE658" i="7"/>
  <c r="Z659" i="7"/>
  <c r="AA659" i="7"/>
  <c r="AB659" i="7"/>
  <c r="AC659" i="7"/>
  <c r="AD659" i="7"/>
  <c r="AE659" i="7"/>
  <c r="Z660" i="7"/>
  <c r="AA660" i="7"/>
  <c r="AB660" i="7"/>
  <c r="AC660" i="7"/>
  <c r="AD660" i="7"/>
  <c r="AE660" i="7"/>
  <c r="Z661" i="7"/>
  <c r="AA661" i="7"/>
  <c r="AB661" i="7"/>
  <c r="AC661" i="7"/>
  <c r="AD661" i="7"/>
  <c r="AE661" i="7"/>
  <c r="Z666" i="7"/>
  <c r="AA666" i="7"/>
  <c r="AB666" i="7"/>
  <c r="AC666" i="7"/>
  <c r="AD666" i="7"/>
  <c r="AE666" i="7"/>
  <c r="Z669" i="7"/>
  <c r="AA669" i="7"/>
  <c r="AB669" i="7"/>
  <c r="AC669" i="7"/>
  <c r="AD669" i="7"/>
  <c r="AE669" i="7"/>
  <c r="Z668" i="7"/>
  <c r="AA668" i="7"/>
  <c r="AB668" i="7"/>
  <c r="AC668" i="7"/>
  <c r="AD668" i="7"/>
  <c r="AE668" i="7"/>
  <c r="Z673" i="7"/>
  <c r="AA673" i="7"/>
  <c r="AB673" i="7"/>
  <c r="AC673" i="7"/>
  <c r="AD673" i="7"/>
  <c r="AE673" i="7"/>
  <c r="Z671" i="7"/>
  <c r="AA671" i="7"/>
  <c r="AB671" i="7"/>
  <c r="AC671" i="7"/>
  <c r="AD671" i="7"/>
  <c r="AE671" i="7"/>
  <c r="Z670" i="7"/>
  <c r="AA670" i="7"/>
  <c r="AB670" i="7"/>
  <c r="AC670" i="7"/>
  <c r="AD670" i="7"/>
  <c r="AE670" i="7"/>
  <c r="Z663" i="7"/>
  <c r="AA663" i="7"/>
  <c r="AB663" i="7"/>
  <c r="AC663" i="7"/>
  <c r="AD663" i="7"/>
  <c r="AE663" i="7"/>
  <c r="Z665" i="7"/>
  <c r="AA665" i="7"/>
  <c r="AB665" i="7"/>
  <c r="AC665" i="7"/>
  <c r="AD665" i="7"/>
  <c r="AE665" i="7"/>
  <c r="Z664" i="7"/>
  <c r="AA664" i="7"/>
  <c r="AB664" i="7"/>
  <c r="AC664" i="7"/>
  <c r="AD664" i="7"/>
  <c r="AE664" i="7"/>
  <c r="Z672" i="7"/>
  <c r="AA672" i="7"/>
  <c r="AB672" i="7"/>
  <c r="AC672" i="7"/>
  <c r="AD672" i="7"/>
  <c r="AE672" i="7"/>
  <c r="Z674" i="7"/>
  <c r="AA674" i="7"/>
  <c r="AB674" i="7"/>
  <c r="AC674" i="7"/>
  <c r="AD674" i="7"/>
  <c r="AE674" i="7"/>
  <c r="Z675" i="7"/>
  <c r="AA675" i="7"/>
  <c r="AB675" i="7"/>
  <c r="AC675" i="7"/>
  <c r="AD675" i="7"/>
  <c r="AE675" i="7"/>
  <c r="Z676" i="7"/>
  <c r="AA676" i="7"/>
  <c r="AB676" i="7"/>
  <c r="AC676" i="7"/>
  <c r="AD676" i="7"/>
  <c r="AE676" i="7"/>
  <c r="Z677" i="7"/>
  <c r="AA677" i="7"/>
  <c r="AB677" i="7"/>
  <c r="AC677" i="7"/>
  <c r="AD677" i="7"/>
  <c r="AE677" i="7"/>
  <c r="Z678" i="7"/>
  <c r="AA678" i="7"/>
  <c r="AB678" i="7"/>
  <c r="AC678" i="7"/>
  <c r="AD678" i="7"/>
  <c r="AE678" i="7"/>
  <c r="Z681" i="7"/>
  <c r="AA681" i="7"/>
  <c r="AB681" i="7"/>
  <c r="AC681" i="7"/>
  <c r="AD681" i="7"/>
  <c r="AE681" i="7"/>
  <c r="Z682" i="7"/>
  <c r="AA682" i="7"/>
  <c r="AB682" i="7"/>
  <c r="AC682" i="7"/>
  <c r="AD682" i="7"/>
  <c r="AE682" i="7"/>
  <c r="Z683" i="7"/>
  <c r="AA683" i="7"/>
  <c r="AB683" i="7"/>
  <c r="AC683" i="7"/>
  <c r="AD683" i="7"/>
  <c r="AE683" i="7"/>
  <c r="Z684" i="7"/>
  <c r="AA684" i="7"/>
  <c r="AB684" i="7"/>
  <c r="AC684" i="7"/>
  <c r="AD684" i="7"/>
  <c r="AE684" i="7"/>
  <c r="Z685" i="7"/>
  <c r="AA685" i="7"/>
  <c r="AB685" i="7"/>
  <c r="AC685" i="7"/>
  <c r="AD685" i="7"/>
  <c r="AE685" i="7"/>
  <c r="Z686" i="7"/>
  <c r="AA686" i="7"/>
  <c r="AB686" i="7"/>
  <c r="AC686" i="7"/>
  <c r="AD686" i="7"/>
  <c r="AE686" i="7"/>
  <c r="Z688" i="7"/>
  <c r="AA688" i="7"/>
  <c r="AB688" i="7"/>
  <c r="AC688" i="7"/>
  <c r="AD688" i="7"/>
  <c r="AE688" i="7"/>
  <c r="Z690" i="7"/>
  <c r="AA690" i="7"/>
  <c r="AB690" i="7"/>
  <c r="AC690" i="7"/>
  <c r="AD690" i="7"/>
  <c r="AE690" i="7"/>
  <c r="Z692" i="7"/>
  <c r="AA692" i="7"/>
  <c r="AB692" i="7"/>
  <c r="AC692" i="7"/>
  <c r="AD692" i="7"/>
  <c r="AE692" i="7"/>
  <c r="Z693" i="7"/>
  <c r="AA693" i="7"/>
  <c r="AB693" i="7"/>
  <c r="AC693" i="7"/>
  <c r="AD693" i="7"/>
  <c r="AE693" i="7"/>
  <c r="Z694" i="7"/>
  <c r="AA694" i="7"/>
  <c r="AB694" i="7"/>
  <c r="AC694" i="7"/>
  <c r="AD694" i="7"/>
  <c r="AE694" i="7"/>
  <c r="Z695" i="7"/>
  <c r="AA695" i="7"/>
  <c r="AB695" i="7"/>
  <c r="AC695" i="7"/>
  <c r="AD695" i="7"/>
  <c r="AE695" i="7"/>
  <c r="Z698" i="7"/>
  <c r="AA698" i="7"/>
  <c r="AB698" i="7"/>
  <c r="AC698" i="7"/>
  <c r="AD698" i="7"/>
  <c r="AE698" i="7"/>
  <c r="Z697" i="7"/>
  <c r="AA697" i="7"/>
  <c r="AB697" i="7"/>
  <c r="AC697" i="7"/>
  <c r="AD697" i="7"/>
  <c r="AE697" i="7"/>
  <c r="Z699" i="7"/>
  <c r="AA699" i="7"/>
  <c r="AB699" i="7"/>
  <c r="AC699" i="7"/>
  <c r="AD699" i="7"/>
  <c r="AE699" i="7"/>
  <c r="Z691" i="7"/>
  <c r="AA691" i="7"/>
  <c r="AB691" i="7"/>
  <c r="AC691" i="7"/>
  <c r="AD691" i="7"/>
  <c r="AE691" i="7"/>
  <c r="Z700" i="7"/>
  <c r="AA700" i="7"/>
  <c r="AB700" i="7"/>
  <c r="AC700" i="7"/>
  <c r="AD700" i="7"/>
  <c r="AE700" i="7"/>
  <c r="Z701" i="7"/>
  <c r="AA701" i="7"/>
  <c r="AB701" i="7"/>
  <c r="AC701" i="7"/>
  <c r="AD701" i="7"/>
  <c r="AE701" i="7"/>
  <c r="AA704" i="7"/>
  <c r="AB704" i="7"/>
  <c r="AC704" i="7"/>
  <c r="AD704" i="7"/>
  <c r="AE704" i="7"/>
  <c r="Z706" i="7"/>
  <c r="AA706" i="7"/>
  <c r="AB706" i="7"/>
  <c r="AC706" i="7"/>
  <c r="AD706" i="7"/>
  <c r="AE706" i="7"/>
  <c r="Z707" i="7"/>
  <c r="AA707" i="7"/>
  <c r="AB707" i="7"/>
  <c r="AC707" i="7"/>
  <c r="AD707" i="7"/>
  <c r="AE707" i="7"/>
  <c r="Z714" i="7"/>
  <c r="AA714" i="7"/>
  <c r="AB714" i="7"/>
  <c r="AC714" i="7"/>
  <c r="AD714" i="7"/>
  <c r="AE714" i="7"/>
  <c r="Z713" i="7"/>
  <c r="AA713" i="7"/>
  <c r="AB713" i="7"/>
  <c r="AC713" i="7"/>
  <c r="AD713" i="7"/>
  <c r="AE713" i="7"/>
  <c r="Z709" i="7"/>
  <c r="AA709" i="7"/>
  <c r="AB709" i="7"/>
  <c r="AC709" i="7"/>
  <c r="AD709" i="7"/>
  <c r="AE709" i="7"/>
  <c r="Z710" i="7"/>
  <c r="AA710" i="7"/>
  <c r="AB710" i="7"/>
  <c r="AC710" i="7"/>
  <c r="AD710" i="7"/>
  <c r="AE710" i="7"/>
  <c r="Z715" i="7"/>
  <c r="AA715" i="7"/>
  <c r="AB715" i="7"/>
  <c r="AC715" i="7"/>
  <c r="AD715" i="7"/>
  <c r="AE715" i="7"/>
  <c r="Z711" i="7"/>
  <c r="AA711" i="7"/>
  <c r="AB711" i="7"/>
  <c r="AC711" i="7"/>
  <c r="AD711" i="7"/>
  <c r="AE711" i="7"/>
  <c r="Z712" i="7"/>
  <c r="AA712" i="7"/>
  <c r="AB712" i="7"/>
  <c r="AC712" i="7"/>
  <c r="AD712" i="7"/>
  <c r="AE712" i="7"/>
  <c r="Z717" i="7"/>
  <c r="AA717" i="7"/>
  <c r="AB717" i="7"/>
  <c r="AC717" i="7"/>
  <c r="AD717" i="7"/>
  <c r="AE717" i="7"/>
  <c r="Z720" i="7"/>
  <c r="AA720" i="7"/>
  <c r="AB720" i="7"/>
  <c r="AC720" i="7"/>
  <c r="AD720" i="7"/>
  <c r="AE720" i="7"/>
  <c r="Z721" i="7"/>
  <c r="AA721" i="7"/>
  <c r="AB721" i="7"/>
  <c r="AC721" i="7"/>
  <c r="AD721" i="7"/>
  <c r="AE721" i="7"/>
  <c r="Z722" i="7"/>
  <c r="AA722" i="7"/>
  <c r="AB722" i="7"/>
  <c r="AC722" i="7"/>
  <c r="AD722" i="7"/>
  <c r="AE722" i="7"/>
  <c r="Z723" i="7"/>
  <c r="AA723" i="7"/>
  <c r="AB723" i="7"/>
  <c r="AC723" i="7"/>
  <c r="AD723" i="7"/>
  <c r="AE723" i="7"/>
  <c r="Z724" i="7"/>
  <c r="AA724" i="7"/>
  <c r="AB724" i="7"/>
  <c r="AC724" i="7"/>
  <c r="AD724" i="7"/>
  <c r="AE724" i="7"/>
  <c r="Z725" i="7"/>
  <c r="AA725" i="7"/>
  <c r="AB725" i="7"/>
  <c r="AC725" i="7"/>
  <c r="AD725" i="7"/>
  <c r="AE725" i="7"/>
  <c r="Z726" i="7"/>
  <c r="AA726" i="7"/>
  <c r="AB726" i="7"/>
  <c r="AC726" i="7"/>
  <c r="AD726" i="7"/>
  <c r="AE726" i="7"/>
  <c r="Z727" i="7"/>
  <c r="AA727" i="7"/>
  <c r="AB727" i="7"/>
  <c r="AC727" i="7"/>
  <c r="AD727" i="7"/>
  <c r="AE727" i="7"/>
  <c r="Z728" i="7"/>
  <c r="AA728" i="7"/>
  <c r="AB728" i="7"/>
  <c r="AC728" i="7"/>
  <c r="AD728" i="7"/>
  <c r="AE728" i="7"/>
  <c r="Z729" i="7"/>
  <c r="AA729" i="7"/>
  <c r="AB729" i="7"/>
  <c r="AC729" i="7"/>
  <c r="AD729" i="7"/>
  <c r="AE729" i="7"/>
  <c r="Z730" i="7"/>
  <c r="AA730" i="7"/>
  <c r="AB730" i="7"/>
  <c r="AC730" i="7"/>
  <c r="AD730" i="7"/>
  <c r="AE730" i="7"/>
  <c r="Z719" i="7"/>
  <c r="AA719" i="7"/>
  <c r="AB719" i="7"/>
  <c r="AC719" i="7"/>
  <c r="AD719" i="7"/>
  <c r="AE719" i="7"/>
  <c r="Z731" i="7"/>
  <c r="AA731" i="7"/>
  <c r="AB731" i="7"/>
  <c r="AC731" i="7"/>
  <c r="AD731" i="7"/>
  <c r="AE731" i="7"/>
  <c r="Z732" i="7"/>
  <c r="AA732" i="7"/>
  <c r="AB732" i="7"/>
  <c r="AC732" i="7"/>
  <c r="AD732" i="7"/>
  <c r="AE732" i="7"/>
  <c r="Z733" i="7"/>
  <c r="AA733" i="7"/>
  <c r="AB733" i="7"/>
  <c r="AC733" i="7"/>
  <c r="AD733" i="7"/>
  <c r="AE733" i="7"/>
  <c r="Z734" i="7"/>
  <c r="AA734" i="7"/>
  <c r="AB734" i="7"/>
  <c r="AC734" i="7"/>
  <c r="AD734" i="7"/>
  <c r="AE734" i="7"/>
  <c r="Z735" i="7"/>
  <c r="AA735" i="7"/>
  <c r="AB735" i="7"/>
  <c r="AC735" i="7"/>
  <c r="AD735" i="7"/>
  <c r="AE735" i="7"/>
  <c r="Z736" i="7"/>
  <c r="AA736" i="7"/>
  <c r="AB736" i="7"/>
  <c r="AC736" i="7"/>
  <c r="AD736" i="7"/>
  <c r="AE736" i="7"/>
  <c r="Z737" i="7"/>
  <c r="AA737" i="7"/>
  <c r="AB737" i="7"/>
  <c r="AC737" i="7"/>
  <c r="AD737" i="7"/>
  <c r="AE737" i="7"/>
  <c r="Z738" i="7"/>
  <c r="AA738" i="7"/>
  <c r="AB738" i="7"/>
  <c r="AC738" i="7"/>
  <c r="AD738" i="7"/>
  <c r="AE738" i="7"/>
  <c r="Z739" i="7"/>
  <c r="AA739" i="7"/>
  <c r="AB739" i="7"/>
  <c r="AC739" i="7"/>
  <c r="AD739" i="7"/>
  <c r="AE739" i="7"/>
  <c r="Z740" i="7"/>
  <c r="AA740" i="7"/>
  <c r="AB740" i="7"/>
  <c r="AC740" i="7"/>
  <c r="AD740" i="7"/>
  <c r="AE740" i="7"/>
  <c r="Z741" i="7"/>
  <c r="AA741" i="7"/>
  <c r="AB741" i="7"/>
  <c r="AC741" i="7"/>
  <c r="AD741" i="7"/>
  <c r="AE741" i="7"/>
  <c r="Z742" i="7"/>
  <c r="AA742" i="7"/>
  <c r="AB742" i="7"/>
  <c r="AC742" i="7"/>
  <c r="AD742" i="7"/>
  <c r="AE742" i="7"/>
  <c r="Z743" i="7"/>
  <c r="AA743" i="7"/>
  <c r="AB743" i="7"/>
  <c r="AC743" i="7"/>
  <c r="AD743" i="7"/>
  <c r="AE743" i="7"/>
  <c r="Z744" i="7"/>
  <c r="AA744" i="7"/>
  <c r="AB744" i="7"/>
  <c r="AC744" i="7"/>
  <c r="AD744" i="7"/>
  <c r="AE744" i="7"/>
  <c r="Z745" i="7"/>
  <c r="AA745" i="7"/>
  <c r="AB745" i="7"/>
  <c r="AC745" i="7"/>
  <c r="AD745" i="7"/>
  <c r="AE745" i="7"/>
  <c r="Z746" i="7"/>
  <c r="AA746" i="7"/>
  <c r="AB746" i="7"/>
  <c r="AC746" i="7"/>
  <c r="AD746" i="7"/>
  <c r="AE746" i="7"/>
  <c r="Z747" i="7"/>
  <c r="AA747" i="7"/>
  <c r="AB747" i="7"/>
  <c r="AC747" i="7"/>
  <c r="AD747" i="7"/>
  <c r="AE747" i="7"/>
  <c r="Z748" i="7"/>
  <c r="AA748" i="7"/>
  <c r="AB748" i="7"/>
  <c r="AC748" i="7"/>
  <c r="AD748" i="7"/>
  <c r="AE748" i="7"/>
  <c r="Z749" i="7"/>
  <c r="AA749" i="7"/>
  <c r="AB749" i="7"/>
  <c r="AC749" i="7"/>
  <c r="AD749" i="7"/>
  <c r="AE749" i="7"/>
  <c r="Z750" i="7"/>
  <c r="AA750" i="7"/>
  <c r="AB750" i="7"/>
  <c r="AC750" i="7"/>
  <c r="AD750" i="7"/>
  <c r="AE750" i="7"/>
  <c r="Z751" i="7"/>
  <c r="AA751" i="7"/>
  <c r="AB751" i="7"/>
  <c r="AC751" i="7"/>
  <c r="AD751" i="7"/>
  <c r="AE751" i="7"/>
  <c r="Z752" i="7"/>
  <c r="AA752" i="7"/>
  <c r="AB752" i="7"/>
  <c r="AC752" i="7"/>
  <c r="AD752" i="7"/>
  <c r="AE752" i="7"/>
  <c r="Z753" i="7"/>
  <c r="AA753" i="7"/>
  <c r="AB753" i="7"/>
  <c r="AC753" i="7"/>
  <c r="AD753" i="7"/>
  <c r="AE753" i="7"/>
  <c r="Z755" i="7"/>
  <c r="AA755" i="7"/>
  <c r="AB755" i="7"/>
  <c r="AC755" i="7"/>
  <c r="AD755" i="7"/>
  <c r="AE755" i="7"/>
  <c r="Z757" i="7"/>
  <c r="AA757" i="7"/>
  <c r="AB757" i="7"/>
  <c r="AC757" i="7"/>
  <c r="AD757" i="7"/>
  <c r="AE757" i="7"/>
  <c r="Z758" i="7"/>
  <c r="AA758" i="7"/>
  <c r="AB758" i="7"/>
  <c r="AC758" i="7"/>
  <c r="AD758" i="7"/>
  <c r="AE758" i="7"/>
  <c r="Z759" i="7"/>
  <c r="AA759" i="7"/>
  <c r="AB759" i="7"/>
  <c r="AC759" i="7"/>
  <c r="AD759" i="7"/>
  <c r="AE759" i="7"/>
  <c r="Z760" i="7"/>
  <c r="AA760" i="7"/>
  <c r="AB760" i="7"/>
  <c r="AC760" i="7"/>
  <c r="AD760" i="7"/>
  <c r="AE760" i="7"/>
  <c r="Z761" i="7"/>
  <c r="AA761" i="7"/>
  <c r="AB761" i="7"/>
  <c r="AC761" i="7"/>
  <c r="AD761" i="7"/>
  <c r="AE761" i="7"/>
  <c r="Z762" i="7"/>
  <c r="AA762" i="7"/>
  <c r="AB762" i="7"/>
  <c r="AC762" i="7"/>
  <c r="AD762" i="7"/>
  <c r="AE762" i="7"/>
  <c r="Z763" i="7"/>
  <c r="AA763" i="7"/>
  <c r="AB763" i="7"/>
  <c r="AC763" i="7"/>
  <c r="AD763" i="7"/>
  <c r="AE763" i="7"/>
  <c r="Z764" i="7"/>
  <c r="AA764" i="7"/>
  <c r="AB764" i="7"/>
  <c r="AC764" i="7"/>
  <c r="AD764" i="7"/>
  <c r="AE764" i="7"/>
  <c r="Z765" i="7"/>
  <c r="AA765" i="7"/>
  <c r="AB765" i="7"/>
  <c r="AC765" i="7"/>
  <c r="AD765" i="7"/>
  <c r="AE765" i="7"/>
  <c r="Z766" i="7"/>
  <c r="AA766" i="7"/>
  <c r="AB766" i="7"/>
  <c r="AC766" i="7"/>
  <c r="AD766" i="7"/>
  <c r="AE766" i="7"/>
  <c r="Z767" i="7"/>
  <c r="AA767" i="7"/>
  <c r="AB767" i="7"/>
  <c r="AC767" i="7"/>
  <c r="AD767" i="7"/>
  <c r="AE767" i="7"/>
  <c r="Z768" i="7"/>
  <c r="AA768" i="7"/>
  <c r="AB768" i="7"/>
  <c r="AC768" i="7"/>
  <c r="AD768" i="7"/>
  <c r="AE768" i="7"/>
  <c r="Z769" i="7"/>
  <c r="AA769" i="7"/>
  <c r="AB769" i="7"/>
  <c r="AC769" i="7"/>
  <c r="AD769" i="7"/>
  <c r="AE769" i="7"/>
  <c r="Z770" i="7"/>
  <c r="AA770" i="7"/>
  <c r="AB770" i="7"/>
  <c r="AC770" i="7"/>
  <c r="AD770" i="7"/>
  <c r="AE770" i="7"/>
  <c r="Z771" i="7"/>
  <c r="AA771" i="7"/>
  <c r="AB771" i="7"/>
  <c r="AC771" i="7"/>
  <c r="AD771" i="7"/>
  <c r="AE771" i="7"/>
  <c r="Z772" i="7"/>
  <c r="AA772" i="7"/>
  <c r="AB772" i="7"/>
  <c r="AC772" i="7"/>
  <c r="AD772" i="7"/>
  <c r="AE772" i="7"/>
  <c r="Z773" i="7"/>
  <c r="AA773" i="7"/>
  <c r="AB773" i="7"/>
  <c r="AC773" i="7"/>
  <c r="AD773" i="7"/>
  <c r="AE773" i="7"/>
  <c r="Z775" i="7"/>
  <c r="AA775" i="7"/>
  <c r="AB775" i="7"/>
  <c r="AC775" i="7"/>
  <c r="AD775" i="7"/>
  <c r="AE775" i="7"/>
  <c r="Z776" i="7"/>
  <c r="AA776" i="7"/>
  <c r="AB776" i="7"/>
  <c r="AC776" i="7"/>
  <c r="AD776" i="7"/>
  <c r="AE776" i="7"/>
  <c r="Z779" i="7"/>
  <c r="AA779" i="7"/>
  <c r="AB779" i="7"/>
  <c r="AC779" i="7"/>
  <c r="AD779" i="7"/>
  <c r="AE779" i="7"/>
  <c r="Z778" i="7"/>
  <c r="AA778" i="7"/>
  <c r="AB778" i="7"/>
  <c r="AC778" i="7"/>
  <c r="AD778" i="7"/>
  <c r="AE778" i="7"/>
  <c r="Z777" i="7"/>
  <c r="AA777" i="7"/>
  <c r="AB777" i="7"/>
  <c r="AC777" i="7"/>
  <c r="AD777" i="7"/>
  <c r="AE777" i="7"/>
  <c r="Z781" i="7"/>
  <c r="AA781" i="7"/>
  <c r="AB781" i="7"/>
  <c r="AC781" i="7"/>
  <c r="AD781" i="7"/>
  <c r="AE781" i="7"/>
  <c r="Z786" i="7"/>
  <c r="AA786" i="7"/>
  <c r="AB786" i="7"/>
  <c r="AC786" i="7"/>
  <c r="AD786" i="7"/>
  <c r="AE786" i="7"/>
  <c r="Z787" i="7"/>
  <c r="AA787" i="7"/>
  <c r="AB787" i="7"/>
  <c r="AC787" i="7"/>
  <c r="AD787" i="7"/>
  <c r="AE787" i="7"/>
  <c r="Z803" i="7"/>
  <c r="AA803" i="7"/>
  <c r="AB803" i="7"/>
  <c r="AC803" i="7"/>
  <c r="AD803" i="7"/>
  <c r="AE803" i="7"/>
  <c r="Z791" i="7"/>
  <c r="AA791" i="7"/>
  <c r="AB791" i="7"/>
  <c r="AC791" i="7"/>
  <c r="AD791" i="7"/>
  <c r="AE791" i="7"/>
  <c r="Z792" i="7"/>
  <c r="AA792" i="7"/>
  <c r="AB792" i="7"/>
  <c r="AC792" i="7"/>
  <c r="AD792" i="7"/>
  <c r="AE792" i="7"/>
  <c r="Z793" i="7"/>
  <c r="AA793" i="7"/>
  <c r="AB793" i="7"/>
  <c r="AC793" i="7"/>
  <c r="AD793" i="7"/>
  <c r="AE793" i="7"/>
  <c r="Z795" i="7"/>
  <c r="AA795" i="7"/>
  <c r="AB795" i="7"/>
  <c r="AC795" i="7"/>
  <c r="AD795" i="7"/>
  <c r="AE795" i="7"/>
  <c r="Z796" i="7"/>
  <c r="AA796" i="7"/>
  <c r="AB796" i="7"/>
  <c r="AC796" i="7"/>
  <c r="AD796" i="7"/>
  <c r="AE796" i="7"/>
  <c r="Z798" i="7"/>
  <c r="AA798" i="7"/>
  <c r="AB798" i="7"/>
  <c r="AC798" i="7"/>
  <c r="AD798" i="7"/>
  <c r="AE798" i="7"/>
  <c r="Z799" i="7"/>
  <c r="AA799" i="7"/>
  <c r="AB799" i="7"/>
  <c r="AC799" i="7"/>
  <c r="AD799" i="7"/>
  <c r="AE799" i="7"/>
  <c r="Z800" i="7"/>
  <c r="AA800" i="7"/>
  <c r="AB800" i="7"/>
  <c r="AC800" i="7"/>
  <c r="AD800" i="7"/>
  <c r="AE800" i="7"/>
  <c r="Z801" i="7"/>
  <c r="AA801" i="7"/>
  <c r="AB801" i="7"/>
  <c r="AC801" i="7"/>
  <c r="AD801" i="7"/>
  <c r="AE801" i="7"/>
  <c r="Z819" i="7"/>
  <c r="AA819" i="7"/>
  <c r="AB819" i="7"/>
  <c r="AC819" i="7"/>
  <c r="AD819" i="7"/>
  <c r="AE819" i="7"/>
  <c r="Z783" i="7"/>
  <c r="AA783" i="7"/>
  <c r="AB783" i="7"/>
  <c r="AC783" i="7"/>
  <c r="AD783" i="7"/>
  <c r="AE783" i="7"/>
  <c r="Z789" i="7"/>
  <c r="AA789" i="7"/>
  <c r="AB789" i="7"/>
  <c r="AC789" i="7"/>
  <c r="AD789" i="7"/>
  <c r="AE789" i="7"/>
  <c r="Z782" i="7"/>
  <c r="AA782" i="7"/>
  <c r="AB782" i="7"/>
  <c r="AC782" i="7"/>
  <c r="AD782" i="7"/>
  <c r="AE782" i="7"/>
  <c r="Z788" i="7"/>
  <c r="AA788" i="7"/>
  <c r="AB788" i="7"/>
  <c r="AC788" i="7"/>
  <c r="AD788" i="7"/>
  <c r="AE788" i="7"/>
  <c r="Z802" i="7"/>
  <c r="AA802" i="7"/>
  <c r="AB802" i="7"/>
  <c r="AC802" i="7"/>
  <c r="AD802" i="7"/>
  <c r="AE802" i="7"/>
  <c r="Z536" i="7"/>
  <c r="AA536" i="7"/>
  <c r="AB536" i="7"/>
  <c r="AC536" i="7"/>
  <c r="AD536" i="7"/>
  <c r="AE536" i="7"/>
  <c r="Z804" i="7"/>
  <c r="AA804" i="7"/>
  <c r="AB804" i="7"/>
  <c r="AC804" i="7"/>
  <c r="AD804" i="7"/>
  <c r="AE804" i="7"/>
  <c r="Z805" i="7"/>
  <c r="AA805" i="7"/>
  <c r="AB805" i="7"/>
  <c r="AC805" i="7"/>
  <c r="AD805" i="7"/>
  <c r="AE805" i="7"/>
  <c r="Z806" i="7"/>
  <c r="AA806" i="7"/>
  <c r="AB806" i="7"/>
  <c r="AC806" i="7"/>
  <c r="AD806" i="7"/>
  <c r="AE806" i="7"/>
  <c r="Z807" i="7"/>
  <c r="AA807" i="7"/>
  <c r="AB807" i="7"/>
  <c r="AC807" i="7"/>
  <c r="AD807" i="7"/>
  <c r="AE807" i="7"/>
  <c r="Z808" i="7"/>
  <c r="AA808" i="7"/>
  <c r="AB808" i="7"/>
  <c r="AC808" i="7"/>
  <c r="AD808" i="7"/>
  <c r="AE808" i="7"/>
  <c r="Z809" i="7"/>
  <c r="AA809" i="7"/>
  <c r="AB809" i="7"/>
  <c r="AC809" i="7"/>
  <c r="AD809" i="7"/>
  <c r="AE809" i="7"/>
  <c r="Z810" i="7"/>
  <c r="AA810" i="7"/>
  <c r="AB810" i="7"/>
  <c r="AC810" i="7"/>
  <c r="AD810" i="7"/>
  <c r="AE810" i="7"/>
  <c r="Z811" i="7"/>
  <c r="AA811" i="7"/>
  <c r="AB811" i="7"/>
  <c r="AC811" i="7"/>
  <c r="AD811" i="7"/>
  <c r="AE811" i="7"/>
  <c r="Z812" i="7"/>
  <c r="AA812" i="7"/>
  <c r="AB812" i="7"/>
  <c r="AC812" i="7"/>
  <c r="AD812" i="7"/>
  <c r="AE812" i="7"/>
  <c r="Z813" i="7"/>
  <c r="AA813" i="7"/>
  <c r="AB813" i="7"/>
  <c r="AC813" i="7"/>
  <c r="AD813" i="7"/>
  <c r="AE813" i="7"/>
  <c r="Z814" i="7"/>
  <c r="AA814" i="7"/>
  <c r="AB814" i="7"/>
  <c r="AC814" i="7"/>
  <c r="AD814" i="7"/>
  <c r="AE814" i="7"/>
  <c r="Z815" i="7"/>
  <c r="AA815" i="7"/>
  <c r="AB815" i="7"/>
  <c r="AC815" i="7"/>
  <c r="AD815" i="7"/>
  <c r="AE815" i="7"/>
  <c r="Z816" i="7"/>
  <c r="AA816" i="7"/>
  <c r="AB816" i="7"/>
  <c r="AC816" i="7"/>
  <c r="AD816" i="7"/>
  <c r="AE816" i="7"/>
  <c r="Z817" i="7"/>
  <c r="AA817" i="7"/>
  <c r="AB817" i="7"/>
  <c r="AC817" i="7"/>
  <c r="AD817" i="7"/>
  <c r="AE817" i="7"/>
  <c r="Z820" i="7"/>
  <c r="AA820" i="7"/>
  <c r="AB820" i="7"/>
  <c r="AC820" i="7"/>
  <c r="AD820" i="7"/>
  <c r="AE820" i="7"/>
  <c r="Z821" i="7"/>
  <c r="AA821" i="7"/>
  <c r="AB821" i="7"/>
  <c r="AC821" i="7"/>
  <c r="AD821" i="7"/>
  <c r="AE821" i="7"/>
  <c r="Z822" i="7"/>
  <c r="AA822" i="7"/>
  <c r="AB822" i="7"/>
  <c r="AC822" i="7"/>
  <c r="AD822" i="7"/>
  <c r="AE822" i="7"/>
  <c r="Z823" i="7"/>
  <c r="AA823" i="7"/>
  <c r="AB823" i="7"/>
  <c r="AC823" i="7"/>
  <c r="AD823" i="7"/>
  <c r="AE823" i="7"/>
  <c r="Z824" i="7"/>
  <c r="AA824" i="7"/>
  <c r="AB824" i="7"/>
  <c r="AC824" i="7"/>
  <c r="AD824" i="7"/>
  <c r="AE824" i="7"/>
  <c r="Z825" i="7"/>
  <c r="AA825" i="7"/>
  <c r="AB825" i="7"/>
  <c r="AC825" i="7"/>
  <c r="AD825" i="7"/>
  <c r="AE825" i="7"/>
  <c r="Z826" i="7"/>
  <c r="AA826" i="7"/>
  <c r="AB826" i="7"/>
  <c r="AC826" i="7"/>
  <c r="AD826" i="7"/>
  <c r="AE826" i="7"/>
  <c r="Z827" i="7"/>
  <c r="AA827" i="7"/>
  <c r="AB827" i="7"/>
  <c r="AC827" i="7"/>
  <c r="AD827" i="7"/>
  <c r="AE827" i="7"/>
  <c r="Z828" i="7"/>
  <c r="AA828" i="7"/>
  <c r="AB828" i="7"/>
  <c r="AC828" i="7"/>
  <c r="AD828" i="7"/>
  <c r="AE828" i="7"/>
  <c r="Z831" i="7"/>
  <c r="AA831" i="7"/>
  <c r="AB831" i="7"/>
  <c r="AC831" i="7"/>
  <c r="AD831" i="7"/>
  <c r="AE831" i="7"/>
  <c r="Z832" i="7"/>
  <c r="AA832" i="7"/>
  <c r="AB832" i="7"/>
  <c r="AC832" i="7"/>
  <c r="AD832" i="7"/>
  <c r="AE832" i="7"/>
  <c r="Z833" i="7"/>
  <c r="AA833" i="7"/>
  <c r="AB833" i="7"/>
  <c r="AC833" i="7"/>
  <c r="AD833" i="7"/>
  <c r="AE833" i="7"/>
  <c r="Z834" i="7"/>
  <c r="AA834" i="7"/>
  <c r="AB834" i="7"/>
  <c r="AC834" i="7"/>
  <c r="AD834" i="7"/>
  <c r="AE834" i="7"/>
  <c r="Z835" i="7"/>
  <c r="AA835" i="7"/>
  <c r="AB835" i="7"/>
  <c r="AC835" i="7"/>
  <c r="AD835" i="7"/>
  <c r="AE835" i="7"/>
  <c r="Z836" i="7"/>
  <c r="AA836" i="7"/>
  <c r="AB836" i="7"/>
  <c r="AC836" i="7"/>
  <c r="AD836" i="7"/>
  <c r="AE836" i="7"/>
  <c r="Z838" i="7"/>
  <c r="AA838" i="7"/>
  <c r="AB838" i="7"/>
  <c r="AC838" i="7"/>
  <c r="AD838" i="7"/>
  <c r="AE838" i="7"/>
  <c r="Z839" i="7"/>
  <c r="AA839" i="7"/>
  <c r="AB839" i="7"/>
  <c r="AC839" i="7"/>
  <c r="AD839" i="7"/>
  <c r="AE839" i="7"/>
  <c r="Z840" i="7"/>
  <c r="AA840" i="7"/>
  <c r="AB840" i="7"/>
  <c r="AC840" i="7"/>
  <c r="AD840" i="7"/>
  <c r="AE840" i="7"/>
  <c r="Z841" i="7"/>
  <c r="AA841" i="7"/>
  <c r="AB841" i="7"/>
  <c r="AC841" i="7"/>
  <c r="AD841" i="7"/>
  <c r="AE841" i="7"/>
  <c r="Z842" i="7"/>
  <c r="AA842" i="7"/>
  <c r="AB842" i="7"/>
  <c r="AC842" i="7"/>
  <c r="AD842" i="7"/>
  <c r="AE842" i="7"/>
  <c r="Z843" i="7"/>
  <c r="AA843" i="7"/>
  <c r="AB843" i="7"/>
  <c r="AC843" i="7"/>
  <c r="AD843" i="7"/>
  <c r="AE843" i="7"/>
  <c r="Z844" i="7"/>
  <c r="AA844" i="7"/>
  <c r="AB844" i="7"/>
  <c r="AC844" i="7"/>
  <c r="AD844" i="7"/>
  <c r="AE844" i="7"/>
  <c r="Z845" i="7"/>
  <c r="AA845" i="7"/>
  <c r="AB845" i="7"/>
  <c r="AC845" i="7"/>
  <c r="AD845" i="7"/>
  <c r="AE845" i="7"/>
  <c r="Z846" i="7"/>
  <c r="AA846" i="7"/>
  <c r="AB846" i="7"/>
  <c r="AC846" i="7"/>
  <c r="AD846" i="7"/>
  <c r="AE846" i="7"/>
  <c r="Z847" i="7"/>
  <c r="AA847" i="7"/>
  <c r="AB847" i="7"/>
  <c r="AC847" i="7"/>
  <c r="AD847" i="7"/>
  <c r="AE847" i="7"/>
  <c r="Z848" i="7"/>
  <c r="AA848" i="7"/>
  <c r="AB848" i="7"/>
  <c r="AC848" i="7"/>
  <c r="AD848" i="7"/>
  <c r="AE848" i="7"/>
  <c r="Z849" i="7"/>
  <c r="AA849" i="7"/>
  <c r="AB849" i="7"/>
  <c r="AC849" i="7"/>
  <c r="AD849" i="7"/>
  <c r="AE849" i="7"/>
  <c r="Z850" i="7"/>
  <c r="AA850" i="7"/>
  <c r="AB850" i="7"/>
  <c r="AC850" i="7"/>
  <c r="AD850" i="7"/>
  <c r="AE850" i="7"/>
  <c r="Z851" i="7"/>
  <c r="AA851" i="7"/>
  <c r="AB851" i="7"/>
  <c r="AC851" i="7"/>
  <c r="AD851" i="7"/>
  <c r="AE851" i="7"/>
  <c r="Z853" i="7"/>
  <c r="AA853" i="7"/>
  <c r="AB853" i="7"/>
  <c r="AC853" i="7"/>
  <c r="AD853" i="7"/>
  <c r="AE853" i="7"/>
  <c r="Z854" i="7"/>
  <c r="AA854" i="7"/>
  <c r="AB854" i="7"/>
  <c r="AC854" i="7"/>
  <c r="AD854" i="7"/>
  <c r="AE854" i="7"/>
  <c r="Z855" i="7"/>
  <c r="AA855" i="7"/>
  <c r="AB855" i="7"/>
  <c r="AC855" i="7"/>
  <c r="AD855" i="7"/>
  <c r="AE855" i="7"/>
  <c r="Z856" i="7"/>
  <c r="AA856" i="7"/>
  <c r="AB856" i="7"/>
  <c r="AC856" i="7"/>
  <c r="AD856" i="7"/>
  <c r="AE856" i="7"/>
  <c r="Z857" i="7"/>
  <c r="AA857" i="7"/>
  <c r="AB857" i="7"/>
  <c r="AC857" i="7"/>
  <c r="AD857" i="7"/>
  <c r="AE857" i="7"/>
  <c r="Z858" i="7"/>
  <c r="AA858" i="7"/>
  <c r="AB858" i="7"/>
  <c r="AC858" i="7"/>
  <c r="AD858" i="7"/>
  <c r="AE858" i="7"/>
  <c r="Z859" i="7"/>
  <c r="AA859" i="7"/>
  <c r="AB859" i="7"/>
  <c r="AC859" i="7"/>
  <c r="AD859" i="7"/>
  <c r="AE859" i="7"/>
  <c r="Z860" i="7"/>
  <c r="AA860" i="7"/>
  <c r="AB860" i="7"/>
  <c r="AC860" i="7"/>
  <c r="AD860" i="7"/>
  <c r="AE860" i="7"/>
  <c r="Z861" i="7"/>
  <c r="AA861" i="7"/>
  <c r="AB861" i="7"/>
  <c r="AC861" i="7"/>
  <c r="AD861" i="7"/>
  <c r="AE861" i="7"/>
  <c r="Z865" i="7"/>
  <c r="AA865" i="7"/>
  <c r="AB865" i="7"/>
  <c r="AC865" i="7"/>
  <c r="AD865" i="7"/>
  <c r="AE865" i="7"/>
  <c r="Z863" i="7"/>
  <c r="AA863" i="7"/>
  <c r="AB863" i="7"/>
  <c r="AC863" i="7"/>
  <c r="AD863" i="7"/>
  <c r="AE863" i="7"/>
  <c r="Z866" i="7"/>
  <c r="AA866" i="7"/>
  <c r="AB866" i="7"/>
  <c r="AC866" i="7"/>
  <c r="AD866" i="7"/>
  <c r="AE866" i="7"/>
  <c r="Z867" i="7"/>
  <c r="AA867" i="7"/>
  <c r="AB867" i="7"/>
  <c r="AC867" i="7"/>
  <c r="AD867" i="7"/>
  <c r="AE867" i="7"/>
  <c r="Z868" i="7"/>
  <c r="AA868" i="7"/>
  <c r="AB868" i="7"/>
  <c r="AC868" i="7"/>
  <c r="AD868" i="7"/>
  <c r="AE868" i="7"/>
  <c r="Z869" i="7"/>
  <c r="AA869" i="7"/>
  <c r="AB869" i="7"/>
  <c r="AC869" i="7"/>
  <c r="AD869" i="7"/>
  <c r="AE869" i="7"/>
  <c r="Z871" i="7"/>
  <c r="AA871" i="7"/>
  <c r="AB871" i="7"/>
  <c r="AC871" i="7"/>
  <c r="AD871" i="7"/>
  <c r="AE871" i="7"/>
  <c r="Z873" i="7"/>
  <c r="AA873" i="7"/>
  <c r="AB873" i="7"/>
  <c r="AC873" i="7"/>
  <c r="AD873" i="7"/>
  <c r="AE873" i="7"/>
  <c r="Z875" i="7"/>
  <c r="AA875" i="7"/>
  <c r="AB875" i="7"/>
  <c r="AC875" i="7"/>
  <c r="AD875" i="7"/>
  <c r="AE875" i="7"/>
  <c r="Z876" i="7"/>
  <c r="AA876" i="7"/>
  <c r="AB876" i="7"/>
  <c r="AC876" i="7"/>
  <c r="AD876" i="7"/>
  <c r="AE876" i="7"/>
  <c r="Z877" i="7"/>
  <c r="AA877" i="7"/>
  <c r="AB877" i="7"/>
  <c r="AC877" i="7"/>
  <c r="AD877" i="7"/>
  <c r="AE877" i="7"/>
  <c r="Z878" i="7"/>
  <c r="AA878" i="7"/>
  <c r="AB878" i="7"/>
  <c r="AC878" i="7"/>
  <c r="AD878" i="7"/>
  <c r="AE878" i="7"/>
  <c r="Z879" i="7"/>
  <c r="AA879" i="7"/>
  <c r="AB879" i="7"/>
  <c r="AC879" i="7"/>
  <c r="AD879" i="7"/>
  <c r="AE879" i="7"/>
  <c r="Z880" i="7"/>
  <c r="AA880" i="7"/>
  <c r="AB880" i="7"/>
  <c r="AC880" i="7"/>
  <c r="AD880" i="7"/>
  <c r="AE880" i="7"/>
  <c r="Z881" i="7"/>
  <c r="AA881" i="7"/>
  <c r="AB881" i="7"/>
  <c r="AC881" i="7"/>
  <c r="AD881" i="7"/>
  <c r="AE881" i="7"/>
  <c r="Z882" i="7"/>
  <c r="AA882" i="7"/>
  <c r="AB882" i="7"/>
  <c r="AC882" i="7"/>
  <c r="AD882" i="7"/>
  <c r="AE882" i="7"/>
  <c r="Z883" i="7"/>
  <c r="AA883" i="7"/>
  <c r="AB883" i="7"/>
  <c r="AC883" i="7"/>
  <c r="AD883" i="7"/>
  <c r="AE883" i="7"/>
  <c r="Z884" i="7"/>
  <c r="AA884" i="7"/>
  <c r="AB884" i="7"/>
  <c r="AC884" i="7"/>
  <c r="AD884" i="7"/>
  <c r="AE884" i="7"/>
  <c r="Z885" i="7"/>
  <c r="AA885" i="7"/>
  <c r="AB885" i="7"/>
  <c r="AC885" i="7"/>
  <c r="AD885" i="7"/>
  <c r="AE885" i="7"/>
  <c r="Z886" i="7"/>
  <c r="AA886" i="7"/>
  <c r="AB886" i="7"/>
  <c r="AC886" i="7"/>
  <c r="AD886" i="7"/>
  <c r="AE886" i="7"/>
  <c r="Z887" i="7"/>
  <c r="AA887" i="7"/>
  <c r="AB887" i="7"/>
  <c r="AC887" i="7"/>
  <c r="AD887" i="7"/>
  <c r="AE887" i="7"/>
  <c r="Z888" i="7"/>
  <c r="AA888" i="7"/>
  <c r="AB888" i="7"/>
  <c r="AC888" i="7"/>
  <c r="AD888" i="7"/>
  <c r="AE888" i="7"/>
  <c r="Z889" i="7"/>
  <c r="AA889" i="7"/>
  <c r="AB889" i="7"/>
  <c r="AC889" i="7"/>
  <c r="AD889" i="7"/>
  <c r="AE889" i="7"/>
  <c r="Z890" i="7"/>
  <c r="AA890" i="7"/>
  <c r="AB890" i="7"/>
  <c r="AC890" i="7"/>
  <c r="AD890" i="7"/>
  <c r="AE890" i="7"/>
  <c r="Z891" i="7"/>
  <c r="AA891" i="7"/>
  <c r="AB891" i="7"/>
  <c r="AC891" i="7"/>
  <c r="AD891" i="7"/>
  <c r="AE891" i="7"/>
  <c r="Z892" i="7"/>
  <c r="AA892" i="7"/>
  <c r="AB892" i="7"/>
  <c r="AC892" i="7"/>
  <c r="AD892" i="7"/>
  <c r="AE892" i="7"/>
  <c r="Z893" i="7"/>
  <c r="AA893" i="7"/>
  <c r="AB893" i="7"/>
  <c r="AC893" i="7"/>
  <c r="AD893" i="7"/>
  <c r="AE893" i="7"/>
  <c r="Z894" i="7"/>
  <c r="AA894" i="7"/>
  <c r="AB894" i="7"/>
  <c r="AC894" i="7"/>
  <c r="AD894" i="7"/>
  <c r="AE894" i="7"/>
  <c r="Z895" i="7"/>
  <c r="AA895" i="7"/>
  <c r="AB895" i="7"/>
  <c r="AC895" i="7"/>
  <c r="AD895" i="7"/>
  <c r="AE895" i="7"/>
  <c r="Z896" i="7"/>
  <c r="AA896" i="7"/>
  <c r="AB896" i="7"/>
  <c r="AC896" i="7"/>
  <c r="AD896" i="7"/>
  <c r="AE896" i="7"/>
  <c r="Z897" i="7"/>
  <c r="AA897" i="7"/>
  <c r="AB897" i="7"/>
  <c r="AC897" i="7"/>
  <c r="AD897" i="7"/>
  <c r="AE897" i="7"/>
  <c r="Z898" i="7"/>
  <c r="AA898" i="7"/>
  <c r="AB898" i="7"/>
  <c r="AC898" i="7"/>
  <c r="AD898" i="7"/>
  <c r="AE898" i="7"/>
  <c r="Z900" i="7"/>
  <c r="AA900" i="7"/>
  <c r="AB900" i="7"/>
  <c r="AC900" i="7"/>
  <c r="AD900" i="7"/>
  <c r="AE900" i="7"/>
  <c r="Z902" i="7"/>
  <c r="AA902" i="7"/>
  <c r="AB902" i="7"/>
  <c r="AC902" i="7"/>
  <c r="AD902" i="7"/>
  <c r="AE902" i="7"/>
  <c r="Z903" i="7"/>
  <c r="AA903" i="7"/>
  <c r="AB903" i="7"/>
  <c r="AC903" i="7"/>
  <c r="AD903" i="7"/>
  <c r="AE903" i="7"/>
  <c r="Z904" i="7"/>
  <c r="AA904" i="7"/>
  <c r="AB904" i="7"/>
  <c r="AC904" i="7"/>
  <c r="AD904" i="7"/>
  <c r="AE904" i="7"/>
  <c r="Z905" i="7"/>
  <c r="AA905" i="7"/>
  <c r="AB905" i="7"/>
  <c r="AC905" i="7"/>
  <c r="AD905" i="7"/>
  <c r="AE905" i="7"/>
  <c r="Z906" i="7"/>
  <c r="AA906" i="7"/>
  <c r="AB906" i="7"/>
  <c r="AC906" i="7"/>
  <c r="AD906" i="7"/>
  <c r="AE906" i="7"/>
  <c r="Z907" i="7"/>
  <c r="AA907" i="7"/>
  <c r="AB907" i="7"/>
  <c r="AC907" i="7"/>
  <c r="AD907" i="7"/>
  <c r="AE907" i="7"/>
  <c r="Z909" i="7"/>
  <c r="AA909" i="7"/>
  <c r="AB909" i="7"/>
  <c r="AC909" i="7"/>
  <c r="AD909" i="7"/>
  <c r="AE909" i="7"/>
  <c r="Z910" i="7"/>
  <c r="AA910" i="7"/>
  <c r="AB910" i="7"/>
  <c r="AC910" i="7"/>
  <c r="AD910" i="7"/>
  <c r="AE910" i="7"/>
  <c r="Z911" i="7"/>
  <c r="AA911" i="7"/>
  <c r="AB911" i="7"/>
  <c r="AC911" i="7"/>
  <c r="AD911" i="7"/>
  <c r="AE911" i="7"/>
  <c r="Z912" i="7"/>
  <c r="AA912" i="7"/>
  <c r="AB912" i="7"/>
  <c r="AC912" i="7"/>
  <c r="AD912" i="7"/>
  <c r="AE912" i="7"/>
  <c r="Z913" i="7"/>
  <c r="AA913" i="7"/>
  <c r="AB913" i="7"/>
  <c r="AC913" i="7"/>
  <c r="AD913" i="7"/>
  <c r="AE913" i="7"/>
  <c r="Z914" i="7"/>
  <c r="AA914" i="7"/>
  <c r="AB914" i="7"/>
  <c r="AC914" i="7"/>
  <c r="AD914" i="7"/>
  <c r="AE914" i="7"/>
  <c r="Z915" i="7"/>
  <c r="AA915" i="7"/>
  <c r="AB915" i="7"/>
  <c r="AC915" i="7"/>
  <c r="AD915" i="7"/>
  <c r="AE915" i="7"/>
  <c r="Z916" i="7"/>
  <c r="AA916" i="7"/>
  <c r="AB916" i="7"/>
  <c r="AC916" i="7"/>
  <c r="AD916" i="7"/>
  <c r="AE916" i="7"/>
  <c r="Z917" i="7"/>
  <c r="AA917" i="7"/>
  <c r="AB917" i="7"/>
  <c r="AC917" i="7"/>
  <c r="AD917" i="7"/>
  <c r="AE917" i="7"/>
  <c r="Z918" i="7"/>
  <c r="AA918" i="7"/>
  <c r="AB918" i="7"/>
  <c r="AC918" i="7"/>
  <c r="AD918" i="7"/>
  <c r="AE918" i="7"/>
  <c r="Z919" i="7"/>
  <c r="AA919" i="7"/>
  <c r="AB919" i="7"/>
  <c r="AC919" i="7"/>
  <c r="AD919" i="7"/>
  <c r="AE919" i="7"/>
  <c r="Z920" i="7"/>
  <c r="AA920" i="7"/>
  <c r="AB920" i="7"/>
  <c r="AC920" i="7"/>
  <c r="AD920" i="7"/>
  <c r="AE920" i="7"/>
  <c r="Z921" i="7"/>
  <c r="AA921" i="7"/>
  <c r="AB921" i="7"/>
  <c r="AC921" i="7"/>
  <c r="AD921" i="7"/>
  <c r="AE921" i="7"/>
  <c r="Z922" i="7"/>
  <c r="AA922" i="7"/>
  <c r="AB922" i="7"/>
  <c r="AC922" i="7"/>
  <c r="AD922" i="7"/>
  <c r="AE922" i="7"/>
  <c r="Z923" i="7"/>
  <c r="AA923" i="7"/>
  <c r="AB923" i="7"/>
  <c r="AC923" i="7"/>
  <c r="AD923" i="7"/>
  <c r="AE923" i="7"/>
  <c r="Z924" i="7"/>
  <c r="AA924" i="7"/>
  <c r="AB924" i="7"/>
  <c r="AC924" i="7"/>
  <c r="AD924" i="7"/>
  <c r="AE924" i="7"/>
  <c r="Z926" i="7"/>
  <c r="AA926" i="7"/>
  <c r="AB926" i="7"/>
  <c r="AC926" i="7"/>
  <c r="AD926" i="7"/>
  <c r="AE926" i="7"/>
  <c r="Z927" i="7"/>
  <c r="AA927" i="7"/>
  <c r="AB927" i="7"/>
  <c r="AC927" i="7"/>
  <c r="AD927" i="7"/>
  <c r="AE927" i="7"/>
  <c r="Z928" i="7"/>
  <c r="AA928" i="7"/>
  <c r="AB928" i="7"/>
  <c r="AC928" i="7"/>
  <c r="AD928" i="7"/>
  <c r="AE928" i="7"/>
  <c r="Z929" i="7"/>
  <c r="AA929" i="7"/>
  <c r="AB929" i="7"/>
  <c r="AC929" i="7"/>
  <c r="AD929" i="7"/>
  <c r="AE929" i="7"/>
  <c r="Z930" i="7"/>
  <c r="AA930" i="7"/>
  <c r="AB930" i="7"/>
  <c r="AC930" i="7"/>
  <c r="AD930" i="7"/>
  <c r="AE930" i="7"/>
  <c r="Z931" i="7"/>
  <c r="AA931" i="7"/>
  <c r="AB931" i="7"/>
  <c r="AC931" i="7"/>
  <c r="AD931" i="7"/>
  <c r="AE931" i="7"/>
  <c r="Z932" i="7"/>
  <c r="AA932" i="7"/>
  <c r="AB932" i="7"/>
  <c r="AC932" i="7"/>
  <c r="AD932" i="7"/>
  <c r="AE932" i="7"/>
  <c r="Z933" i="7"/>
  <c r="AA933" i="7"/>
  <c r="AB933" i="7"/>
  <c r="AC933" i="7"/>
  <c r="AD933" i="7"/>
  <c r="AE933" i="7"/>
  <c r="Z934" i="7"/>
  <c r="AA934" i="7"/>
  <c r="AB934" i="7"/>
  <c r="AC934" i="7"/>
  <c r="AD934" i="7"/>
  <c r="AE934" i="7"/>
  <c r="Z936" i="7"/>
  <c r="AA936" i="7"/>
  <c r="AB936" i="7"/>
  <c r="AC936" i="7"/>
  <c r="AD936" i="7"/>
  <c r="AE936" i="7"/>
  <c r="Z938" i="7"/>
  <c r="AA938" i="7"/>
  <c r="AB938" i="7"/>
  <c r="AC938" i="7"/>
  <c r="AD938" i="7"/>
  <c r="AE938" i="7"/>
  <c r="Z939" i="7"/>
  <c r="AA939" i="7"/>
  <c r="AB939" i="7"/>
  <c r="AC939" i="7"/>
  <c r="AD939" i="7"/>
  <c r="AE939" i="7"/>
  <c r="Z940" i="7"/>
  <c r="AA940" i="7"/>
  <c r="AB940" i="7"/>
  <c r="AC940" i="7"/>
  <c r="AD940" i="7"/>
  <c r="AE940" i="7"/>
  <c r="Z941" i="7"/>
  <c r="AA941" i="7"/>
  <c r="AB941" i="7"/>
  <c r="AC941" i="7"/>
  <c r="AD941" i="7"/>
  <c r="AE941" i="7"/>
  <c r="Z942" i="7"/>
  <c r="AA942" i="7"/>
  <c r="AB942" i="7"/>
  <c r="AC942" i="7"/>
  <c r="AD942" i="7"/>
  <c r="AE942" i="7"/>
  <c r="Z943" i="7"/>
  <c r="AA943" i="7"/>
  <c r="AB943" i="7"/>
  <c r="AC943" i="7"/>
  <c r="AD943" i="7"/>
  <c r="AE943" i="7"/>
  <c r="Z944" i="7"/>
  <c r="AA944" i="7"/>
  <c r="AB944" i="7"/>
  <c r="AC944" i="7"/>
  <c r="AD944" i="7"/>
  <c r="AE944" i="7"/>
  <c r="Z945" i="7"/>
  <c r="AA945" i="7"/>
  <c r="AB945" i="7"/>
  <c r="AC945" i="7"/>
  <c r="AD945" i="7"/>
  <c r="AE945" i="7"/>
  <c r="Z946" i="7"/>
  <c r="AA946" i="7"/>
  <c r="AB946" i="7"/>
  <c r="AC946" i="7"/>
  <c r="AD946" i="7"/>
  <c r="AE946" i="7"/>
  <c r="Z948" i="7"/>
  <c r="AA948" i="7"/>
  <c r="AB948" i="7"/>
  <c r="AC948" i="7"/>
  <c r="AD948" i="7"/>
  <c r="AE948" i="7"/>
  <c r="Z950" i="7"/>
  <c r="AA950" i="7"/>
  <c r="AB950" i="7"/>
  <c r="AC950" i="7"/>
  <c r="AD950" i="7"/>
  <c r="AE950" i="7"/>
  <c r="Z952" i="7"/>
  <c r="AA952" i="7"/>
  <c r="AB952" i="7"/>
  <c r="AC952" i="7"/>
  <c r="AD952" i="7"/>
  <c r="AE952" i="7"/>
  <c r="Z953" i="7"/>
  <c r="AA953" i="7"/>
  <c r="AB953" i="7"/>
  <c r="AC953" i="7"/>
  <c r="AD953" i="7"/>
  <c r="AE953" i="7"/>
  <c r="Z954" i="7"/>
  <c r="AA954" i="7"/>
  <c r="AB954" i="7"/>
  <c r="AC954" i="7"/>
  <c r="AD954" i="7"/>
  <c r="AE954" i="7"/>
  <c r="Z957" i="7"/>
  <c r="AA957" i="7"/>
  <c r="AB957" i="7"/>
  <c r="AC957" i="7"/>
  <c r="AD957" i="7"/>
  <c r="AE957" i="7"/>
  <c r="Z958" i="7"/>
  <c r="AA958" i="7"/>
  <c r="AB958" i="7"/>
  <c r="AC958" i="7"/>
  <c r="AD958" i="7"/>
  <c r="AE958" i="7"/>
  <c r="Z959" i="7"/>
  <c r="AA959" i="7"/>
  <c r="AB959" i="7"/>
  <c r="AC959" i="7"/>
  <c r="AD959" i="7"/>
  <c r="AE959" i="7"/>
  <c r="Z962" i="7"/>
  <c r="AA962" i="7"/>
  <c r="AB962" i="7"/>
  <c r="AC962" i="7"/>
  <c r="AD962" i="7"/>
  <c r="AE962" i="7"/>
  <c r="Z963" i="7"/>
  <c r="AA963" i="7"/>
  <c r="AB963" i="7"/>
  <c r="AC963" i="7"/>
  <c r="AD963" i="7"/>
  <c r="AE963" i="7"/>
  <c r="Z964" i="7"/>
  <c r="AA964" i="7"/>
  <c r="AB964" i="7"/>
  <c r="AC964" i="7"/>
  <c r="AD964" i="7"/>
  <c r="AE964" i="7"/>
  <c r="Z966" i="7"/>
  <c r="AA966" i="7"/>
  <c r="AB966" i="7"/>
  <c r="AC966" i="7"/>
  <c r="AD966" i="7"/>
  <c r="AE966" i="7"/>
  <c r="Z968" i="7"/>
  <c r="AA968" i="7"/>
  <c r="AB968" i="7"/>
  <c r="AC968" i="7"/>
  <c r="AD968" i="7"/>
  <c r="AE968" i="7"/>
  <c r="Z969" i="7"/>
  <c r="AA969" i="7"/>
  <c r="AB969" i="7"/>
  <c r="AC969" i="7"/>
  <c r="AD969" i="7"/>
  <c r="AE969" i="7"/>
  <c r="Z970" i="7"/>
  <c r="AA970" i="7"/>
  <c r="AB970" i="7"/>
  <c r="AC970" i="7"/>
  <c r="AD970" i="7"/>
  <c r="AE970" i="7"/>
  <c r="Z971" i="7"/>
  <c r="AA971" i="7"/>
  <c r="AB971" i="7"/>
  <c r="AC971" i="7"/>
  <c r="AD971" i="7"/>
  <c r="AE971" i="7"/>
  <c r="Z973" i="7"/>
  <c r="AA973" i="7"/>
  <c r="AB973" i="7"/>
  <c r="AC973" i="7"/>
  <c r="AD973" i="7"/>
  <c r="AE973" i="7"/>
  <c r="Z974" i="7"/>
  <c r="AA974" i="7"/>
  <c r="AB974" i="7"/>
  <c r="AC974" i="7"/>
  <c r="AD974" i="7"/>
  <c r="AE974" i="7"/>
  <c r="Z975" i="7"/>
  <c r="AA975" i="7"/>
  <c r="AB975" i="7"/>
  <c r="AC975" i="7"/>
  <c r="AD975" i="7"/>
  <c r="AE975" i="7"/>
  <c r="Z976" i="7"/>
  <c r="AA976" i="7"/>
  <c r="AB976" i="7"/>
  <c r="AC976" i="7"/>
  <c r="AD976" i="7"/>
  <c r="AE976" i="7"/>
  <c r="Z977" i="7"/>
  <c r="AA977" i="7"/>
  <c r="AB977" i="7"/>
  <c r="AC977" i="7"/>
  <c r="AD977" i="7"/>
  <c r="AE977" i="7"/>
  <c r="Z978" i="7"/>
  <c r="AA978" i="7"/>
  <c r="AB978" i="7"/>
  <c r="AC978" i="7"/>
  <c r="AD978" i="7"/>
  <c r="AE978" i="7"/>
  <c r="Z979" i="7"/>
  <c r="AA979" i="7"/>
  <c r="AB979" i="7"/>
  <c r="AC979" i="7"/>
  <c r="AD979" i="7"/>
  <c r="AE979" i="7"/>
  <c r="Z980" i="7"/>
  <c r="AA980" i="7"/>
  <c r="AB980" i="7"/>
  <c r="AC980" i="7"/>
  <c r="AD980" i="7"/>
  <c r="AE980" i="7"/>
  <c r="Z981" i="7"/>
  <c r="AA981" i="7"/>
  <c r="AB981" i="7"/>
  <c r="AC981" i="7"/>
  <c r="AD981" i="7"/>
  <c r="AE981" i="7"/>
  <c r="Z982" i="7"/>
  <c r="AA982" i="7"/>
  <c r="AB982" i="7"/>
  <c r="AC982" i="7"/>
  <c r="AD982" i="7"/>
  <c r="AE982" i="7"/>
  <c r="Z983" i="7"/>
  <c r="AA983" i="7"/>
  <c r="AB983" i="7"/>
  <c r="AC983" i="7"/>
  <c r="AD983" i="7"/>
  <c r="AE983" i="7"/>
  <c r="Z985" i="7"/>
  <c r="AA985" i="7"/>
  <c r="AB985" i="7"/>
  <c r="AC985" i="7"/>
  <c r="AD985" i="7"/>
  <c r="AE985" i="7"/>
  <c r="Z987" i="7"/>
  <c r="AA987" i="7"/>
  <c r="AB987" i="7"/>
  <c r="AC987" i="7"/>
  <c r="AD987" i="7"/>
  <c r="AE987" i="7"/>
  <c r="Z988" i="7"/>
  <c r="AA988" i="7"/>
  <c r="AB988" i="7"/>
  <c r="AC988" i="7"/>
  <c r="AD988" i="7"/>
  <c r="AE988" i="7"/>
  <c r="Z990" i="7"/>
  <c r="AA990" i="7"/>
  <c r="AB990" i="7"/>
  <c r="AC990" i="7"/>
  <c r="AD990" i="7"/>
  <c r="AE990" i="7"/>
  <c r="Z991" i="7"/>
  <c r="AA991" i="7"/>
  <c r="AB991" i="7"/>
  <c r="AC991" i="7"/>
  <c r="AD991" i="7"/>
  <c r="AE991" i="7"/>
  <c r="Z992" i="7"/>
  <c r="AA992" i="7"/>
  <c r="AB992" i="7"/>
  <c r="AC992" i="7"/>
  <c r="AD992" i="7"/>
  <c r="AE992" i="7"/>
  <c r="Z993" i="7"/>
  <c r="AA993" i="7"/>
  <c r="AB993" i="7"/>
  <c r="AC993" i="7"/>
  <c r="AD993" i="7"/>
  <c r="AE993" i="7"/>
  <c r="Z994" i="7"/>
  <c r="AA994" i="7"/>
  <c r="AB994" i="7"/>
  <c r="AC994" i="7"/>
  <c r="AD994" i="7"/>
  <c r="AE994" i="7"/>
  <c r="Z995" i="7"/>
  <c r="AA995" i="7"/>
  <c r="AB995" i="7"/>
  <c r="AC995" i="7"/>
  <c r="AD995" i="7"/>
  <c r="AE995" i="7"/>
  <c r="Z996" i="7"/>
  <c r="AA996" i="7"/>
  <c r="AB996" i="7"/>
  <c r="AC996" i="7"/>
  <c r="AD996" i="7"/>
  <c r="AE996" i="7"/>
  <c r="Z998" i="7"/>
  <c r="AA998" i="7"/>
  <c r="AB998" i="7"/>
  <c r="AC998" i="7"/>
  <c r="AD998" i="7"/>
  <c r="AE998" i="7"/>
  <c r="Z999" i="7"/>
  <c r="AA999" i="7"/>
  <c r="AB999" i="7"/>
  <c r="AC999" i="7"/>
  <c r="AD999" i="7"/>
  <c r="AE999" i="7"/>
  <c r="Z1000" i="7"/>
  <c r="AA1000" i="7"/>
  <c r="AB1000" i="7"/>
  <c r="AC1000" i="7"/>
  <c r="AD1000" i="7"/>
  <c r="AE1000" i="7"/>
  <c r="Z1001" i="7"/>
  <c r="AA1001" i="7"/>
  <c r="AB1001" i="7"/>
  <c r="AC1001" i="7"/>
  <c r="AD1001" i="7"/>
  <c r="AE1001" i="7"/>
  <c r="Z1002" i="7"/>
  <c r="AA1002" i="7"/>
  <c r="AB1002" i="7"/>
  <c r="AC1002" i="7"/>
  <c r="AD1002" i="7"/>
  <c r="AE1002" i="7"/>
  <c r="Z1005" i="7"/>
  <c r="AA1005" i="7"/>
  <c r="AB1005" i="7"/>
  <c r="AC1005" i="7"/>
  <c r="AD1005" i="7"/>
  <c r="AE1005" i="7"/>
  <c r="Z1006" i="7"/>
  <c r="AA1006" i="7"/>
  <c r="AB1006" i="7"/>
  <c r="AC1006" i="7"/>
  <c r="AD1006" i="7"/>
  <c r="AE1006" i="7"/>
  <c r="Z1007" i="7"/>
  <c r="AA1007" i="7"/>
  <c r="AB1007" i="7"/>
  <c r="AC1007" i="7"/>
  <c r="AD1007" i="7"/>
  <c r="AE1007" i="7"/>
  <c r="Z1010" i="7"/>
  <c r="AA1010" i="7"/>
  <c r="AB1010" i="7"/>
  <c r="AC1010" i="7"/>
  <c r="AD1010" i="7"/>
  <c r="AE1010" i="7"/>
  <c r="Z1011" i="7"/>
  <c r="AA1011" i="7"/>
  <c r="AB1011" i="7"/>
  <c r="AC1011" i="7"/>
  <c r="AD1011" i="7"/>
  <c r="AE1011" i="7"/>
  <c r="Z1013" i="7"/>
  <c r="AA1013" i="7"/>
  <c r="AB1013" i="7"/>
  <c r="AC1013" i="7"/>
  <c r="AD1013" i="7"/>
  <c r="AE1013" i="7"/>
  <c r="Z1015" i="7"/>
  <c r="AA1015" i="7"/>
  <c r="AB1015" i="7"/>
  <c r="AC1015" i="7"/>
  <c r="AD1015" i="7"/>
  <c r="AE1015" i="7"/>
  <c r="Z1017" i="7"/>
  <c r="AA1017" i="7"/>
  <c r="AB1017" i="7"/>
  <c r="AC1017" i="7"/>
  <c r="AD1017" i="7"/>
  <c r="AE1017" i="7"/>
  <c r="Z1018" i="7"/>
  <c r="AA1018" i="7"/>
  <c r="AB1018" i="7"/>
  <c r="AC1018" i="7"/>
  <c r="AD1018" i="7"/>
  <c r="AE1018" i="7"/>
  <c r="Z1019" i="7"/>
  <c r="AA1019" i="7"/>
  <c r="AB1019" i="7"/>
  <c r="AC1019" i="7"/>
  <c r="AD1019" i="7"/>
  <c r="AE1019" i="7"/>
  <c r="Z1020" i="7"/>
  <c r="AA1020" i="7"/>
  <c r="AB1020" i="7"/>
  <c r="AC1020" i="7"/>
  <c r="AD1020" i="7"/>
  <c r="AE1020" i="7"/>
  <c r="Z1021" i="7"/>
  <c r="AA1021" i="7"/>
  <c r="AB1021" i="7"/>
  <c r="AC1021" i="7"/>
  <c r="AD1021" i="7"/>
  <c r="AE1021" i="7"/>
  <c r="Z1022" i="7"/>
  <c r="AA1022" i="7"/>
  <c r="AB1022" i="7"/>
  <c r="AC1022" i="7"/>
  <c r="AD1022" i="7"/>
  <c r="AE1022" i="7"/>
  <c r="Z1023" i="7"/>
  <c r="AA1023" i="7"/>
  <c r="AB1023" i="7"/>
  <c r="AC1023" i="7"/>
  <c r="AD1023" i="7"/>
  <c r="AE1023" i="7"/>
  <c r="Z1024" i="7"/>
  <c r="AA1024" i="7"/>
  <c r="AB1024" i="7"/>
  <c r="AC1024" i="7"/>
  <c r="AD1024" i="7"/>
  <c r="AE1024" i="7"/>
  <c r="Z1025" i="7"/>
  <c r="Z1028" i="7"/>
  <c r="AA1028" i="7"/>
  <c r="AB1028" i="7"/>
  <c r="AC1028" i="7"/>
  <c r="AD1028" i="7"/>
  <c r="AE1028" i="7"/>
  <c r="Z1029" i="7"/>
  <c r="AA1029" i="7"/>
  <c r="AB1029" i="7"/>
  <c r="AC1029" i="7"/>
  <c r="AD1029" i="7"/>
  <c r="AE1029" i="7"/>
  <c r="Z1030" i="7"/>
  <c r="AA1030" i="7"/>
  <c r="AB1030" i="7"/>
  <c r="AC1030" i="7"/>
  <c r="AD1030" i="7"/>
  <c r="AE1030" i="7"/>
  <c r="Z1031" i="7"/>
  <c r="AA1031" i="7"/>
  <c r="AB1031" i="7"/>
  <c r="AC1031" i="7"/>
  <c r="AD1031" i="7"/>
  <c r="AE1031" i="7"/>
  <c r="Z1032" i="7"/>
  <c r="AA1032" i="7"/>
  <c r="AB1032" i="7"/>
  <c r="AC1032" i="7"/>
  <c r="AD1032" i="7"/>
  <c r="AE1032" i="7"/>
  <c r="Z1033" i="7"/>
  <c r="AA1033" i="7"/>
  <c r="AB1033" i="7"/>
  <c r="AC1033" i="7"/>
  <c r="AD1033" i="7"/>
  <c r="AE1033" i="7"/>
  <c r="Z1035" i="7"/>
  <c r="AA1035" i="7"/>
  <c r="AB1035" i="7"/>
  <c r="AC1035" i="7"/>
  <c r="AD1035" i="7"/>
  <c r="AE1035" i="7"/>
  <c r="Z1036" i="7"/>
  <c r="AA1036" i="7"/>
  <c r="AB1036" i="7"/>
  <c r="AC1036" i="7"/>
  <c r="AD1036" i="7"/>
  <c r="AE1036" i="7"/>
  <c r="Z1037" i="7"/>
  <c r="AA1037" i="7"/>
  <c r="AB1037" i="7"/>
  <c r="AC1037" i="7"/>
  <c r="AD1037" i="7"/>
  <c r="AE1037" i="7"/>
  <c r="Z1039" i="7"/>
  <c r="AA1039" i="7"/>
  <c r="AB1039" i="7"/>
  <c r="AC1039" i="7"/>
  <c r="AD1039" i="7"/>
  <c r="AE1039" i="7"/>
  <c r="Z1040" i="7"/>
  <c r="AA1040" i="7"/>
  <c r="AB1040" i="7"/>
  <c r="AC1040" i="7"/>
  <c r="AD1040" i="7"/>
  <c r="AE1040" i="7"/>
  <c r="Z1041" i="7"/>
  <c r="AA1041" i="7"/>
  <c r="AB1041" i="7"/>
  <c r="AC1041" i="7"/>
  <c r="AD1041" i="7"/>
  <c r="AE1041" i="7"/>
  <c r="Z1042" i="7"/>
  <c r="AA1042" i="7"/>
  <c r="AB1042" i="7"/>
  <c r="AC1042" i="7"/>
  <c r="AD1042" i="7"/>
  <c r="AE1042" i="7"/>
  <c r="Z1043" i="7"/>
  <c r="AA1043" i="7"/>
  <c r="AB1043" i="7"/>
  <c r="AC1043" i="7"/>
  <c r="AD1043" i="7"/>
  <c r="AE1043" i="7"/>
  <c r="Z1045" i="7"/>
  <c r="AA1045" i="7"/>
  <c r="AB1045" i="7"/>
  <c r="AC1045" i="7"/>
  <c r="AD1045" i="7"/>
  <c r="AE1045" i="7"/>
  <c r="Z1046" i="7"/>
  <c r="AA1046" i="7"/>
  <c r="AB1046" i="7"/>
  <c r="AC1046" i="7"/>
  <c r="AD1046" i="7"/>
  <c r="AE1046" i="7"/>
  <c r="Z1047" i="7"/>
  <c r="AA1047" i="7"/>
  <c r="AB1047" i="7"/>
  <c r="AC1047" i="7"/>
  <c r="AD1047" i="7"/>
  <c r="AE1047" i="7"/>
  <c r="Z1048" i="7"/>
  <c r="AA1048" i="7"/>
  <c r="AB1048" i="7"/>
  <c r="AC1048" i="7"/>
  <c r="AD1048" i="7"/>
  <c r="AE1048" i="7"/>
  <c r="Z1049" i="7"/>
  <c r="AA1049" i="7"/>
  <c r="AB1049" i="7"/>
  <c r="AC1049" i="7"/>
  <c r="AD1049" i="7"/>
  <c r="AE1049" i="7"/>
  <c r="Z1050" i="7"/>
  <c r="AA1050" i="7"/>
  <c r="AB1050" i="7"/>
  <c r="AC1050" i="7"/>
  <c r="AD1050" i="7"/>
  <c r="AE1050" i="7"/>
  <c r="Z1051" i="7"/>
  <c r="AA1051" i="7"/>
  <c r="AB1051" i="7"/>
  <c r="AC1051" i="7"/>
  <c r="AD1051" i="7"/>
  <c r="AE1051" i="7"/>
  <c r="Z1052" i="7"/>
  <c r="AA1052" i="7"/>
  <c r="AB1052" i="7"/>
  <c r="AC1052" i="7"/>
  <c r="AD1052" i="7"/>
  <c r="AE1052" i="7"/>
  <c r="Z1053" i="7"/>
  <c r="AA1053" i="7"/>
  <c r="AB1053" i="7"/>
  <c r="AC1053" i="7"/>
  <c r="AD1053" i="7"/>
  <c r="AE1053" i="7"/>
  <c r="Z1054" i="7"/>
  <c r="AA1054" i="7"/>
  <c r="AB1054" i="7"/>
  <c r="AC1054" i="7"/>
  <c r="AD1054" i="7"/>
  <c r="AE1054" i="7"/>
  <c r="Z1055" i="7"/>
  <c r="AA1055" i="7"/>
  <c r="AB1055" i="7"/>
  <c r="AC1055" i="7"/>
  <c r="AD1055" i="7"/>
  <c r="AE1055" i="7"/>
  <c r="Z1056" i="7"/>
  <c r="AA1056" i="7"/>
  <c r="AB1056" i="7"/>
  <c r="AC1056" i="7"/>
  <c r="AD1056" i="7"/>
  <c r="AE1056" i="7"/>
  <c r="Z1057" i="7"/>
  <c r="AA1057" i="7"/>
  <c r="AB1057" i="7"/>
  <c r="AC1057" i="7"/>
  <c r="AD1057" i="7"/>
  <c r="AE1057" i="7"/>
  <c r="Z1058" i="7"/>
  <c r="AA1058" i="7"/>
  <c r="AB1058" i="7"/>
  <c r="AC1058" i="7"/>
  <c r="AD1058" i="7"/>
  <c r="AE1058" i="7"/>
  <c r="Z1059" i="7"/>
  <c r="AA1059" i="7"/>
  <c r="AB1059" i="7"/>
  <c r="AC1059" i="7"/>
  <c r="AD1059" i="7"/>
  <c r="AE1059" i="7"/>
  <c r="Z1060" i="7"/>
  <c r="AA1060" i="7"/>
  <c r="AB1060" i="7"/>
  <c r="AC1060" i="7"/>
  <c r="AD1060" i="7"/>
  <c r="AE1060" i="7"/>
  <c r="Z1061" i="7"/>
  <c r="AA1061" i="7"/>
  <c r="AB1061" i="7"/>
  <c r="AC1061" i="7"/>
  <c r="AD1061" i="7"/>
  <c r="AE1061" i="7"/>
  <c r="Z1062" i="7"/>
  <c r="AA1062" i="7"/>
  <c r="AB1062" i="7"/>
  <c r="AC1062" i="7"/>
  <c r="AD1062" i="7"/>
  <c r="AE1062" i="7"/>
  <c r="Z1063" i="7"/>
  <c r="AA1063" i="7"/>
  <c r="AB1063" i="7"/>
  <c r="AC1063" i="7"/>
  <c r="AD1063" i="7"/>
  <c r="AE1063" i="7"/>
  <c r="Z1064" i="7"/>
  <c r="AA1064" i="7"/>
  <c r="AB1064" i="7"/>
  <c r="AC1064" i="7"/>
  <c r="AD1064" i="7"/>
  <c r="AE1064" i="7"/>
  <c r="Z1065" i="7"/>
  <c r="AA1065" i="7"/>
  <c r="AB1065" i="7"/>
  <c r="AC1065" i="7"/>
  <c r="AD1065" i="7"/>
  <c r="AE1065" i="7"/>
  <c r="Z1067" i="7"/>
  <c r="AA1067" i="7"/>
  <c r="AB1067" i="7"/>
  <c r="AC1067" i="7"/>
  <c r="AD1067" i="7"/>
  <c r="AE1067" i="7"/>
  <c r="Z1070" i="7"/>
  <c r="AA1070" i="7"/>
  <c r="AB1070" i="7"/>
  <c r="AC1070" i="7"/>
  <c r="AD1070" i="7"/>
  <c r="AE1070" i="7"/>
  <c r="Z1071" i="7"/>
  <c r="AA1071" i="7"/>
  <c r="AB1071" i="7"/>
  <c r="AC1071" i="7"/>
  <c r="AD1071" i="7"/>
  <c r="AE1071" i="7"/>
  <c r="Z1072" i="7"/>
  <c r="AA1072" i="7"/>
  <c r="AB1072" i="7"/>
  <c r="AC1072" i="7"/>
  <c r="AD1072" i="7"/>
  <c r="AE1072" i="7"/>
  <c r="Z1073" i="7"/>
  <c r="AA1073" i="7"/>
  <c r="AB1073" i="7"/>
  <c r="AC1073" i="7"/>
  <c r="AD1073" i="7"/>
  <c r="AE1073" i="7"/>
  <c r="Z1074" i="7"/>
  <c r="AA1074" i="7"/>
  <c r="AB1074" i="7"/>
  <c r="AC1074" i="7"/>
  <c r="AD1074" i="7"/>
  <c r="AE1074" i="7"/>
  <c r="Z1075" i="7"/>
  <c r="AA1075" i="7"/>
  <c r="AB1075" i="7"/>
  <c r="AC1075" i="7"/>
  <c r="AD1075" i="7"/>
  <c r="AE1075" i="7"/>
  <c r="Z1077" i="7"/>
  <c r="AA1077" i="7"/>
  <c r="AB1077" i="7"/>
  <c r="AC1077" i="7"/>
  <c r="AD1077" i="7"/>
  <c r="AE1077" i="7"/>
  <c r="Z1078" i="7"/>
  <c r="AA1078" i="7"/>
  <c r="AB1078" i="7"/>
  <c r="AC1078" i="7"/>
  <c r="AD1078" i="7"/>
  <c r="AE1078" i="7"/>
  <c r="Z1079" i="7"/>
  <c r="AA1079" i="7"/>
  <c r="AB1079" i="7"/>
  <c r="AC1079" i="7"/>
  <c r="AD1079" i="7"/>
  <c r="AE1079" i="7"/>
  <c r="Z1082" i="7"/>
  <c r="AA1082" i="7"/>
  <c r="AB1082" i="7"/>
  <c r="AC1082" i="7"/>
  <c r="AD1082" i="7"/>
  <c r="AE1082" i="7"/>
  <c r="Z1084" i="7"/>
  <c r="AA1084" i="7"/>
  <c r="AB1084" i="7"/>
  <c r="AC1084" i="7"/>
  <c r="AD1084" i="7"/>
  <c r="AE1084" i="7"/>
  <c r="Z1085" i="7"/>
  <c r="AA1085" i="7"/>
  <c r="AB1085" i="7"/>
  <c r="AC1085" i="7"/>
  <c r="AD1085" i="7"/>
  <c r="AE1085" i="7"/>
  <c r="Z1086" i="7"/>
  <c r="AA1086" i="7"/>
  <c r="AB1086" i="7"/>
  <c r="AC1086" i="7"/>
  <c r="AD1086" i="7"/>
  <c r="AE1086" i="7"/>
  <c r="Z1087" i="7"/>
  <c r="AA1087" i="7"/>
  <c r="AB1087" i="7"/>
  <c r="AC1087" i="7"/>
  <c r="AD1087" i="7"/>
  <c r="AE1087" i="7"/>
  <c r="Z1088" i="7"/>
  <c r="AA1088" i="7"/>
  <c r="AB1088" i="7"/>
  <c r="AC1088" i="7"/>
  <c r="AD1088" i="7"/>
  <c r="AE1088" i="7"/>
  <c r="Z1090" i="7"/>
  <c r="AA1090" i="7"/>
  <c r="AB1090" i="7"/>
  <c r="AC1090" i="7"/>
  <c r="AD1090" i="7"/>
  <c r="AE1090" i="7"/>
  <c r="Z1091" i="7"/>
  <c r="AA1091" i="7"/>
  <c r="AB1091" i="7"/>
  <c r="AC1091" i="7"/>
  <c r="AD1091" i="7"/>
  <c r="AE1091" i="7"/>
  <c r="Z1092" i="7"/>
  <c r="AA1092" i="7"/>
  <c r="AB1092" i="7"/>
  <c r="AC1092" i="7"/>
  <c r="AD1092" i="7"/>
  <c r="AE1092" i="7"/>
  <c r="Z1093" i="7"/>
  <c r="AA1093" i="7"/>
  <c r="AB1093" i="7"/>
  <c r="AC1093" i="7"/>
  <c r="AD1093" i="7"/>
  <c r="AE1093" i="7"/>
  <c r="Z1095" i="7"/>
  <c r="AA1095" i="7"/>
  <c r="AB1095" i="7"/>
  <c r="AC1095" i="7"/>
  <c r="AD1095" i="7"/>
  <c r="AE1095" i="7"/>
  <c r="Z1096" i="7"/>
  <c r="AA1096" i="7"/>
  <c r="AB1096" i="7"/>
  <c r="AC1096" i="7"/>
  <c r="AD1096" i="7"/>
  <c r="AE1096" i="7"/>
  <c r="Z1097" i="7"/>
  <c r="AA1097" i="7"/>
  <c r="AB1097" i="7"/>
  <c r="AC1097" i="7"/>
  <c r="AD1097" i="7"/>
  <c r="AE1097" i="7"/>
  <c r="Z1098" i="7"/>
  <c r="AA1098" i="7"/>
  <c r="AB1098" i="7"/>
  <c r="AC1098" i="7"/>
  <c r="AD1098" i="7"/>
  <c r="AE1098" i="7"/>
  <c r="Z1099" i="7"/>
  <c r="AA1099" i="7"/>
  <c r="AB1099" i="7"/>
  <c r="AC1099" i="7"/>
  <c r="AD1099" i="7"/>
  <c r="AE1099" i="7"/>
  <c r="Z1100" i="7"/>
  <c r="AA1100" i="7"/>
  <c r="AB1100" i="7"/>
  <c r="AC1100" i="7"/>
  <c r="AD1100" i="7"/>
  <c r="AE1100" i="7"/>
  <c r="Z1101" i="7"/>
  <c r="AA1101" i="7"/>
  <c r="AB1101" i="7"/>
  <c r="AC1101" i="7"/>
  <c r="AD1101" i="7"/>
  <c r="AE1101" i="7"/>
  <c r="Z1102" i="7"/>
  <c r="AA1102" i="7"/>
  <c r="AB1102" i="7"/>
  <c r="AC1102" i="7"/>
  <c r="AD1102" i="7"/>
  <c r="AE1102" i="7"/>
  <c r="Z1103" i="7"/>
  <c r="AA1103" i="7"/>
  <c r="AB1103" i="7"/>
  <c r="AC1103" i="7"/>
  <c r="AD1103" i="7"/>
  <c r="AE1103" i="7"/>
  <c r="Z1104" i="7"/>
  <c r="AA1104" i="7"/>
  <c r="AB1104" i="7"/>
  <c r="AC1104" i="7"/>
  <c r="AD1104" i="7"/>
  <c r="AE1104" i="7"/>
  <c r="Z1105" i="7"/>
  <c r="AA1105" i="7"/>
  <c r="AB1105" i="7"/>
  <c r="AC1105" i="7"/>
  <c r="AD1105" i="7"/>
  <c r="AE1105" i="7"/>
  <c r="Z1106" i="7"/>
  <c r="AA1106" i="7"/>
  <c r="AB1106" i="7"/>
  <c r="AC1106" i="7"/>
  <c r="AD1106" i="7"/>
  <c r="AE1106" i="7"/>
  <c r="Z1107" i="7"/>
  <c r="AA1107" i="7"/>
  <c r="AB1107" i="7"/>
  <c r="AC1107" i="7"/>
  <c r="AD1107" i="7"/>
  <c r="AE1107" i="7"/>
  <c r="Z1108" i="7"/>
  <c r="AA1108" i="7"/>
  <c r="AB1108" i="7"/>
  <c r="AC1108" i="7"/>
  <c r="AD1108" i="7"/>
  <c r="AE1108" i="7"/>
  <c r="Z1109" i="7"/>
  <c r="AA1109" i="7"/>
  <c r="AB1109" i="7"/>
  <c r="AC1109" i="7"/>
  <c r="AD1109" i="7"/>
  <c r="AE1109" i="7"/>
  <c r="Z1110" i="7"/>
  <c r="AA1110" i="7"/>
  <c r="AB1110" i="7"/>
  <c r="AC1110" i="7"/>
  <c r="AD1110" i="7"/>
  <c r="AE1110" i="7"/>
  <c r="Z1111" i="7"/>
  <c r="AA1111" i="7"/>
  <c r="AB1111" i="7"/>
  <c r="AC1111" i="7"/>
  <c r="AD1111" i="7"/>
  <c r="AE1111" i="7"/>
  <c r="Z1112" i="7"/>
  <c r="AA1112" i="7"/>
  <c r="AB1112" i="7"/>
  <c r="AC1112" i="7"/>
  <c r="AD1112" i="7"/>
  <c r="AE1112" i="7"/>
  <c r="Z1113" i="7"/>
  <c r="AA1113" i="7"/>
  <c r="AB1113" i="7"/>
  <c r="AC1113" i="7"/>
  <c r="AD1113" i="7"/>
  <c r="AE1113" i="7"/>
  <c r="Z1114" i="7"/>
  <c r="AA1114" i="7"/>
  <c r="AB1114" i="7"/>
  <c r="AC1114" i="7"/>
  <c r="AD1114" i="7"/>
  <c r="AE1114" i="7"/>
  <c r="Z1116" i="7"/>
  <c r="AA1116" i="7"/>
  <c r="AB1116" i="7"/>
  <c r="AC1116" i="7"/>
  <c r="AD1116" i="7"/>
  <c r="AE1116" i="7"/>
  <c r="Z1117" i="7"/>
  <c r="AA1117" i="7"/>
  <c r="AB1117" i="7"/>
  <c r="AC1117" i="7"/>
  <c r="AD1117" i="7"/>
  <c r="AE1117" i="7"/>
  <c r="Z1118" i="7"/>
  <c r="AA1118" i="7"/>
  <c r="AB1118" i="7"/>
  <c r="AC1118" i="7"/>
  <c r="AD1118" i="7"/>
  <c r="AE1118" i="7"/>
  <c r="Z1119" i="7"/>
  <c r="AA1119" i="7"/>
  <c r="AB1119" i="7"/>
  <c r="AC1119" i="7"/>
  <c r="AD1119" i="7"/>
  <c r="AE1119" i="7"/>
  <c r="Z1120" i="7"/>
  <c r="AA1120" i="7"/>
  <c r="AB1120" i="7"/>
  <c r="AC1120" i="7"/>
  <c r="AD1120" i="7"/>
  <c r="AE1120" i="7"/>
  <c r="Z1121" i="7"/>
  <c r="AA1121" i="7"/>
  <c r="AB1121" i="7"/>
  <c r="AC1121" i="7"/>
  <c r="AD1121" i="7"/>
  <c r="AE1121" i="7"/>
  <c r="Z1122" i="7"/>
  <c r="AA1122" i="7"/>
  <c r="AB1122" i="7"/>
  <c r="AC1122" i="7"/>
  <c r="AD1122" i="7"/>
  <c r="AE1122" i="7"/>
  <c r="Z1123" i="7"/>
  <c r="AA1123" i="7"/>
  <c r="AB1123" i="7"/>
  <c r="AC1123" i="7"/>
  <c r="AD1123" i="7"/>
  <c r="AE1123" i="7"/>
  <c r="Z1124" i="7"/>
  <c r="AA1124" i="7"/>
  <c r="AB1124" i="7"/>
  <c r="AC1124" i="7"/>
  <c r="AD1124" i="7"/>
  <c r="AE1124" i="7"/>
  <c r="Z1125" i="7"/>
  <c r="AA1125" i="7"/>
  <c r="AB1125" i="7"/>
  <c r="AC1125" i="7"/>
  <c r="AD1125" i="7"/>
  <c r="AE1125" i="7"/>
  <c r="Z1126" i="7"/>
  <c r="AA1126" i="7"/>
  <c r="AB1126" i="7"/>
  <c r="AC1126" i="7"/>
  <c r="AD1126" i="7"/>
  <c r="AE1126" i="7"/>
  <c r="Z1127" i="7"/>
  <c r="AA1127" i="7"/>
  <c r="AB1127" i="7"/>
  <c r="AC1127" i="7"/>
  <c r="AD1127" i="7"/>
  <c r="AE1127" i="7"/>
  <c r="Z1128" i="7"/>
  <c r="AA1128" i="7"/>
  <c r="AB1128" i="7"/>
  <c r="AC1128" i="7"/>
  <c r="AD1128" i="7"/>
  <c r="AE1128" i="7"/>
  <c r="Z1129" i="7"/>
  <c r="AA1129" i="7"/>
  <c r="AB1129" i="7"/>
  <c r="AC1129" i="7"/>
  <c r="AD1129" i="7"/>
  <c r="AE1129" i="7"/>
  <c r="Z1130" i="7"/>
  <c r="AA1130" i="7"/>
  <c r="AB1130" i="7"/>
  <c r="AC1130" i="7"/>
  <c r="AD1130" i="7"/>
  <c r="AE1130" i="7"/>
  <c r="Z1131" i="7"/>
  <c r="AA1131" i="7"/>
  <c r="AB1131" i="7"/>
  <c r="AC1131" i="7"/>
  <c r="AD1131" i="7"/>
  <c r="AE1131" i="7"/>
  <c r="Z1132" i="7"/>
  <c r="AA1132" i="7"/>
  <c r="AB1132" i="7"/>
  <c r="AC1132" i="7"/>
  <c r="AD1132" i="7"/>
  <c r="AE1132" i="7"/>
  <c r="Z1133" i="7"/>
  <c r="AA1133" i="7"/>
  <c r="AB1133" i="7"/>
  <c r="AC1133" i="7"/>
  <c r="AD1133" i="7"/>
  <c r="AE1133" i="7"/>
  <c r="Z1134" i="7"/>
  <c r="AA1134" i="7"/>
  <c r="AB1134" i="7"/>
  <c r="AC1134" i="7"/>
  <c r="AD1134" i="7"/>
  <c r="AE1134" i="7"/>
  <c r="Z1135" i="7"/>
  <c r="AA1135" i="7"/>
  <c r="AB1135" i="7"/>
  <c r="AC1135" i="7"/>
  <c r="AD1135" i="7"/>
  <c r="AE1135" i="7"/>
  <c r="Z1136" i="7"/>
  <c r="AA1136" i="7"/>
  <c r="AB1136" i="7"/>
  <c r="AC1136" i="7"/>
  <c r="AD1136" i="7"/>
  <c r="AE1136" i="7"/>
  <c r="Z1138" i="7"/>
  <c r="AA1138" i="7"/>
  <c r="AB1138" i="7"/>
  <c r="AC1138" i="7"/>
  <c r="AD1138" i="7"/>
  <c r="AE1138" i="7"/>
  <c r="Z1139" i="7"/>
  <c r="AA1139" i="7"/>
  <c r="AB1139" i="7"/>
  <c r="AC1139" i="7"/>
  <c r="AD1139" i="7"/>
  <c r="AE1139" i="7"/>
  <c r="Z1140" i="7"/>
  <c r="AA1140" i="7"/>
  <c r="AB1140" i="7"/>
  <c r="AC1140" i="7"/>
  <c r="AD1140" i="7"/>
  <c r="AE1140" i="7"/>
  <c r="Z1141" i="7"/>
  <c r="AA1141" i="7"/>
  <c r="AB1141" i="7"/>
  <c r="AC1141" i="7"/>
  <c r="AD1141" i="7"/>
  <c r="AE1141" i="7"/>
  <c r="Z1143" i="7"/>
  <c r="AA1143" i="7"/>
  <c r="AB1143" i="7"/>
  <c r="AC1143" i="7"/>
  <c r="AD1143" i="7"/>
  <c r="AE1143" i="7"/>
  <c r="Z1144" i="7"/>
  <c r="AA1144" i="7"/>
  <c r="AB1144" i="7"/>
  <c r="AC1144" i="7"/>
  <c r="AD1144" i="7"/>
  <c r="AE1144" i="7"/>
  <c r="Z1145" i="7"/>
  <c r="AA1145" i="7"/>
  <c r="AB1145" i="7"/>
  <c r="AC1145" i="7"/>
  <c r="AD1145" i="7"/>
  <c r="AE1145" i="7"/>
  <c r="Z1147" i="7"/>
  <c r="AA1147" i="7"/>
  <c r="AB1147" i="7"/>
  <c r="AC1147" i="7"/>
  <c r="AD1147" i="7"/>
  <c r="AE1147" i="7"/>
  <c r="Z1148" i="7"/>
  <c r="AA1148" i="7"/>
  <c r="AB1148" i="7"/>
  <c r="AC1148" i="7"/>
  <c r="AD1148" i="7"/>
  <c r="AE1148" i="7"/>
  <c r="Z1150" i="7"/>
  <c r="AA1150" i="7"/>
  <c r="AB1150" i="7"/>
  <c r="AD1150" i="7"/>
  <c r="AE1150" i="7"/>
  <c r="Z1151" i="7"/>
  <c r="AA1151" i="7"/>
  <c r="AB1151" i="7"/>
  <c r="AC1151" i="7"/>
  <c r="AD1151" i="7"/>
  <c r="AE1151" i="7"/>
  <c r="Z1152" i="7"/>
  <c r="AA1152" i="7"/>
  <c r="AB1152" i="7"/>
  <c r="AC1152" i="7"/>
  <c r="AD1152" i="7"/>
  <c r="AE1152" i="7"/>
  <c r="Z1153" i="7"/>
  <c r="AA1153" i="7"/>
  <c r="AB1153" i="7"/>
  <c r="AC1153" i="7"/>
  <c r="AD1153" i="7"/>
  <c r="AE1153" i="7"/>
  <c r="Z1154" i="7"/>
  <c r="AA1154" i="7"/>
  <c r="AB1154" i="7"/>
  <c r="AC1154" i="7"/>
  <c r="AD1154" i="7"/>
  <c r="AE1154" i="7"/>
  <c r="Z1155" i="7"/>
  <c r="AA1155" i="7"/>
  <c r="AB1155" i="7"/>
  <c r="AC1155" i="7"/>
  <c r="AD1155" i="7"/>
  <c r="AE1155" i="7"/>
  <c r="Z1156" i="7"/>
  <c r="AA1156" i="7"/>
  <c r="AB1156" i="7"/>
  <c r="AC1156" i="7"/>
  <c r="AD1156" i="7"/>
  <c r="AE1156" i="7"/>
  <c r="Z1157" i="7"/>
  <c r="AA1157" i="7"/>
  <c r="AB1157" i="7"/>
  <c r="AC1157" i="7"/>
  <c r="AD1157" i="7"/>
  <c r="AE1157" i="7"/>
  <c r="Z1158" i="7"/>
  <c r="AA1158" i="7"/>
  <c r="AB1158" i="7"/>
  <c r="AC1158" i="7"/>
  <c r="AD1158" i="7"/>
  <c r="AE1158" i="7"/>
  <c r="Z1159" i="7"/>
  <c r="AA1159" i="7"/>
  <c r="AB1159" i="7"/>
  <c r="AC1159" i="7"/>
  <c r="AD1159" i="7"/>
  <c r="AE1159" i="7"/>
  <c r="Z1160" i="7"/>
  <c r="AA1160" i="7"/>
  <c r="AB1160" i="7"/>
  <c r="AC1160" i="7"/>
  <c r="AD1160" i="7"/>
  <c r="AE1160" i="7"/>
  <c r="Z1161" i="7"/>
  <c r="AA1161" i="7"/>
  <c r="AB1161" i="7"/>
  <c r="AC1161" i="7"/>
  <c r="AD1161" i="7"/>
  <c r="AE1161" i="7"/>
  <c r="Z1162" i="7"/>
  <c r="AA1162" i="7"/>
  <c r="AB1162" i="7"/>
  <c r="AC1162" i="7"/>
  <c r="AD1162" i="7"/>
  <c r="AE1162" i="7"/>
  <c r="Z1163" i="7"/>
  <c r="AA1163" i="7"/>
  <c r="AB1163" i="7"/>
  <c r="AC1163" i="7"/>
  <c r="AD1163" i="7"/>
  <c r="AE1163" i="7"/>
  <c r="Z1165" i="7"/>
  <c r="AA1165" i="7"/>
  <c r="AB1165" i="7"/>
  <c r="AC1165" i="7"/>
  <c r="AD1165" i="7"/>
  <c r="AE1165" i="7"/>
  <c r="Z1166" i="7"/>
  <c r="AA1166" i="7"/>
  <c r="AB1166" i="7"/>
  <c r="AC1166" i="7"/>
  <c r="AD1166" i="7"/>
  <c r="AE1166" i="7"/>
  <c r="Z1170" i="7"/>
  <c r="AA1170" i="7"/>
  <c r="AB1170" i="7"/>
  <c r="AC1170" i="7"/>
  <c r="AD1170" i="7"/>
  <c r="AE1170" i="7"/>
  <c r="Z1169" i="7"/>
  <c r="AA1169" i="7"/>
  <c r="AB1169" i="7"/>
  <c r="AC1169" i="7"/>
  <c r="AD1169" i="7"/>
  <c r="AE1169" i="7"/>
  <c r="Z1171" i="7"/>
  <c r="AA1171" i="7"/>
  <c r="AB1171" i="7"/>
  <c r="AC1171" i="7"/>
  <c r="AD1171" i="7"/>
  <c r="AE1171" i="7"/>
  <c r="Z1167" i="7"/>
  <c r="AA1167" i="7"/>
  <c r="AB1167" i="7"/>
  <c r="AC1167" i="7"/>
  <c r="AD1167" i="7"/>
  <c r="AE1167" i="7"/>
  <c r="Z1168" i="7"/>
  <c r="AA1168" i="7"/>
  <c r="AB1168" i="7"/>
  <c r="AC1168" i="7"/>
  <c r="AD1168" i="7"/>
  <c r="AE1168" i="7"/>
  <c r="Z797" i="7"/>
  <c r="AA797" i="7"/>
  <c r="AB797" i="7"/>
  <c r="AC797" i="7"/>
  <c r="AD797" i="7"/>
  <c r="AE797" i="7"/>
  <c r="Z1175" i="7"/>
  <c r="AA1175" i="7"/>
  <c r="AB1175" i="7"/>
  <c r="AC1175" i="7"/>
  <c r="AD1175" i="7"/>
  <c r="AE1175" i="7"/>
  <c r="Z1173" i="7"/>
  <c r="AA1173" i="7"/>
  <c r="AB1173" i="7"/>
  <c r="AC1173" i="7"/>
  <c r="AD1173" i="7"/>
  <c r="AE1173" i="7"/>
  <c r="Z1174" i="7"/>
  <c r="AA1174" i="7"/>
  <c r="AB1174" i="7"/>
  <c r="AC1174" i="7"/>
  <c r="AD1174" i="7"/>
  <c r="AE1174" i="7"/>
  <c r="Z1176" i="7"/>
  <c r="AA1176" i="7"/>
  <c r="AB1176" i="7"/>
  <c r="AC1176" i="7"/>
  <c r="AD1176" i="7"/>
  <c r="AE1176" i="7"/>
  <c r="Z1177" i="7"/>
  <c r="AA1177" i="7"/>
  <c r="AB1177" i="7"/>
  <c r="AC1177" i="7"/>
  <c r="AD1177" i="7"/>
  <c r="AE1177" i="7"/>
  <c r="Z1178" i="7"/>
  <c r="AA1178" i="7"/>
  <c r="AB1178" i="7"/>
  <c r="AC1178" i="7"/>
  <c r="AD1178" i="7"/>
  <c r="AE1178" i="7"/>
  <c r="Z1179" i="7"/>
  <c r="AA1179" i="7"/>
  <c r="AB1179" i="7"/>
  <c r="AC1179" i="7"/>
  <c r="AD1179" i="7"/>
  <c r="AE1179" i="7"/>
  <c r="Z1180" i="7"/>
  <c r="AA1180" i="7"/>
  <c r="AB1180" i="7"/>
  <c r="AC1180" i="7"/>
  <c r="AD1180" i="7"/>
  <c r="AE1180" i="7"/>
  <c r="Z1181" i="7"/>
  <c r="AA1181" i="7"/>
  <c r="AB1181" i="7"/>
  <c r="AC1181" i="7"/>
  <c r="AD1181" i="7"/>
  <c r="AE1181" i="7"/>
  <c r="Z1182" i="7"/>
  <c r="AA1182" i="7"/>
  <c r="AB1182" i="7"/>
  <c r="AC1182" i="7"/>
  <c r="AD1182" i="7"/>
  <c r="AE1182" i="7"/>
  <c r="Z1183" i="7"/>
  <c r="AA1183" i="7"/>
  <c r="AB1183" i="7"/>
  <c r="AC1183" i="7"/>
  <c r="AD1183" i="7"/>
  <c r="AE1183" i="7"/>
  <c r="Z567" i="7"/>
  <c r="AA567" i="7"/>
  <c r="AB567" i="7"/>
  <c r="AC567" i="7"/>
  <c r="AD567" i="7"/>
  <c r="AE567" i="7"/>
  <c r="Z679" i="7"/>
  <c r="AA679" i="7"/>
  <c r="AB679" i="7"/>
  <c r="AC679" i="7"/>
  <c r="AD679" i="7"/>
  <c r="AE679" i="7"/>
  <c r="Z680" i="7"/>
  <c r="AA680" i="7"/>
  <c r="AB680" i="7"/>
  <c r="AC680" i="7"/>
  <c r="AD680" i="7"/>
  <c r="AE680" i="7"/>
  <c r="Z1188" i="7"/>
  <c r="AA1188" i="7"/>
  <c r="AB1188" i="7"/>
  <c r="AC1188" i="7"/>
  <c r="AD1188" i="7"/>
  <c r="AE1188" i="7"/>
  <c r="Z1189" i="7"/>
  <c r="AA1189" i="7"/>
  <c r="AB1189" i="7"/>
  <c r="AC1189" i="7"/>
  <c r="AD1189" i="7"/>
  <c r="AE1189" i="7"/>
  <c r="Z1190" i="7"/>
  <c r="AA1190" i="7"/>
  <c r="AB1190" i="7"/>
  <c r="AC1190" i="7"/>
  <c r="AD1190" i="7"/>
  <c r="AE1190" i="7"/>
  <c r="Z1193" i="7"/>
  <c r="AA1193" i="7"/>
  <c r="AB1193" i="7"/>
  <c r="AC1193" i="7"/>
  <c r="AD1193" i="7"/>
  <c r="AE1193" i="7"/>
  <c r="Z1194" i="7"/>
  <c r="AA1194" i="7"/>
  <c r="AB1194" i="7"/>
  <c r="AC1194" i="7"/>
  <c r="AD1194" i="7"/>
  <c r="AE1194" i="7"/>
  <c r="Z1195" i="7"/>
  <c r="AA1195" i="7"/>
  <c r="AB1195" i="7"/>
  <c r="AC1195" i="7"/>
  <c r="AD1195" i="7"/>
  <c r="AE1195" i="7"/>
  <c r="Z1196" i="7"/>
  <c r="AA1196" i="7"/>
  <c r="AB1196" i="7"/>
  <c r="AC1196" i="7"/>
  <c r="AD1196" i="7"/>
  <c r="AE1196" i="7"/>
  <c r="Z1197" i="7"/>
  <c r="AA1197" i="7"/>
  <c r="AB1197" i="7"/>
  <c r="AC1197" i="7"/>
  <c r="AD1197" i="7"/>
  <c r="AE1197" i="7"/>
  <c r="Z1198" i="7"/>
  <c r="AA1198" i="7"/>
  <c r="AB1198" i="7"/>
  <c r="AC1198" i="7"/>
  <c r="AD1198" i="7"/>
  <c r="AE1198" i="7"/>
  <c r="Z1199" i="7"/>
  <c r="AA1199" i="7"/>
  <c r="AB1199" i="7"/>
  <c r="AC1199" i="7"/>
  <c r="AD1199" i="7"/>
  <c r="AE1199" i="7"/>
  <c r="Z1200" i="7"/>
  <c r="AA1200" i="7"/>
  <c r="AB1200" i="7"/>
  <c r="AC1200" i="7"/>
  <c r="AD1200" i="7"/>
  <c r="AE1200" i="7"/>
  <c r="Z1201" i="7"/>
  <c r="AA1201" i="7"/>
  <c r="AB1201" i="7"/>
  <c r="AC1201" i="7"/>
  <c r="AD1201" i="7"/>
  <c r="AE1201" i="7"/>
  <c r="Z1202" i="7"/>
  <c r="AA1202" i="7"/>
  <c r="AB1202" i="7"/>
  <c r="AC1202" i="7"/>
  <c r="AD1202" i="7"/>
  <c r="AE1202" i="7"/>
  <c r="Z1203" i="7"/>
  <c r="AA1203" i="7"/>
  <c r="AB1203" i="7"/>
  <c r="AC1203" i="7"/>
  <c r="AD1203" i="7"/>
  <c r="AE1203" i="7"/>
  <c r="Z1207" i="7"/>
  <c r="AA1207" i="7"/>
  <c r="AB1207" i="7"/>
  <c r="AC1207" i="7"/>
  <c r="AD1207" i="7"/>
  <c r="AE1207" i="7"/>
  <c r="Z1211" i="7"/>
  <c r="AA1211" i="7"/>
  <c r="AB1211" i="7"/>
  <c r="AC1211" i="7"/>
  <c r="AD1211" i="7"/>
  <c r="AE1211" i="7"/>
  <c r="Z1212" i="7"/>
  <c r="AA1212" i="7"/>
  <c r="AB1212" i="7"/>
  <c r="AC1212" i="7"/>
  <c r="AD1212" i="7"/>
  <c r="AE1212" i="7"/>
  <c r="Z1216" i="7"/>
  <c r="AA1216" i="7"/>
  <c r="AB1216" i="7"/>
  <c r="AC1216" i="7"/>
  <c r="AD1216" i="7"/>
  <c r="AE1216" i="7"/>
  <c r="Z1217" i="7"/>
  <c r="AA1217" i="7"/>
  <c r="AB1217" i="7"/>
  <c r="AC1217" i="7"/>
  <c r="AD1217" i="7"/>
  <c r="AE1217" i="7"/>
  <c r="Z1218" i="7"/>
  <c r="AA1218" i="7"/>
  <c r="AB1218" i="7"/>
  <c r="AC1218" i="7"/>
  <c r="AD1218" i="7"/>
  <c r="AE1218" i="7"/>
  <c r="Z1219" i="7"/>
  <c r="AA1219" i="7"/>
  <c r="AB1219" i="7"/>
  <c r="AC1219" i="7"/>
  <c r="AD1219" i="7"/>
  <c r="AE1219" i="7"/>
  <c r="Z1220" i="7"/>
  <c r="AA1220" i="7"/>
  <c r="AB1220" i="7"/>
  <c r="AC1220" i="7"/>
  <c r="AD1220" i="7"/>
  <c r="AE1220" i="7"/>
  <c r="Z1208" i="7"/>
  <c r="AA1208" i="7"/>
  <c r="AB1208" i="7"/>
  <c r="AC1208" i="7"/>
  <c r="AD1208" i="7"/>
  <c r="AE1208" i="7"/>
  <c r="Z1209" i="7"/>
  <c r="AA1209" i="7"/>
  <c r="AB1209" i="7"/>
  <c r="AC1209" i="7"/>
  <c r="AD1209" i="7"/>
  <c r="AE1209" i="7"/>
  <c r="Z1221" i="7"/>
  <c r="AA1221" i="7"/>
  <c r="AB1221" i="7"/>
  <c r="AC1221" i="7"/>
  <c r="AD1221" i="7"/>
  <c r="AE1221" i="7"/>
  <c r="Z1224" i="7"/>
  <c r="AA1224" i="7"/>
  <c r="AB1224" i="7"/>
  <c r="AC1224" i="7"/>
  <c r="AD1224" i="7"/>
  <c r="AE1224" i="7"/>
  <c r="Z1225" i="7"/>
  <c r="AA1225" i="7"/>
  <c r="AB1225" i="7"/>
  <c r="AC1225" i="7"/>
  <c r="AD1225" i="7"/>
  <c r="AE1225" i="7"/>
  <c r="Z1226" i="7"/>
  <c r="AA1226" i="7"/>
  <c r="AB1226" i="7"/>
  <c r="AC1226" i="7"/>
  <c r="AD1226" i="7"/>
  <c r="AE1226" i="7"/>
  <c r="Z1227" i="7"/>
  <c r="AA1227" i="7"/>
  <c r="AB1227" i="7"/>
  <c r="AC1227" i="7"/>
  <c r="AD1227" i="7"/>
  <c r="AE1227" i="7"/>
  <c r="Z1228" i="7"/>
  <c r="AA1228" i="7"/>
  <c r="AB1228" i="7"/>
  <c r="AC1228" i="7"/>
  <c r="AD1228" i="7"/>
  <c r="AE1228" i="7"/>
  <c r="Z1229" i="7"/>
  <c r="AA1229" i="7"/>
  <c r="AB1229" i="7"/>
  <c r="AC1229" i="7"/>
  <c r="AD1229" i="7"/>
  <c r="AE1229" i="7"/>
  <c r="Z1230" i="7"/>
  <c r="AA1230" i="7"/>
  <c r="AB1230" i="7"/>
  <c r="AC1230" i="7"/>
  <c r="AD1230" i="7"/>
  <c r="AE1230" i="7"/>
  <c r="Z1231" i="7"/>
  <c r="AA1231" i="7"/>
  <c r="AB1231" i="7"/>
  <c r="AC1231" i="7"/>
  <c r="AD1231" i="7"/>
  <c r="AE1231" i="7"/>
  <c r="Z1233" i="7"/>
  <c r="AA1233" i="7"/>
  <c r="AB1233" i="7"/>
  <c r="AC1233" i="7"/>
  <c r="AD1233" i="7"/>
  <c r="AE1233" i="7"/>
  <c r="Z1234" i="7"/>
  <c r="AA1234" i="7"/>
  <c r="AB1234" i="7"/>
  <c r="AC1234" i="7"/>
  <c r="AD1234" i="7"/>
  <c r="AE1234" i="7"/>
  <c r="Z1235" i="7"/>
  <c r="AA1235" i="7"/>
  <c r="AB1235" i="7"/>
  <c r="AC1235" i="7"/>
  <c r="AD1235" i="7"/>
  <c r="AE1235" i="7"/>
  <c r="Z1236" i="7"/>
  <c r="AA1236" i="7"/>
  <c r="AB1236" i="7"/>
  <c r="AC1236" i="7"/>
  <c r="AD1236" i="7"/>
  <c r="AE1236" i="7"/>
  <c r="Z1237" i="7"/>
  <c r="AA1237" i="7"/>
  <c r="AB1237" i="7"/>
  <c r="AC1237" i="7"/>
  <c r="AD1237" i="7"/>
  <c r="AE1237" i="7"/>
  <c r="Z1238" i="7"/>
  <c r="AA1238" i="7"/>
  <c r="AB1238" i="7"/>
  <c r="AC1238" i="7"/>
  <c r="AD1238" i="7"/>
  <c r="AE1238" i="7"/>
  <c r="Z1239" i="7"/>
  <c r="AA1239" i="7"/>
  <c r="AB1239" i="7"/>
  <c r="AC1239" i="7"/>
  <c r="AD1239" i="7"/>
  <c r="AE1239" i="7"/>
  <c r="Z1240" i="7"/>
  <c r="AA1240" i="7"/>
  <c r="AB1240" i="7"/>
  <c r="AC1240" i="7"/>
  <c r="AD1240" i="7"/>
  <c r="AE1240" i="7"/>
  <c r="Z1241" i="7"/>
  <c r="AA1241" i="7"/>
  <c r="AB1241" i="7"/>
  <c r="AC1241" i="7"/>
  <c r="AD1241" i="7"/>
  <c r="AE1241" i="7"/>
  <c r="Z1242" i="7"/>
  <c r="AA1242" i="7"/>
  <c r="AB1242" i="7"/>
  <c r="AC1242" i="7"/>
  <c r="AD1242" i="7"/>
  <c r="AE1242" i="7"/>
  <c r="Z1243" i="7"/>
  <c r="AA1243" i="7"/>
  <c r="AB1243" i="7"/>
  <c r="AC1243" i="7"/>
  <c r="AD1243" i="7"/>
  <c r="AE1243" i="7"/>
  <c r="Z1244" i="7"/>
  <c r="AA1244" i="7"/>
  <c r="AB1244" i="7"/>
  <c r="AC1244" i="7"/>
  <c r="AD1244" i="7"/>
  <c r="AE1244" i="7"/>
  <c r="Z1245" i="7"/>
  <c r="AA1245" i="7"/>
  <c r="AB1245" i="7"/>
  <c r="AC1245" i="7"/>
  <c r="AD1245" i="7"/>
  <c r="AE1245" i="7"/>
  <c r="Z1247" i="7"/>
  <c r="AA1247" i="7"/>
  <c r="AB1247" i="7"/>
  <c r="AC1247" i="7"/>
  <c r="AD1247" i="7"/>
  <c r="AE1247" i="7"/>
  <c r="Z1248" i="7"/>
  <c r="AA1248" i="7"/>
  <c r="AB1248" i="7"/>
  <c r="AC1248" i="7"/>
  <c r="AD1248" i="7"/>
  <c r="AE1248" i="7"/>
  <c r="Z1249" i="7"/>
  <c r="AA1249" i="7"/>
  <c r="AB1249" i="7"/>
  <c r="AC1249" i="7"/>
  <c r="AD1249" i="7"/>
  <c r="AE1249" i="7"/>
  <c r="Z1250" i="7"/>
  <c r="AA1250" i="7"/>
  <c r="AB1250" i="7"/>
  <c r="AC1250" i="7"/>
  <c r="AD1250" i="7"/>
  <c r="AE1250" i="7"/>
  <c r="Z1251" i="7"/>
  <c r="AA1251" i="7"/>
  <c r="AB1251" i="7"/>
  <c r="AC1251" i="7"/>
  <c r="AD1251" i="7"/>
  <c r="AE1251" i="7"/>
  <c r="Z1252" i="7"/>
  <c r="AA1252" i="7"/>
  <c r="AB1252" i="7"/>
  <c r="AC1252" i="7"/>
  <c r="AD1252" i="7"/>
  <c r="AE1252" i="7"/>
  <c r="Z1253" i="7"/>
  <c r="AA1253" i="7"/>
  <c r="AB1253" i="7"/>
  <c r="AC1253" i="7"/>
  <c r="AD1253" i="7"/>
  <c r="AE1253" i="7"/>
  <c r="Z1254" i="7"/>
  <c r="AA1254" i="7"/>
  <c r="AB1254" i="7"/>
  <c r="AC1254" i="7"/>
  <c r="AD1254" i="7"/>
  <c r="AE1254" i="7"/>
  <c r="Z1256" i="7"/>
  <c r="AA1256" i="7"/>
  <c r="AB1256" i="7"/>
  <c r="AC1256" i="7"/>
  <c r="AD1256" i="7"/>
  <c r="AE1256" i="7"/>
  <c r="Z1257" i="7"/>
  <c r="AA1257" i="7"/>
  <c r="AB1257" i="7"/>
  <c r="AC1257" i="7"/>
  <c r="AD1257" i="7"/>
  <c r="AE1257" i="7"/>
  <c r="Z1259" i="7"/>
  <c r="AA1259" i="7"/>
  <c r="AB1259" i="7"/>
  <c r="AC1259" i="7"/>
  <c r="AD1259" i="7"/>
  <c r="AE1259" i="7"/>
  <c r="Z1260" i="7"/>
  <c r="AA1260" i="7"/>
  <c r="AB1260" i="7"/>
  <c r="AC1260" i="7"/>
  <c r="AD1260" i="7"/>
  <c r="AE1260" i="7"/>
  <c r="Z1261" i="7"/>
  <c r="AA1261" i="7"/>
  <c r="AB1261" i="7"/>
  <c r="AC1261" i="7"/>
  <c r="AD1261" i="7"/>
  <c r="AE1261" i="7"/>
  <c r="Z1263" i="7"/>
  <c r="AA1263" i="7"/>
  <c r="AB1263" i="7"/>
  <c r="AC1263" i="7"/>
  <c r="AD1263" i="7"/>
  <c r="AE1263" i="7"/>
  <c r="Z1264" i="7"/>
  <c r="AA1264" i="7"/>
  <c r="AB1264" i="7"/>
  <c r="AC1264" i="7"/>
  <c r="AD1264" i="7"/>
  <c r="AE1264" i="7"/>
  <c r="Z1266" i="7"/>
  <c r="AA1266" i="7"/>
  <c r="AB1266" i="7"/>
  <c r="AC1266" i="7"/>
  <c r="AD1266" i="7"/>
  <c r="AE1266" i="7"/>
  <c r="Z1267" i="7"/>
  <c r="AA1267" i="7"/>
  <c r="AB1267" i="7"/>
  <c r="AC1267" i="7"/>
  <c r="AD1267" i="7"/>
  <c r="AE1267" i="7"/>
  <c r="Z1268" i="7"/>
  <c r="AA1268" i="7"/>
  <c r="AB1268" i="7"/>
  <c r="AC1268" i="7"/>
  <c r="AD1268" i="7"/>
  <c r="AE1268" i="7"/>
  <c r="Z1269" i="7"/>
  <c r="AA1269" i="7"/>
  <c r="AB1269" i="7"/>
  <c r="AC1269" i="7"/>
  <c r="AD1269" i="7"/>
  <c r="AE1269" i="7"/>
  <c r="Z1270" i="7"/>
  <c r="AA1270" i="7"/>
  <c r="AB1270" i="7"/>
  <c r="AC1270" i="7"/>
  <c r="AD1270" i="7"/>
  <c r="AE1270" i="7"/>
  <c r="Z1271" i="7"/>
  <c r="AA1271" i="7"/>
  <c r="AB1271" i="7"/>
  <c r="AC1271" i="7"/>
  <c r="AD1271" i="7"/>
  <c r="AE1271" i="7"/>
  <c r="Z1272" i="7"/>
  <c r="AA1272" i="7"/>
  <c r="AB1272" i="7"/>
  <c r="AC1272" i="7"/>
  <c r="AD1272" i="7"/>
  <c r="AE1272" i="7"/>
  <c r="Z1273" i="7"/>
  <c r="AA1273" i="7"/>
  <c r="AB1273" i="7"/>
  <c r="AC1273" i="7"/>
  <c r="AD1273" i="7"/>
  <c r="AE1273" i="7"/>
  <c r="Z1274" i="7"/>
  <c r="AA1274" i="7"/>
  <c r="AB1274" i="7"/>
  <c r="AC1274" i="7"/>
  <c r="AD1274" i="7"/>
  <c r="AE1274" i="7"/>
  <c r="Z1275" i="7"/>
  <c r="AA1275" i="7"/>
  <c r="AB1275" i="7"/>
  <c r="AC1275" i="7"/>
  <c r="AD1275" i="7"/>
  <c r="AE1275" i="7"/>
  <c r="Z1277" i="7"/>
  <c r="AA1277" i="7"/>
  <c r="AB1277" i="7"/>
  <c r="AC1277" i="7"/>
  <c r="AD1277" i="7"/>
  <c r="AE1277" i="7"/>
  <c r="Z1278" i="7"/>
  <c r="AA1278" i="7"/>
  <c r="AB1278" i="7"/>
  <c r="AC1278" i="7"/>
  <c r="AD1278" i="7"/>
  <c r="AE1278" i="7"/>
  <c r="Z1279" i="7"/>
  <c r="AA1279" i="7"/>
  <c r="AB1279" i="7"/>
  <c r="AC1279" i="7"/>
  <c r="AD1279" i="7"/>
  <c r="AE1279" i="7"/>
  <c r="Z1280" i="7"/>
  <c r="AA1280" i="7"/>
  <c r="AB1280" i="7"/>
  <c r="AC1280" i="7"/>
  <c r="AD1280" i="7"/>
  <c r="AE1280" i="7"/>
  <c r="Z1281" i="7"/>
  <c r="AA1281" i="7"/>
  <c r="AB1281" i="7"/>
  <c r="AC1281" i="7"/>
  <c r="AD1281" i="7"/>
  <c r="AE1281" i="7"/>
  <c r="Z1282" i="7"/>
  <c r="AA1282" i="7"/>
  <c r="AB1282" i="7"/>
  <c r="AC1282" i="7"/>
  <c r="AD1282" i="7"/>
  <c r="AE1282" i="7"/>
  <c r="Z1283" i="7"/>
  <c r="AA1283" i="7"/>
  <c r="AB1283" i="7"/>
  <c r="AC1283" i="7"/>
  <c r="AD1283" i="7"/>
  <c r="AE1283" i="7"/>
  <c r="Z1284" i="7"/>
  <c r="AA1284" i="7"/>
  <c r="AB1284" i="7"/>
  <c r="AC1284" i="7"/>
  <c r="AD1284" i="7"/>
  <c r="AE1284" i="7"/>
  <c r="Z1285" i="7"/>
  <c r="AA1285" i="7"/>
  <c r="AB1285" i="7"/>
  <c r="AC1285" i="7"/>
  <c r="AD1285" i="7"/>
  <c r="AE1285" i="7"/>
  <c r="Z1286" i="7"/>
  <c r="AA1286" i="7"/>
  <c r="AB1286" i="7"/>
  <c r="AC1286" i="7"/>
  <c r="AD1286" i="7"/>
  <c r="AE1286" i="7"/>
  <c r="Z1287" i="7"/>
  <c r="AA1287" i="7"/>
  <c r="AB1287" i="7"/>
  <c r="AC1287" i="7"/>
  <c r="AD1287" i="7"/>
  <c r="AE1287" i="7"/>
  <c r="Z1288" i="7"/>
  <c r="AA1288" i="7"/>
  <c r="AB1288" i="7"/>
  <c r="AC1288" i="7"/>
  <c r="AD1288" i="7"/>
  <c r="AE1288" i="7"/>
  <c r="Z1289" i="7"/>
  <c r="AA1289" i="7"/>
  <c r="AB1289" i="7"/>
  <c r="AC1289" i="7"/>
  <c r="AD1289" i="7"/>
  <c r="AE1289" i="7"/>
  <c r="Z1290" i="7"/>
  <c r="AA1290" i="7"/>
  <c r="AB1290" i="7"/>
  <c r="AC1290" i="7"/>
  <c r="AD1290" i="7"/>
  <c r="AE1290" i="7"/>
  <c r="Z1291" i="7"/>
  <c r="AA1291" i="7"/>
  <c r="AB1291" i="7"/>
  <c r="AC1291" i="7"/>
  <c r="AD1291" i="7"/>
  <c r="AE1291" i="7"/>
  <c r="Z1292" i="7"/>
  <c r="AA1292" i="7"/>
  <c r="AB1292" i="7"/>
  <c r="AC1292" i="7"/>
  <c r="AD1292" i="7"/>
  <c r="AE1292" i="7"/>
  <c r="Z1293" i="7"/>
  <c r="AA1293" i="7"/>
  <c r="AB1293" i="7"/>
  <c r="AC1293" i="7"/>
  <c r="AD1293" i="7"/>
  <c r="AE1293" i="7"/>
  <c r="Z1294" i="7"/>
  <c r="AA1294" i="7"/>
  <c r="AB1294" i="7"/>
  <c r="AC1294" i="7"/>
  <c r="AD1294" i="7"/>
  <c r="AE1294" i="7"/>
  <c r="Z1295" i="7"/>
  <c r="AA1295" i="7"/>
  <c r="AB1295" i="7"/>
  <c r="AC1295" i="7"/>
  <c r="AD1295" i="7"/>
  <c r="AE1295" i="7"/>
  <c r="Z1296" i="7"/>
  <c r="AA1296" i="7"/>
  <c r="AB1296" i="7"/>
  <c r="AC1296" i="7"/>
  <c r="AD1296" i="7"/>
  <c r="AE1296" i="7"/>
  <c r="Z1297" i="7"/>
  <c r="AA1297" i="7"/>
  <c r="AB1297" i="7"/>
  <c r="AC1297" i="7"/>
  <c r="AD1297" i="7"/>
  <c r="AE1297" i="7"/>
  <c r="Z1298" i="7"/>
  <c r="AA1298" i="7"/>
  <c r="AB1298" i="7"/>
  <c r="AC1298" i="7"/>
  <c r="AD1298" i="7"/>
  <c r="AE1298" i="7"/>
  <c r="Z1299" i="7"/>
  <c r="AA1299" i="7"/>
  <c r="AB1299" i="7"/>
  <c r="AC1299" i="7"/>
  <c r="AD1299" i="7"/>
  <c r="AE1299" i="7"/>
  <c r="Z1300" i="7"/>
  <c r="AA1300" i="7"/>
  <c r="AB1300" i="7"/>
  <c r="AC1300" i="7"/>
  <c r="AD1300" i="7"/>
  <c r="AE1300" i="7"/>
  <c r="AA10" i="7"/>
  <c r="AB10" i="7"/>
  <c r="AB441" i="7"/>
  <c r="AC10" i="7"/>
  <c r="AD10" i="7"/>
  <c r="AE10" i="7"/>
  <c r="AA12" i="7"/>
  <c r="AC12" i="7"/>
  <c r="AD12" i="7"/>
  <c r="AE12" i="7"/>
  <c r="AA13" i="7"/>
  <c r="AB13" i="7"/>
  <c r="AC13" i="7"/>
  <c r="AD13" i="7"/>
  <c r="AE13" i="7"/>
  <c r="AB14" i="7"/>
  <c r="AC14" i="7"/>
  <c r="AD14" i="7"/>
  <c r="AE14" i="7"/>
  <c r="AA16" i="7"/>
  <c r="AB16" i="7"/>
  <c r="AC16" i="7"/>
  <c r="AD16" i="7"/>
  <c r="AE16" i="7"/>
  <c r="AA18" i="7"/>
  <c r="AB18" i="7"/>
  <c r="AC18" i="7"/>
  <c r="AC441" i="7"/>
  <c r="AD18" i="7"/>
  <c r="AE18" i="7"/>
  <c r="AA19" i="7"/>
  <c r="AB19" i="7"/>
  <c r="AC19" i="7"/>
  <c r="AD19" i="7"/>
  <c r="AE19" i="7"/>
  <c r="AA28" i="7"/>
  <c r="AB28" i="7"/>
  <c r="AC28" i="7"/>
  <c r="AD28" i="7"/>
  <c r="AE28" i="7"/>
  <c r="AA29" i="7"/>
  <c r="AB29" i="7"/>
  <c r="AC29" i="7"/>
  <c r="AD29" i="7"/>
  <c r="AE29" i="7"/>
  <c r="AA30" i="7"/>
  <c r="AB30" i="7"/>
  <c r="AC30" i="7"/>
  <c r="AD30" i="7"/>
  <c r="AE30" i="7"/>
  <c r="AA33" i="7"/>
  <c r="AB33" i="7"/>
  <c r="AC33" i="7"/>
  <c r="AD33" i="7"/>
  <c r="AE33" i="7"/>
  <c r="AA35" i="7"/>
  <c r="AB35" i="7"/>
  <c r="AC35" i="7"/>
  <c r="AD35" i="7"/>
  <c r="AE35" i="7"/>
  <c r="AA36" i="7"/>
  <c r="AB36" i="7"/>
  <c r="AC36" i="7"/>
  <c r="AD36" i="7"/>
  <c r="AE36" i="7"/>
  <c r="AA39" i="7"/>
  <c r="AB39" i="7"/>
  <c r="AC39" i="7"/>
  <c r="AD39" i="7"/>
  <c r="AE39" i="7"/>
  <c r="AA40" i="7"/>
  <c r="AB40" i="7"/>
  <c r="AC40" i="7"/>
  <c r="AD40" i="7"/>
  <c r="AE40" i="7"/>
  <c r="AA41" i="7"/>
  <c r="AB41" i="7"/>
  <c r="AC41" i="7"/>
  <c r="AD41" i="7"/>
  <c r="AE41" i="7"/>
  <c r="AA42" i="7"/>
  <c r="AB42" i="7"/>
  <c r="AC42" i="7"/>
  <c r="AD42" i="7"/>
  <c r="AE42" i="7"/>
  <c r="AA43" i="7"/>
  <c r="AB43" i="7"/>
  <c r="AC43" i="7"/>
  <c r="AD43" i="7"/>
  <c r="AE43" i="7"/>
  <c r="AA44" i="7"/>
  <c r="AB44" i="7"/>
  <c r="AC44" i="7"/>
  <c r="AD44" i="7"/>
  <c r="AE44" i="7"/>
  <c r="AE9" i="7"/>
  <c r="AE441" i="7"/>
  <c r="AD9" i="7"/>
  <c r="AC9" i="7"/>
  <c r="AB9" i="7"/>
  <c r="AA9" i="7"/>
  <c r="AA441" i="7"/>
  <c r="Z10" i="7"/>
  <c r="Z12" i="7"/>
  <c r="Z13" i="7"/>
  <c r="Z16" i="7"/>
  <c r="Z18" i="7"/>
  <c r="Z19" i="7"/>
  <c r="Z23" i="7"/>
  <c r="Z28" i="7"/>
  <c r="Z29" i="7"/>
  <c r="Z30" i="7"/>
  <c r="Z33" i="7"/>
  <c r="Z35" i="7"/>
  <c r="Z36" i="7"/>
  <c r="Z39" i="7"/>
  <c r="Z40" i="7"/>
  <c r="Z41" i="7"/>
  <c r="Z42" i="7"/>
  <c r="Z43" i="7"/>
  <c r="Z44" i="7"/>
  <c r="Z9" i="7"/>
  <c r="Z441" i="7"/>
  <c r="AM586" i="7"/>
  <c r="AN586" i="7"/>
  <c r="AO586" i="7"/>
  <c r="AP586" i="7"/>
  <c r="AQ586" i="7"/>
  <c r="AM633" i="7"/>
  <c r="AN633" i="7"/>
  <c r="AO633" i="7"/>
  <c r="AP633" i="7"/>
  <c r="AQ633" i="7"/>
  <c r="AM634" i="7"/>
  <c r="AN634" i="7"/>
  <c r="AO634" i="7"/>
  <c r="AP634" i="7"/>
  <c r="AQ634" i="7"/>
  <c r="AM651" i="7"/>
  <c r="AN651" i="7"/>
  <c r="AO651" i="7"/>
  <c r="AP651" i="7"/>
  <c r="AQ651" i="7"/>
  <c r="AM650" i="7"/>
  <c r="AN650" i="7"/>
  <c r="AO650" i="7"/>
  <c r="AP650" i="7"/>
  <c r="AQ650" i="7"/>
  <c r="AM652" i="7"/>
  <c r="AN652" i="7"/>
  <c r="AO652" i="7"/>
  <c r="AP652" i="7"/>
  <c r="AQ652" i="7"/>
  <c r="AM667" i="7"/>
  <c r="AN667" i="7"/>
  <c r="AO667" i="7"/>
  <c r="AP667" i="7"/>
  <c r="AQ667" i="7"/>
  <c r="AQ1300" i="7"/>
  <c r="AP1300" i="7"/>
  <c r="AO1300" i="7"/>
  <c r="AN1300" i="7"/>
  <c r="AM1300" i="7"/>
  <c r="AQ1299" i="7"/>
  <c r="AP1299" i="7"/>
  <c r="AO1299" i="7"/>
  <c r="AN1299" i="7"/>
  <c r="AM1299" i="7"/>
  <c r="AQ1298" i="7"/>
  <c r="AP1298" i="7"/>
  <c r="AO1298" i="7"/>
  <c r="AN1298" i="7"/>
  <c r="AM1298" i="7"/>
  <c r="AQ1297" i="7"/>
  <c r="AP1297" i="7"/>
  <c r="AO1297" i="7"/>
  <c r="AN1297" i="7"/>
  <c r="AM1297" i="7"/>
  <c r="AQ1296" i="7"/>
  <c r="AP1296" i="7"/>
  <c r="AO1296" i="7"/>
  <c r="AN1296" i="7"/>
  <c r="AM1296" i="7"/>
  <c r="AQ1295" i="7"/>
  <c r="AP1295" i="7"/>
  <c r="AO1295" i="7"/>
  <c r="AN1295" i="7"/>
  <c r="AM1295" i="7"/>
  <c r="AQ1294" i="7"/>
  <c r="AP1294" i="7"/>
  <c r="AO1294" i="7"/>
  <c r="AN1294" i="7"/>
  <c r="AM1294" i="7"/>
  <c r="AQ1293" i="7"/>
  <c r="AP1293" i="7"/>
  <c r="AO1293" i="7"/>
  <c r="AN1293" i="7"/>
  <c r="AM1293" i="7"/>
  <c r="AQ1292" i="7"/>
  <c r="AP1292" i="7"/>
  <c r="AO1292" i="7"/>
  <c r="AN1292" i="7"/>
  <c r="AM1292" i="7"/>
  <c r="AQ1291" i="7"/>
  <c r="AP1291" i="7"/>
  <c r="AO1291" i="7"/>
  <c r="AN1291" i="7"/>
  <c r="AM1291" i="7"/>
  <c r="AQ1290" i="7"/>
  <c r="AP1290" i="7"/>
  <c r="AO1290" i="7"/>
  <c r="AN1290" i="7"/>
  <c r="AM1290" i="7"/>
  <c r="AQ1289" i="7"/>
  <c r="AP1289" i="7"/>
  <c r="AO1289" i="7"/>
  <c r="AN1289" i="7"/>
  <c r="AM1289" i="7"/>
  <c r="AQ1288" i="7"/>
  <c r="AP1288" i="7"/>
  <c r="AO1288" i="7"/>
  <c r="AN1288" i="7"/>
  <c r="AM1288" i="7"/>
  <c r="AQ1287" i="7"/>
  <c r="AP1287" i="7"/>
  <c r="AO1287" i="7"/>
  <c r="AN1287" i="7"/>
  <c r="AM1287" i="7"/>
  <c r="AQ1286" i="7"/>
  <c r="AP1286" i="7"/>
  <c r="AO1286" i="7"/>
  <c r="AN1286" i="7"/>
  <c r="AM1286" i="7"/>
  <c r="AQ1285" i="7"/>
  <c r="AP1285" i="7"/>
  <c r="AO1285" i="7"/>
  <c r="AN1285" i="7"/>
  <c r="AM1285" i="7"/>
  <c r="AQ1284" i="7"/>
  <c r="AP1284" i="7"/>
  <c r="AO1284" i="7"/>
  <c r="AN1284" i="7"/>
  <c r="AM1284" i="7"/>
  <c r="AQ1283" i="7"/>
  <c r="AP1283" i="7"/>
  <c r="AO1283" i="7"/>
  <c r="AN1283" i="7"/>
  <c r="AM1283" i="7"/>
  <c r="AQ1282" i="7"/>
  <c r="AP1282" i="7"/>
  <c r="AO1282" i="7"/>
  <c r="AN1282" i="7"/>
  <c r="AM1282" i="7"/>
  <c r="AQ1281" i="7"/>
  <c r="AP1281" i="7"/>
  <c r="AO1281" i="7"/>
  <c r="AN1281" i="7"/>
  <c r="AM1281" i="7"/>
  <c r="AQ1280" i="7"/>
  <c r="AP1280" i="7"/>
  <c r="AO1280" i="7"/>
  <c r="AN1280" i="7"/>
  <c r="AM1280" i="7"/>
  <c r="AQ1279" i="7"/>
  <c r="AP1279" i="7"/>
  <c r="AO1279" i="7"/>
  <c r="AN1279" i="7"/>
  <c r="AM1279" i="7"/>
  <c r="AQ1278" i="7"/>
  <c r="AP1278" i="7"/>
  <c r="AO1278" i="7"/>
  <c r="AN1278" i="7"/>
  <c r="AM1278" i="7"/>
  <c r="AQ1277" i="7"/>
  <c r="AP1277" i="7"/>
  <c r="AO1277" i="7"/>
  <c r="AN1277" i="7"/>
  <c r="AM1277" i="7"/>
  <c r="AQ1275" i="7"/>
  <c r="AP1275" i="7"/>
  <c r="AO1275" i="7"/>
  <c r="AN1275" i="7"/>
  <c r="AM1275" i="7"/>
  <c r="AQ1274" i="7"/>
  <c r="AP1274" i="7"/>
  <c r="AO1274" i="7"/>
  <c r="AN1274" i="7"/>
  <c r="AM1274" i="7"/>
  <c r="AQ1273" i="7"/>
  <c r="AP1273" i="7"/>
  <c r="AO1273" i="7"/>
  <c r="AN1273" i="7"/>
  <c r="AM1273" i="7"/>
  <c r="AQ1272" i="7"/>
  <c r="AP1272" i="7"/>
  <c r="AO1272" i="7"/>
  <c r="AN1272" i="7"/>
  <c r="AM1272" i="7"/>
  <c r="AQ1271" i="7"/>
  <c r="AP1271" i="7"/>
  <c r="AO1271" i="7"/>
  <c r="AN1271" i="7"/>
  <c r="AM1271" i="7"/>
  <c r="AQ1270" i="7"/>
  <c r="AP1270" i="7"/>
  <c r="AO1270" i="7"/>
  <c r="AN1270" i="7"/>
  <c r="AM1270" i="7"/>
  <c r="AQ1269" i="7"/>
  <c r="AP1269" i="7"/>
  <c r="AO1269" i="7"/>
  <c r="AN1269" i="7"/>
  <c r="AM1269" i="7"/>
  <c r="AQ1268" i="7"/>
  <c r="AP1268" i="7"/>
  <c r="AO1268" i="7"/>
  <c r="AN1268" i="7"/>
  <c r="AM1268" i="7"/>
  <c r="AQ1267" i="7"/>
  <c r="AP1267" i="7"/>
  <c r="AO1267" i="7"/>
  <c r="AN1267" i="7"/>
  <c r="AM1267" i="7"/>
  <c r="AQ1266" i="7"/>
  <c r="AP1266" i="7"/>
  <c r="AO1266" i="7"/>
  <c r="AN1266" i="7"/>
  <c r="AM1266" i="7"/>
  <c r="AQ1264" i="7"/>
  <c r="AP1264" i="7"/>
  <c r="AO1264" i="7"/>
  <c r="AN1264" i="7"/>
  <c r="AM1264" i="7"/>
  <c r="AQ1263" i="7"/>
  <c r="AP1263" i="7"/>
  <c r="AO1263" i="7"/>
  <c r="AN1263" i="7"/>
  <c r="AM1263" i="7"/>
  <c r="AQ1261" i="7"/>
  <c r="AP1261" i="7"/>
  <c r="AO1261" i="7"/>
  <c r="AN1261" i="7"/>
  <c r="AM1261" i="7"/>
  <c r="AQ1260" i="7"/>
  <c r="AP1260" i="7"/>
  <c r="AO1260" i="7"/>
  <c r="AN1260" i="7"/>
  <c r="AM1260" i="7"/>
  <c r="AQ1259" i="7"/>
  <c r="AP1259" i="7"/>
  <c r="AO1259" i="7"/>
  <c r="AN1259" i="7"/>
  <c r="AM1259" i="7"/>
  <c r="AQ1257" i="7"/>
  <c r="AP1257" i="7"/>
  <c r="AO1257" i="7"/>
  <c r="AN1257" i="7"/>
  <c r="AM1257" i="7"/>
  <c r="AQ1256" i="7"/>
  <c r="AP1256" i="7"/>
  <c r="AO1256" i="7"/>
  <c r="AN1256" i="7"/>
  <c r="AM1256" i="7"/>
  <c r="AQ1254" i="7"/>
  <c r="AP1254" i="7"/>
  <c r="AO1254" i="7"/>
  <c r="AN1254" i="7"/>
  <c r="AM1254" i="7"/>
  <c r="AQ1253" i="7"/>
  <c r="AP1253" i="7"/>
  <c r="AO1253" i="7"/>
  <c r="AN1253" i="7"/>
  <c r="AM1253" i="7"/>
  <c r="AQ1252" i="7"/>
  <c r="AP1252" i="7"/>
  <c r="AO1252" i="7"/>
  <c r="AN1252" i="7"/>
  <c r="AM1252" i="7"/>
  <c r="AQ1251" i="7"/>
  <c r="AP1251" i="7"/>
  <c r="AO1251" i="7"/>
  <c r="AN1251" i="7"/>
  <c r="AM1251" i="7"/>
  <c r="AQ1250" i="7"/>
  <c r="AP1250" i="7"/>
  <c r="AO1250" i="7"/>
  <c r="AN1250" i="7"/>
  <c r="AM1250" i="7"/>
  <c r="AQ1249" i="7"/>
  <c r="AP1249" i="7"/>
  <c r="AO1249" i="7"/>
  <c r="AN1249" i="7"/>
  <c r="AM1249" i="7"/>
  <c r="AQ1248" i="7"/>
  <c r="AP1248" i="7"/>
  <c r="AO1248" i="7"/>
  <c r="AN1248" i="7"/>
  <c r="AM1248" i="7"/>
  <c r="AQ1247" i="7"/>
  <c r="AP1247" i="7"/>
  <c r="AO1247" i="7"/>
  <c r="AN1247" i="7"/>
  <c r="AM1247" i="7"/>
  <c r="AQ1245" i="7"/>
  <c r="AP1245" i="7"/>
  <c r="AO1245" i="7"/>
  <c r="AN1245" i="7"/>
  <c r="AM1245" i="7"/>
  <c r="AQ1244" i="7"/>
  <c r="AP1244" i="7"/>
  <c r="AO1244" i="7"/>
  <c r="AN1244" i="7"/>
  <c r="AM1244" i="7"/>
  <c r="AQ1243" i="7"/>
  <c r="AP1243" i="7"/>
  <c r="AO1243" i="7"/>
  <c r="AN1243" i="7"/>
  <c r="AM1243" i="7"/>
  <c r="AQ1242" i="7"/>
  <c r="AP1242" i="7"/>
  <c r="AO1242" i="7"/>
  <c r="AN1242" i="7"/>
  <c r="AM1242" i="7"/>
  <c r="AQ1241" i="7"/>
  <c r="AP1241" i="7"/>
  <c r="AO1241" i="7"/>
  <c r="AN1241" i="7"/>
  <c r="AM1241" i="7"/>
  <c r="AQ1240" i="7"/>
  <c r="AP1240" i="7"/>
  <c r="AO1240" i="7"/>
  <c r="AN1240" i="7"/>
  <c r="AM1240" i="7"/>
  <c r="AQ1239" i="7"/>
  <c r="AP1239" i="7"/>
  <c r="AO1239" i="7"/>
  <c r="AN1239" i="7"/>
  <c r="AM1239" i="7"/>
  <c r="AQ1238" i="7"/>
  <c r="AP1238" i="7"/>
  <c r="AO1238" i="7"/>
  <c r="AN1238" i="7"/>
  <c r="AM1238" i="7"/>
  <c r="AQ1237" i="7"/>
  <c r="AP1237" i="7"/>
  <c r="AO1237" i="7"/>
  <c r="AN1237" i="7"/>
  <c r="AM1237" i="7"/>
  <c r="AQ1236" i="7"/>
  <c r="AP1236" i="7"/>
  <c r="AO1236" i="7"/>
  <c r="AN1236" i="7"/>
  <c r="AM1236" i="7"/>
  <c r="AQ1235" i="7"/>
  <c r="AP1235" i="7"/>
  <c r="AO1235" i="7"/>
  <c r="AN1235" i="7"/>
  <c r="AM1235" i="7"/>
  <c r="AQ1234" i="7"/>
  <c r="AP1234" i="7"/>
  <c r="AO1234" i="7"/>
  <c r="AN1234" i="7"/>
  <c r="AM1234" i="7"/>
  <c r="AQ1233" i="7"/>
  <c r="AP1233" i="7"/>
  <c r="AO1233" i="7"/>
  <c r="AN1233" i="7"/>
  <c r="AM1233" i="7"/>
  <c r="AQ1231" i="7"/>
  <c r="AP1231" i="7"/>
  <c r="AO1231" i="7"/>
  <c r="AN1231" i="7"/>
  <c r="AM1231" i="7"/>
  <c r="AQ1230" i="7"/>
  <c r="AP1230" i="7"/>
  <c r="AO1230" i="7"/>
  <c r="AN1230" i="7"/>
  <c r="AM1230" i="7"/>
  <c r="AQ1229" i="7"/>
  <c r="AP1229" i="7"/>
  <c r="AO1229" i="7"/>
  <c r="AN1229" i="7"/>
  <c r="AM1229" i="7"/>
  <c r="AQ1228" i="7"/>
  <c r="AP1228" i="7"/>
  <c r="AO1228" i="7"/>
  <c r="AN1228" i="7"/>
  <c r="AM1228" i="7"/>
  <c r="AQ1227" i="7"/>
  <c r="AP1227" i="7"/>
  <c r="AO1227" i="7"/>
  <c r="AN1227" i="7"/>
  <c r="AM1227" i="7"/>
  <c r="AQ1226" i="7"/>
  <c r="AP1226" i="7"/>
  <c r="AO1226" i="7"/>
  <c r="AN1226" i="7"/>
  <c r="AM1226" i="7"/>
  <c r="AQ1225" i="7"/>
  <c r="AP1225" i="7"/>
  <c r="AO1225" i="7"/>
  <c r="AN1225" i="7"/>
  <c r="AM1225" i="7"/>
  <c r="AQ1224" i="7"/>
  <c r="AP1224" i="7"/>
  <c r="AO1224" i="7"/>
  <c r="AN1224" i="7"/>
  <c r="AM1224" i="7"/>
  <c r="AQ1221" i="7"/>
  <c r="AP1221" i="7"/>
  <c r="AO1221" i="7"/>
  <c r="AN1221" i="7"/>
  <c r="AM1221" i="7"/>
  <c r="AQ1209" i="7"/>
  <c r="AP1209" i="7"/>
  <c r="AO1209" i="7"/>
  <c r="AN1209" i="7"/>
  <c r="AM1209" i="7"/>
  <c r="AQ1208" i="7"/>
  <c r="AP1208" i="7"/>
  <c r="AO1208" i="7"/>
  <c r="AN1208" i="7"/>
  <c r="AM1208" i="7"/>
  <c r="AQ1220" i="7"/>
  <c r="AP1220" i="7"/>
  <c r="AO1220" i="7"/>
  <c r="AN1220" i="7"/>
  <c r="AM1220" i="7"/>
  <c r="AQ1219" i="7"/>
  <c r="AP1219" i="7"/>
  <c r="AO1219" i="7"/>
  <c r="AN1219" i="7"/>
  <c r="AM1219" i="7"/>
  <c r="AQ1218" i="7"/>
  <c r="AP1218" i="7"/>
  <c r="AO1218" i="7"/>
  <c r="AN1218" i="7"/>
  <c r="AM1218" i="7"/>
  <c r="AQ1217" i="7"/>
  <c r="AP1217" i="7"/>
  <c r="AO1217" i="7"/>
  <c r="AN1217" i="7"/>
  <c r="AM1217" i="7"/>
  <c r="AQ1216" i="7"/>
  <c r="AP1216" i="7"/>
  <c r="AO1216" i="7"/>
  <c r="AN1216" i="7"/>
  <c r="AM1216" i="7"/>
  <c r="AQ1212" i="7"/>
  <c r="AP1212" i="7"/>
  <c r="AO1212" i="7"/>
  <c r="AN1212" i="7"/>
  <c r="AM1212" i="7"/>
  <c r="AQ1211" i="7"/>
  <c r="AP1211" i="7"/>
  <c r="AO1211" i="7"/>
  <c r="AN1211" i="7"/>
  <c r="AM1211" i="7"/>
  <c r="AG1210" i="7"/>
  <c r="AQ1207" i="7"/>
  <c r="AP1207" i="7"/>
  <c r="AO1207" i="7"/>
  <c r="AN1207" i="7"/>
  <c r="AM1207" i="7"/>
  <c r="AG1206" i="7"/>
  <c r="AG1205" i="7"/>
  <c r="AQ1203" i="7"/>
  <c r="AP1203" i="7"/>
  <c r="AO1203" i="7"/>
  <c r="AN1203" i="7"/>
  <c r="AM1203" i="7"/>
  <c r="AQ1202" i="7"/>
  <c r="AP1202" i="7"/>
  <c r="AO1202" i="7"/>
  <c r="AN1202" i="7"/>
  <c r="AM1202" i="7"/>
  <c r="AQ1201" i="7"/>
  <c r="AP1201" i="7"/>
  <c r="AO1201" i="7"/>
  <c r="AN1201" i="7"/>
  <c r="AM1201" i="7"/>
  <c r="AQ1200" i="7"/>
  <c r="AP1200" i="7"/>
  <c r="AO1200" i="7"/>
  <c r="AN1200" i="7"/>
  <c r="AM1200" i="7"/>
  <c r="AQ1199" i="7"/>
  <c r="AP1199" i="7"/>
  <c r="AO1199" i="7"/>
  <c r="AN1199" i="7"/>
  <c r="AM1199" i="7"/>
  <c r="AQ1198" i="7"/>
  <c r="AP1198" i="7"/>
  <c r="AO1198" i="7"/>
  <c r="AN1198" i="7"/>
  <c r="AM1198" i="7"/>
  <c r="AQ1197" i="7"/>
  <c r="AP1197" i="7"/>
  <c r="AO1197" i="7"/>
  <c r="AN1197" i="7"/>
  <c r="AM1197" i="7"/>
  <c r="AQ1196" i="7"/>
  <c r="AP1196" i="7"/>
  <c r="AO1196" i="7"/>
  <c r="AN1196" i="7"/>
  <c r="AM1196" i="7"/>
  <c r="AQ1195" i="7"/>
  <c r="AP1195" i="7"/>
  <c r="AO1195" i="7"/>
  <c r="AN1195" i="7"/>
  <c r="AM1195" i="7"/>
  <c r="AQ1194" i="7"/>
  <c r="AP1194" i="7"/>
  <c r="AO1194" i="7"/>
  <c r="AN1194" i="7"/>
  <c r="AM1194" i="7"/>
  <c r="AQ1193" i="7"/>
  <c r="AP1193" i="7"/>
  <c r="AO1193" i="7"/>
  <c r="AN1193" i="7"/>
  <c r="AM1193" i="7"/>
  <c r="AG1192" i="7"/>
  <c r="AQ1190" i="7"/>
  <c r="AP1190" i="7"/>
  <c r="AO1190" i="7"/>
  <c r="AN1190" i="7"/>
  <c r="AM1190" i="7"/>
  <c r="AQ1189" i="7"/>
  <c r="AP1189" i="7"/>
  <c r="AO1189" i="7"/>
  <c r="AN1189" i="7"/>
  <c r="AM1189" i="7"/>
  <c r="AQ1188" i="7"/>
  <c r="AP1188" i="7"/>
  <c r="AO1188" i="7"/>
  <c r="AN1188" i="7"/>
  <c r="AM1188" i="7"/>
  <c r="AG1187" i="7"/>
  <c r="AG1186" i="7"/>
  <c r="AQ680" i="7"/>
  <c r="AP680" i="7"/>
  <c r="AO680" i="7"/>
  <c r="AN680" i="7"/>
  <c r="AM680" i="7"/>
  <c r="AQ679" i="7"/>
  <c r="AP679" i="7"/>
  <c r="AO679" i="7"/>
  <c r="AN679" i="7"/>
  <c r="AM679" i="7"/>
  <c r="AQ567" i="7"/>
  <c r="AP567" i="7"/>
  <c r="AO567" i="7"/>
  <c r="AN567" i="7"/>
  <c r="AM567" i="7"/>
  <c r="AQ1183" i="7"/>
  <c r="AP1183" i="7"/>
  <c r="AO1183" i="7"/>
  <c r="AN1183" i="7"/>
  <c r="AM1183" i="7"/>
  <c r="AQ1182" i="7"/>
  <c r="AP1182" i="7"/>
  <c r="AO1182" i="7"/>
  <c r="AN1182" i="7"/>
  <c r="AM1182" i="7"/>
  <c r="AQ1181" i="7"/>
  <c r="AP1181" i="7"/>
  <c r="AO1181" i="7"/>
  <c r="AN1181" i="7"/>
  <c r="AM1181" i="7"/>
  <c r="AQ1180" i="7"/>
  <c r="AP1180" i="7"/>
  <c r="AO1180" i="7"/>
  <c r="AN1180" i="7"/>
  <c r="AM1180" i="7"/>
  <c r="AQ1179" i="7"/>
  <c r="AP1179" i="7"/>
  <c r="AO1179" i="7"/>
  <c r="AN1179" i="7"/>
  <c r="AM1179" i="7"/>
  <c r="AQ1178" i="7"/>
  <c r="AP1178" i="7"/>
  <c r="AO1178" i="7"/>
  <c r="AN1178" i="7"/>
  <c r="AM1178" i="7"/>
  <c r="AQ1177" i="7"/>
  <c r="AP1177" i="7"/>
  <c r="AO1177" i="7"/>
  <c r="AN1177" i="7"/>
  <c r="AM1177" i="7"/>
  <c r="AQ1176" i="7"/>
  <c r="AP1176" i="7"/>
  <c r="AO1176" i="7"/>
  <c r="AN1176" i="7"/>
  <c r="AM1176" i="7"/>
  <c r="AQ1174" i="7"/>
  <c r="AP1174" i="7"/>
  <c r="AO1174" i="7"/>
  <c r="AN1174" i="7"/>
  <c r="AM1174" i="7"/>
  <c r="AQ1173" i="7"/>
  <c r="AP1173" i="7"/>
  <c r="AO1173" i="7"/>
  <c r="AN1173" i="7"/>
  <c r="AM1173" i="7"/>
  <c r="AQ1175" i="7"/>
  <c r="AP1175" i="7"/>
  <c r="AO1175" i="7"/>
  <c r="AN1175" i="7"/>
  <c r="AM1175" i="7"/>
  <c r="AQ797" i="7"/>
  <c r="AP797" i="7"/>
  <c r="AO797" i="7"/>
  <c r="AN797" i="7"/>
  <c r="AM797" i="7"/>
  <c r="AQ1168" i="7"/>
  <c r="AP1168" i="7"/>
  <c r="AO1168" i="7"/>
  <c r="AN1168" i="7"/>
  <c r="AM1168" i="7"/>
  <c r="AQ1167" i="7"/>
  <c r="AP1167" i="7"/>
  <c r="AO1167" i="7"/>
  <c r="AN1167" i="7"/>
  <c r="AM1167" i="7"/>
  <c r="AQ1171" i="7"/>
  <c r="AP1171" i="7"/>
  <c r="AO1171" i="7"/>
  <c r="AN1171" i="7"/>
  <c r="AM1171" i="7"/>
  <c r="AQ1169" i="7"/>
  <c r="AP1169" i="7"/>
  <c r="AO1169" i="7"/>
  <c r="AN1169" i="7"/>
  <c r="AM1169" i="7"/>
  <c r="AQ1170" i="7"/>
  <c r="AP1170" i="7"/>
  <c r="AO1170" i="7"/>
  <c r="AN1170" i="7"/>
  <c r="AM1170" i="7"/>
  <c r="AQ1166" i="7"/>
  <c r="AP1166" i="7"/>
  <c r="AO1166" i="7"/>
  <c r="AN1166" i="7"/>
  <c r="AM1166" i="7"/>
  <c r="AQ1165" i="7"/>
  <c r="AP1165" i="7"/>
  <c r="AO1165" i="7"/>
  <c r="AN1165" i="7"/>
  <c r="AM1165" i="7"/>
  <c r="AQ1163" i="7"/>
  <c r="AP1163" i="7"/>
  <c r="AO1163" i="7"/>
  <c r="AN1163" i="7"/>
  <c r="AM1163" i="7"/>
  <c r="AQ1162" i="7"/>
  <c r="AP1162" i="7"/>
  <c r="AO1162" i="7"/>
  <c r="AN1162" i="7"/>
  <c r="AM1162" i="7"/>
  <c r="AQ1161" i="7"/>
  <c r="AP1161" i="7"/>
  <c r="AO1161" i="7"/>
  <c r="AN1161" i="7"/>
  <c r="AM1161" i="7"/>
  <c r="AQ1160" i="7"/>
  <c r="AP1160" i="7"/>
  <c r="AO1160" i="7"/>
  <c r="AN1160" i="7"/>
  <c r="AM1160" i="7"/>
  <c r="AQ1159" i="7"/>
  <c r="AP1159" i="7"/>
  <c r="AO1159" i="7"/>
  <c r="AN1159" i="7"/>
  <c r="AM1159" i="7"/>
  <c r="AQ1158" i="7"/>
  <c r="AP1158" i="7"/>
  <c r="AO1158" i="7"/>
  <c r="AN1158" i="7"/>
  <c r="AM1158" i="7"/>
  <c r="AQ1157" i="7"/>
  <c r="AP1157" i="7"/>
  <c r="AO1157" i="7"/>
  <c r="AN1157" i="7"/>
  <c r="AM1157" i="7"/>
  <c r="AQ1156" i="7"/>
  <c r="AP1156" i="7"/>
  <c r="AO1156" i="7"/>
  <c r="AN1156" i="7"/>
  <c r="AM1156" i="7"/>
  <c r="AQ1155" i="7"/>
  <c r="AP1155" i="7"/>
  <c r="AO1155" i="7"/>
  <c r="AN1155" i="7"/>
  <c r="AM1155" i="7"/>
  <c r="AQ1154" i="7"/>
  <c r="AP1154" i="7"/>
  <c r="AO1154" i="7"/>
  <c r="AN1154" i="7"/>
  <c r="AM1154" i="7"/>
  <c r="AQ1153" i="7"/>
  <c r="AP1153" i="7"/>
  <c r="AO1153" i="7"/>
  <c r="AN1153" i="7"/>
  <c r="AM1153" i="7"/>
  <c r="AQ1152" i="7"/>
  <c r="AP1152" i="7"/>
  <c r="AO1152" i="7"/>
  <c r="AN1152" i="7"/>
  <c r="AM1152" i="7"/>
  <c r="AQ1151" i="7"/>
  <c r="AP1151" i="7"/>
  <c r="AN1151" i="7"/>
  <c r="AM1151" i="7"/>
  <c r="V1151" i="7"/>
  <c r="AO1151" i="7"/>
  <c r="P1151" i="7"/>
  <c r="AI1151" i="7"/>
  <c r="AQ1150" i="7"/>
  <c r="AN1150" i="7"/>
  <c r="AM1150" i="7"/>
  <c r="W1150" i="7"/>
  <c r="V1150" i="7"/>
  <c r="AO1150" i="7"/>
  <c r="Q1150" i="7"/>
  <c r="P1150" i="7"/>
  <c r="AI1150" i="7"/>
  <c r="J1150" i="7"/>
  <c r="AC1150" i="7"/>
  <c r="AQ1148" i="7"/>
  <c r="AP1148" i="7"/>
  <c r="AO1148" i="7"/>
  <c r="AN1148" i="7"/>
  <c r="AM1148" i="7"/>
  <c r="AQ1147" i="7"/>
  <c r="AP1147" i="7"/>
  <c r="AO1147" i="7"/>
  <c r="AN1147" i="7"/>
  <c r="AM1147" i="7"/>
  <c r="AQ1145" i="7"/>
  <c r="AP1145" i="7"/>
  <c r="AO1145" i="7"/>
  <c r="AN1145" i="7"/>
  <c r="AM1145" i="7"/>
  <c r="AQ1144" i="7"/>
  <c r="AP1144" i="7"/>
  <c r="AO1144" i="7"/>
  <c r="AN1144" i="7"/>
  <c r="AM1144" i="7"/>
  <c r="AQ1143" i="7"/>
  <c r="AP1143" i="7"/>
  <c r="AO1143" i="7"/>
  <c r="AN1143" i="7"/>
  <c r="AM1143" i="7"/>
  <c r="AQ1141" i="7"/>
  <c r="AP1141" i="7"/>
  <c r="AO1141" i="7"/>
  <c r="AN1141" i="7"/>
  <c r="AM1141" i="7"/>
  <c r="AQ1140" i="7"/>
  <c r="AP1140" i="7"/>
  <c r="AO1140" i="7"/>
  <c r="AN1140" i="7"/>
  <c r="AM1140" i="7"/>
  <c r="AQ1139" i="7"/>
  <c r="AP1139" i="7"/>
  <c r="AO1139" i="7"/>
  <c r="AN1139" i="7"/>
  <c r="AM1139" i="7"/>
  <c r="AQ1138" i="7"/>
  <c r="AP1138" i="7"/>
  <c r="AO1138" i="7"/>
  <c r="AN1138" i="7"/>
  <c r="AM1138" i="7"/>
  <c r="AQ1136" i="7"/>
  <c r="AP1136" i="7"/>
  <c r="AO1136" i="7"/>
  <c r="AN1136" i="7"/>
  <c r="AM1136" i="7"/>
  <c r="AQ1135" i="7"/>
  <c r="AP1135" i="7"/>
  <c r="AO1135" i="7"/>
  <c r="AN1135" i="7"/>
  <c r="AM1135" i="7"/>
  <c r="AQ1134" i="7"/>
  <c r="AP1134" i="7"/>
  <c r="AO1134" i="7"/>
  <c r="AN1134" i="7"/>
  <c r="AM1134" i="7"/>
  <c r="AQ1133" i="7"/>
  <c r="AP1133" i="7"/>
  <c r="AO1133" i="7"/>
  <c r="AN1133" i="7"/>
  <c r="AM1133" i="7"/>
  <c r="AQ1132" i="7"/>
  <c r="AP1132" i="7"/>
  <c r="AO1132" i="7"/>
  <c r="AN1132" i="7"/>
  <c r="AM1132" i="7"/>
  <c r="AQ1131" i="7"/>
  <c r="AP1131" i="7"/>
  <c r="AO1131" i="7"/>
  <c r="AN1131" i="7"/>
  <c r="AM1131" i="7"/>
  <c r="AQ1130" i="7"/>
  <c r="AP1130" i="7"/>
  <c r="AO1130" i="7"/>
  <c r="AN1130" i="7"/>
  <c r="AM1130" i="7"/>
  <c r="AQ1129" i="7"/>
  <c r="AP1129" i="7"/>
  <c r="AO1129" i="7"/>
  <c r="AN1129" i="7"/>
  <c r="AM1129" i="7"/>
  <c r="AQ1128" i="7"/>
  <c r="AP1128" i="7"/>
  <c r="AO1128" i="7"/>
  <c r="AN1128" i="7"/>
  <c r="AM1128" i="7"/>
  <c r="AQ1127" i="7"/>
  <c r="AP1127" i="7"/>
  <c r="AO1127" i="7"/>
  <c r="AN1127" i="7"/>
  <c r="AM1127" i="7"/>
  <c r="AQ1126" i="7"/>
  <c r="AP1126" i="7"/>
  <c r="AO1126" i="7"/>
  <c r="AN1126" i="7"/>
  <c r="AM1126" i="7"/>
  <c r="AQ1125" i="7"/>
  <c r="AP1125" i="7"/>
  <c r="AO1125" i="7"/>
  <c r="AN1125" i="7"/>
  <c r="AM1125" i="7"/>
  <c r="AQ1124" i="7"/>
  <c r="AP1124" i="7"/>
  <c r="AO1124" i="7"/>
  <c r="AN1124" i="7"/>
  <c r="AM1124" i="7"/>
  <c r="AQ1123" i="7"/>
  <c r="AP1123" i="7"/>
  <c r="AO1123" i="7"/>
  <c r="AN1123" i="7"/>
  <c r="AM1123" i="7"/>
  <c r="AQ1122" i="7"/>
  <c r="AP1122" i="7"/>
  <c r="AO1122" i="7"/>
  <c r="AN1122" i="7"/>
  <c r="AM1122" i="7"/>
  <c r="AQ1121" i="7"/>
  <c r="AP1121" i="7"/>
  <c r="AO1121" i="7"/>
  <c r="AN1121" i="7"/>
  <c r="AM1121" i="7"/>
  <c r="AQ1120" i="7"/>
  <c r="AP1120" i="7"/>
  <c r="AO1120" i="7"/>
  <c r="AN1120" i="7"/>
  <c r="AM1120" i="7"/>
  <c r="AQ1119" i="7"/>
  <c r="AP1119" i="7"/>
  <c r="AO1119" i="7"/>
  <c r="AN1119" i="7"/>
  <c r="AM1119" i="7"/>
  <c r="AQ1118" i="7"/>
  <c r="AP1118" i="7"/>
  <c r="AO1118" i="7"/>
  <c r="AN1118" i="7"/>
  <c r="AM1118" i="7"/>
  <c r="AQ1117" i="7"/>
  <c r="AP1117" i="7"/>
  <c r="AO1117" i="7"/>
  <c r="AN1117" i="7"/>
  <c r="AM1117" i="7"/>
  <c r="AQ1116" i="7"/>
  <c r="AP1116" i="7"/>
  <c r="AO1116" i="7"/>
  <c r="AN1116" i="7"/>
  <c r="AM1116" i="7"/>
  <c r="AQ1114" i="7"/>
  <c r="AP1114" i="7"/>
  <c r="AO1114" i="7"/>
  <c r="AN1114" i="7"/>
  <c r="AM1114" i="7"/>
  <c r="AQ1113" i="7"/>
  <c r="AP1113" i="7"/>
  <c r="AN1113" i="7"/>
  <c r="AM1113" i="7"/>
  <c r="V1113" i="7"/>
  <c r="AO1113" i="7"/>
  <c r="P1113" i="7"/>
  <c r="AI1113" i="7"/>
  <c r="AQ1112" i="7"/>
  <c r="AP1112" i="7"/>
  <c r="AN1112" i="7"/>
  <c r="AM1112" i="7"/>
  <c r="V1112" i="7"/>
  <c r="AO1112" i="7"/>
  <c r="P1112" i="7"/>
  <c r="AI1112" i="7"/>
  <c r="AQ1111" i="7"/>
  <c r="AP1111" i="7"/>
  <c r="AN1111" i="7"/>
  <c r="AM1111" i="7"/>
  <c r="V1111" i="7"/>
  <c r="AO1111" i="7"/>
  <c r="P1111" i="7"/>
  <c r="AI1111" i="7"/>
  <c r="AQ1110" i="7"/>
  <c r="AP1110" i="7"/>
  <c r="AN1110" i="7"/>
  <c r="AM1110" i="7"/>
  <c r="V1110" i="7"/>
  <c r="AO1110" i="7"/>
  <c r="P1110" i="7"/>
  <c r="AI1110" i="7"/>
  <c r="AQ1109" i="7"/>
  <c r="AP1109" i="7"/>
  <c r="AO1109" i="7"/>
  <c r="AN1109" i="7"/>
  <c r="AM1109" i="7"/>
  <c r="AQ1108" i="7"/>
  <c r="AP1108" i="7"/>
  <c r="AO1108" i="7"/>
  <c r="AN1108" i="7"/>
  <c r="AM1108" i="7"/>
  <c r="AQ1107" i="7"/>
  <c r="AP1107" i="7"/>
  <c r="AO1107" i="7"/>
  <c r="AN1107" i="7"/>
  <c r="AM1107" i="7"/>
  <c r="AQ1106" i="7"/>
  <c r="AP1106" i="7"/>
  <c r="AO1106" i="7"/>
  <c r="AN1106" i="7"/>
  <c r="AM1106" i="7"/>
  <c r="AQ1105" i="7"/>
  <c r="AP1105" i="7"/>
  <c r="AO1105" i="7"/>
  <c r="AN1105" i="7"/>
  <c r="AM1105" i="7"/>
  <c r="AQ1104" i="7"/>
  <c r="AP1104" i="7"/>
  <c r="AO1104" i="7"/>
  <c r="AN1104" i="7"/>
  <c r="AM1104" i="7"/>
  <c r="AQ1103" i="7"/>
  <c r="AP1103" i="7"/>
  <c r="AO1103" i="7"/>
  <c r="AN1103" i="7"/>
  <c r="AM1103" i="7"/>
  <c r="AQ1102" i="7"/>
  <c r="AP1102" i="7"/>
  <c r="AO1102" i="7"/>
  <c r="AN1102" i="7"/>
  <c r="AM1102" i="7"/>
  <c r="AQ1101" i="7"/>
  <c r="AP1101" i="7"/>
  <c r="AO1101" i="7"/>
  <c r="AN1101" i="7"/>
  <c r="AM1101" i="7"/>
  <c r="AQ1100" i="7"/>
  <c r="AP1100" i="7"/>
  <c r="AO1100" i="7"/>
  <c r="AN1100" i="7"/>
  <c r="AM1100" i="7"/>
  <c r="AQ1099" i="7"/>
  <c r="AP1099" i="7"/>
  <c r="AO1099" i="7"/>
  <c r="AN1099" i="7"/>
  <c r="AM1099" i="7"/>
  <c r="AQ1098" i="7"/>
  <c r="AP1098" i="7"/>
  <c r="AO1098" i="7"/>
  <c r="AN1098" i="7"/>
  <c r="AM1098" i="7"/>
  <c r="AQ1097" i="7"/>
  <c r="AP1097" i="7"/>
  <c r="AO1097" i="7"/>
  <c r="AN1097" i="7"/>
  <c r="AM1097" i="7"/>
  <c r="AQ1096" i="7"/>
  <c r="AP1096" i="7"/>
  <c r="AO1096" i="7"/>
  <c r="AN1096" i="7"/>
  <c r="AM1096" i="7"/>
  <c r="AQ1095" i="7"/>
  <c r="AN1095" i="7"/>
  <c r="AM1095" i="7"/>
  <c r="AP1095" i="7"/>
  <c r="AQ1093" i="7"/>
  <c r="AP1093" i="7"/>
  <c r="AO1093" i="7"/>
  <c r="AN1093" i="7"/>
  <c r="AM1093" i="7"/>
  <c r="AQ1092" i="7"/>
  <c r="AP1092" i="7"/>
  <c r="AO1092" i="7"/>
  <c r="AN1092" i="7"/>
  <c r="AM1092" i="7"/>
  <c r="AQ1091" i="7"/>
  <c r="AP1091" i="7"/>
  <c r="AO1091" i="7"/>
  <c r="AN1091" i="7"/>
  <c r="AM1091" i="7"/>
  <c r="AQ1090" i="7"/>
  <c r="AP1090" i="7"/>
  <c r="AO1090" i="7"/>
  <c r="AN1090" i="7"/>
  <c r="AM1090" i="7"/>
  <c r="AQ1088" i="7"/>
  <c r="AP1088" i="7"/>
  <c r="AO1088" i="7"/>
  <c r="AN1088" i="7"/>
  <c r="AM1088" i="7"/>
  <c r="AQ1087" i="7"/>
  <c r="AP1087" i="7"/>
  <c r="AO1087" i="7"/>
  <c r="AN1087" i="7"/>
  <c r="AM1087" i="7"/>
  <c r="AQ1086" i="7"/>
  <c r="AP1086" i="7"/>
  <c r="AO1086" i="7"/>
  <c r="AN1086" i="7"/>
  <c r="AM1086" i="7"/>
  <c r="AQ1085" i="7"/>
  <c r="AP1085" i="7"/>
  <c r="AO1085" i="7"/>
  <c r="AN1085" i="7"/>
  <c r="AM1085" i="7"/>
  <c r="AQ1084" i="7"/>
  <c r="AP1084" i="7"/>
  <c r="AO1084" i="7"/>
  <c r="AN1084" i="7"/>
  <c r="AM1084" i="7"/>
  <c r="AQ1082" i="7"/>
  <c r="AP1082" i="7"/>
  <c r="AO1082" i="7"/>
  <c r="AN1082" i="7"/>
  <c r="AM1082" i="7"/>
  <c r="AQ1078" i="7"/>
  <c r="AP1078" i="7"/>
  <c r="AO1078" i="7"/>
  <c r="AN1078" i="7"/>
  <c r="AM1078" i="7"/>
  <c r="AQ1077" i="7"/>
  <c r="AP1077" i="7"/>
  <c r="AO1077" i="7"/>
  <c r="AN1077" i="7"/>
  <c r="AM1077" i="7"/>
  <c r="AQ1075" i="7"/>
  <c r="AP1075" i="7"/>
  <c r="AO1075" i="7"/>
  <c r="AN1075" i="7"/>
  <c r="AM1075" i="7"/>
  <c r="AQ1074" i="7"/>
  <c r="AP1074" i="7"/>
  <c r="AO1074" i="7"/>
  <c r="AN1074" i="7"/>
  <c r="AM1074" i="7"/>
  <c r="AQ1073" i="7"/>
  <c r="AP1073" i="7"/>
  <c r="AO1073" i="7"/>
  <c r="AN1073" i="7"/>
  <c r="AM1073" i="7"/>
  <c r="AQ1072" i="7"/>
  <c r="AP1072" i="7"/>
  <c r="AO1072" i="7"/>
  <c r="AN1072" i="7"/>
  <c r="AM1072" i="7"/>
  <c r="AQ1071" i="7"/>
  <c r="AP1071" i="7"/>
  <c r="AO1071" i="7"/>
  <c r="AN1071" i="7"/>
  <c r="AM1071" i="7"/>
  <c r="AQ1070" i="7"/>
  <c r="AP1070" i="7"/>
  <c r="AO1070" i="7"/>
  <c r="AN1070" i="7"/>
  <c r="AM1070" i="7"/>
  <c r="AQ1067" i="7"/>
  <c r="AP1067" i="7"/>
  <c r="AO1067" i="7"/>
  <c r="AN1067" i="7"/>
  <c r="AM1067" i="7"/>
  <c r="AQ1049" i="7"/>
  <c r="AP1049" i="7"/>
  <c r="AO1049" i="7"/>
  <c r="AN1049" i="7"/>
  <c r="AM1049" i="7"/>
  <c r="AQ1048" i="7"/>
  <c r="AP1048" i="7"/>
  <c r="AO1048" i="7"/>
  <c r="AN1048" i="7"/>
  <c r="AM1048" i="7"/>
  <c r="AQ1047" i="7"/>
  <c r="AP1047" i="7"/>
  <c r="AO1047" i="7"/>
  <c r="AN1047" i="7"/>
  <c r="AM1047" i="7"/>
  <c r="AQ1046" i="7"/>
  <c r="AP1046" i="7"/>
  <c r="AO1046" i="7"/>
  <c r="AN1046" i="7"/>
  <c r="AM1046" i="7"/>
  <c r="AQ1045" i="7"/>
  <c r="AP1045" i="7"/>
  <c r="AO1045" i="7"/>
  <c r="AN1045" i="7"/>
  <c r="AM1045" i="7"/>
  <c r="AQ1042" i="7"/>
  <c r="AP1042" i="7"/>
  <c r="AO1042" i="7"/>
  <c r="AN1042" i="7"/>
  <c r="AM1042" i="7"/>
  <c r="AQ1041" i="7"/>
  <c r="AP1041" i="7"/>
  <c r="AO1041" i="7"/>
  <c r="AN1041" i="7"/>
  <c r="AM1041" i="7"/>
  <c r="AQ1040" i="7"/>
  <c r="AP1040" i="7"/>
  <c r="AO1040" i="7"/>
  <c r="AN1040" i="7"/>
  <c r="AM1040" i="7"/>
  <c r="AQ1039" i="7"/>
  <c r="AP1039" i="7"/>
  <c r="AO1039" i="7"/>
  <c r="AN1039" i="7"/>
  <c r="AM1039" i="7"/>
  <c r="AQ1036" i="7"/>
  <c r="AP1036" i="7"/>
  <c r="AO1036" i="7"/>
  <c r="AN1036" i="7"/>
  <c r="AM1036" i="7"/>
  <c r="AQ1035" i="7"/>
  <c r="AP1035" i="7"/>
  <c r="AO1035" i="7"/>
  <c r="AN1035" i="7"/>
  <c r="AM1035" i="7"/>
  <c r="AQ1033" i="7"/>
  <c r="AP1033" i="7"/>
  <c r="AO1033" i="7"/>
  <c r="AN1033" i="7"/>
  <c r="AM1033" i="7"/>
  <c r="AQ1032" i="7"/>
  <c r="AP1032" i="7"/>
  <c r="AO1032" i="7"/>
  <c r="AN1032" i="7"/>
  <c r="AM1032" i="7"/>
  <c r="AQ1031" i="7"/>
  <c r="AP1031" i="7"/>
  <c r="AO1031" i="7"/>
  <c r="AN1031" i="7"/>
  <c r="AM1031" i="7"/>
  <c r="AQ1030" i="7"/>
  <c r="AP1030" i="7"/>
  <c r="AO1030" i="7"/>
  <c r="AN1030" i="7"/>
  <c r="AM1030" i="7"/>
  <c r="AQ1029" i="7"/>
  <c r="AP1029" i="7"/>
  <c r="AO1029" i="7"/>
  <c r="AN1029" i="7"/>
  <c r="AM1029" i="7"/>
  <c r="AQ1028" i="7"/>
  <c r="AP1028" i="7"/>
  <c r="AO1028" i="7"/>
  <c r="AN1028" i="7"/>
  <c r="AM1028" i="7"/>
  <c r="AG1026" i="7"/>
  <c r="AQ1024" i="7"/>
  <c r="AP1024" i="7"/>
  <c r="AO1024" i="7"/>
  <c r="AN1024" i="7"/>
  <c r="AM1024" i="7"/>
  <c r="AQ1020" i="7"/>
  <c r="AP1020" i="7"/>
  <c r="AO1020" i="7"/>
  <c r="AN1020" i="7"/>
  <c r="AM1020" i="7"/>
  <c r="AQ1019" i="7"/>
  <c r="AP1019" i="7"/>
  <c r="AO1019" i="7"/>
  <c r="AN1019" i="7"/>
  <c r="AM1019" i="7"/>
  <c r="AQ1018" i="7"/>
  <c r="AP1018" i="7"/>
  <c r="AO1018" i="7"/>
  <c r="AN1018" i="7"/>
  <c r="AM1018" i="7"/>
  <c r="AQ1017" i="7"/>
  <c r="AP1017" i="7"/>
  <c r="AO1017" i="7"/>
  <c r="AN1017" i="7"/>
  <c r="AM1017" i="7"/>
  <c r="AQ1015" i="7"/>
  <c r="AP1015" i="7"/>
  <c r="AO1015" i="7"/>
  <c r="AN1015" i="7"/>
  <c r="AM1015" i="7"/>
  <c r="AQ1013" i="7"/>
  <c r="AP1013" i="7"/>
  <c r="AO1013" i="7"/>
  <c r="AN1013" i="7"/>
  <c r="AM1013" i="7"/>
  <c r="AQ1011" i="7"/>
  <c r="AP1011" i="7"/>
  <c r="AO1011" i="7"/>
  <c r="AN1011" i="7"/>
  <c r="AM1011" i="7"/>
  <c r="AQ1010" i="7"/>
  <c r="AP1010" i="7"/>
  <c r="AO1010" i="7"/>
  <c r="AN1010" i="7"/>
  <c r="AM1010" i="7"/>
  <c r="AQ1007" i="7"/>
  <c r="AP1007" i="7"/>
  <c r="AO1007" i="7"/>
  <c r="AN1007" i="7"/>
  <c r="AM1007" i="7"/>
  <c r="AQ1006" i="7"/>
  <c r="AP1006" i="7"/>
  <c r="AO1006" i="7"/>
  <c r="AN1006" i="7"/>
  <c r="AM1006" i="7"/>
  <c r="AQ1005" i="7"/>
  <c r="AP1005" i="7"/>
  <c r="AO1005" i="7"/>
  <c r="AN1005" i="7"/>
  <c r="AM1005" i="7"/>
  <c r="AG1004" i="7"/>
  <c r="AQ1002" i="7"/>
  <c r="AP1002" i="7"/>
  <c r="AO1002" i="7"/>
  <c r="AN1002" i="7"/>
  <c r="AM1002" i="7"/>
  <c r="AQ1001" i="7"/>
  <c r="AP1001" i="7"/>
  <c r="AO1001" i="7"/>
  <c r="AN1001" i="7"/>
  <c r="AM1001" i="7"/>
  <c r="AQ1000" i="7"/>
  <c r="AP1000" i="7"/>
  <c r="AO1000" i="7"/>
  <c r="AN1000" i="7"/>
  <c r="AM1000" i="7"/>
  <c r="AQ999" i="7"/>
  <c r="AP999" i="7"/>
  <c r="AO999" i="7"/>
  <c r="AN999" i="7"/>
  <c r="AM999" i="7"/>
  <c r="AQ998" i="7"/>
  <c r="AP998" i="7"/>
  <c r="AO998" i="7"/>
  <c r="AN998" i="7"/>
  <c r="AM998" i="7"/>
  <c r="AQ995" i="7"/>
  <c r="AP995" i="7"/>
  <c r="AO995" i="7"/>
  <c r="AN995" i="7"/>
  <c r="AM995" i="7"/>
  <c r="AQ994" i="7"/>
  <c r="AP994" i="7"/>
  <c r="AO994" i="7"/>
  <c r="AN994" i="7"/>
  <c r="AM994" i="7"/>
  <c r="AQ993" i="7"/>
  <c r="AP993" i="7"/>
  <c r="AO993" i="7"/>
  <c r="AN993" i="7"/>
  <c r="AM993" i="7"/>
  <c r="AQ992" i="7"/>
  <c r="AP992" i="7"/>
  <c r="AO992" i="7"/>
  <c r="AN992" i="7"/>
  <c r="AM992" i="7"/>
  <c r="AQ991" i="7"/>
  <c r="AP991" i="7"/>
  <c r="AO991" i="7"/>
  <c r="AN991" i="7"/>
  <c r="AM991" i="7"/>
  <c r="AQ990" i="7"/>
  <c r="AP990" i="7"/>
  <c r="AO990" i="7"/>
  <c r="AN990" i="7"/>
  <c r="AM990" i="7"/>
  <c r="AQ988" i="7"/>
  <c r="AP988" i="7"/>
  <c r="AO988" i="7"/>
  <c r="AN988" i="7"/>
  <c r="AM988" i="7"/>
  <c r="AQ987" i="7"/>
  <c r="AP987" i="7"/>
  <c r="AO987" i="7"/>
  <c r="AN987" i="7"/>
  <c r="AM987" i="7"/>
  <c r="AQ985" i="7"/>
  <c r="AP985" i="7"/>
  <c r="AO985" i="7"/>
  <c r="AN985" i="7"/>
  <c r="AM985" i="7"/>
  <c r="AQ974" i="7"/>
  <c r="AP974" i="7"/>
  <c r="AO974" i="7"/>
  <c r="AN974" i="7"/>
  <c r="AM974" i="7"/>
  <c r="AQ973" i="7"/>
  <c r="AP973" i="7"/>
  <c r="AO973" i="7"/>
  <c r="AN973" i="7"/>
  <c r="AM973" i="7"/>
  <c r="AQ971" i="7"/>
  <c r="AP971" i="7"/>
  <c r="AO971" i="7"/>
  <c r="AN971" i="7"/>
  <c r="AM971" i="7"/>
  <c r="AQ970" i="7"/>
  <c r="AP970" i="7"/>
  <c r="AO970" i="7"/>
  <c r="AN970" i="7"/>
  <c r="AM970" i="7"/>
  <c r="AQ969" i="7"/>
  <c r="AP969" i="7"/>
  <c r="AO969" i="7"/>
  <c r="AN969" i="7"/>
  <c r="AM969" i="7"/>
  <c r="AQ968" i="7"/>
  <c r="AP968" i="7"/>
  <c r="AO968" i="7"/>
  <c r="AN968" i="7"/>
  <c r="AM968" i="7"/>
  <c r="AQ966" i="7"/>
  <c r="AP966" i="7"/>
  <c r="AO966" i="7"/>
  <c r="AN966" i="7"/>
  <c r="AM966" i="7"/>
  <c r="AQ964" i="7"/>
  <c r="AP964" i="7"/>
  <c r="AO964" i="7"/>
  <c r="AN964" i="7"/>
  <c r="AM964" i="7"/>
  <c r="AQ963" i="7"/>
  <c r="AP963" i="7"/>
  <c r="AO963" i="7"/>
  <c r="AN963" i="7"/>
  <c r="AM963" i="7"/>
  <c r="AQ962" i="7"/>
  <c r="AP962" i="7"/>
  <c r="AO962" i="7"/>
  <c r="AN962" i="7"/>
  <c r="AM962" i="7"/>
  <c r="AQ959" i="7"/>
  <c r="AP959" i="7"/>
  <c r="AO959" i="7"/>
  <c r="AN959" i="7"/>
  <c r="AM959" i="7"/>
  <c r="AQ958" i="7"/>
  <c r="AP958" i="7"/>
  <c r="AO958" i="7"/>
  <c r="AN958" i="7"/>
  <c r="AM958" i="7"/>
  <c r="AQ957" i="7"/>
  <c r="AP957" i="7"/>
  <c r="AO957" i="7"/>
  <c r="AN957" i="7"/>
  <c r="AM957" i="7"/>
  <c r="AQ954" i="7"/>
  <c r="AP954" i="7"/>
  <c r="AO954" i="7"/>
  <c r="AN954" i="7"/>
  <c r="AM954" i="7"/>
  <c r="AQ953" i="7"/>
  <c r="AP953" i="7"/>
  <c r="AO953" i="7"/>
  <c r="AN953" i="7"/>
  <c r="AM953" i="7"/>
  <c r="AQ952" i="7"/>
  <c r="AP952" i="7"/>
  <c r="AO952" i="7"/>
  <c r="AN952" i="7"/>
  <c r="AM952" i="7"/>
  <c r="AQ950" i="7"/>
  <c r="AP950" i="7"/>
  <c r="AO950" i="7"/>
  <c r="AN950" i="7"/>
  <c r="AM950" i="7"/>
  <c r="AQ948" i="7"/>
  <c r="AP948" i="7"/>
  <c r="AO948" i="7"/>
  <c r="AN948" i="7"/>
  <c r="AM948" i="7"/>
  <c r="AQ939" i="7"/>
  <c r="AP939" i="7"/>
  <c r="AO939" i="7"/>
  <c r="AN939" i="7"/>
  <c r="AM939" i="7"/>
  <c r="AQ938" i="7"/>
  <c r="AP938" i="7"/>
  <c r="AO938" i="7"/>
  <c r="AN938" i="7"/>
  <c r="AM938" i="7"/>
  <c r="AG937" i="7"/>
  <c r="AQ936" i="7"/>
  <c r="AP936" i="7"/>
  <c r="AO936" i="7"/>
  <c r="AN936" i="7"/>
  <c r="AM936" i="7"/>
  <c r="AG935" i="7"/>
  <c r="AQ934" i="7"/>
  <c r="AP934" i="7"/>
  <c r="AO934" i="7"/>
  <c r="AN934" i="7"/>
  <c r="AM934" i="7"/>
  <c r="AQ933" i="7"/>
  <c r="AP933" i="7"/>
  <c r="AO933" i="7"/>
  <c r="AN933" i="7"/>
  <c r="AM933" i="7"/>
  <c r="AQ932" i="7"/>
  <c r="AP932" i="7"/>
  <c r="AO932" i="7"/>
  <c r="AN932" i="7"/>
  <c r="AM932" i="7"/>
  <c r="AQ931" i="7"/>
  <c r="AP931" i="7"/>
  <c r="AO931" i="7"/>
  <c r="AN931" i="7"/>
  <c r="AM931" i="7"/>
  <c r="AQ930" i="7"/>
  <c r="AP930" i="7"/>
  <c r="AO930" i="7"/>
  <c r="AN930" i="7"/>
  <c r="AM930" i="7"/>
  <c r="AQ929" i="7"/>
  <c r="AP929" i="7"/>
  <c r="AO929" i="7"/>
  <c r="AN929" i="7"/>
  <c r="AM929" i="7"/>
  <c r="AQ928" i="7"/>
  <c r="AP928" i="7"/>
  <c r="AO928" i="7"/>
  <c r="AN928" i="7"/>
  <c r="AM928" i="7"/>
  <c r="AQ927" i="7"/>
  <c r="AP927" i="7"/>
  <c r="AO927" i="7"/>
  <c r="AN927" i="7"/>
  <c r="AM927" i="7"/>
  <c r="AQ926" i="7"/>
  <c r="AP926" i="7"/>
  <c r="AO926" i="7"/>
  <c r="AN926" i="7"/>
  <c r="AM926" i="7"/>
  <c r="AQ913" i="7"/>
  <c r="AP913" i="7"/>
  <c r="AO913" i="7"/>
  <c r="AN913" i="7"/>
  <c r="AM913" i="7"/>
  <c r="AQ912" i="7"/>
  <c r="AP912" i="7"/>
  <c r="AO912" i="7"/>
  <c r="AN912" i="7"/>
  <c r="AM912" i="7"/>
  <c r="AQ911" i="7"/>
  <c r="AP911" i="7"/>
  <c r="AO911" i="7"/>
  <c r="AN911" i="7"/>
  <c r="AM911" i="7"/>
  <c r="AQ910" i="7"/>
  <c r="AP910" i="7"/>
  <c r="AO910" i="7"/>
  <c r="AN910" i="7"/>
  <c r="AM910" i="7"/>
  <c r="AQ909" i="7"/>
  <c r="AP909" i="7"/>
  <c r="AO909" i="7"/>
  <c r="AN909" i="7"/>
  <c r="AM909" i="7"/>
  <c r="AQ907" i="7"/>
  <c r="AP907" i="7"/>
  <c r="AO907" i="7"/>
  <c r="AN907" i="7"/>
  <c r="AM907" i="7"/>
  <c r="AQ906" i="7"/>
  <c r="AP906" i="7"/>
  <c r="AO906" i="7"/>
  <c r="AN906" i="7"/>
  <c r="AM906" i="7"/>
  <c r="AQ905" i="7"/>
  <c r="AP905" i="7"/>
  <c r="AO905" i="7"/>
  <c r="AN905" i="7"/>
  <c r="AM905" i="7"/>
  <c r="AQ904" i="7"/>
  <c r="AP904" i="7"/>
  <c r="AO904" i="7"/>
  <c r="AN904" i="7"/>
  <c r="AM904" i="7"/>
  <c r="AQ903" i="7"/>
  <c r="AP903" i="7"/>
  <c r="AO903" i="7"/>
  <c r="AN903" i="7"/>
  <c r="AM903" i="7"/>
  <c r="AQ902" i="7"/>
  <c r="AP902" i="7"/>
  <c r="AO902" i="7"/>
  <c r="AN902" i="7"/>
  <c r="AM902" i="7"/>
  <c r="AQ900" i="7"/>
  <c r="AP900" i="7"/>
  <c r="AO900" i="7"/>
  <c r="AN900" i="7"/>
  <c r="AM900" i="7"/>
  <c r="AQ863" i="7"/>
  <c r="AP863" i="7"/>
  <c r="AO863" i="7"/>
  <c r="AN863" i="7"/>
  <c r="AM863" i="7"/>
  <c r="AQ865" i="7"/>
  <c r="AP865" i="7"/>
  <c r="AO865" i="7"/>
  <c r="AN865" i="7"/>
  <c r="AM865" i="7"/>
  <c r="AQ860" i="7"/>
  <c r="AP860" i="7"/>
  <c r="AO860" i="7"/>
  <c r="AN860" i="7"/>
  <c r="AM860" i="7"/>
  <c r="AQ859" i="7"/>
  <c r="AP859" i="7"/>
  <c r="AO859" i="7"/>
  <c r="AN859" i="7"/>
  <c r="AM859" i="7"/>
  <c r="AQ858" i="7"/>
  <c r="AP858" i="7"/>
  <c r="AO858" i="7"/>
  <c r="AN858" i="7"/>
  <c r="AM858" i="7"/>
  <c r="AQ857" i="7"/>
  <c r="AP857" i="7"/>
  <c r="AO857" i="7"/>
  <c r="AN857" i="7"/>
  <c r="AM857" i="7"/>
  <c r="AQ856" i="7"/>
  <c r="AP856" i="7"/>
  <c r="AO856" i="7"/>
  <c r="AN856" i="7"/>
  <c r="AM856" i="7"/>
  <c r="AQ855" i="7"/>
  <c r="AP855" i="7"/>
  <c r="AO855" i="7"/>
  <c r="AN855" i="7"/>
  <c r="AM855" i="7"/>
  <c r="AQ854" i="7"/>
  <c r="AP854" i="7"/>
  <c r="AO854" i="7"/>
  <c r="AN854" i="7"/>
  <c r="AM854" i="7"/>
  <c r="AQ853" i="7"/>
  <c r="AP853" i="7"/>
  <c r="AO853" i="7"/>
  <c r="AN853" i="7"/>
  <c r="AM853" i="7"/>
  <c r="AQ843" i="7"/>
  <c r="AP843" i="7"/>
  <c r="AO843" i="7"/>
  <c r="AN843" i="7"/>
  <c r="AM843" i="7"/>
  <c r="AQ842" i="7"/>
  <c r="AP842" i="7"/>
  <c r="AO842" i="7"/>
  <c r="AN842" i="7"/>
  <c r="AM842" i="7"/>
  <c r="AQ841" i="7"/>
  <c r="AP841" i="7"/>
  <c r="AO841" i="7"/>
  <c r="AN841" i="7"/>
  <c r="AM841" i="7"/>
  <c r="AQ840" i="7"/>
  <c r="AP840" i="7"/>
  <c r="AO840" i="7"/>
  <c r="AN840" i="7"/>
  <c r="AM840" i="7"/>
  <c r="AQ839" i="7"/>
  <c r="AP839" i="7"/>
  <c r="AO839" i="7"/>
  <c r="AN839" i="7"/>
  <c r="AM839" i="7"/>
  <c r="AQ838" i="7"/>
  <c r="AP838" i="7"/>
  <c r="AO838" i="7"/>
  <c r="AN838" i="7"/>
  <c r="AM838" i="7"/>
  <c r="AQ832" i="7"/>
  <c r="AP832" i="7"/>
  <c r="AO832" i="7"/>
  <c r="AN832" i="7"/>
  <c r="AM832" i="7"/>
  <c r="AQ831" i="7"/>
  <c r="AP831" i="7"/>
  <c r="AO831" i="7"/>
  <c r="AN831" i="7"/>
  <c r="AM831" i="7"/>
  <c r="AQ826" i="7"/>
  <c r="AP826" i="7"/>
  <c r="AO826" i="7"/>
  <c r="AN826" i="7"/>
  <c r="AM826" i="7"/>
  <c r="AQ825" i="7"/>
  <c r="AP825" i="7"/>
  <c r="AO825" i="7"/>
  <c r="AN825" i="7"/>
  <c r="AM825" i="7"/>
  <c r="AQ824" i="7"/>
  <c r="AP824" i="7"/>
  <c r="AO824" i="7"/>
  <c r="AN824" i="7"/>
  <c r="AM824" i="7"/>
  <c r="AQ823" i="7"/>
  <c r="AP823" i="7"/>
  <c r="AO823" i="7"/>
  <c r="AN823" i="7"/>
  <c r="AM823" i="7"/>
  <c r="AQ822" i="7"/>
  <c r="AP822" i="7"/>
  <c r="AO822" i="7"/>
  <c r="AN822" i="7"/>
  <c r="AM822" i="7"/>
  <c r="AQ821" i="7"/>
  <c r="AP821" i="7"/>
  <c r="AO821" i="7"/>
  <c r="AN821" i="7"/>
  <c r="AM821" i="7"/>
  <c r="AQ804" i="7"/>
  <c r="AP804" i="7"/>
  <c r="AO804" i="7"/>
  <c r="AN804" i="7"/>
  <c r="AM804" i="7"/>
  <c r="AG790" i="7"/>
  <c r="AQ536" i="7"/>
  <c r="AP536" i="7"/>
  <c r="AO536" i="7"/>
  <c r="AN536" i="7"/>
  <c r="AM536" i="7"/>
  <c r="AQ782" i="7"/>
  <c r="AP782" i="7"/>
  <c r="AO782" i="7"/>
  <c r="AN782" i="7"/>
  <c r="AM782" i="7"/>
  <c r="AQ789" i="7"/>
  <c r="AP789" i="7"/>
  <c r="AO789" i="7"/>
  <c r="AN789" i="7"/>
  <c r="AM789" i="7"/>
  <c r="AG705" i="7"/>
  <c r="AQ783" i="7"/>
  <c r="AP783" i="7"/>
  <c r="AO783" i="7"/>
  <c r="AN783" i="7"/>
  <c r="AM783" i="7"/>
  <c r="AQ799" i="7"/>
  <c r="AP799" i="7"/>
  <c r="AO799" i="7"/>
  <c r="AN799" i="7"/>
  <c r="AM799" i="7"/>
  <c r="AQ798" i="7"/>
  <c r="AP798" i="7"/>
  <c r="AO798" i="7"/>
  <c r="AN798" i="7"/>
  <c r="AM798" i="7"/>
  <c r="AQ796" i="7"/>
  <c r="AP796" i="7"/>
  <c r="AO796" i="7"/>
  <c r="AN796" i="7"/>
  <c r="AM796" i="7"/>
  <c r="AQ795" i="7"/>
  <c r="AP795" i="7"/>
  <c r="AO795" i="7"/>
  <c r="AN795" i="7"/>
  <c r="AM795" i="7"/>
  <c r="AQ803" i="7"/>
  <c r="AP803" i="7"/>
  <c r="AO803" i="7"/>
  <c r="AN803" i="7"/>
  <c r="AM803" i="7"/>
  <c r="AQ787" i="7"/>
  <c r="AP787" i="7"/>
  <c r="AO787" i="7"/>
  <c r="AN787" i="7"/>
  <c r="AM787" i="7"/>
  <c r="AQ786" i="7"/>
  <c r="AP786" i="7"/>
  <c r="AO786" i="7"/>
  <c r="AN786" i="7"/>
  <c r="AM786" i="7"/>
  <c r="AQ781" i="7"/>
  <c r="AP781" i="7"/>
  <c r="AO781" i="7"/>
  <c r="AN781" i="7"/>
  <c r="AM781" i="7"/>
  <c r="AG785" i="7"/>
  <c r="AQ777" i="7"/>
  <c r="AP777" i="7"/>
  <c r="AO777" i="7"/>
  <c r="AN777" i="7"/>
  <c r="AM777" i="7"/>
  <c r="AQ778" i="7"/>
  <c r="AP778" i="7"/>
  <c r="AO778" i="7"/>
  <c r="AN778" i="7"/>
  <c r="AM778" i="7"/>
  <c r="AQ779" i="7"/>
  <c r="AP779" i="7"/>
  <c r="AO779" i="7"/>
  <c r="AN779" i="7"/>
  <c r="AM779" i="7"/>
  <c r="AQ776" i="7"/>
  <c r="AP776" i="7"/>
  <c r="AO776" i="7"/>
  <c r="AN776" i="7"/>
  <c r="AM776" i="7"/>
  <c r="AQ775" i="7"/>
  <c r="AP775" i="7"/>
  <c r="AO775" i="7"/>
  <c r="AN775" i="7"/>
  <c r="AM775" i="7"/>
  <c r="AQ773" i="7"/>
  <c r="AP773" i="7"/>
  <c r="AO773" i="7"/>
  <c r="AN773" i="7"/>
  <c r="AM773" i="7"/>
  <c r="AQ772" i="7"/>
  <c r="AP772" i="7"/>
  <c r="AO772" i="7"/>
  <c r="AN772" i="7"/>
  <c r="AM772" i="7"/>
  <c r="AQ771" i="7"/>
  <c r="AP771" i="7"/>
  <c r="AO771" i="7"/>
  <c r="AN771" i="7"/>
  <c r="AM771" i="7"/>
  <c r="AQ770" i="7"/>
  <c r="AP770" i="7"/>
  <c r="AO770" i="7"/>
  <c r="AN770" i="7"/>
  <c r="AM770" i="7"/>
  <c r="AQ769" i="7"/>
  <c r="AP769" i="7"/>
  <c r="AO769" i="7"/>
  <c r="AN769" i="7"/>
  <c r="AM769" i="7"/>
  <c r="AQ768" i="7"/>
  <c r="AP768" i="7"/>
  <c r="AO768" i="7"/>
  <c r="AN768" i="7"/>
  <c r="AM768" i="7"/>
  <c r="AQ767" i="7"/>
  <c r="AP767" i="7"/>
  <c r="AO767" i="7"/>
  <c r="AN767" i="7"/>
  <c r="AM767" i="7"/>
  <c r="AQ766" i="7"/>
  <c r="AP766" i="7"/>
  <c r="AO766" i="7"/>
  <c r="AN766" i="7"/>
  <c r="AM766" i="7"/>
  <c r="AQ765" i="7"/>
  <c r="AP765" i="7"/>
  <c r="AO765" i="7"/>
  <c r="AN765" i="7"/>
  <c r="AM765" i="7"/>
  <c r="AQ762" i="7"/>
  <c r="AP762" i="7"/>
  <c r="AO762" i="7"/>
  <c r="AN762" i="7"/>
  <c r="AM762" i="7"/>
  <c r="AQ733" i="7"/>
  <c r="AP733" i="7"/>
  <c r="AO733" i="7"/>
  <c r="AN733" i="7"/>
  <c r="AM733" i="7"/>
  <c r="AQ732" i="7"/>
  <c r="AP732" i="7"/>
  <c r="AO732" i="7"/>
  <c r="AN732" i="7"/>
  <c r="AM732" i="7"/>
  <c r="AQ731" i="7"/>
  <c r="AP731" i="7"/>
  <c r="AO731" i="7"/>
  <c r="AN731" i="7"/>
  <c r="AM731" i="7"/>
  <c r="AQ719" i="7"/>
  <c r="AP719" i="7"/>
  <c r="AO719" i="7"/>
  <c r="AN719" i="7"/>
  <c r="AM719" i="7"/>
  <c r="AQ730" i="7"/>
  <c r="AP730" i="7"/>
  <c r="AO730" i="7"/>
  <c r="AN730" i="7"/>
  <c r="AM730" i="7"/>
  <c r="AQ729" i="7"/>
  <c r="AP729" i="7"/>
  <c r="AO729" i="7"/>
  <c r="AN729" i="7"/>
  <c r="AM729" i="7"/>
  <c r="AQ728" i="7"/>
  <c r="AP728" i="7"/>
  <c r="AO728" i="7"/>
  <c r="AN728" i="7"/>
  <c r="AM728" i="7"/>
  <c r="AQ727" i="7"/>
  <c r="AP727" i="7"/>
  <c r="AO727" i="7"/>
  <c r="AN727" i="7"/>
  <c r="AM727" i="7"/>
  <c r="AQ726" i="7"/>
  <c r="AP726" i="7"/>
  <c r="AO726" i="7"/>
  <c r="AN726" i="7"/>
  <c r="AM726" i="7"/>
  <c r="AQ725" i="7"/>
  <c r="AP725" i="7"/>
  <c r="AO725" i="7"/>
  <c r="AN725" i="7"/>
  <c r="AM725" i="7"/>
  <c r="AQ724" i="7"/>
  <c r="AP724" i="7"/>
  <c r="AO724" i="7"/>
  <c r="AN724" i="7"/>
  <c r="AM724" i="7"/>
  <c r="AQ723" i="7"/>
  <c r="AP723" i="7"/>
  <c r="AO723" i="7"/>
  <c r="AN723" i="7"/>
  <c r="AM723" i="7"/>
  <c r="AQ722" i="7"/>
  <c r="AP722" i="7"/>
  <c r="AO722" i="7"/>
  <c r="AN722" i="7"/>
  <c r="AM722" i="7"/>
  <c r="AQ721" i="7"/>
  <c r="AP721" i="7"/>
  <c r="AO721" i="7"/>
  <c r="AN721" i="7"/>
  <c r="AM721" i="7"/>
  <c r="AQ720" i="7"/>
  <c r="AP720" i="7"/>
  <c r="AO720" i="7"/>
  <c r="AN720" i="7"/>
  <c r="AM720" i="7"/>
  <c r="AQ712" i="7"/>
  <c r="AP712" i="7"/>
  <c r="AO712" i="7"/>
  <c r="AN712" i="7"/>
  <c r="AM712" i="7"/>
  <c r="AQ711" i="7"/>
  <c r="AP711" i="7"/>
  <c r="AO711" i="7"/>
  <c r="AN711" i="7"/>
  <c r="AM711" i="7"/>
  <c r="AQ710" i="7"/>
  <c r="AP710" i="7"/>
  <c r="AO710" i="7"/>
  <c r="AN710" i="7"/>
  <c r="AM710" i="7"/>
  <c r="AQ709" i="7"/>
  <c r="AP709" i="7"/>
  <c r="AO709" i="7"/>
  <c r="AN709" i="7"/>
  <c r="AM709" i="7"/>
  <c r="AQ713" i="7"/>
  <c r="AP713" i="7"/>
  <c r="AO713" i="7"/>
  <c r="AN713" i="7"/>
  <c r="AM713" i="7"/>
  <c r="AQ714" i="7"/>
  <c r="AP714" i="7"/>
  <c r="AO714" i="7"/>
  <c r="AN714" i="7"/>
  <c r="AM714" i="7"/>
  <c r="AQ706" i="7"/>
  <c r="AP706" i="7"/>
  <c r="AO706" i="7"/>
  <c r="AN706" i="7"/>
  <c r="AM706" i="7"/>
  <c r="AQ704" i="7"/>
  <c r="AP704" i="7"/>
  <c r="AO704" i="7"/>
  <c r="AN704" i="7"/>
  <c r="AM704" i="7"/>
  <c r="AQ691" i="7"/>
  <c r="AP691" i="7"/>
  <c r="AO691" i="7"/>
  <c r="AN691" i="7"/>
  <c r="AM691" i="7"/>
  <c r="AQ699" i="7"/>
  <c r="AP699" i="7"/>
  <c r="AO699" i="7"/>
  <c r="AN699" i="7"/>
  <c r="AM699" i="7"/>
  <c r="AQ697" i="7"/>
  <c r="AP697" i="7"/>
  <c r="AO697" i="7"/>
  <c r="AN697" i="7"/>
  <c r="AM697" i="7"/>
  <c r="AQ698" i="7"/>
  <c r="AP698" i="7"/>
  <c r="AO698" i="7"/>
  <c r="AN698" i="7"/>
  <c r="AM698" i="7"/>
  <c r="AQ690" i="7"/>
  <c r="AP690" i="7"/>
  <c r="AO690" i="7"/>
  <c r="AN690" i="7"/>
  <c r="AM690" i="7"/>
  <c r="AQ688" i="7"/>
  <c r="AP688" i="7"/>
  <c r="AO688" i="7"/>
  <c r="AN688" i="7"/>
  <c r="AM688" i="7"/>
  <c r="AG689" i="7"/>
  <c r="AQ683" i="7"/>
  <c r="AP683" i="7"/>
  <c r="AO683" i="7"/>
  <c r="AN683" i="7"/>
  <c r="AM683" i="7"/>
  <c r="AQ682" i="7"/>
  <c r="AP682" i="7"/>
  <c r="AO682" i="7"/>
  <c r="AN682" i="7"/>
  <c r="AM682" i="7"/>
  <c r="AQ681" i="7"/>
  <c r="AP681" i="7"/>
  <c r="AO681" i="7"/>
  <c r="AN681" i="7"/>
  <c r="AM681" i="7"/>
  <c r="AQ672" i="7"/>
  <c r="AP672" i="7"/>
  <c r="AO672" i="7"/>
  <c r="AN672" i="7"/>
  <c r="AM672" i="7"/>
  <c r="AQ664" i="7"/>
  <c r="AP664" i="7"/>
  <c r="AO664" i="7"/>
  <c r="AN664" i="7"/>
  <c r="AM664" i="7"/>
  <c r="AQ665" i="7"/>
  <c r="AP665" i="7"/>
  <c r="AO665" i="7"/>
  <c r="AN665" i="7"/>
  <c r="AM665" i="7"/>
  <c r="AQ663" i="7"/>
  <c r="AP663" i="7"/>
  <c r="AO663" i="7"/>
  <c r="AN663" i="7"/>
  <c r="AM663" i="7"/>
  <c r="AQ670" i="7"/>
  <c r="AP670" i="7"/>
  <c r="AO670" i="7"/>
  <c r="AN670" i="7"/>
  <c r="AM670" i="7"/>
  <c r="AQ671" i="7"/>
  <c r="AP671" i="7"/>
  <c r="AO671" i="7"/>
  <c r="AN671" i="7"/>
  <c r="AM671" i="7"/>
  <c r="AQ673" i="7"/>
  <c r="AP673" i="7"/>
  <c r="AO673" i="7"/>
  <c r="AN673" i="7"/>
  <c r="AM673" i="7"/>
  <c r="AQ668" i="7"/>
  <c r="AP668" i="7"/>
  <c r="AO668" i="7"/>
  <c r="AN668" i="7"/>
  <c r="AM668" i="7"/>
  <c r="AQ669" i="7"/>
  <c r="AP669" i="7"/>
  <c r="AO669" i="7"/>
  <c r="AN669" i="7"/>
  <c r="AM669" i="7"/>
  <c r="AQ666" i="7"/>
  <c r="AP666" i="7"/>
  <c r="AO666" i="7"/>
  <c r="AN666" i="7"/>
  <c r="AM666" i="7"/>
  <c r="AQ657" i="7"/>
  <c r="AP657" i="7"/>
  <c r="AO657" i="7"/>
  <c r="AN657" i="7"/>
  <c r="AM657" i="7"/>
  <c r="AQ656" i="7"/>
  <c r="AP656" i="7"/>
  <c r="AO656" i="7"/>
  <c r="AN656" i="7"/>
  <c r="AM656" i="7"/>
  <c r="AQ655" i="7"/>
  <c r="AP655" i="7"/>
  <c r="AO655" i="7"/>
  <c r="AN655" i="7"/>
  <c r="AM655" i="7"/>
  <c r="AQ654" i="7"/>
  <c r="AP654" i="7"/>
  <c r="AO654" i="7"/>
  <c r="AN654" i="7"/>
  <c r="AM654" i="7"/>
  <c r="AQ631" i="7"/>
  <c r="AP631" i="7"/>
  <c r="AO631" i="7"/>
  <c r="AN631" i="7"/>
  <c r="AM631" i="7"/>
  <c r="AQ639" i="7"/>
  <c r="AP639" i="7"/>
  <c r="AO639" i="7"/>
  <c r="AN639" i="7"/>
  <c r="AM639" i="7"/>
  <c r="AQ642" i="7"/>
  <c r="AP642" i="7"/>
  <c r="AO642" i="7"/>
  <c r="AN642" i="7"/>
  <c r="AM642" i="7"/>
  <c r="AQ643" i="7"/>
  <c r="AP643" i="7"/>
  <c r="AO643" i="7"/>
  <c r="AN643" i="7"/>
  <c r="AM643" i="7"/>
  <c r="AQ640" i="7"/>
  <c r="AP640" i="7"/>
  <c r="AO640" i="7"/>
  <c r="AN640" i="7"/>
  <c r="AM640" i="7"/>
  <c r="AQ632" i="7"/>
  <c r="AP632" i="7"/>
  <c r="AO632" i="7"/>
  <c r="AN632" i="7"/>
  <c r="AM632" i="7"/>
  <c r="AQ630" i="7"/>
  <c r="AP630" i="7"/>
  <c r="AO630" i="7"/>
  <c r="AN630" i="7"/>
  <c r="AM630" i="7"/>
  <c r="AQ629" i="7"/>
  <c r="AP629" i="7"/>
  <c r="AO629" i="7"/>
  <c r="AN629" i="7"/>
  <c r="AM629" i="7"/>
  <c r="AQ641" i="7"/>
  <c r="AP641" i="7"/>
  <c r="AO641" i="7"/>
  <c r="AN641" i="7"/>
  <c r="AM641" i="7"/>
  <c r="AQ644" i="7"/>
  <c r="AP644" i="7"/>
  <c r="AO644" i="7"/>
  <c r="AN644" i="7"/>
  <c r="AM644" i="7"/>
  <c r="AQ637" i="7"/>
  <c r="AP637" i="7"/>
  <c r="AO637" i="7"/>
  <c r="AN637" i="7"/>
  <c r="AM637" i="7"/>
  <c r="AQ636" i="7"/>
  <c r="AP636" i="7"/>
  <c r="AO636" i="7"/>
  <c r="AN636" i="7"/>
  <c r="AM636" i="7"/>
  <c r="AQ638" i="7"/>
  <c r="AP638" i="7"/>
  <c r="AO638" i="7"/>
  <c r="AN638" i="7"/>
  <c r="AM638" i="7"/>
  <c r="AQ635" i="7"/>
  <c r="AP635" i="7"/>
  <c r="AO635" i="7"/>
  <c r="AN635" i="7"/>
  <c r="AM635" i="7"/>
  <c r="AQ624" i="7"/>
  <c r="AP624" i="7"/>
  <c r="AO624" i="7"/>
  <c r="AN624" i="7"/>
  <c r="AM624" i="7"/>
  <c r="AQ623" i="7"/>
  <c r="AP623" i="7"/>
  <c r="AO623" i="7"/>
  <c r="AN623" i="7"/>
  <c r="AM623" i="7"/>
  <c r="AQ621" i="7"/>
  <c r="AP621" i="7"/>
  <c r="AO621" i="7"/>
  <c r="AN621" i="7"/>
  <c r="AM621" i="7"/>
  <c r="AQ620" i="7"/>
  <c r="AP620" i="7"/>
  <c r="AO620" i="7"/>
  <c r="AN620" i="7"/>
  <c r="AM620" i="7"/>
  <c r="AQ618" i="7"/>
  <c r="AP618" i="7"/>
  <c r="AO618" i="7"/>
  <c r="AN618" i="7"/>
  <c r="AM618" i="7"/>
  <c r="AQ626" i="7"/>
  <c r="AP626" i="7"/>
  <c r="AO626" i="7"/>
  <c r="AN626" i="7"/>
  <c r="AM626" i="7"/>
  <c r="AQ625" i="7"/>
  <c r="AP625" i="7"/>
  <c r="AO625" i="7"/>
  <c r="AN625" i="7"/>
  <c r="AM625" i="7"/>
  <c r="AQ619" i="7"/>
  <c r="AP619" i="7"/>
  <c r="AO619" i="7"/>
  <c r="AN619" i="7"/>
  <c r="AM619" i="7"/>
  <c r="AQ622" i="7"/>
  <c r="AP622" i="7"/>
  <c r="AO622" i="7"/>
  <c r="AN622" i="7"/>
  <c r="AM622" i="7"/>
  <c r="AQ611" i="7"/>
  <c r="AP611" i="7"/>
  <c r="AO611" i="7"/>
  <c r="AN611" i="7"/>
  <c r="AM611" i="7"/>
  <c r="AQ609" i="7"/>
  <c r="AP609" i="7"/>
  <c r="AO609" i="7"/>
  <c r="AN609" i="7"/>
  <c r="AM609" i="7"/>
  <c r="AQ610" i="7"/>
  <c r="AP610" i="7"/>
  <c r="AO610" i="7"/>
  <c r="AN610" i="7"/>
  <c r="AM610" i="7"/>
  <c r="AQ606" i="7"/>
  <c r="AP606" i="7"/>
  <c r="AO606" i="7"/>
  <c r="AN606" i="7"/>
  <c r="AM606" i="7"/>
  <c r="AQ558" i="7"/>
  <c r="AP558" i="7"/>
  <c r="AO558" i="7"/>
  <c r="AN558" i="7"/>
  <c r="AM558" i="7"/>
  <c r="AQ605" i="7"/>
  <c r="AP605" i="7"/>
  <c r="AO605" i="7"/>
  <c r="AN605" i="7"/>
  <c r="AM605" i="7"/>
  <c r="AQ599" i="7"/>
  <c r="AP599" i="7"/>
  <c r="AO599" i="7"/>
  <c r="AN599" i="7"/>
  <c r="AM599" i="7"/>
  <c r="AQ600" i="7"/>
  <c r="AP600" i="7"/>
  <c r="AO600" i="7"/>
  <c r="AN600" i="7"/>
  <c r="AM600" i="7"/>
  <c r="AQ601" i="7"/>
  <c r="AP601" i="7"/>
  <c r="AO601" i="7"/>
  <c r="AN601" i="7"/>
  <c r="AM601" i="7"/>
  <c r="AQ588" i="7"/>
  <c r="AP588" i="7"/>
  <c r="AO588" i="7"/>
  <c r="AN588" i="7"/>
  <c r="AM588" i="7"/>
  <c r="AQ590" i="7"/>
  <c r="AP590" i="7"/>
  <c r="AO590" i="7"/>
  <c r="AN590" i="7"/>
  <c r="AM590" i="7"/>
  <c r="AQ585" i="7"/>
  <c r="AP585" i="7"/>
  <c r="AO585" i="7"/>
  <c r="AN585" i="7"/>
  <c r="AM585" i="7"/>
  <c r="AQ589" i="7"/>
  <c r="AP589" i="7"/>
  <c r="AO589" i="7"/>
  <c r="AN589" i="7"/>
  <c r="AM589" i="7"/>
  <c r="AQ591" i="7"/>
  <c r="AP591" i="7"/>
  <c r="AO591" i="7"/>
  <c r="AN591" i="7"/>
  <c r="AM591" i="7"/>
  <c r="AQ592" i="7"/>
  <c r="AP592" i="7"/>
  <c r="AO592" i="7"/>
  <c r="AN592" i="7"/>
  <c r="AM592" i="7"/>
  <c r="AQ559" i="7"/>
  <c r="AP559" i="7"/>
  <c r="AO559" i="7"/>
  <c r="AN559" i="7"/>
  <c r="AM559" i="7"/>
  <c r="AQ577" i="7"/>
  <c r="AP577" i="7"/>
  <c r="AO577" i="7"/>
  <c r="AN577" i="7"/>
  <c r="AM577" i="7"/>
  <c r="AQ578" i="7"/>
  <c r="AP578" i="7"/>
  <c r="AO578" i="7"/>
  <c r="AN578" i="7"/>
  <c r="AM578" i="7"/>
  <c r="AQ576" i="7"/>
  <c r="AP576" i="7"/>
  <c r="AO576" i="7"/>
  <c r="AN576" i="7"/>
  <c r="AM576" i="7"/>
  <c r="AQ575" i="7"/>
  <c r="AP575" i="7"/>
  <c r="AO575" i="7"/>
  <c r="AN575" i="7"/>
  <c r="AM575" i="7"/>
  <c r="AQ574" i="7"/>
  <c r="AP574" i="7"/>
  <c r="AO574" i="7"/>
  <c r="AN574" i="7"/>
  <c r="AM574" i="7"/>
  <c r="AQ573" i="7"/>
  <c r="AP573" i="7"/>
  <c r="AO573" i="7"/>
  <c r="AN573" i="7"/>
  <c r="AM573" i="7"/>
  <c r="AQ571" i="7"/>
  <c r="AP571" i="7"/>
  <c r="AO571" i="7"/>
  <c r="AN571" i="7"/>
  <c r="AM571" i="7"/>
  <c r="AQ570" i="7"/>
  <c r="AP570" i="7"/>
  <c r="AO570" i="7"/>
  <c r="AN570" i="7"/>
  <c r="AM570" i="7"/>
  <c r="AQ569" i="7"/>
  <c r="AP569" i="7"/>
  <c r="AO569" i="7"/>
  <c r="AN569" i="7"/>
  <c r="AM569" i="7"/>
  <c r="AQ568" i="7"/>
  <c r="AP568" i="7"/>
  <c r="AO568" i="7"/>
  <c r="AN568" i="7"/>
  <c r="AM568" i="7"/>
  <c r="AQ565" i="7"/>
  <c r="AP565" i="7"/>
  <c r="AO565" i="7"/>
  <c r="AN565" i="7"/>
  <c r="AM565" i="7"/>
  <c r="AQ564" i="7"/>
  <c r="AP564" i="7"/>
  <c r="AO564" i="7"/>
  <c r="AN564" i="7"/>
  <c r="AM564" i="7"/>
  <c r="AQ563" i="7"/>
  <c r="AP563" i="7"/>
  <c r="AO563" i="7"/>
  <c r="AN563" i="7"/>
  <c r="AM563" i="7"/>
  <c r="AQ552" i="7"/>
  <c r="AP552" i="7"/>
  <c r="AO552" i="7"/>
  <c r="AN552" i="7"/>
  <c r="AM552" i="7"/>
  <c r="AQ572" i="7"/>
  <c r="AP572" i="7"/>
  <c r="AO572" i="7"/>
  <c r="AN572" i="7"/>
  <c r="AM572" i="7"/>
  <c r="AQ554" i="7"/>
  <c r="AP554" i="7"/>
  <c r="AO554" i="7"/>
  <c r="AN554" i="7"/>
  <c r="AM554" i="7"/>
  <c r="AQ562" i="7"/>
  <c r="AP562" i="7"/>
  <c r="AO562" i="7"/>
  <c r="AN562" i="7"/>
  <c r="AM562" i="7"/>
  <c r="AQ561" i="7"/>
  <c r="AP561" i="7"/>
  <c r="AO561" i="7"/>
  <c r="AN561" i="7"/>
  <c r="AM561" i="7"/>
  <c r="AQ560" i="7"/>
  <c r="AP560" i="7"/>
  <c r="AO560" i="7"/>
  <c r="AN560" i="7"/>
  <c r="AM560" i="7"/>
  <c r="AQ548" i="7"/>
  <c r="AP548" i="7"/>
  <c r="AO548" i="7"/>
  <c r="AN548" i="7"/>
  <c r="AM548" i="7"/>
  <c r="AQ547" i="7"/>
  <c r="AP547" i="7"/>
  <c r="AO547" i="7"/>
  <c r="AN547" i="7"/>
  <c r="AM547" i="7"/>
  <c r="AQ546" i="7"/>
  <c r="AP546" i="7"/>
  <c r="AO546" i="7"/>
  <c r="AN546" i="7"/>
  <c r="AM546" i="7"/>
  <c r="AQ537" i="7"/>
  <c r="AP537" i="7"/>
  <c r="AO537" i="7"/>
  <c r="AN537" i="7"/>
  <c r="AM537" i="7"/>
  <c r="AQ538" i="7"/>
  <c r="AP538" i="7"/>
  <c r="AO538" i="7"/>
  <c r="AN538" i="7"/>
  <c r="AM538" i="7"/>
  <c r="AQ535" i="7"/>
  <c r="AP535" i="7"/>
  <c r="AO535" i="7"/>
  <c r="AN535" i="7"/>
  <c r="AM535" i="7"/>
  <c r="AQ534" i="7"/>
  <c r="AP534" i="7"/>
  <c r="AO534" i="7"/>
  <c r="AN534" i="7"/>
  <c r="AM534" i="7"/>
  <c r="AQ533" i="7"/>
  <c r="AP533" i="7"/>
  <c r="AO533" i="7"/>
  <c r="AN533" i="7"/>
  <c r="AM533" i="7"/>
  <c r="AQ531" i="7"/>
  <c r="AP531" i="7"/>
  <c r="AO531" i="7"/>
  <c r="AN531" i="7"/>
  <c r="AM531" i="7"/>
  <c r="AQ530" i="7"/>
  <c r="AP530" i="7"/>
  <c r="AO530" i="7"/>
  <c r="AN530" i="7"/>
  <c r="AM530" i="7"/>
  <c r="AQ529" i="7"/>
  <c r="AP529" i="7"/>
  <c r="AO529" i="7"/>
  <c r="AN529" i="7"/>
  <c r="AM529" i="7"/>
  <c r="AQ528" i="7"/>
  <c r="AP528" i="7"/>
  <c r="AO528" i="7"/>
  <c r="AN528" i="7"/>
  <c r="AM528" i="7"/>
  <c r="AQ527" i="7"/>
  <c r="AP527" i="7"/>
  <c r="AO527" i="7"/>
  <c r="AN527" i="7"/>
  <c r="AM527" i="7"/>
  <c r="AQ524" i="7"/>
  <c r="AP524" i="7"/>
  <c r="AO524" i="7"/>
  <c r="AN524" i="7"/>
  <c r="AM524" i="7"/>
  <c r="AQ526" i="7"/>
  <c r="AP526" i="7"/>
  <c r="AO526" i="7"/>
  <c r="AN526" i="7"/>
  <c r="AM526" i="7"/>
  <c r="AQ525" i="7"/>
  <c r="AP525" i="7"/>
  <c r="AO525" i="7"/>
  <c r="AN525" i="7"/>
  <c r="AM525" i="7"/>
  <c r="AQ522" i="7"/>
  <c r="AP522" i="7"/>
  <c r="AO522" i="7"/>
  <c r="AN522" i="7"/>
  <c r="AM522" i="7"/>
  <c r="AQ521" i="7"/>
  <c r="AP521" i="7"/>
  <c r="AO521" i="7"/>
  <c r="AN521" i="7"/>
  <c r="AM521" i="7"/>
  <c r="AQ520" i="7"/>
  <c r="AP520" i="7"/>
  <c r="AO520" i="7"/>
  <c r="AN520" i="7"/>
  <c r="AM520" i="7"/>
  <c r="AQ519" i="7"/>
  <c r="AP519" i="7"/>
  <c r="AO519" i="7"/>
  <c r="AN519" i="7"/>
  <c r="AM519" i="7"/>
  <c r="AQ518" i="7"/>
  <c r="AP518" i="7"/>
  <c r="AO518" i="7"/>
  <c r="AN518" i="7"/>
  <c r="AM518" i="7"/>
  <c r="AQ517" i="7"/>
  <c r="AP517" i="7"/>
  <c r="AO517" i="7"/>
  <c r="AN517" i="7"/>
  <c r="AM517" i="7"/>
  <c r="AQ516" i="7"/>
  <c r="AP516" i="7"/>
  <c r="AO516" i="7"/>
  <c r="AN516" i="7"/>
  <c r="AM516" i="7"/>
  <c r="AQ515" i="7"/>
  <c r="AP515" i="7"/>
  <c r="AO515" i="7"/>
  <c r="AN515" i="7"/>
  <c r="AM515" i="7"/>
  <c r="AQ514" i="7"/>
  <c r="AP514" i="7"/>
  <c r="AO514" i="7"/>
  <c r="AN514" i="7"/>
  <c r="AM514" i="7"/>
  <c r="AQ513" i="7"/>
  <c r="AP513" i="7"/>
  <c r="AO513" i="7"/>
  <c r="AN513" i="7"/>
  <c r="AM513" i="7"/>
  <c r="AQ510" i="7"/>
  <c r="AP510" i="7"/>
  <c r="AO510" i="7"/>
  <c r="AN510" i="7"/>
  <c r="AM510" i="7"/>
  <c r="AQ508" i="7"/>
  <c r="AP508" i="7"/>
  <c r="AO508" i="7"/>
  <c r="AN508" i="7"/>
  <c r="AM508" i="7"/>
  <c r="AQ509" i="7"/>
  <c r="AP509" i="7"/>
  <c r="AO509" i="7"/>
  <c r="AN509" i="7"/>
  <c r="AM509" i="7"/>
  <c r="AQ507" i="7"/>
  <c r="AP507" i="7"/>
  <c r="AO507" i="7"/>
  <c r="AN507" i="7"/>
  <c r="AM507" i="7"/>
  <c r="AQ505" i="7"/>
  <c r="AP505" i="7"/>
  <c r="AO505" i="7"/>
  <c r="AN505" i="7"/>
  <c r="AM505" i="7"/>
  <c r="AQ504" i="7"/>
  <c r="AP504" i="7"/>
  <c r="AO504" i="7"/>
  <c r="AN504" i="7"/>
  <c r="AM504" i="7"/>
  <c r="AQ503" i="7"/>
  <c r="AP503" i="7"/>
  <c r="AO503" i="7"/>
  <c r="AN503" i="7"/>
  <c r="AM503" i="7"/>
  <c r="AQ502" i="7"/>
  <c r="AP502" i="7"/>
  <c r="AO502" i="7"/>
  <c r="AN502" i="7"/>
  <c r="AM502" i="7"/>
  <c r="AQ501" i="7"/>
  <c r="AP501" i="7"/>
  <c r="AO501" i="7"/>
  <c r="AN501" i="7"/>
  <c r="AM501" i="7"/>
  <c r="AQ498" i="7"/>
  <c r="AP498" i="7"/>
  <c r="AO498" i="7"/>
  <c r="AN498" i="7"/>
  <c r="AM498" i="7"/>
  <c r="AQ497" i="7"/>
  <c r="AP497" i="7"/>
  <c r="AO497" i="7"/>
  <c r="AN497" i="7"/>
  <c r="AM497" i="7"/>
  <c r="AQ496" i="7"/>
  <c r="AP496" i="7"/>
  <c r="AO496" i="7"/>
  <c r="AN496" i="7"/>
  <c r="AM496" i="7"/>
  <c r="AQ495" i="7"/>
  <c r="AP495" i="7"/>
  <c r="AO495" i="7"/>
  <c r="AN495" i="7"/>
  <c r="AM495" i="7"/>
  <c r="AQ494" i="7"/>
  <c r="AP494" i="7"/>
  <c r="AO494" i="7"/>
  <c r="AN494" i="7"/>
  <c r="AM494" i="7"/>
  <c r="AQ493" i="7"/>
  <c r="AP493" i="7"/>
  <c r="AO493" i="7"/>
  <c r="AN493" i="7"/>
  <c r="AM493" i="7"/>
  <c r="AQ500" i="7"/>
  <c r="AP500" i="7"/>
  <c r="AO500" i="7"/>
  <c r="AN500" i="7"/>
  <c r="AM500" i="7"/>
  <c r="AQ499" i="7"/>
  <c r="AP499" i="7"/>
  <c r="AO499" i="7"/>
  <c r="AN499" i="7"/>
  <c r="AM499" i="7"/>
  <c r="AQ474" i="7"/>
  <c r="AP474" i="7"/>
  <c r="AO474" i="7"/>
  <c r="AN474" i="7"/>
  <c r="AM474" i="7"/>
  <c r="AQ473" i="7"/>
  <c r="AP473" i="7"/>
  <c r="AO473" i="7"/>
  <c r="AN473" i="7"/>
  <c r="AM473" i="7"/>
  <c r="AQ471" i="7"/>
  <c r="AP471" i="7"/>
  <c r="AO471" i="7"/>
  <c r="AN471" i="7"/>
  <c r="AM471" i="7"/>
  <c r="AQ472" i="7"/>
  <c r="AP472" i="7"/>
  <c r="AO472" i="7"/>
  <c r="AN472" i="7"/>
  <c r="AM472" i="7"/>
  <c r="F470" i="7"/>
  <c r="AQ545" i="7"/>
  <c r="AP545" i="7"/>
  <c r="AO545" i="7"/>
  <c r="AN545" i="7"/>
  <c r="AM545" i="7"/>
  <c r="AQ549" i="7"/>
  <c r="AP549" i="7"/>
  <c r="AO549" i="7"/>
  <c r="AN549" i="7"/>
  <c r="AM549" i="7"/>
  <c r="AQ477" i="7"/>
  <c r="AP477" i="7"/>
  <c r="AO477" i="7"/>
  <c r="AN477" i="7"/>
  <c r="AM477" i="7"/>
  <c r="AQ482" i="7"/>
  <c r="AP482" i="7"/>
  <c r="AO482" i="7"/>
  <c r="AN482" i="7"/>
  <c r="AM482" i="7"/>
  <c r="AQ485" i="7"/>
  <c r="AP485" i="7"/>
  <c r="AO485" i="7"/>
  <c r="AN485" i="7"/>
  <c r="AM485" i="7"/>
  <c r="AQ484" i="7"/>
  <c r="AP484" i="7"/>
  <c r="AO484" i="7"/>
  <c r="AN484" i="7"/>
  <c r="AM484" i="7"/>
  <c r="AQ483" i="7"/>
  <c r="AP483" i="7"/>
  <c r="AO483" i="7"/>
  <c r="AN483" i="7"/>
  <c r="AM483" i="7"/>
  <c r="AQ487" i="7"/>
  <c r="AP487" i="7"/>
  <c r="AO487" i="7"/>
  <c r="AN487" i="7"/>
  <c r="AM487" i="7"/>
  <c r="AQ486" i="7"/>
  <c r="AP486" i="7"/>
  <c r="AO486" i="7"/>
  <c r="AN486" i="7"/>
  <c r="AM486" i="7"/>
  <c r="AQ488" i="7"/>
  <c r="AP488" i="7"/>
  <c r="AO488" i="7"/>
  <c r="AN488" i="7"/>
  <c r="AM488" i="7"/>
  <c r="AQ481" i="7"/>
  <c r="AP481" i="7"/>
  <c r="AO481" i="7"/>
  <c r="AN481" i="7"/>
  <c r="AM481" i="7"/>
  <c r="AQ480" i="7"/>
  <c r="AP480" i="7"/>
  <c r="AO480" i="7"/>
  <c r="AN480" i="7"/>
  <c r="AM480" i="7"/>
  <c r="AQ479" i="7"/>
  <c r="AP479" i="7"/>
  <c r="AO479" i="7"/>
  <c r="AN479" i="7"/>
  <c r="AM479" i="7"/>
  <c r="AQ555" i="7"/>
  <c r="AP555" i="7"/>
  <c r="AO555" i="7"/>
  <c r="AN555" i="7"/>
  <c r="AM555" i="7"/>
  <c r="AQ556" i="7"/>
  <c r="AP556" i="7"/>
  <c r="AO556" i="7"/>
  <c r="AN556" i="7"/>
  <c r="AM556" i="7"/>
  <c r="AQ566" i="7"/>
  <c r="AP566" i="7"/>
  <c r="AO566" i="7"/>
  <c r="AN566" i="7"/>
  <c r="AM566" i="7"/>
  <c r="AQ553" i="7"/>
  <c r="AP553" i="7"/>
  <c r="AO553" i="7"/>
  <c r="AN553" i="7"/>
  <c r="AM553" i="7"/>
  <c r="AQ454" i="7"/>
  <c r="AP454" i="7"/>
  <c r="AO454" i="7"/>
  <c r="AN454" i="7"/>
  <c r="AM454" i="7"/>
  <c r="AQ444" i="7"/>
  <c r="AP444" i="7"/>
  <c r="AO444" i="7"/>
  <c r="AN444" i="7"/>
  <c r="AM444" i="7"/>
  <c r="AQ440" i="7"/>
  <c r="AP440" i="7"/>
  <c r="AO440" i="7"/>
  <c r="AN440" i="7"/>
  <c r="AM440" i="7"/>
  <c r="AL440" i="7"/>
  <c r="AQ437" i="7"/>
  <c r="AP437" i="7"/>
  <c r="AO437" i="7"/>
  <c r="AN437" i="7"/>
  <c r="AM437" i="7"/>
  <c r="AL437" i="7"/>
  <c r="AQ434" i="7"/>
  <c r="AP434" i="7"/>
  <c r="AO434" i="7"/>
  <c r="AN434" i="7"/>
  <c r="AM434" i="7"/>
  <c r="AL434" i="7"/>
  <c r="AQ430" i="7"/>
  <c r="AP430" i="7"/>
  <c r="AO430" i="7"/>
  <c r="AN430" i="7"/>
  <c r="AM430" i="7"/>
  <c r="AL430" i="7"/>
  <c r="AQ426" i="7"/>
  <c r="AP426" i="7"/>
  <c r="AO426" i="7"/>
  <c r="AN426" i="7"/>
  <c r="AM426" i="7"/>
  <c r="AL426" i="7"/>
  <c r="AQ422" i="7"/>
  <c r="AP422" i="7"/>
  <c r="AO422" i="7"/>
  <c r="AN422" i="7"/>
  <c r="AM422" i="7"/>
  <c r="AL422" i="7"/>
  <c r="AQ416" i="7"/>
  <c r="AP416" i="7"/>
  <c r="AO416" i="7"/>
  <c r="AN416" i="7"/>
  <c r="AM416" i="7"/>
  <c r="AL416" i="7"/>
  <c r="AQ415" i="7"/>
  <c r="AP415" i="7"/>
  <c r="AO415" i="7"/>
  <c r="AN415" i="7"/>
  <c r="AM415" i="7"/>
  <c r="AL415" i="7"/>
  <c r="AQ412" i="7"/>
  <c r="AP412" i="7"/>
  <c r="AO412" i="7"/>
  <c r="AN412" i="7"/>
  <c r="AM412" i="7"/>
  <c r="AL412" i="7"/>
  <c r="AQ411" i="7"/>
  <c r="AP411" i="7"/>
  <c r="AO411" i="7"/>
  <c r="AN411" i="7"/>
  <c r="AM411" i="7"/>
  <c r="AL411" i="7"/>
  <c r="AQ410" i="7"/>
  <c r="AP410" i="7"/>
  <c r="AO410" i="7"/>
  <c r="AN410" i="7"/>
  <c r="AM410" i="7"/>
  <c r="AL410" i="7"/>
  <c r="AQ409" i="7"/>
  <c r="AP409" i="7"/>
  <c r="AO409" i="7"/>
  <c r="AN409" i="7"/>
  <c r="AM409" i="7"/>
  <c r="AL409" i="7"/>
  <c r="AQ408" i="7"/>
  <c r="AP408" i="7"/>
  <c r="AO408" i="7"/>
  <c r="AN408" i="7"/>
  <c r="AM408" i="7"/>
  <c r="AL408" i="7"/>
  <c r="AQ407" i="7"/>
  <c r="AP407" i="7"/>
  <c r="AO407" i="7"/>
  <c r="AN407" i="7"/>
  <c r="AM407" i="7"/>
  <c r="AL407" i="7"/>
  <c r="AQ406" i="7"/>
  <c r="AP406" i="7"/>
  <c r="AO406" i="7"/>
  <c r="AN406" i="7"/>
  <c r="AM406" i="7"/>
  <c r="AL406" i="7"/>
  <c r="AQ405" i="7"/>
  <c r="AP405" i="7"/>
  <c r="AO405" i="7"/>
  <c r="AN405" i="7"/>
  <c r="AM405" i="7"/>
  <c r="AL405" i="7"/>
  <c r="AQ404" i="7"/>
  <c r="AP404" i="7"/>
  <c r="AO404" i="7"/>
  <c r="AN404" i="7"/>
  <c r="AM404" i="7"/>
  <c r="AL404" i="7"/>
  <c r="AQ401" i="7"/>
  <c r="AP401" i="7"/>
  <c r="AO401" i="7"/>
  <c r="AN401" i="7"/>
  <c r="AM401" i="7"/>
  <c r="AL401" i="7"/>
  <c r="AQ400" i="7"/>
  <c r="AP400" i="7"/>
  <c r="AO400" i="7"/>
  <c r="AN400" i="7"/>
  <c r="AM400" i="7"/>
  <c r="AL400" i="7"/>
  <c r="AQ399" i="7"/>
  <c r="AP399" i="7"/>
  <c r="AO399" i="7"/>
  <c r="AN399" i="7"/>
  <c r="AM399" i="7"/>
  <c r="AL399" i="7"/>
  <c r="AQ396" i="7"/>
  <c r="AP396" i="7"/>
  <c r="AO396" i="7"/>
  <c r="AN396" i="7"/>
  <c r="AM396" i="7"/>
  <c r="AL396" i="7"/>
  <c r="AQ393" i="7"/>
  <c r="AP393" i="7"/>
  <c r="AO393" i="7"/>
  <c r="AN393" i="7"/>
  <c r="AM393" i="7"/>
  <c r="AL393" i="7"/>
  <c r="AQ389" i="7"/>
  <c r="AP389" i="7"/>
  <c r="AO389" i="7"/>
  <c r="AN389" i="7"/>
  <c r="AM389" i="7"/>
  <c r="AL389" i="7"/>
  <c r="AQ386" i="7"/>
  <c r="AP386" i="7"/>
  <c r="AO386" i="7"/>
  <c r="AN386" i="7"/>
  <c r="AM386" i="7"/>
  <c r="AL386" i="7"/>
  <c r="AQ382" i="7"/>
  <c r="AP382" i="7"/>
  <c r="AO382" i="7"/>
  <c r="AN382" i="7"/>
  <c r="AM382" i="7"/>
  <c r="AL382" i="7"/>
  <c r="AQ379" i="7"/>
  <c r="AP379" i="7"/>
  <c r="AO379" i="7"/>
  <c r="AN379" i="7"/>
  <c r="AM379" i="7"/>
  <c r="AL379" i="7"/>
  <c r="AQ376" i="7"/>
  <c r="AP376" i="7"/>
  <c r="AO376" i="7"/>
  <c r="AN376" i="7"/>
  <c r="AM376" i="7"/>
  <c r="AL376" i="7"/>
  <c r="AQ372" i="7"/>
  <c r="AP372" i="7"/>
  <c r="AO372" i="7"/>
  <c r="AN372" i="7"/>
  <c r="AM372" i="7"/>
  <c r="AL372" i="7"/>
  <c r="AQ371" i="7"/>
  <c r="AP371" i="7"/>
  <c r="AO371" i="7"/>
  <c r="AN371" i="7"/>
  <c r="AM371" i="7"/>
  <c r="AL371" i="7"/>
  <c r="AQ369" i="7"/>
  <c r="AP369" i="7"/>
  <c r="AO369" i="7"/>
  <c r="AN369" i="7"/>
  <c r="AM369" i="7"/>
  <c r="AL369" i="7"/>
  <c r="AQ366" i="7"/>
  <c r="AP366" i="7"/>
  <c r="AO366" i="7"/>
  <c r="AN366" i="7"/>
  <c r="AM366" i="7"/>
  <c r="AL366" i="7"/>
  <c r="AQ362" i="7"/>
  <c r="AP362" i="7"/>
  <c r="AO362" i="7"/>
  <c r="AN362" i="7"/>
  <c r="AM362" i="7"/>
  <c r="AL362" i="7"/>
  <c r="AQ358" i="7"/>
  <c r="AP358" i="7"/>
  <c r="AO358" i="7"/>
  <c r="AN358" i="7"/>
  <c r="AM358" i="7"/>
  <c r="AL358" i="7"/>
  <c r="AQ356" i="7"/>
  <c r="AP356" i="7"/>
  <c r="AO356" i="7"/>
  <c r="AN356" i="7"/>
  <c r="AM356" i="7"/>
  <c r="AL356" i="7"/>
  <c r="AQ355" i="7"/>
  <c r="AP355" i="7"/>
  <c r="AO355" i="7"/>
  <c r="AN355" i="7"/>
  <c r="AM355" i="7"/>
  <c r="AL355" i="7"/>
  <c r="AQ354" i="7"/>
  <c r="AP354" i="7"/>
  <c r="AO354" i="7"/>
  <c r="AN354" i="7"/>
  <c r="AM354" i="7"/>
  <c r="AL354" i="7"/>
  <c r="AQ351" i="7"/>
  <c r="AP351" i="7"/>
  <c r="AO351" i="7"/>
  <c r="AN351" i="7"/>
  <c r="AM351" i="7"/>
  <c r="AL351" i="7"/>
  <c r="AQ347" i="7"/>
  <c r="AP347" i="7"/>
  <c r="AO347" i="7"/>
  <c r="AN347" i="7"/>
  <c r="AM347" i="7"/>
  <c r="AL347" i="7"/>
  <c r="AQ346" i="7"/>
  <c r="AP346" i="7"/>
  <c r="AO346" i="7"/>
  <c r="AN346" i="7"/>
  <c r="AM346" i="7"/>
  <c r="AL346" i="7"/>
  <c r="AQ344" i="7"/>
  <c r="AP344" i="7"/>
  <c r="AO344" i="7"/>
  <c r="AN344" i="7"/>
  <c r="AM344" i="7"/>
  <c r="AL344" i="7"/>
  <c r="AQ343" i="7"/>
  <c r="AP343" i="7"/>
  <c r="AO343" i="7"/>
  <c r="AN343" i="7"/>
  <c r="AM343" i="7"/>
  <c r="AL343" i="7"/>
  <c r="AQ342" i="7"/>
  <c r="AP342" i="7"/>
  <c r="AO342" i="7"/>
  <c r="AN342" i="7"/>
  <c r="AM342" i="7"/>
  <c r="AL342" i="7"/>
  <c r="AQ338" i="7"/>
  <c r="AP338" i="7"/>
  <c r="AO338" i="7"/>
  <c r="AN338" i="7"/>
  <c r="AM338" i="7"/>
  <c r="AL338" i="7"/>
  <c r="AQ335" i="7"/>
  <c r="AP335" i="7"/>
  <c r="AO335" i="7"/>
  <c r="AN335" i="7"/>
  <c r="AM335" i="7"/>
  <c r="AL335" i="7"/>
  <c r="AQ334" i="7"/>
  <c r="AP334" i="7"/>
  <c r="AO334" i="7"/>
  <c r="AN334" i="7"/>
  <c r="AM334" i="7"/>
  <c r="AL334" i="7"/>
  <c r="AQ332" i="7"/>
  <c r="AP332" i="7"/>
  <c r="AO332" i="7"/>
  <c r="AN332" i="7"/>
  <c r="AM332" i="7"/>
  <c r="AL332" i="7"/>
  <c r="AQ330" i="7"/>
  <c r="AP330" i="7"/>
  <c r="AO330" i="7"/>
  <c r="AN330" i="7"/>
  <c r="AM330" i="7"/>
  <c r="AL330" i="7"/>
  <c r="AQ327" i="7"/>
  <c r="AP327" i="7"/>
  <c r="AO327" i="7"/>
  <c r="AN327" i="7"/>
  <c r="AM327" i="7"/>
  <c r="AL327" i="7"/>
  <c r="AQ326" i="7"/>
  <c r="AP326" i="7"/>
  <c r="AO326" i="7"/>
  <c r="AN326" i="7"/>
  <c r="AM326" i="7"/>
  <c r="AL326" i="7"/>
  <c r="AQ324" i="7"/>
  <c r="AP324" i="7"/>
  <c r="AO324" i="7"/>
  <c r="AN324" i="7"/>
  <c r="AM324" i="7"/>
  <c r="AL324" i="7"/>
  <c r="AQ321" i="7"/>
  <c r="AP321" i="7"/>
  <c r="AO321" i="7"/>
  <c r="AN321" i="7"/>
  <c r="AM321" i="7"/>
  <c r="AL321" i="7"/>
  <c r="AQ418" i="7"/>
  <c r="AP418" i="7"/>
  <c r="AO418" i="7"/>
  <c r="AN418" i="7"/>
  <c r="AM418" i="7"/>
  <c r="AL418" i="7"/>
  <c r="AQ319" i="7"/>
  <c r="AP319" i="7"/>
  <c r="AO319" i="7"/>
  <c r="AN319" i="7"/>
  <c r="AM319" i="7"/>
  <c r="AL319" i="7"/>
  <c r="AQ318" i="7"/>
  <c r="AP318" i="7"/>
  <c r="AO318" i="7"/>
  <c r="AN318" i="7"/>
  <c r="AM318" i="7"/>
  <c r="AL318" i="7"/>
  <c r="AQ317" i="7"/>
  <c r="AP317" i="7"/>
  <c r="AO317" i="7"/>
  <c r="AN317" i="7"/>
  <c r="AM317" i="7"/>
  <c r="AL317" i="7"/>
  <c r="AQ316" i="7"/>
  <c r="AP316" i="7"/>
  <c r="AO316" i="7"/>
  <c r="AN316" i="7"/>
  <c r="AM316" i="7"/>
  <c r="AL316" i="7"/>
  <c r="AQ315" i="7"/>
  <c r="AP315" i="7"/>
  <c r="AO315" i="7"/>
  <c r="AN315" i="7"/>
  <c r="AM315" i="7"/>
  <c r="AL315" i="7"/>
  <c r="AQ314" i="7"/>
  <c r="AP314" i="7"/>
  <c r="AO314" i="7"/>
  <c r="AN314" i="7"/>
  <c r="AM314" i="7"/>
  <c r="AL314" i="7"/>
  <c r="AQ313" i="7"/>
  <c r="AP313" i="7"/>
  <c r="AO313" i="7"/>
  <c r="AN313" i="7"/>
  <c r="AM313" i="7"/>
  <c r="AL313" i="7"/>
  <c r="AQ312" i="7"/>
  <c r="AP312" i="7"/>
  <c r="AO312" i="7"/>
  <c r="AN312" i="7"/>
  <c r="AM312" i="7"/>
  <c r="AL312" i="7"/>
  <c r="AQ309" i="7"/>
  <c r="AP309" i="7"/>
  <c r="AO309" i="7"/>
  <c r="AN309" i="7"/>
  <c r="AM309" i="7"/>
  <c r="AL309" i="7"/>
  <c r="AQ308" i="7"/>
  <c r="AP308" i="7"/>
  <c r="AO308" i="7"/>
  <c r="AN308" i="7"/>
  <c r="AM308" i="7"/>
  <c r="AL308" i="7"/>
  <c r="AQ305" i="7"/>
  <c r="AP305" i="7"/>
  <c r="AO305" i="7"/>
  <c r="AN305" i="7"/>
  <c r="AM305" i="7"/>
  <c r="AL305" i="7"/>
  <c r="AQ304" i="7"/>
  <c r="AP304" i="7"/>
  <c r="AO304" i="7"/>
  <c r="AN304" i="7"/>
  <c r="AM304" i="7"/>
  <c r="AL304" i="7"/>
  <c r="AQ300" i="7"/>
  <c r="AP300" i="7"/>
  <c r="AO300" i="7"/>
  <c r="AN300" i="7"/>
  <c r="AM300" i="7"/>
  <c r="AL300" i="7"/>
  <c r="AQ297" i="7"/>
  <c r="AP297" i="7"/>
  <c r="AO297" i="7"/>
  <c r="AN297" i="7"/>
  <c r="AM297" i="7"/>
  <c r="AL297" i="7"/>
  <c r="AQ294" i="7"/>
  <c r="AP294" i="7"/>
  <c r="AO294" i="7"/>
  <c r="AN294" i="7"/>
  <c r="AM294" i="7"/>
  <c r="AL294" i="7"/>
  <c r="AQ291" i="7"/>
  <c r="AP291" i="7"/>
  <c r="AO291" i="7"/>
  <c r="AN291" i="7"/>
  <c r="AM291" i="7"/>
  <c r="AL291" i="7"/>
  <c r="AQ289" i="7"/>
  <c r="AP289" i="7"/>
  <c r="AO289" i="7"/>
  <c r="AN289" i="7"/>
  <c r="AM289" i="7"/>
  <c r="AL289" i="7"/>
  <c r="AQ287" i="7"/>
  <c r="AP287" i="7"/>
  <c r="AO287" i="7"/>
  <c r="AN287" i="7"/>
  <c r="AM287" i="7"/>
  <c r="AL287" i="7"/>
  <c r="AQ285" i="7"/>
  <c r="AP285" i="7"/>
  <c r="AO285" i="7"/>
  <c r="AN285" i="7"/>
  <c r="AM285" i="7"/>
  <c r="AL285" i="7"/>
  <c r="AQ281" i="7"/>
  <c r="AP281" i="7"/>
  <c r="AO281" i="7"/>
  <c r="AN281" i="7"/>
  <c r="AM281" i="7"/>
  <c r="AL281" i="7"/>
  <c r="AQ280" i="7"/>
  <c r="AP280" i="7"/>
  <c r="AO280" i="7"/>
  <c r="AN280" i="7"/>
  <c r="AM280" i="7"/>
  <c r="AL280" i="7"/>
  <c r="AQ277" i="7"/>
  <c r="AP277" i="7"/>
  <c r="AO277" i="7"/>
  <c r="AN277" i="7"/>
  <c r="AM277" i="7"/>
  <c r="AL277" i="7"/>
  <c r="AQ276" i="7"/>
  <c r="AP276" i="7"/>
  <c r="AO276" i="7"/>
  <c r="AN276" i="7"/>
  <c r="AM276" i="7"/>
  <c r="AL276" i="7"/>
  <c r="AQ274" i="7"/>
  <c r="AP274" i="7"/>
  <c r="AO274" i="7"/>
  <c r="AN274" i="7"/>
  <c r="AM274" i="7"/>
  <c r="AL274" i="7"/>
  <c r="AQ272" i="7"/>
  <c r="AP272" i="7"/>
  <c r="AO272" i="7"/>
  <c r="AN272" i="7"/>
  <c r="AM272" i="7"/>
  <c r="AL272" i="7"/>
  <c r="AQ271" i="7"/>
  <c r="AP271" i="7"/>
  <c r="AO271" i="7"/>
  <c r="AN271" i="7"/>
  <c r="AM271" i="7"/>
  <c r="AL271" i="7"/>
  <c r="AQ269" i="7"/>
  <c r="AP269" i="7"/>
  <c r="AO269" i="7"/>
  <c r="AN269" i="7"/>
  <c r="AM269" i="7"/>
  <c r="AL269" i="7"/>
  <c r="AQ268" i="7"/>
  <c r="AP268" i="7"/>
  <c r="AO268" i="7"/>
  <c r="AN268" i="7"/>
  <c r="AM268" i="7"/>
  <c r="AL268" i="7"/>
  <c r="AQ265" i="7"/>
  <c r="AP265" i="7"/>
  <c r="AO265" i="7"/>
  <c r="AN265" i="7"/>
  <c r="AM265" i="7"/>
  <c r="AL265" i="7"/>
  <c r="AQ264" i="7"/>
  <c r="AP264" i="7"/>
  <c r="AO264" i="7"/>
  <c r="AN264" i="7"/>
  <c r="AM264" i="7"/>
  <c r="AL264" i="7"/>
  <c r="AQ263" i="7"/>
  <c r="AP263" i="7"/>
  <c r="AO263" i="7"/>
  <c r="AN263" i="7"/>
  <c r="AM263" i="7"/>
  <c r="AL263" i="7"/>
  <c r="AQ262" i="7"/>
  <c r="AP262" i="7"/>
  <c r="AO262" i="7"/>
  <c r="AN262" i="7"/>
  <c r="AM262" i="7"/>
  <c r="AL262" i="7"/>
  <c r="AQ261" i="7"/>
  <c r="AP261" i="7"/>
  <c r="AO261" i="7"/>
  <c r="AN261" i="7"/>
  <c r="AM261" i="7"/>
  <c r="AL261" i="7"/>
  <c r="AQ259" i="7"/>
  <c r="AP259" i="7"/>
  <c r="AO259" i="7"/>
  <c r="AN259" i="7"/>
  <c r="AM259" i="7"/>
  <c r="AL259" i="7"/>
  <c r="AQ258" i="7"/>
  <c r="AP258" i="7"/>
  <c r="AO258" i="7"/>
  <c r="AN258" i="7"/>
  <c r="AM258" i="7"/>
  <c r="AL258" i="7"/>
  <c r="AQ257" i="7"/>
  <c r="AP257" i="7"/>
  <c r="AO257" i="7"/>
  <c r="AN257" i="7"/>
  <c r="AM257" i="7"/>
  <c r="AL257" i="7"/>
  <c r="AQ256" i="7"/>
  <c r="AP256" i="7"/>
  <c r="AO256" i="7"/>
  <c r="AN256" i="7"/>
  <c r="AM256" i="7"/>
  <c r="AL256" i="7"/>
  <c r="AQ255" i="7"/>
  <c r="AP255" i="7"/>
  <c r="AO255" i="7"/>
  <c r="AN255" i="7"/>
  <c r="AM255" i="7"/>
  <c r="AL255" i="7"/>
  <c r="AQ254" i="7"/>
  <c r="AP254" i="7"/>
  <c r="AO254" i="7"/>
  <c r="AN254" i="7"/>
  <c r="AM254" i="7"/>
  <c r="AL254" i="7"/>
  <c r="AQ253" i="7"/>
  <c r="AP253" i="7"/>
  <c r="AO253" i="7"/>
  <c r="AN253" i="7"/>
  <c r="AM253" i="7"/>
  <c r="AL253" i="7"/>
  <c r="AQ252" i="7"/>
  <c r="AP252" i="7"/>
  <c r="AO252" i="7"/>
  <c r="AN252" i="7"/>
  <c r="AM252" i="7"/>
  <c r="AL252" i="7"/>
  <c r="AQ251" i="7"/>
  <c r="AP251" i="7"/>
  <c r="AO251" i="7"/>
  <c r="AN251" i="7"/>
  <c r="AM251" i="7"/>
  <c r="AL251" i="7"/>
  <c r="AQ250" i="7"/>
  <c r="AP250" i="7"/>
  <c r="AO250" i="7"/>
  <c r="AN250" i="7"/>
  <c r="AM250" i="7"/>
  <c r="AL250" i="7"/>
  <c r="AQ249" i="7"/>
  <c r="AP249" i="7"/>
  <c r="AO249" i="7"/>
  <c r="AN249" i="7"/>
  <c r="AM249" i="7"/>
  <c r="AL249" i="7"/>
  <c r="AQ248" i="7"/>
  <c r="AP248" i="7"/>
  <c r="AO248" i="7"/>
  <c r="AN248" i="7"/>
  <c r="AM248" i="7"/>
  <c r="AL248" i="7"/>
  <c r="AQ247" i="7"/>
  <c r="AP247" i="7"/>
  <c r="AO247" i="7"/>
  <c r="AN247" i="7"/>
  <c r="AM247" i="7"/>
  <c r="AL247" i="7"/>
  <c r="AQ245" i="7"/>
  <c r="AP245" i="7"/>
  <c r="AO245" i="7"/>
  <c r="AN245" i="7"/>
  <c r="AM245" i="7"/>
  <c r="AL245" i="7"/>
  <c r="AQ244" i="7"/>
  <c r="AP244" i="7"/>
  <c r="AO244" i="7"/>
  <c r="AN244" i="7"/>
  <c r="AM244" i="7"/>
  <c r="AL244" i="7"/>
  <c r="AQ243" i="7"/>
  <c r="AP243" i="7"/>
  <c r="AO243" i="7"/>
  <c r="AN243" i="7"/>
  <c r="AM243" i="7"/>
  <c r="AL243" i="7"/>
  <c r="AQ242" i="7"/>
  <c r="AP242" i="7"/>
  <c r="AO242" i="7"/>
  <c r="AN242" i="7"/>
  <c r="AM242" i="7"/>
  <c r="AL242" i="7"/>
  <c r="AQ241" i="7"/>
  <c r="AP241" i="7"/>
  <c r="AO241" i="7"/>
  <c r="AN241" i="7"/>
  <c r="AM241" i="7"/>
  <c r="AL241" i="7"/>
  <c r="AQ240" i="7"/>
  <c r="AP240" i="7"/>
  <c r="AO240" i="7"/>
  <c r="AN240" i="7"/>
  <c r="AM240" i="7"/>
  <c r="AL240" i="7"/>
  <c r="AQ236" i="7"/>
  <c r="AP236" i="7"/>
  <c r="AO236" i="7"/>
  <c r="AN236" i="7"/>
  <c r="AM236" i="7"/>
  <c r="AL236" i="7"/>
  <c r="AQ231" i="7"/>
  <c r="AP231" i="7"/>
  <c r="AO231" i="7"/>
  <c r="AN231" i="7"/>
  <c r="AM231" i="7"/>
  <c r="AL231" i="7"/>
  <c r="AQ228" i="7"/>
  <c r="AP228" i="7"/>
  <c r="AO228" i="7"/>
  <c r="AN228" i="7"/>
  <c r="AM228" i="7"/>
  <c r="AL228" i="7"/>
  <c r="AQ227" i="7"/>
  <c r="AP227" i="7"/>
  <c r="AO227" i="7"/>
  <c r="AN227" i="7"/>
  <c r="AM227" i="7"/>
  <c r="AL227" i="7"/>
  <c r="AQ225" i="7"/>
  <c r="AP225" i="7"/>
  <c r="AO225" i="7"/>
  <c r="AN225" i="7"/>
  <c r="AM225" i="7"/>
  <c r="AL225" i="7"/>
  <c r="AQ222" i="7"/>
  <c r="AP222" i="7"/>
  <c r="AO222" i="7"/>
  <c r="AN222" i="7"/>
  <c r="AM222" i="7"/>
  <c r="AL222" i="7"/>
  <c r="AQ220" i="7"/>
  <c r="AP220" i="7"/>
  <c r="AO220" i="7"/>
  <c r="AN220" i="7"/>
  <c r="AM220" i="7"/>
  <c r="AL220" i="7"/>
  <c r="AQ217" i="7"/>
  <c r="AP217" i="7"/>
  <c r="AO217" i="7"/>
  <c r="AN217" i="7"/>
  <c r="AM217" i="7"/>
  <c r="AL217" i="7"/>
  <c r="AQ213" i="7"/>
  <c r="AP213" i="7"/>
  <c r="AO213" i="7"/>
  <c r="AN213" i="7"/>
  <c r="AM213" i="7"/>
  <c r="AL213" i="7"/>
  <c r="AQ210" i="7"/>
  <c r="AP210" i="7"/>
  <c r="AO210" i="7"/>
  <c r="AN210" i="7"/>
  <c r="AM210" i="7"/>
  <c r="AL210" i="7"/>
  <c r="AQ207" i="7"/>
  <c r="AP207" i="7"/>
  <c r="AO207" i="7"/>
  <c r="AN207" i="7"/>
  <c r="AM207" i="7"/>
  <c r="AL207" i="7"/>
  <c r="AQ204" i="7"/>
  <c r="AP204" i="7"/>
  <c r="AO204" i="7"/>
  <c r="AN204" i="7"/>
  <c r="AM204" i="7"/>
  <c r="AL204" i="7"/>
  <c r="AQ203" i="7"/>
  <c r="AP203" i="7"/>
  <c r="AO203" i="7"/>
  <c r="AN203" i="7"/>
  <c r="AM203" i="7"/>
  <c r="AL203" i="7"/>
  <c r="AQ199" i="7"/>
  <c r="AP199" i="7"/>
  <c r="AO199" i="7"/>
  <c r="AN199" i="7"/>
  <c r="AM199" i="7"/>
  <c r="AL199" i="7"/>
  <c r="AQ198" i="7"/>
  <c r="AP198" i="7"/>
  <c r="AO198" i="7"/>
  <c r="AN198" i="7"/>
  <c r="AM198" i="7"/>
  <c r="AL198" i="7"/>
  <c r="AQ197" i="7"/>
  <c r="AP197" i="7"/>
  <c r="AO197" i="7"/>
  <c r="AN197" i="7"/>
  <c r="AM197" i="7"/>
  <c r="AL197" i="7"/>
  <c r="AQ195" i="7"/>
  <c r="AP195" i="7"/>
  <c r="AO195" i="7"/>
  <c r="AN195" i="7"/>
  <c r="AM195" i="7"/>
  <c r="AL195" i="7"/>
  <c r="AQ194" i="7"/>
  <c r="AP194" i="7"/>
  <c r="AO194" i="7"/>
  <c r="AN194" i="7"/>
  <c r="AM194" i="7"/>
  <c r="AL194" i="7"/>
  <c r="AQ193" i="7"/>
  <c r="AP193" i="7"/>
  <c r="AO193" i="7"/>
  <c r="AN193" i="7"/>
  <c r="AM193" i="7"/>
  <c r="AL193" i="7"/>
  <c r="AQ191" i="7"/>
  <c r="AP191" i="7"/>
  <c r="AO191" i="7"/>
  <c r="AN191" i="7"/>
  <c r="AM191" i="7"/>
  <c r="AL191" i="7"/>
  <c r="AQ190" i="7"/>
  <c r="AP190" i="7"/>
  <c r="AO190" i="7"/>
  <c r="AN190" i="7"/>
  <c r="AM190" i="7"/>
  <c r="AL190" i="7"/>
  <c r="AQ189" i="7"/>
  <c r="AP189" i="7"/>
  <c r="AO189" i="7"/>
  <c r="AN189" i="7"/>
  <c r="AM189" i="7"/>
  <c r="AL189" i="7"/>
  <c r="AQ188" i="7"/>
  <c r="AP188" i="7"/>
  <c r="AO188" i="7"/>
  <c r="AN188" i="7"/>
  <c r="AM188" i="7"/>
  <c r="AL188" i="7"/>
  <c r="AQ187" i="7"/>
  <c r="AP187" i="7"/>
  <c r="AO187" i="7"/>
  <c r="AN187" i="7"/>
  <c r="AM187" i="7"/>
  <c r="AL187" i="7"/>
  <c r="AQ186" i="7"/>
  <c r="AP186" i="7"/>
  <c r="AO186" i="7"/>
  <c r="AN186" i="7"/>
  <c r="AM186" i="7"/>
  <c r="AL186" i="7"/>
  <c r="AQ185" i="7"/>
  <c r="AP185" i="7"/>
  <c r="AO185" i="7"/>
  <c r="AN185" i="7"/>
  <c r="AM185" i="7"/>
  <c r="AL185" i="7"/>
  <c r="AQ184" i="7"/>
  <c r="AP184" i="7"/>
  <c r="AO184" i="7"/>
  <c r="AN184" i="7"/>
  <c r="AM184" i="7"/>
  <c r="AL184" i="7"/>
  <c r="AQ183" i="7"/>
  <c r="AP183" i="7"/>
  <c r="AO183" i="7"/>
  <c r="AN183" i="7"/>
  <c r="AM183" i="7"/>
  <c r="AL183" i="7"/>
  <c r="AQ179" i="7"/>
  <c r="AP179" i="7"/>
  <c r="AO179" i="7"/>
  <c r="AN179" i="7"/>
  <c r="AM179" i="7"/>
  <c r="AL179" i="7"/>
  <c r="AQ176" i="7"/>
  <c r="AP176" i="7"/>
  <c r="AO176" i="7"/>
  <c r="AN176" i="7"/>
  <c r="AM176" i="7"/>
  <c r="AL176" i="7"/>
  <c r="AQ173" i="7"/>
  <c r="AP173" i="7"/>
  <c r="AO173" i="7"/>
  <c r="AN173" i="7"/>
  <c r="AM173" i="7"/>
  <c r="AL173" i="7"/>
  <c r="AQ172" i="7"/>
  <c r="AP172" i="7"/>
  <c r="AO172" i="7"/>
  <c r="AN172" i="7"/>
  <c r="AM172" i="7"/>
  <c r="AL172" i="7"/>
  <c r="AQ170" i="7"/>
  <c r="AP170" i="7"/>
  <c r="AO170" i="7"/>
  <c r="AN170" i="7"/>
  <c r="AM170" i="7"/>
  <c r="AL170" i="7"/>
  <c r="AQ168" i="7"/>
  <c r="AP168" i="7"/>
  <c r="AO168" i="7"/>
  <c r="AN168" i="7"/>
  <c r="AM168" i="7"/>
  <c r="AL168" i="7"/>
  <c r="AQ167" i="7"/>
  <c r="AP167" i="7"/>
  <c r="AO167" i="7"/>
  <c r="AN167" i="7"/>
  <c r="AM167" i="7"/>
  <c r="AL167" i="7"/>
  <c r="AQ165" i="7"/>
  <c r="AP165" i="7"/>
  <c r="AO165" i="7"/>
  <c r="AN165" i="7"/>
  <c r="AM165" i="7"/>
  <c r="AL165" i="7"/>
  <c r="AQ162" i="7"/>
  <c r="AP162" i="7"/>
  <c r="AO162" i="7"/>
  <c r="AN162" i="7"/>
  <c r="AM162" i="7"/>
  <c r="AL162" i="7"/>
  <c r="AQ148" i="7"/>
  <c r="AP148" i="7"/>
  <c r="AO148" i="7"/>
  <c r="AN148" i="7"/>
  <c r="AM148" i="7"/>
  <c r="AL148" i="7"/>
  <c r="AQ147" i="7"/>
  <c r="AP147" i="7"/>
  <c r="AO147" i="7"/>
  <c r="AN147" i="7"/>
  <c r="AM147" i="7"/>
  <c r="AL147" i="7"/>
  <c r="AQ146" i="7"/>
  <c r="AP146" i="7"/>
  <c r="AO146" i="7"/>
  <c r="AN146" i="7"/>
  <c r="AM146" i="7"/>
  <c r="AL146" i="7"/>
  <c r="AQ145" i="7"/>
  <c r="AP145" i="7"/>
  <c r="AO145" i="7"/>
  <c r="AN145" i="7"/>
  <c r="AM145" i="7"/>
  <c r="AL145" i="7"/>
  <c r="AQ144" i="7"/>
  <c r="AP144" i="7"/>
  <c r="AO144" i="7"/>
  <c r="AN144" i="7"/>
  <c r="AM144" i="7"/>
  <c r="AL144" i="7"/>
  <c r="AQ143" i="7"/>
  <c r="AP143" i="7"/>
  <c r="AO143" i="7"/>
  <c r="AN143" i="7"/>
  <c r="AM143" i="7"/>
  <c r="AL143" i="7"/>
  <c r="AQ142" i="7"/>
  <c r="AP142" i="7"/>
  <c r="AO142" i="7"/>
  <c r="AN142" i="7"/>
  <c r="AM142" i="7"/>
  <c r="AL142" i="7"/>
  <c r="AQ141" i="7"/>
  <c r="AP141" i="7"/>
  <c r="AO141" i="7"/>
  <c r="AN141" i="7"/>
  <c r="AM141" i="7"/>
  <c r="AL141" i="7"/>
  <c r="AQ140" i="7"/>
  <c r="AP140" i="7"/>
  <c r="AO140" i="7"/>
  <c r="AN140" i="7"/>
  <c r="AM140" i="7"/>
  <c r="AL140" i="7"/>
  <c r="AQ138" i="7"/>
  <c r="AP138" i="7"/>
  <c r="AO138" i="7"/>
  <c r="AN138" i="7"/>
  <c r="AM138" i="7"/>
  <c r="AL138" i="7"/>
  <c r="AQ135" i="7"/>
  <c r="AP135" i="7"/>
  <c r="AO135" i="7"/>
  <c r="AN135" i="7"/>
  <c r="AM135" i="7"/>
  <c r="AL135" i="7"/>
  <c r="AQ134" i="7"/>
  <c r="AP134" i="7"/>
  <c r="AO134" i="7"/>
  <c r="AN134" i="7"/>
  <c r="AM134" i="7"/>
  <c r="AL134" i="7"/>
  <c r="AQ132" i="7"/>
  <c r="AP132" i="7"/>
  <c r="AO132" i="7"/>
  <c r="AN132" i="7"/>
  <c r="AM132" i="7"/>
  <c r="AL132" i="7"/>
  <c r="AQ131" i="7"/>
  <c r="AP131" i="7"/>
  <c r="AO131" i="7"/>
  <c r="AN131" i="7"/>
  <c r="AM131" i="7"/>
  <c r="AL131" i="7"/>
  <c r="AQ130" i="7"/>
  <c r="AP130" i="7"/>
  <c r="AO130" i="7"/>
  <c r="AN130" i="7"/>
  <c r="AM130" i="7"/>
  <c r="AL130" i="7"/>
  <c r="AQ129" i="7"/>
  <c r="AP129" i="7"/>
  <c r="AO129" i="7"/>
  <c r="AN129" i="7"/>
  <c r="AM129" i="7"/>
  <c r="AL129" i="7"/>
  <c r="AQ128" i="7"/>
  <c r="AP128" i="7"/>
  <c r="AO128" i="7"/>
  <c r="AN128" i="7"/>
  <c r="AM128" i="7"/>
  <c r="AL128" i="7"/>
  <c r="AQ127" i="7"/>
  <c r="AP127" i="7"/>
  <c r="AO127" i="7"/>
  <c r="AN127" i="7"/>
  <c r="AM127" i="7"/>
  <c r="AL127" i="7"/>
  <c r="AQ126" i="7"/>
  <c r="AP126" i="7"/>
  <c r="AO126" i="7"/>
  <c r="AN126" i="7"/>
  <c r="AM126" i="7"/>
  <c r="AL126" i="7"/>
  <c r="AQ125" i="7"/>
  <c r="AP125" i="7"/>
  <c r="AO125" i="7"/>
  <c r="AN125" i="7"/>
  <c r="AM125" i="7"/>
  <c r="AL125" i="7"/>
  <c r="AQ124" i="7"/>
  <c r="AP124" i="7"/>
  <c r="AO124" i="7"/>
  <c r="AN124" i="7"/>
  <c r="AM124" i="7"/>
  <c r="AL124" i="7"/>
  <c r="AQ123" i="7"/>
  <c r="AP123" i="7"/>
  <c r="AO123" i="7"/>
  <c r="AN123" i="7"/>
  <c r="AM123" i="7"/>
  <c r="AL123" i="7"/>
  <c r="AQ122" i="7"/>
  <c r="AP122" i="7"/>
  <c r="AO122" i="7"/>
  <c r="AN122" i="7"/>
  <c r="AM122" i="7"/>
  <c r="AL122" i="7"/>
  <c r="AQ121" i="7"/>
  <c r="AP121" i="7"/>
  <c r="AO121" i="7"/>
  <c r="AN121" i="7"/>
  <c r="AM121" i="7"/>
  <c r="AL121" i="7"/>
  <c r="AQ119" i="7"/>
  <c r="AP119" i="7"/>
  <c r="AO119" i="7"/>
  <c r="AN119" i="7"/>
  <c r="AM119" i="7"/>
  <c r="AL119" i="7"/>
  <c r="AQ118" i="7"/>
  <c r="AP118" i="7"/>
  <c r="AO118" i="7"/>
  <c r="AN118" i="7"/>
  <c r="AM118" i="7"/>
  <c r="AL118" i="7"/>
  <c r="AQ117" i="7"/>
  <c r="AP117" i="7"/>
  <c r="AO117" i="7"/>
  <c r="AN117" i="7"/>
  <c r="AM117" i="7"/>
  <c r="AL117" i="7"/>
  <c r="AQ116" i="7"/>
  <c r="AP116" i="7"/>
  <c r="AO116" i="7"/>
  <c r="AN116" i="7"/>
  <c r="AM116" i="7"/>
  <c r="AL116" i="7"/>
  <c r="AQ115" i="7"/>
  <c r="AP115" i="7"/>
  <c r="AO115" i="7"/>
  <c r="AN115" i="7"/>
  <c r="AM115" i="7"/>
  <c r="AL115" i="7"/>
  <c r="AQ114" i="7"/>
  <c r="AP114" i="7"/>
  <c r="AO114" i="7"/>
  <c r="AN114" i="7"/>
  <c r="AM114" i="7"/>
  <c r="AL114" i="7"/>
  <c r="AQ113" i="7"/>
  <c r="AP113" i="7"/>
  <c r="AO113" i="7"/>
  <c r="AN113" i="7"/>
  <c r="AM113" i="7"/>
  <c r="AL113" i="7"/>
  <c r="AQ112" i="7"/>
  <c r="AP112" i="7"/>
  <c r="AO112" i="7"/>
  <c r="AN112" i="7"/>
  <c r="AM112" i="7"/>
  <c r="AL112" i="7"/>
  <c r="AQ111" i="7"/>
  <c r="AP111" i="7"/>
  <c r="AO111" i="7"/>
  <c r="AN111" i="7"/>
  <c r="AM111" i="7"/>
  <c r="AL111" i="7"/>
  <c r="AQ110" i="7"/>
  <c r="AP110" i="7"/>
  <c r="AO110" i="7"/>
  <c r="AN110" i="7"/>
  <c r="AM110" i="7"/>
  <c r="AL110" i="7"/>
  <c r="AQ109" i="7"/>
  <c r="AP109" i="7"/>
  <c r="AO109" i="7"/>
  <c r="AN109" i="7"/>
  <c r="AM109" i="7"/>
  <c r="AL109" i="7"/>
  <c r="AQ108" i="7"/>
  <c r="AP108" i="7"/>
  <c r="AO108" i="7"/>
  <c r="AN108" i="7"/>
  <c r="AM108" i="7"/>
  <c r="AL108" i="7"/>
  <c r="K107" i="7"/>
  <c r="AD107" i="7"/>
  <c r="J107" i="7"/>
  <c r="AC107" i="7"/>
  <c r="I107" i="7"/>
  <c r="AB107" i="7"/>
  <c r="AQ105" i="7"/>
  <c r="AP105" i="7"/>
  <c r="AO105" i="7"/>
  <c r="AN105" i="7"/>
  <c r="AM105" i="7"/>
  <c r="AL105" i="7"/>
  <c r="AQ101" i="7"/>
  <c r="AP101" i="7"/>
  <c r="AO101" i="7"/>
  <c r="AN101" i="7"/>
  <c r="AM101" i="7"/>
  <c r="AL101" i="7"/>
  <c r="AQ99" i="7"/>
  <c r="AP99" i="7"/>
  <c r="AO99" i="7"/>
  <c r="AN99" i="7"/>
  <c r="AM99" i="7"/>
  <c r="AL99" i="7"/>
  <c r="AQ98" i="7"/>
  <c r="AP98" i="7"/>
  <c r="AO98" i="7"/>
  <c r="AN98" i="7"/>
  <c r="AM98" i="7"/>
  <c r="AL98" i="7"/>
  <c r="AQ96" i="7"/>
  <c r="AP96" i="7"/>
  <c r="AO96" i="7"/>
  <c r="AN96" i="7"/>
  <c r="AM96" i="7"/>
  <c r="AL96" i="7"/>
  <c r="AQ93" i="7"/>
  <c r="AP93" i="7"/>
  <c r="AO93" i="7"/>
  <c r="AN93" i="7"/>
  <c r="AM93" i="7"/>
  <c r="AL93" i="7"/>
  <c r="AQ91" i="7"/>
  <c r="AP91" i="7"/>
  <c r="AO91" i="7"/>
  <c r="AN91" i="7"/>
  <c r="AM91" i="7"/>
  <c r="AL91" i="7"/>
  <c r="AQ90" i="7"/>
  <c r="AP90" i="7"/>
  <c r="AO90" i="7"/>
  <c r="AN90" i="7"/>
  <c r="AM90" i="7"/>
  <c r="AL90" i="7"/>
  <c r="AQ89" i="7"/>
  <c r="AP89" i="7"/>
  <c r="AO89" i="7"/>
  <c r="AN89" i="7"/>
  <c r="AM89" i="7"/>
  <c r="AL89" i="7"/>
  <c r="AQ88" i="7"/>
  <c r="AP88" i="7"/>
  <c r="AO88" i="7"/>
  <c r="AN88" i="7"/>
  <c r="AM88" i="7"/>
  <c r="AL88" i="7"/>
  <c r="AQ85" i="7"/>
  <c r="AP85" i="7"/>
  <c r="AO85" i="7"/>
  <c r="AN85" i="7"/>
  <c r="AM85" i="7"/>
  <c r="AL85" i="7"/>
  <c r="AQ84" i="7"/>
  <c r="AP84" i="7"/>
  <c r="AO84" i="7"/>
  <c r="AN84" i="7"/>
  <c r="AM84" i="7"/>
  <c r="AL84" i="7"/>
  <c r="AQ83" i="7"/>
  <c r="AP83" i="7"/>
  <c r="AO83" i="7"/>
  <c r="AN83" i="7"/>
  <c r="AM83" i="7"/>
  <c r="AL83" i="7"/>
  <c r="AQ82" i="7"/>
  <c r="AP82" i="7"/>
  <c r="AO82" i="7"/>
  <c r="AN82" i="7"/>
  <c r="AM82" i="7"/>
  <c r="AL82" i="7"/>
  <c r="AQ81" i="7"/>
  <c r="AP81" i="7"/>
  <c r="AO81" i="7"/>
  <c r="AN81" i="7"/>
  <c r="AM81" i="7"/>
  <c r="AL81" i="7"/>
  <c r="AQ77" i="7"/>
  <c r="AP77" i="7"/>
  <c r="AO77" i="7"/>
  <c r="AN77" i="7"/>
  <c r="AM77" i="7"/>
  <c r="AL77" i="7"/>
  <c r="AQ74" i="7"/>
  <c r="AP74" i="7"/>
  <c r="AO74" i="7"/>
  <c r="AN74" i="7"/>
  <c r="AM74" i="7"/>
  <c r="AL74" i="7"/>
  <c r="AQ73" i="7"/>
  <c r="AP73" i="7"/>
  <c r="AO73" i="7"/>
  <c r="AN73" i="7"/>
  <c r="AM73" i="7"/>
  <c r="AL73" i="7"/>
  <c r="AQ70" i="7"/>
  <c r="AP70" i="7"/>
  <c r="AO70" i="7"/>
  <c r="AN70" i="7"/>
  <c r="AM70" i="7"/>
  <c r="AL70" i="7"/>
  <c r="AQ69" i="7"/>
  <c r="AP69" i="7"/>
  <c r="AO69" i="7"/>
  <c r="AN69" i="7"/>
  <c r="AM69" i="7"/>
  <c r="AL69" i="7"/>
  <c r="AQ66" i="7"/>
  <c r="AP66" i="7"/>
  <c r="AO66" i="7"/>
  <c r="AN66" i="7"/>
  <c r="AM66" i="7"/>
  <c r="AL66" i="7"/>
  <c r="AQ64" i="7"/>
  <c r="AP64" i="7"/>
  <c r="AO64" i="7"/>
  <c r="AN64" i="7"/>
  <c r="AM64" i="7"/>
  <c r="AL64" i="7"/>
  <c r="AQ61" i="7"/>
  <c r="AP61" i="7"/>
  <c r="AO61" i="7"/>
  <c r="AN61" i="7"/>
  <c r="AM61" i="7"/>
  <c r="AL61" i="7"/>
  <c r="AQ60" i="7"/>
  <c r="AP60" i="7"/>
  <c r="AO60" i="7"/>
  <c r="AN60" i="7"/>
  <c r="AM60" i="7"/>
  <c r="AL60" i="7"/>
  <c r="AQ59" i="7"/>
  <c r="AP59" i="7"/>
  <c r="AO59" i="7"/>
  <c r="AN59" i="7"/>
  <c r="AM59" i="7"/>
  <c r="AL59" i="7"/>
  <c r="AQ57" i="7"/>
  <c r="AP57" i="7"/>
  <c r="AO57" i="7"/>
  <c r="AN57" i="7"/>
  <c r="AM57" i="7"/>
  <c r="AL57" i="7"/>
  <c r="AQ56" i="7"/>
  <c r="AP56" i="7"/>
  <c r="AO56" i="7"/>
  <c r="AN56" i="7"/>
  <c r="AM56" i="7"/>
  <c r="AL56" i="7"/>
  <c r="AQ55" i="7"/>
  <c r="AP55" i="7"/>
  <c r="AO55" i="7"/>
  <c r="AN55" i="7"/>
  <c r="AM55" i="7"/>
  <c r="AL55" i="7"/>
  <c r="AQ53" i="7"/>
  <c r="AP53" i="7"/>
  <c r="AO53" i="7"/>
  <c r="AN53" i="7"/>
  <c r="AM53" i="7"/>
  <c r="AL53" i="7"/>
  <c r="AQ52" i="7"/>
  <c r="AP52" i="7"/>
  <c r="AO52" i="7"/>
  <c r="AN52" i="7"/>
  <c r="AM52" i="7"/>
  <c r="AL52" i="7"/>
  <c r="AQ51" i="7"/>
  <c r="AP51" i="7"/>
  <c r="AO51" i="7"/>
  <c r="AN51" i="7"/>
  <c r="AM51" i="7"/>
  <c r="AL51" i="7"/>
  <c r="AQ47" i="7"/>
  <c r="AP47" i="7"/>
  <c r="AO47" i="7"/>
  <c r="AN47" i="7"/>
  <c r="AM47" i="7"/>
  <c r="AL47" i="7"/>
  <c r="AQ44" i="7"/>
  <c r="AP44" i="7"/>
  <c r="AO44" i="7"/>
  <c r="AN44" i="7"/>
  <c r="AM44" i="7"/>
  <c r="AL44" i="7"/>
  <c r="AQ42" i="7"/>
  <c r="AP42" i="7"/>
  <c r="AO42" i="7"/>
  <c r="AN42" i="7"/>
  <c r="AM42" i="7"/>
  <c r="AL42" i="7"/>
  <c r="AQ41" i="7"/>
  <c r="AP41" i="7"/>
  <c r="AO41" i="7"/>
  <c r="AN41" i="7"/>
  <c r="AM41" i="7"/>
  <c r="AL41" i="7"/>
  <c r="AQ40" i="7"/>
  <c r="AP40" i="7"/>
  <c r="AO40" i="7"/>
  <c r="AN40" i="7"/>
  <c r="AM40" i="7"/>
  <c r="AL40" i="7"/>
  <c r="AQ36" i="7"/>
  <c r="AP36" i="7"/>
  <c r="AO36" i="7"/>
  <c r="AN36" i="7"/>
  <c r="AM36" i="7"/>
  <c r="AL36" i="7"/>
  <c r="AQ35" i="7"/>
  <c r="AP35" i="7"/>
  <c r="AO35" i="7"/>
  <c r="AN35" i="7"/>
  <c r="AM35" i="7"/>
  <c r="AL35" i="7"/>
  <c r="AQ33" i="7"/>
  <c r="AP33" i="7"/>
  <c r="AO33" i="7"/>
  <c r="AN33" i="7"/>
  <c r="AM33" i="7"/>
  <c r="AL33" i="7"/>
  <c r="AM30" i="7"/>
  <c r="AL30" i="7"/>
  <c r="AQ29" i="7"/>
  <c r="AP29" i="7"/>
  <c r="AO29" i="7"/>
  <c r="AN29" i="7"/>
  <c r="AM29" i="7"/>
  <c r="AL29" i="7"/>
  <c r="AQ28" i="7"/>
  <c r="AP28" i="7"/>
  <c r="AO28" i="7"/>
  <c r="AN28" i="7"/>
  <c r="AM28" i="7"/>
  <c r="AL28" i="7"/>
  <c r="AQ23" i="7"/>
  <c r="AP23" i="7"/>
  <c r="AO23" i="7"/>
  <c r="AN23" i="7"/>
  <c r="AM23" i="7"/>
  <c r="AL23" i="7"/>
  <c r="AQ19" i="7"/>
  <c r="AP19" i="7"/>
  <c r="AO19" i="7"/>
  <c r="AN19" i="7"/>
  <c r="AM19" i="7"/>
  <c r="AL19" i="7"/>
  <c r="AQ18" i="7"/>
  <c r="AP18" i="7"/>
  <c r="AO18" i="7"/>
  <c r="AN18" i="7"/>
  <c r="AM18" i="7"/>
  <c r="AL18" i="7"/>
  <c r="AQ16" i="7"/>
  <c r="AP16" i="7"/>
  <c r="AO16" i="7"/>
  <c r="AN16" i="7"/>
  <c r="AM16" i="7"/>
  <c r="AM441" i="7"/>
  <c r="AL16" i="7"/>
  <c r="AQ14" i="7"/>
  <c r="AP14" i="7"/>
  <c r="AO14" i="7"/>
  <c r="AN14" i="7"/>
  <c r="AM14" i="7"/>
  <c r="N14" i="7"/>
  <c r="AG14" i="7"/>
  <c r="AG441" i="7"/>
  <c r="AQ12" i="7"/>
  <c r="AP12" i="7"/>
  <c r="AO12" i="7"/>
  <c r="AO441" i="7"/>
  <c r="AM12" i="7"/>
  <c r="AL12" i="7"/>
  <c r="U12" i="7"/>
  <c r="AN12" i="7"/>
  <c r="AQ10" i="7"/>
  <c r="AQ441" i="7"/>
  <c r="AP10" i="7"/>
  <c r="AO10" i="7"/>
  <c r="AN10" i="7"/>
  <c r="AM10" i="7"/>
  <c r="AL10" i="7"/>
  <c r="AQ9" i="7"/>
  <c r="AP9" i="7"/>
  <c r="AP441" i="7"/>
  <c r="AO9" i="7"/>
  <c r="AN9" i="7"/>
  <c r="AM9" i="7"/>
  <c r="AL9" i="7"/>
  <c r="AO1095" i="7"/>
  <c r="AL14" i="7"/>
  <c r="AA1205" i="7"/>
  <c r="AA14" i="7"/>
  <c r="AP1210" i="7"/>
  <c r="AJ1210" i="7"/>
  <c r="AH937" i="7"/>
  <c r="AJ441" i="7"/>
  <c r="AK870" i="7"/>
  <c r="Z870" i="7"/>
  <c r="AQ870" i="7"/>
  <c r="Z1210" i="7"/>
  <c r="AD1187" i="7"/>
  <c r="AK1222" i="7"/>
  <c r="AO1222" i="7"/>
  <c r="AM1210" i="7"/>
  <c r="AE937" i="7"/>
  <c r="AA1187" i="7"/>
  <c r="AB1187" i="7"/>
  <c r="AN1210" i="7"/>
  <c r="AM1187" i="7"/>
  <c r="AB1205" i="7"/>
  <c r="AE1187" i="7"/>
  <c r="Z1187" i="7"/>
  <c r="AG870" i="7"/>
  <c r="AF1210" i="7"/>
  <c r="AD1210" i="7"/>
  <c r="AM1222" i="7"/>
  <c r="AJ785" i="7"/>
  <c r="AA937" i="7"/>
  <c r="AH790" i="7"/>
  <c r="Z790" i="7"/>
  <c r="AJ790" i="7"/>
  <c r="AD870" i="7"/>
  <c r="AM870" i="7"/>
  <c r="AF937" i="7"/>
  <c r="AP790" i="7"/>
  <c r="AD785" i="7"/>
  <c r="AP1187" i="7"/>
  <c r="AB870" i="7"/>
  <c r="AJ1026" i="7"/>
  <c r="AC1187" i="7"/>
  <c r="AN790" i="7"/>
  <c r="AQ785" i="7"/>
  <c r="AC870" i="7"/>
  <c r="AH1187" i="7"/>
  <c r="AP1026" i="7"/>
  <c r="AM937" i="7"/>
  <c r="AM790" i="7"/>
  <c r="AN1205" i="7"/>
  <c r="AH1026" i="7"/>
  <c r="AC790" i="7"/>
  <c r="AQ1210" i="7"/>
  <c r="AN937" i="7"/>
  <c r="AK1210" i="7"/>
  <c r="AJ870" i="7"/>
  <c r="AF785" i="7"/>
  <c r="AC1026" i="7"/>
  <c r="AB1210" i="7"/>
  <c r="AC937" i="7"/>
  <c r="AE1026" i="7"/>
  <c r="Z1205" i="7"/>
  <c r="AF1187" i="7"/>
  <c r="AC785" i="7"/>
  <c r="Z1026" i="7"/>
  <c r="AE785" i="7"/>
  <c r="AA1026" i="7"/>
  <c r="AN1187" i="7"/>
  <c r="AO790" i="7"/>
  <c r="AJ1205" i="7"/>
  <c r="Z1206" i="7"/>
  <c r="AA689" i="7"/>
  <c r="AD1186" i="7"/>
  <c r="AP935" i="7"/>
  <c r="Z689" i="7"/>
  <c r="AK1186" i="7"/>
  <c r="AK689" i="7"/>
  <c r="AA864" i="7"/>
  <c r="AP1186" i="7"/>
  <c r="AI1186" i="7"/>
  <c r="AJ1206" i="7"/>
  <c r="AJ864" i="7"/>
  <c r="AB1206" i="7"/>
  <c r="AD689" i="7"/>
  <c r="AL441" i="7"/>
  <c r="AE1215" i="7"/>
  <c r="AD1004" i="7"/>
  <c r="AH935" i="7"/>
  <c r="AJ705" i="7"/>
  <c r="AO689" i="7"/>
  <c r="AB1215" i="7"/>
  <c r="AP1206" i="7"/>
  <c r="AJ689" i="7"/>
  <c r="AI1215" i="7"/>
  <c r="AH1192" i="7"/>
  <c r="AA1206" i="7"/>
  <c r="AF1027" i="7"/>
  <c r="AF1206" i="7"/>
  <c r="AA1186" i="7"/>
  <c r="AA935" i="7"/>
  <c r="AQ1027" i="7"/>
  <c r="AC1192" i="7"/>
  <c r="AQ1186" i="7"/>
  <c r="AI1206" i="7"/>
  <c r="AN935" i="7"/>
  <c r="AE1192" i="7"/>
  <c r="AF935" i="7"/>
  <c r="AQ705" i="7"/>
  <c r="AD935" i="7"/>
  <c r="AC935" i="7"/>
  <c r="AE935" i="7"/>
  <c r="AJ1215" i="7"/>
  <c r="Z1004" i="7"/>
  <c r="AH864" i="7"/>
  <c r="AC1004" i="7"/>
  <c r="AK1004" i="7"/>
  <c r="AA1004" i="7"/>
  <c r="AJ1004" i="7"/>
  <c r="AD1192" i="7"/>
  <c r="AM1192" i="7"/>
  <c r="AM705" i="7"/>
  <c r="AN1206" i="7"/>
  <c r="AQ1215" i="7"/>
  <c r="AK935" i="7"/>
  <c r="AB1004" i="7"/>
  <c r="AH1206" i="7"/>
  <c r="AI1004" i="7"/>
  <c r="AD1206" i="7"/>
  <c r="Z1192" i="7"/>
  <c r="AN1186" i="7"/>
  <c r="AO1192" i="7"/>
  <c r="AJ935" i="7"/>
  <c r="AI935" i="7"/>
  <c r="AQ1004" i="7"/>
  <c r="AF1004" i="7"/>
  <c r="AC705" i="7"/>
  <c r="AN1192" i="7"/>
  <c r="AM1205" i="7"/>
  <c r="AP785" i="7"/>
  <c r="AI870" i="7"/>
  <c r="AK1026" i="7"/>
  <c r="AP937" i="7"/>
  <c r="AE1205" i="7"/>
  <c r="AQ1205" i="7"/>
  <c r="AI1187" i="7"/>
  <c r="AD1026" i="7"/>
  <c r="AN1026" i="7"/>
  <c r="AE790" i="7"/>
  <c r="AD1205" i="7"/>
  <c r="AH1205" i="7"/>
  <c r="AO1210" i="7"/>
  <c r="AH1210" i="7"/>
  <c r="AO1205" i="7"/>
  <c r="AK937" i="7"/>
  <c r="AM1186" i="7"/>
  <c r="AJ1027" i="7"/>
  <c r="AB1192" i="7"/>
  <c r="AF689" i="7"/>
  <c r="AH1027" i="7"/>
  <c r="AB935" i="7"/>
  <c r="AO1215" i="7"/>
  <c r="AE1206" i="7"/>
  <c r="AK1192" i="7"/>
  <c r="AE689" i="7"/>
  <c r="AC1206" i="7"/>
  <c r="AJ1186" i="7"/>
  <c r="AC1215" i="7"/>
  <c r="AN1004" i="7"/>
  <c r="AO785" i="7"/>
  <c r="AF790" i="7"/>
  <c r="AK1205" i="7"/>
  <c r="AJ1187" i="7"/>
  <c r="AI937" i="7"/>
  <c r="AA1210" i="7"/>
  <c r="Z937" i="7"/>
  <c r="AM785" i="7"/>
  <c r="AP1205" i="7"/>
  <c r="AD937" i="7"/>
  <c r="AE1210" i="7"/>
  <c r="AK785" i="7"/>
  <c r="AF1205" i="7"/>
  <c r="AI790" i="7"/>
  <c r="AC1210" i="7"/>
  <c r="AB785" i="7"/>
  <c r="AB1026" i="7"/>
  <c r="AM935" i="7"/>
  <c r="AO1206" i="7"/>
  <c r="AQ1192" i="7"/>
  <c r="AM1206" i="7"/>
  <c r="AB1186" i="7"/>
  <c r="Z864" i="7"/>
  <c r="AH1186" i="7"/>
  <c r="AP1004" i="7"/>
  <c r="AA1192" i="7"/>
  <c r="AC689" i="7"/>
  <c r="AI864" i="7"/>
  <c r="AI1192" i="7"/>
  <c r="AE864" i="7"/>
  <c r="AF1186" i="7"/>
  <c r="AJ1222" i="7"/>
  <c r="AQ1206" i="7"/>
  <c r="AN1222" i="7"/>
  <c r="AO1186" i="7"/>
  <c r="AO1004" i="7"/>
  <c r="AE1004" i="7"/>
  <c r="AM689" i="7"/>
  <c r="AO864" i="7"/>
  <c r="AE1186" i="7"/>
  <c r="AA705" i="7"/>
  <c r="AF1192" i="7"/>
  <c r="AM1004" i="7"/>
  <c r="AQ689" i="7"/>
  <c r="AQ790" i="7"/>
  <c r="AQ935" i="7"/>
  <c r="AQ937" i="7"/>
  <c r="AQ1026" i="7"/>
  <c r="AQ1187" i="7"/>
  <c r="AQ1222" i="7"/>
  <c r="Z935" i="7"/>
  <c r="AH689" i="7"/>
  <c r="AC864" i="7"/>
  <c r="AI689" i="7"/>
  <c r="AE705" i="7"/>
  <c r="AF705" i="7"/>
  <c r="AI785" i="7"/>
  <c r="AJ937" i="7"/>
  <c r="AA790" i="7"/>
  <c r="AN870" i="7"/>
  <c r="AP870" i="7"/>
  <c r="AI1026" i="7"/>
  <c r="AA870" i="7"/>
  <c r="AB790" i="7"/>
  <c r="Z1186" i="7"/>
  <c r="AJ1192" i="7"/>
  <c r="AP689" i="7"/>
  <c r="AP705" i="7"/>
  <c r="AP1150" i="7"/>
  <c r="AP1192" i="7"/>
  <c r="AK1215" i="7"/>
  <c r="AK1206" i="7"/>
  <c r="AH1004" i="7"/>
  <c r="AO1026" i="7"/>
  <c r="AB937" i="7"/>
  <c r="AC1205" i="7"/>
  <c r="AF870" i="7"/>
  <c r="AM1026" i="7"/>
  <c r="AD790" i="7"/>
  <c r="AO1187" i="7"/>
  <c r="AO937" i="7"/>
  <c r="AH785" i="7"/>
  <c r="AI1210" i="7"/>
  <c r="AE870" i="7"/>
  <c r="AJ1150" i="7"/>
  <c r="M14" i="7"/>
  <c r="AF14" i="7"/>
  <c r="AB689" i="7"/>
  <c r="AC1186" i="7"/>
  <c r="AO935" i="7"/>
  <c r="AF1222" i="7"/>
  <c r="AB1222" i="7"/>
  <c r="AN689" i="7"/>
  <c r="AH705" i="7"/>
  <c r="AA785" i="7"/>
  <c r="AI1205" i="7"/>
  <c r="AK790" i="7"/>
  <c r="AK1187" i="7"/>
  <c r="AH870" i="7"/>
  <c r="AO870" i="7"/>
  <c r="AF1026" i="7"/>
  <c r="Z785" i="7"/>
  <c r="AN785" i="7"/>
  <c r="AN441" i="7"/>
  <c r="AL1301" i="7"/>
  <c r="AL1303" i="7"/>
  <c r="AD441" i="7"/>
  <c r="AI1301" i="7"/>
  <c r="AI1303" i="7"/>
  <c r="AE1222" i="7"/>
  <c r="AE1301" i="7"/>
  <c r="AE1303" i="7"/>
  <c r="Z1027" i="7"/>
  <c r="AP1215" i="7"/>
  <c r="AO1027" i="7"/>
  <c r="AF864" i="7"/>
  <c r="AF1301" i="7"/>
  <c r="AF1303" i="7"/>
  <c r="AK864" i="7"/>
  <c r="AB864" i="7"/>
  <c r="AH1222" i="7"/>
  <c r="AC1222" i="7"/>
  <c r="AA1027" i="7"/>
  <c r="AN1215" i="7"/>
  <c r="AD705" i="7"/>
  <c r="AD1301" i="7"/>
  <c r="AD1303" i="7"/>
  <c r="AN1027" i="7"/>
  <c r="AP864" i="7"/>
  <c r="AN705" i="7"/>
  <c r="AN1301" i="7"/>
  <c r="AN1303" i="7"/>
  <c r="AB705" i="7"/>
  <c r="AQ864" i="7"/>
  <c r="AQ1301" i="7"/>
  <c r="AQ1303" i="7"/>
  <c r="AM864" i="7"/>
  <c r="AM1301" i="7"/>
  <c r="AM1303" i="7"/>
  <c r="AO705" i="7"/>
  <c r="AO1301" i="7"/>
  <c r="AO1303" i="7"/>
  <c r="AC1027" i="7"/>
  <c r="AC1301" i="7"/>
  <c r="AC1303" i="7"/>
  <c r="AD1222" i="7"/>
  <c r="Z1222" i="7"/>
  <c r="AG864" i="7"/>
  <c r="AG1222" i="7"/>
  <c r="AD864" i="7"/>
  <c r="AK1027" i="7"/>
  <c r="AI1222" i="7"/>
  <c r="AF1215" i="7"/>
  <c r="AD1027" i="7"/>
  <c r="Z1215" i="7"/>
  <c r="AP1027" i="7"/>
  <c r="AP1222" i="7"/>
  <c r="AP1301" i="7"/>
  <c r="AA1215" i="7"/>
  <c r="AA1301" i="7"/>
  <c r="AA1303" i="7"/>
  <c r="AI1027" i="7"/>
  <c r="AK705" i="7"/>
  <c r="AK1301" i="7"/>
  <c r="AK1303" i="7"/>
  <c r="AI705" i="7"/>
  <c r="AH1215" i="7"/>
  <c r="AH1301" i="7"/>
  <c r="AH1303" i="7"/>
  <c r="AE1027" i="7"/>
  <c r="AD1215" i="7"/>
  <c r="AM1215" i="7"/>
  <c r="AB1027" i="7"/>
  <c r="AM1027" i="7"/>
  <c r="AN864" i="7"/>
  <c r="Z705" i="7"/>
  <c r="Z1301" i="7"/>
  <c r="Z1303" i="7"/>
  <c r="AA1222" i="7"/>
  <c r="AG1215" i="7"/>
  <c r="AG1027" i="7"/>
  <c r="AH1305" i="7"/>
  <c r="AQ1307" i="7"/>
  <c r="AQ1308" i="7"/>
  <c r="AJ1305" i="7"/>
  <c r="AJ1306" i="7"/>
  <c r="AN1307" i="7"/>
  <c r="AN1308" i="7"/>
  <c r="AP1303" i="7"/>
  <c r="AP1305" i="7"/>
  <c r="AO1305" i="7"/>
  <c r="AO1308" i="7"/>
  <c r="AO1307" i="7"/>
  <c r="AO1306" i="7"/>
  <c r="AM1306" i="7"/>
  <c r="AM1305" i="7"/>
  <c r="AF1306" i="7"/>
  <c r="AF1305" i="7"/>
  <c r="AB1301" i="7"/>
  <c r="AB1303" i="7"/>
  <c r="AH1306" i="7"/>
  <c r="AG1301" i="7"/>
  <c r="AG1303" i="7"/>
  <c r="AI1306" i="7"/>
  <c r="AI1305" i="7"/>
  <c r="AL1307" i="7"/>
  <c r="AL1308" i="7"/>
  <c r="AL1306" i="7"/>
  <c r="AL1305" i="7"/>
  <c r="AN1305" i="7"/>
  <c r="AG1306" i="7"/>
  <c r="AG1305" i="7"/>
  <c r="AP1308" i="7"/>
  <c r="AP1306" i="7"/>
  <c r="AP1307" i="7"/>
  <c r="AM1307" i="7"/>
  <c r="AN1306" i="7"/>
  <c r="AM1308" i="7"/>
</calcChain>
</file>

<file path=xl/sharedStrings.xml><?xml version="1.0" encoding="utf-8"?>
<sst xmlns="http://schemas.openxmlformats.org/spreadsheetml/2006/main" count="7444" uniqueCount="2480">
  <si>
    <t>5ТЛ.551.232</t>
  </si>
  <si>
    <t>PZ-702</t>
  </si>
  <si>
    <t>1935х62х22</t>
  </si>
  <si>
    <t>3187173122</t>
  </si>
  <si>
    <t>Т509.74.40.00</t>
  </si>
  <si>
    <t>3187173121</t>
  </si>
  <si>
    <t xml:space="preserve">Т509.74.38.02  </t>
  </si>
  <si>
    <t>1000А 750В</t>
  </si>
  <si>
    <t xml:space="preserve">Т509.71.01.00 (РZ-702)    </t>
  </si>
  <si>
    <t>Т509.71.35.00 (1-37-260007)</t>
  </si>
  <si>
    <t>3187173149</t>
  </si>
  <si>
    <t>5ТЛ.551.233</t>
  </si>
  <si>
    <t>310х160х30</t>
  </si>
  <si>
    <t>3455900044</t>
  </si>
  <si>
    <t>Т509.85.66.00</t>
  </si>
  <si>
    <t>Т509.85.01.00 (RE-21)</t>
  </si>
  <si>
    <t>3185651562</t>
  </si>
  <si>
    <t>5ТЛ.551.234</t>
  </si>
  <si>
    <t>RE-21</t>
  </si>
  <si>
    <t>9х26</t>
  </si>
  <si>
    <t>3185651561</t>
  </si>
  <si>
    <t>5ТЛ.551.236</t>
  </si>
  <si>
    <t>RE-11</t>
  </si>
  <si>
    <t>59х10х3</t>
  </si>
  <si>
    <t>Т509.85.04.00 (RD-11)</t>
  </si>
  <si>
    <t>Т93.81.03.00 (RA-441)</t>
  </si>
  <si>
    <t>Т93.81.01.00 (RA-221)</t>
  </si>
  <si>
    <t>Т93.81.05.00 (RA-110)</t>
  </si>
  <si>
    <t>Т509.85.02.00 (RE-11)</t>
  </si>
  <si>
    <t>3185651557</t>
  </si>
  <si>
    <t>6ТЛ.230.034 (RD-11)</t>
  </si>
  <si>
    <t>ТУ У 31.2-31995235-043:2014</t>
  </si>
  <si>
    <t>2А 110В</t>
  </si>
  <si>
    <t xml:space="preserve">Реле управления </t>
  </si>
  <si>
    <t>3185651553</t>
  </si>
  <si>
    <t>ТУ У 31.2-31995235-043:2010</t>
  </si>
  <si>
    <t>6ТЛ.235.025-01 (RA-221)</t>
  </si>
  <si>
    <t>Реле заземления</t>
  </si>
  <si>
    <t>3185651552</t>
  </si>
  <si>
    <t>ТУ У 31.2-31995235-043:2009</t>
  </si>
  <si>
    <t>6ТЛ.235.025 (RA-110)</t>
  </si>
  <si>
    <t>СТЯА.421262.002</t>
  </si>
  <si>
    <t>ТУ 4212-007-59606241-2010</t>
  </si>
  <si>
    <t>1МПА</t>
  </si>
  <si>
    <t>Датчик-реле давления</t>
  </si>
  <si>
    <t>3187173139</t>
  </si>
  <si>
    <t>Т509.81.03.02</t>
  </si>
  <si>
    <t>Т93.81.341.00 (4-37-230700) (4VDR 23700A)</t>
  </si>
  <si>
    <t>6ТЛ.238.001 (RGD 221)</t>
  </si>
  <si>
    <t xml:space="preserve">Т93.81.33.00 </t>
  </si>
  <si>
    <t>Т93.81.291.00</t>
  </si>
  <si>
    <t xml:space="preserve">Т93.81.37.00 </t>
  </si>
  <si>
    <t>T93.84.01.02.00 (EV51)</t>
  </si>
  <si>
    <t>3187173202</t>
  </si>
  <si>
    <t>Электромагнит блокировочные</t>
  </si>
  <si>
    <t>Т509.81.01.00 (FA-12)</t>
  </si>
  <si>
    <t>110 В</t>
  </si>
  <si>
    <t xml:space="preserve">Т509.81.43.00 (4-24060) </t>
  </si>
  <si>
    <t>3428500007</t>
  </si>
  <si>
    <t>Т509.77.01.00</t>
  </si>
  <si>
    <t xml:space="preserve">Реостат регулировочный </t>
  </si>
  <si>
    <t>Т509.80.01.00 (ВА-25)</t>
  </si>
  <si>
    <t>Блокировки двери</t>
  </si>
  <si>
    <t>Т509.78.14.00</t>
  </si>
  <si>
    <t>3187173123</t>
  </si>
  <si>
    <t>Рубильник</t>
  </si>
  <si>
    <t>3424500051</t>
  </si>
  <si>
    <t>Т509.74.12.00</t>
  </si>
  <si>
    <t>МА 72С</t>
  </si>
  <si>
    <t>100 1МПА кл.точ. 1,6</t>
  </si>
  <si>
    <t>ТУ 11-85 ОЖО.467.180 ТУ</t>
  </si>
  <si>
    <t>4,7ОМ 10%</t>
  </si>
  <si>
    <t xml:space="preserve">Вставка плавкая </t>
  </si>
  <si>
    <t>50В 500ВТ Р40S/41</t>
  </si>
  <si>
    <t xml:space="preserve">Лампа накаливания прожекторная </t>
  </si>
  <si>
    <t>3466340601</t>
  </si>
  <si>
    <t>1,3МОМ</t>
  </si>
  <si>
    <t>1,5МОМ</t>
  </si>
  <si>
    <t>1 МОМ</t>
  </si>
  <si>
    <t>330КОМ</t>
  </si>
  <si>
    <t>330ОМ</t>
  </si>
  <si>
    <t>33ОМ 10%</t>
  </si>
  <si>
    <t>450КОМ</t>
  </si>
  <si>
    <t>560КОМ</t>
  </si>
  <si>
    <t>56ОМ</t>
  </si>
  <si>
    <t>630 ОМ</t>
  </si>
  <si>
    <t xml:space="preserve"> 560 ОМ</t>
  </si>
  <si>
    <t>ОЖО.467.541 ТУ</t>
  </si>
  <si>
    <t>ОЖО.462.107 ТУ</t>
  </si>
  <si>
    <t>3,9МКФ 1600В 5%</t>
  </si>
  <si>
    <t>БРО.364.028 ТУ</t>
  </si>
  <si>
    <t>ШР28П6ЭШ5Н</t>
  </si>
  <si>
    <t xml:space="preserve">Разъём штепсельный </t>
  </si>
  <si>
    <t>Розетка блочная</t>
  </si>
  <si>
    <t>3187171194</t>
  </si>
  <si>
    <t>Т328.33.01.03 (2-02-4500-070)</t>
  </si>
  <si>
    <t>Пружина буксовая наружная</t>
  </si>
  <si>
    <t>Т328.33.01.05 (2-02-4500-071)</t>
  </si>
  <si>
    <t>Пружина буксы внутренняя</t>
  </si>
  <si>
    <t>Пружина тормозных колодок</t>
  </si>
  <si>
    <t>Т328.33.02.25 (TE1-70.30)</t>
  </si>
  <si>
    <t>Т328.33.02.22 (TE1-70-31)</t>
  </si>
  <si>
    <t>Д67.48.01.01</t>
  </si>
  <si>
    <t>Д27.48.01.05</t>
  </si>
  <si>
    <t>Д27.48.01.09</t>
  </si>
  <si>
    <t>Прокладка выхлопного коллектора</t>
  </si>
  <si>
    <t>Прокладка патрубка водяной системы</t>
  </si>
  <si>
    <t>4-14-4202-056/1-ПАГФ</t>
  </si>
  <si>
    <t>Прокладка фланца трубопровода</t>
  </si>
  <si>
    <t>4PIS 4285-59-ПАГФ</t>
  </si>
  <si>
    <t>Прокладка фланца труб водяной системы</t>
  </si>
  <si>
    <t>Прокладка патрубка-коллектора водяной</t>
  </si>
  <si>
    <t>Прокладка фланца водяной системы-воздухоохладитель</t>
  </si>
  <si>
    <t>3129004844</t>
  </si>
  <si>
    <t>Д67.04.02.02</t>
  </si>
  <si>
    <t>Д27.19.01.09</t>
  </si>
  <si>
    <t>Прокладка форсунки медная</t>
  </si>
  <si>
    <t>Кольцо уплотнительное  выхлопного коллектора</t>
  </si>
  <si>
    <t>Д27.02.01.19</t>
  </si>
  <si>
    <t>Д93.15.01.25</t>
  </si>
  <si>
    <t>Т93.71.12.18</t>
  </si>
  <si>
    <t>ГОСТ 18829-73, 9833-73</t>
  </si>
  <si>
    <t>гидро и пневмотаческие устр-ва</t>
  </si>
  <si>
    <t>2,5х32х808</t>
  </si>
  <si>
    <t xml:space="preserve">Шестерня ведомая </t>
  </si>
  <si>
    <t>394.016.1</t>
  </si>
  <si>
    <t>394.018.1</t>
  </si>
  <si>
    <t>394.019</t>
  </si>
  <si>
    <t>394.070</t>
  </si>
  <si>
    <t>394.090</t>
  </si>
  <si>
    <t xml:space="preserve">Стабилизатор </t>
  </si>
  <si>
    <t>394.220</t>
  </si>
  <si>
    <t>Часть средняя</t>
  </si>
  <si>
    <t>ТУ 24.05.424-88</t>
  </si>
  <si>
    <t>254.57</t>
  </si>
  <si>
    <t>254.31</t>
  </si>
  <si>
    <t>254.34</t>
  </si>
  <si>
    <t>254.25</t>
  </si>
  <si>
    <t>254.20</t>
  </si>
  <si>
    <t>254.14</t>
  </si>
  <si>
    <t>254.13</t>
  </si>
  <si>
    <t>254.09</t>
  </si>
  <si>
    <t>254.08.1</t>
  </si>
  <si>
    <t>254.07</t>
  </si>
  <si>
    <t>254.06</t>
  </si>
  <si>
    <t>254.04</t>
  </si>
  <si>
    <t>редуктор 348</t>
  </si>
  <si>
    <t>Щетка стеклоочистителя</t>
  </si>
  <si>
    <t>440.52.058.00сб</t>
  </si>
  <si>
    <t>СЛ440Е-520.5010</t>
  </si>
  <si>
    <t>3184001428</t>
  </si>
  <si>
    <t>Рукав соединительный для тормозов подвижного состава</t>
  </si>
  <si>
    <t>Р12</t>
  </si>
  <si>
    <t>28х860</t>
  </si>
  <si>
    <t>3184410061</t>
  </si>
  <si>
    <t>3184410071</t>
  </si>
  <si>
    <t>3184410229</t>
  </si>
  <si>
    <t>3184411056</t>
  </si>
  <si>
    <t>3184411195</t>
  </si>
  <si>
    <t>3184411196</t>
  </si>
  <si>
    <t>4332 УХЛ1</t>
  </si>
  <si>
    <t>ТУ 3184-005-10785350-2003</t>
  </si>
  <si>
    <t>8 1МПА G 1/2-B 101х44х28</t>
  </si>
  <si>
    <t xml:space="preserve">Кран шаровой водоспускной </t>
  </si>
  <si>
    <t>4313 УХЛ1</t>
  </si>
  <si>
    <t>ТУ 3184-014-10785350-2007</t>
  </si>
  <si>
    <t>10 G1/G1 1/4 0,2-1МПА</t>
  </si>
  <si>
    <t>4308 У1</t>
  </si>
  <si>
    <t>ТУ 3184-003-10785350-99</t>
  </si>
  <si>
    <t>25 1МПА G1 1/4-B/G1-B/G1/4-B 234х135х68</t>
  </si>
  <si>
    <t>Кран шаровой двойной тяги</t>
  </si>
  <si>
    <t>4200СБ</t>
  </si>
  <si>
    <t>ТУ 3184-516-05744521-2004</t>
  </si>
  <si>
    <t>8 1МПА G1/4-B 66х66х40</t>
  </si>
  <si>
    <t xml:space="preserve">Кран шаровой разобщительный </t>
  </si>
  <si>
    <t xml:space="preserve">Кран шаровой </t>
  </si>
  <si>
    <t>4301 У1</t>
  </si>
  <si>
    <t>20 1МПА G 3/4-B 162х82х48</t>
  </si>
  <si>
    <t>4302 У1</t>
  </si>
  <si>
    <t>15 1МПА G1/2-B 157х82х48</t>
  </si>
  <si>
    <t>3184410060</t>
  </si>
  <si>
    <t>4331 УХЛ1</t>
  </si>
  <si>
    <t>8 1МПА G 3/8-B 96Х44Х28</t>
  </si>
  <si>
    <t>Кран запорно-регулировочный</t>
  </si>
  <si>
    <t>4591670024</t>
  </si>
  <si>
    <t>КР30А-01</t>
  </si>
  <si>
    <t>ТУ</t>
  </si>
  <si>
    <t>3183831564</t>
  </si>
  <si>
    <t>Кронштейн</t>
  </si>
  <si>
    <t>106.00.008-0</t>
  </si>
  <si>
    <t>4-14-8320-009</t>
  </si>
  <si>
    <t>Вал (распределительный)</t>
  </si>
  <si>
    <t xml:space="preserve">Распылитель </t>
  </si>
  <si>
    <t>3187172888</t>
  </si>
  <si>
    <t>Т328.15.11.00</t>
  </si>
  <si>
    <t>Вкладыш шаровой</t>
  </si>
  <si>
    <t>3187171485</t>
  </si>
  <si>
    <t>3187170401</t>
  </si>
  <si>
    <t>Т463.60.68.00</t>
  </si>
  <si>
    <t>ТУ У 31.2-31995235-041-2009</t>
  </si>
  <si>
    <t>3424100287</t>
  </si>
  <si>
    <t>ПН-2-100-10 У3</t>
  </si>
  <si>
    <t>ТУ 16-522.113-75</t>
  </si>
  <si>
    <t>80А</t>
  </si>
  <si>
    <t>Предохранитель</t>
  </si>
  <si>
    <t>3424100446</t>
  </si>
  <si>
    <t>100А</t>
  </si>
  <si>
    <t>3424107200</t>
  </si>
  <si>
    <t>63А</t>
  </si>
  <si>
    <t>Кран машиниста усл. №394</t>
  </si>
  <si>
    <t xml:space="preserve">394.007 </t>
  </si>
  <si>
    <t>4573760298</t>
  </si>
  <si>
    <t>Резинка щетки стеклоочистителя</t>
  </si>
  <si>
    <t>СЛ220-5205513-03</t>
  </si>
  <si>
    <t>Норма расхода 2011 года</t>
  </si>
  <si>
    <t>Сравнительная стоимость</t>
  </si>
  <si>
    <t>Фактический расход 2010 год</t>
  </si>
  <si>
    <t>Норма расхода 1989 года</t>
  </si>
  <si>
    <t xml:space="preserve">Норма расхода </t>
  </si>
  <si>
    <t>Привод скоростемера</t>
  </si>
  <si>
    <t xml:space="preserve">Т328.34.31.00 </t>
  </si>
  <si>
    <t>Опора рамы</t>
  </si>
  <si>
    <t>3187143245</t>
  </si>
  <si>
    <t>Т328.40.221.01</t>
  </si>
  <si>
    <t>2ГР</t>
  </si>
  <si>
    <t>Шпилька</t>
  </si>
  <si>
    <t>Д27.02.01.35 (4PIS 0830-13)</t>
  </si>
  <si>
    <t>Д27.02.01.36 (4PIS 0459-64)</t>
  </si>
  <si>
    <t>Болт</t>
  </si>
  <si>
    <t xml:space="preserve">Гайка </t>
  </si>
  <si>
    <t>Д27.02.11.01 (4PIS 0013-02/4)</t>
  </si>
  <si>
    <t>Д27.02.11.02 (4PIS 0717.11/2)</t>
  </si>
  <si>
    <t>Вкладыш направляющего подшипника</t>
  </si>
  <si>
    <t>4-24-1355-01</t>
  </si>
  <si>
    <t>4-24-2-1355-00</t>
  </si>
  <si>
    <t>4-24-3-1300-00</t>
  </si>
  <si>
    <t>Крышка цилиндра</t>
  </si>
  <si>
    <t>Д27.04.01.06 (4PIS 0408-01)</t>
  </si>
  <si>
    <t>Вентиль индикаторный</t>
  </si>
  <si>
    <t>Кольцо маслосъемное правое</t>
  </si>
  <si>
    <t>Кольцо маслосъемное левое</t>
  </si>
  <si>
    <t xml:space="preserve">Кольцо уплотнительное правое </t>
  </si>
  <si>
    <t xml:space="preserve">Кольцо уплотнительное левое </t>
  </si>
  <si>
    <t>Кольцо компрессионное</t>
  </si>
  <si>
    <t>3Ds-131087/1</t>
  </si>
  <si>
    <t>3Ds-131550/1</t>
  </si>
  <si>
    <t>3Ds-131065/2</t>
  </si>
  <si>
    <t>3Ds-131545/1</t>
  </si>
  <si>
    <t>Д27.08.01.02  (5PIS 5180-34)</t>
  </si>
  <si>
    <t>Ds-126739/138</t>
  </si>
  <si>
    <t xml:space="preserve">Вал коленчатый </t>
  </si>
  <si>
    <t>Д27.10.01.00  (0-14-8140-009)</t>
  </si>
  <si>
    <t>Кольцо маслосбрасывающее</t>
  </si>
  <si>
    <t>Д27.10.01.04  (3PIS 3922-01)</t>
  </si>
  <si>
    <t>Д67.10.01.04 (5-14-0483-005)</t>
  </si>
  <si>
    <t>Д27.10.01.10  (5-14-4204-007)</t>
  </si>
  <si>
    <t>Д27.10.01.12  (5-14-0483-000)</t>
  </si>
  <si>
    <t>Разъемный круг</t>
  </si>
  <si>
    <t>2-14-3933-002/003</t>
  </si>
  <si>
    <t>Д27.10.01.16 (4PIS 0282-04)</t>
  </si>
  <si>
    <t>Д27.10.01.18 (5PIS 0010-06)</t>
  </si>
  <si>
    <t>Маятник</t>
  </si>
  <si>
    <t>Д67.13.01.00 (2-14-8160-005)</t>
  </si>
  <si>
    <t>Д27.13.01.01 (5PIS 3050-60/1)</t>
  </si>
  <si>
    <t>Д27.13.01.03 (5PIS 3050-49)</t>
  </si>
  <si>
    <t>Д27.13.01.08 (5PIS 3050-61/1)</t>
  </si>
  <si>
    <t>Д67.13.11.00 (2-14-4973-001/8)</t>
  </si>
  <si>
    <t>Д27.14.01.01 (2PIS 3407-01)</t>
  </si>
  <si>
    <t>Д27.14.01.03 (2-14-3210-002)</t>
  </si>
  <si>
    <t xml:space="preserve">Д27.14.01.09  (3PIS 3060-03 5PIS 3062-02)  </t>
  </si>
  <si>
    <t>Д27.14.01.06 (3-14-3112-000/2 3-24-11643-00)</t>
  </si>
  <si>
    <t>Ось рычага клапана</t>
  </si>
  <si>
    <t xml:space="preserve">Палец левый </t>
  </si>
  <si>
    <t>Втулка (заготовка)</t>
  </si>
  <si>
    <t xml:space="preserve">Болт стойки коромысла </t>
  </si>
  <si>
    <t>5-14-0465-000</t>
  </si>
  <si>
    <t>5-14-4760-000/1</t>
  </si>
  <si>
    <t>Ролик</t>
  </si>
  <si>
    <t>4-14-3850-000/3</t>
  </si>
  <si>
    <t xml:space="preserve">Клапан нагнетательный </t>
  </si>
  <si>
    <t>Рейка регулирующая</t>
  </si>
  <si>
    <t>Гильза поворотная</t>
  </si>
  <si>
    <t>Д27.19.01.02 (3CV04681-67)</t>
  </si>
  <si>
    <t>Д27.19.01.04 (4CV20022-50)</t>
  </si>
  <si>
    <t>Д67.19.01.05 4CV04507-33)</t>
  </si>
  <si>
    <t>1-14-8660-067</t>
  </si>
  <si>
    <t>Д27.19.14.00 (4CV60022-49)</t>
  </si>
  <si>
    <t>Штанга</t>
  </si>
  <si>
    <t>Игла</t>
  </si>
  <si>
    <t>Д67.20.01.02 (4CV28004-13)</t>
  </si>
  <si>
    <t>Д67.20.11.02 (Ds-32524 N3CV28057-03)</t>
  </si>
  <si>
    <t>СSN 029281</t>
  </si>
  <si>
    <t>Насос топливо-подкачивающий</t>
  </si>
  <si>
    <t>Д67.22.01.00 (2PIS 8048-22)</t>
  </si>
  <si>
    <t>Д27.22.01.01 (5PIS 2006-16/1)</t>
  </si>
  <si>
    <t>Корпус подшипника</t>
  </si>
  <si>
    <t>Д27.22.01.05 (3PIS 1667-04/1)</t>
  </si>
  <si>
    <t>Д27.22.01.08 (2PIS 5334-29/1)</t>
  </si>
  <si>
    <t>Д27.33.22.09 (5PIS 2006-16/2)</t>
  </si>
  <si>
    <t>Корпус толкателя</t>
  </si>
  <si>
    <t>Д27.23.13.04 (3-14-5771-006)</t>
  </si>
  <si>
    <t>16х10</t>
  </si>
  <si>
    <t>Боек</t>
  </si>
  <si>
    <t>Д27.28.11.02  (5PIS 2213-48)</t>
  </si>
  <si>
    <t>Д27.28.01.77 (4-14-7744-000)</t>
  </si>
  <si>
    <t>Д27.28.14.01  (5PIS 6489-04)</t>
  </si>
  <si>
    <t>Д27.28.141.01 (2PIS 5309-33  Ds132006)</t>
  </si>
  <si>
    <t>Д27.33.22.06  (4PIS 3211-54)</t>
  </si>
  <si>
    <t>Д67.31.01.00  (1-14-8510-003/1)</t>
  </si>
  <si>
    <t>3PIS 1667-04</t>
  </si>
  <si>
    <t>Д67.33.01.00  (ОDV-119451/F)</t>
  </si>
  <si>
    <t>Корпус</t>
  </si>
  <si>
    <t>Ds126016</t>
  </si>
  <si>
    <t>Д67.33.01.12  (Ds1262-24)</t>
  </si>
  <si>
    <t>Д27.33.01.09 (4PIS 2297-01)</t>
  </si>
  <si>
    <t>Фильтр грубой очистки масла щелевой F404Z76</t>
  </si>
  <si>
    <t>Д27.35.12.00 (3-14-8407-002)</t>
  </si>
  <si>
    <t>Фильтр масла центробежный</t>
  </si>
  <si>
    <t>Д60.34.11.00 (2802)</t>
  </si>
  <si>
    <t>Масляный фильтр</t>
  </si>
  <si>
    <t>2PIS 8106-32</t>
  </si>
  <si>
    <t>Насос водяной центробежный</t>
  </si>
  <si>
    <t>Втулка уплотнительная</t>
  </si>
  <si>
    <t xml:space="preserve">Д27.39.01.08  </t>
  </si>
  <si>
    <t xml:space="preserve">Д27.39.01.25  </t>
  </si>
  <si>
    <t xml:space="preserve">Д27.39.01.12  </t>
  </si>
  <si>
    <t>Сальник</t>
  </si>
  <si>
    <t>Д67.39.01.00 (Ds126028)</t>
  </si>
  <si>
    <t>Ds 2391 (4-24-2-0617-01)</t>
  </si>
  <si>
    <t>Секция радиатора унифицированная</t>
  </si>
  <si>
    <t>7317.000сб</t>
  </si>
  <si>
    <t>Лопатка рабочего колеса</t>
  </si>
  <si>
    <t>3-02-7953-006</t>
  </si>
  <si>
    <t>Инжектор масла (спецпресс)</t>
  </si>
  <si>
    <t>№ 226400</t>
  </si>
  <si>
    <t>2-02-7544-012</t>
  </si>
  <si>
    <t xml:space="preserve">Вал </t>
  </si>
  <si>
    <t>3-02-2900-004</t>
  </si>
  <si>
    <t>Втулка с трубкой</t>
  </si>
  <si>
    <t>4-018-8310-028</t>
  </si>
  <si>
    <t>Вал к гл.вентилятору</t>
  </si>
  <si>
    <t>3-02-2840-010</t>
  </si>
  <si>
    <t>Колесо зубчатое</t>
  </si>
  <si>
    <t>Маслораспределитель</t>
  </si>
  <si>
    <t>Вал отбора мощности</t>
  </si>
  <si>
    <t>1-14-2976-006/2</t>
  </si>
  <si>
    <t>Диск муфты</t>
  </si>
  <si>
    <t>Муфта упругая</t>
  </si>
  <si>
    <t>Карданный вал привода вентилятора холодильника</t>
  </si>
  <si>
    <t>Колесо зубчатое коническое</t>
  </si>
  <si>
    <t>Т328.65.31.05/06 (5-18-4035-001/002)</t>
  </si>
  <si>
    <t>Т328.65.31.01 (3-18-3366-002)</t>
  </si>
  <si>
    <t>Т328.65.31.02 (3-18-3206-003)</t>
  </si>
  <si>
    <t>3-18-2780-061</t>
  </si>
  <si>
    <t>Диск сцепления</t>
  </si>
  <si>
    <t>Т328.65.34.00  (1-18-3889-009)</t>
  </si>
  <si>
    <t>Муфта кардана</t>
  </si>
  <si>
    <t>2-02-8320-007</t>
  </si>
  <si>
    <t>4-02-7972-012</t>
  </si>
  <si>
    <t>Вал регулятора</t>
  </si>
  <si>
    <t>3-02-2889-013</t>
  </si>
  <si>
    <t>Т93.65.21/25.00 (2-02-8300-110)</t>
  </si>
  <si>
    <t>Т93.65.193.00 (4-02-7972-004)</t>
  </si>
  <si>
    <t>Т328.65.191.00 (2-02-3865-007)</t>
  </si>
  <si>
    <t>Т93.65.175.00 (2-18-8320-032)</t>
  </si>
  <si>
    <t>Т93.65.173.02 (2-18-3461-000)</t>
  </si>
  <si>
    <t>Т93.65.172.13 (2-18-3720-001)</t>
  </si>
  <si>
    <t>Крыльчатый ручной насос К-2Н</t>
  </si>
  <si>
    <t xml:space="preserve">Крыльчатый ручной насос </t>
  </si>
  <si>
    <t>СSN.112.710.00</t>
  </si>
  <si>
    <t>Топливный бак</t>
  </si>
  <si>
    <t>Т93.20.23.00 (4-02-4881-008)</t>
  </si>
  <si>
    <t>9457-9458</t>
  </si>
  <si>
    <t>Направляющий аппарат</t>
  </si>
  <si>
    <t>701</t>
  </si>
  <si>
    <t>Калорифер в сборе</t>
  </si>
  <si>
    <t>1ТКХ.6200.53</t>
  </si>
  <si>
    <t>ТЕ1-10-35</t>
  </si>
  <si>
    <t>Вкладыш</t>
  </si>
  <si>
    <t>ТЕ-10-04А</t>
  </si>
  <si>
    <t>Днище</t>
  </si>
  <si>
    <t>ТЕ1-10-05</t>
  </si>
  <si>
    <t>Кожух зубчатой передачи тягового двигателя</t>
  </si>
  <si>
    <t>Колесная пара</t>
  </si>
  <si>
    <t>Т328.37.11.00 (1-81221)</t>
  </si>
  <si>
    <t>Т328.37.31.00 (0-02-8110-039)</t>
  </si>
  <si>
    <t>Валик (цапфа)</t>
  </si>
  <si>
    <t>5-02-3053-005</t>
  </si>
  <si>
    <t>Валик (палец)</t>
  </si>
  <si>
    <t>5-02-3068-001</t>
  </si>
  <si>
    <t>СSN.023.451.00</t>
  </si>
  <si>
    <t>Башмак тормозной</t>
  </si>
  <si>
    <t>Зубчатое колесо Z=15</t>
  </si>
  <si>
    <t>3-02-3624-002</t>
  </si>
  <si>
    <t>Зубчатое колесо Z=33</t>
  </si>
  <si>
    <t>3-02-3624-003</t>
  </si>
  <si>
    <t>Кожух защитный</t>
  </si>
  <si>
    <t>3-02-7971-024</t>
  </si>
  <si>
    <t>3-02-8750-006</t>
  </si>
  <si>
    <t>Сердечник главного полюса</t>
  </si>
  <si>
    <t>Полюс добавочный с катушкой</t>
  </si>
  <si>
    <t>Палец щеткодержателя</t>
  </si>
  <si>
    <t>Полюс главной пусковой катушки</t>
  </si>
  <si>
    <t>Т463.60.33.00 (2-82214)</t>
  </si>
  <si>
    <t>Т463.60.35.00 (2-82163)</t>
  </si>
  <si>
    <t>Т463.60.36.00 (2-82171)</t>
  </si>
  <si>
    <t>Т463.60.65.01 (4-82542)</t>
  </si>
  <si>
    <t>Полюс главного возбудителя</t>
  </si>
  <si>
    <t>Полюс добавочного возбудителя</t>
  </si>
  <si>
    <t>Полюс добавочный генератора</t>
  </si>
  <si>
    <t>Полюс главный генератора</t>
  </si>
  <si>
    <t>Т463.61.38/39.00 (24976)</t>
  </si>
  <si>
    <t>Т463.61.42.00 (37125)</t>
  </si>
  <si>
    <t>Т463.61.44/45.00 (24977)</t>
  </si>
  <si>
    <t>Т463.61.82.00 (Sр1225)</t>
  </si>
  <si>
    <t>Т463.61.61./62.00 (2-24935)</t>
  </si>
  <si>
    <t>Т463.61.64/65.00 (24934)</t>
  </si>
  <si>
    <t>Т463.61.82.00 (Sр1625)</t>
  </si>
  <si>
    <t>Т463.61.89.00 (411805)</t>
  </si>
  <si>
    <t>Вкладыш моторноосевого подшипника</t>
  </si>
  <si>
    <t>Т463.62.77.00 (3-81522)</t>
  </si>
  <si>
    <t>Серводвигатель РК3К5Н с муфтой</t>
  </si>
  <si>
    <t>1-37-250148</t>
  </si>
  <si>
    <t>Т463.63.36.00 (3-45245001)</t>
  </si>
  <si>
    <t>Т93.63.1311.00</t>
  </si>
  <si>
    <t>Эл.двигатель регулятора частоты вращения вала дизеля РК3К5Н (РК3К5)</t>
  </si>
  <si>
    <t>2-16477</t>
  </si>
  <si>
    <t>Унифицированная система тепловозной автоматики (УСТА) (для модернизации полный комплект)</t>
  </si>
  <si>
    <t>ОЭП 597.00.00
000-01ПЭ3</t>
  </si>
  <si>
    <t>Унифицированная система тепловозной автоматики (УСТА) (для модификации полный комплект)</t>
  </si>
  <si>
    <t>Унифицированная система тепловозной автоматики (УСТА) (для ремонта)</t>
  </si>
  <si>
    <t>Плата процессора</t>
  </si>
  <si>
    <t>Плата АЦП</t>
  </si>
  <si>
    <t>Плата гальвонических развязок</t>
  </si>
  <si>
    <t>Плата выходных ключей</t>
  </si>
  <si>
    <t>Плата питания</t>
  </si>
  <si>
    <t>Плата управления ШИМ</t>
  </si>
  <si>
    <t>Ключи ШИМ</t>
  </si>
  <si>
    <t>Микросхема</t>
  </si>
  <si>
    <t>М81С55</t>
  </si>
  <si>
    <t>КР590КМ6</t>
  </si>
  <si>
    <t>Оптрон</t>
  </si>
  <si>
    <t>АОТ128</t>
  </si>
  <si>
    <t>КМ114ЕУ4</t>
  </si>
  <si>
    <t>МАХ762</t>
  </si>
  <si>
    <t>МАХ766</t>
  </si>
  <si>
    <t>Транзистор</t>
  </si>
  <si>
    <t>КП809А (IRFP360)</t>
  </si>
  <si>
    <t>Диод</t>
  </si>
  <si>
    <t>КД212</t>
  </si>
  <si>
    <t>КП707А</t>
  </si>
  <si>
    <t>521СА301</t>
  </si>
  <si>
    <t>КР155ТЛ2</t>
  </si>
  <si>
    <t>КП809</t>
  </si>
  <si>
    <t>КД213</t>
  </si>
  <si>
    <t>Розетка</t>
  </si>
  <si>
    <t>ОЭП 597.01.00 000-01Э3</t>
  </si>
  <si>
    <t>ОЭП 597.02.00 000-01Э3</t>
  </si>
  <si>
    <t>ОЭП 597.04.00 000-01Э3</t>
  </si>
  <si>
    <t>ОЭП 597.03.00 000-01Э3</t>
  </si>
  <si>
    <t>ОЭП 597.06.00 000-01Э3</t>
  </si>
  <si>
    <t>ОЭП 597.05.00 000-01Э3</t>
  </si>
  <si>
    <t>ОЭП 597.09.00 000-01Э3</t>
  </si>
  <si>
    <t>РП14А-30Ш3 РО.364.024ТУ</t>
  </si>
  <si>
    <t>РП14А-21Ш3 РО.364.024ТУ</t>
  </si>
  <si>
    <t>РП14А-30Г3 РО.364.024ТУ</t>
  </si>
  <si>
    <t>Катушка дугогасительная левая</t>
  </si>
  <si>
    <t>Катушка дугогасительная правая</t>
  </si>
  <si>
    <t>Шунт гибкий</t>
  </si>
  <si>
    <t>Т93.71.02.38 (3 VDR 28061)</t>
  </si>
  <si>
    <t>Т93.71.02.39 (3 VDR 23060)</t>
  </si>
  <si>
    <t>Т93.71.19.00 (2 VDR 23008/а)</t>
  </si>
  <si>
    <t>Т93.71.22.02 (4 VDR 23109/а)</t>
  </si>
  <si>
    <t>Т93.71.23.00 (4 VDR 23340а)</t>
  </si>
  <si>
    <t>Контакт блокировочный подвижной</t>
  </si>
  <si>
    <t>Контактор типа SА 261</t>
  </si>
  <si>
    <t>Катушка 115В, 35А</t>
  </si>
  <si>
    <t>Контактор типа SЕ 11 0/0</t>
  </si>
  <si>
    <t>2-12173</t>
  </si>
  <si>
    <t>Контактор типа SЕ 11 1/0</t>
  </si>
  <si>
    <t>2-12175</t>
  </si>
  <si>
    <t>Контактор типа SЕ 11 1/1</t>
  </si>
  <si>
    <t>2-12224</t>
  </si>
  <si>
    <t>3-120416</t>
  </si>
  <si>
    <t>4-25257</t>
  </si>
  <si>
    <t>Контактор типа SС-12 (SА-782)</t>
  </si>
  <si>
    <t>1 VDR 12067</t>
  </si>
  <si>
    <t>2-12094</t>
  </si>
  <si>
    <t>3-12293</t>
  </si>
  <si>
    <t>Т93.71.08/09.00 (2 VDR 12078а/в)</t>
  </si>
  <si>
    <t>Т93.71.57.00  (3 VDR 12264а)</t>
  </si>
  <si>
    <t>Т93.71.002.00  (4 VDR 121461)</t>
  </si>
  <si>
    <t>Т120.061.008</t>
  </si>
  <si>
    <t>Т120.061.007</t>
  </si>
  <si>
    <t>Изоляционный держатель</t>
  </si>
  <si>
    <t>4-230258</t>
  </si>
  <si>
    <t>Катушка подъемная 24В</t>
  </si>
  <si>
    <t>Катушка подъемная 35В</t>
  </si>
  <si>
    <t>Т93.81.20.00 (LS VDR 23059)</t>
  </si>
  <si>
    <t>Т93.81.11.00 (LS VDR-22055)</t>
  </si>
  <si>
    <t>Тарелка вентиля</t>
  </si>
  <si>
    <t>4-23011</t>
  </si>
  <si>
    <t>5-24002</t>
  </si>
  <si>
    <t>Автомат цепей управления и освещения 1JV6PO</t>
  </si>
  <si>
    <t>Автомат цепей управления и освещения 1JV10PO</t>
  </si>
  <si>
    <t>Автомат цепей освещения распределит. щита 1JVM1PO</t>
  </si>
  <si>
    <t>Автомат электродвигателей вентиляторов антиобледенителей 1JM6PO</t>
  </si>
  <si>
    <t>Автомат электродвигателя маслоподкачивающего насоса 1JM25PO</t>
  </si>
  <si>
    <t>Переключатель типа 236В11</t>
  </si>
  <si>
    <t>Выключатель реле заземления МТS</t>
  </si>
  <si>
    <t>Переключатель КS Р15</t>
  </si>
  <si>
    <t>Кнопка типа 236А20</t>
  </si>
  <si>
    <t>Кнопка пуска дизеля 236С20</t>
  </si>
  <si>
    <t>Переключатель 236ВV12</t>
  </si>
  <si>
    <t>Педаль песочницы типа КS6FК10</t>
  </si>
  <si>
    <t>Переключатель (рубильник)</t>
  </si>
  <si>
    <t>1-120096</t>
  </si>
  <si>
    <t>Головка к переключателю</t>
  </si>
  <si>
    <t>Т6Б 10104800</t>
  </si>
  <si>
    <t>101042-000250</t>
  </si>
  <si>
    <r>
      <t>Манометр МТК-100Б 0-6 кг/см</t>
    </r>
    <r>
      <rPr>
        <vertAlign val="superscript"/>
        <sz val="12"/>
        <rFont val="Times New Roman Cyr"/>
        <family val="1"/>
        <charset val="204"/>
      </rPr>
      <t xml:space="preserve">2 </t>
    </r>
    <r>
      <rPr>
        <sz val="12"/>
        <rFont val="Times New Roman Cyr"/>
        <family val="1"/>
        <charset val="204"/>
      </rPr>
      <t xml:space="preserve"> кл.2,5</t>
    </r>
  </si>
  <si>
    <t xml:space="preserve">Лампы накаливания судовые </t>
  </si>
  <si>
    <t>С-127-8, 127 В, 8 Вт В15d/18</t>
  </si>
  <si>
    <t>ГОСТ 1608-78</t>
  </si>
  <si>
    <t>Основание изоляционное</t>
  </si>
  <si>
    <t>Межтепловозное соединение</t>
  </si>
  <si>
    <t>1-150014</t>
  </si>
  <si>
    <t>QZ-24</t>
  </si>
  <si>
    <t>QZ-24 110 В, 2 А</t>
  </si>
  <si>
    <t xml:space="preserve">Т93.74.06.00 (3VDР 15031)     </t>
  </si>
  <si>
    <t xml:space="preserve">Т93.74.34.00  (4VDР 22156с)     </t>
  </si>
  <si>
    <t>Изоляторы</t>
  </si>
  <si>
    <t>Изолятор фарфоровый  ребристый</t>
  </si>
  <si>
    <t xml:space="preserve">Изолятор стеотит </t>
  </si>
  <si>
    <t>S3</t>
  </si>
  <si>
    <t xml:space="preserve">4-14018            </t>
  </si>
  <si>
    <t>5-75005 2-75004</t>
  </si>
  <si>
    <t>Сопротивления</t>
  </si>
  <si>
    <t>ТР-652</t>
  </si>
  <si>
    <t>1500х2 Ом</t>
  </si>
  <si>
    <t>Сопротивление (реле шунтировки поля)</t>
  </si>
  <si>
    <t xml:space="preserve">820 Ом </t>
  </si>
  <si>
    <t>Сопротивление (защитное контактора)</t>
  </si>
  <si>
    <t>Сопротивление (добавочное в цепи катушек реле шунтировки поля)</t>
  </si>
  <si>
    <t xml:space="preserve">560 Ом </t>
  </si>
  <si>
    <t>Сопротивление  (регулируемое)</t>
  </si>
  <si>
    <t xml:space="preserve">500 Ом </t>
  </si>
  <si>
    <t>Сопротивление (добавочное в цепи ламп освещения кабины машиниста)</t>
  </si>
  <si>
    <t xml:space="preserve">270 Ом </t>
  </si>
  <si>
    <t>ТР-649</t>
  </si>
  <si>
    <t>Сопротивление (добавочное регулируемое)</t>
  </si>
  <si>
    <t xml:space="preserve"> 82 Ом</t>
  </si>
  <si>
    <t>Сопротивление  (добавочное в цепи обмотки возбуждения двигателя регулятора числа оборотов)</t>
  </si>
  <si>
    <t>330 Ом</t>
  </si>
  <si>
    <t xml:space="preserve">ТР-617 </t>
  </si>
  <si>
    <t>Сопротивление (стабилизирующее)</t>
  </si>
  <si>
    <t xml:space="preserve">1000 Ом </t>
  </si>
  <si>
    <t xml:space="preserve">ТР-626 </t>
  </si>
  <si>
    <t>Сопротивление (добавочное в цепи сигнальной лампы)</t>
  </si>
  <si>
    <t xml:space="preserve">1500 Ом </t>
  </si>
  <si>
    <t xml:space="preserve">ТР-628 </t>
  </si>
  <si>
    <t>Сопротивление (разрядное в цепи катушки реле времени)</t>
  </si>
  <si>
    <t>Сопротивление   (баластное в цепи противоком-паундной обмотки возбудителя)</t>
  </si>
  <si>
    <t>0,35 Ом</t>
  </si>
  <si>
    <t xml:space="preserve">ОS-0,35 </t>
  </si>
  <si>
    <t xml:space="preserve">ОS-0,7  </t>
  </si>
  <si>
    <t>Сопротивление (демпферное)</t>
  </si>
  <si>
    <t xml:space="preserve"> 0,07 Ом</t>
  </si>
  <si>
    <t>ОV 3-3-3</t>
  </si>
  <si>
    <t>Сопротивление (регулируемое в цепи независи-мого возбуждения гл.генератора)</t>
  </si>
  <si>
    <t xml:space="preserve"> 65 Ом </t>
  </si>
  <si>
    <t>ОV 3-1-3</t>
  </si>
  <si>
    <t>Сопротивление  (добавочное в цепи независимого возбуждения гл.генератора)</t>
  </si>
  <si>
    <t>Сопротивление   (добавочное в цепи независимого возбуждения гл.генератора)</t>
  </si>
  <si>
    <t>240 Ом</t>
  </si>
  <si>
    <t xml:space="preserve">ОV 3-2-3 </t>
  </si>
  <si>
    <t>120 Ом</t>
  </si>
  <si>
    <t>ОV 3-3-2</t>
  </si>
  <si>
    <t xml:space="preserve">Сопротивление (добавочное) </t>
  </si>
  <si>
    <t xml:space="preserve">65 Ом </t>
  </si>
  <si>
    <t xml:space="preserve">Сопротивление  (добавочное) </t>
  </si>
  <si>
    <t xml:space="preserve"> 20 Ом</t>
  </si>
  <si>
    <t>ОV 3-7-3</t>
  </si>
  <si>
    <t>ОV 3-7-2</t>
  </si>
  <si>
    <t>20 Ом</t>
  </si>
  <si>
    <t xml:space="preserve">ТР-629 </t>
  </si>
  <si>
    <t>Сопротивление   (добавочное)</t>
  </si>
  <si>
    <t xml:space="preserve">150 Ом   </t>
  </si>
  <si>
    <t>50Р</t>
  </si>
  <si>
    <t>Сопротивление  (добавочное)</t>
  </si>
  <si>
    <t xml:space="preserve">4 Ом  </t>
  </si>
  <si>
    <t>45Р</t>
  </si>
  <si>
    <t>Сопротивление (добавочное, регулируемое)</t>
  </si>
  <si>
    <t xml:space="preserve"> 14 Ом</t>
  </si>
  <si>
    <t>1275103016</t>
  </si>
  <si>
    <t>бесцветный</t>
  </si>
  <si>
    <t>ТУ 38-0056016-87</t>
  </si>
  <si>
    <t>Рукав прокладочной конструкции</t>
  </si>
  <si>
    <t>Т328.42.01.03(5-02-2000-054)</t>
  </si>
  <si>
    <t>Т328.42.01.06 (5-02-3150-015)</t>
  </si>
  <si>
    <t>Т328.42.01.07 (5-02-3150-016)</t>
  </si>
  <si>
    <t>Д67.08.43.00</t>
  </si>
  <si>
    <t>3129005190</t>
  </si>
  <si>
    <t>Т93.71.63.00</t>
  </si>
  <si>
    <t>Т93.71.60.00</t>
  </si>
  <si>
    <t>Т93.71.58/59.00</t>
  </si>
  <si>
    <t>Т509.71.05.06 (4-230337а)</t>
  </si>
  <si>
    <t>Т509.71.05.15 (3-230211)</t>
  </si>
  <si>
    <t>Т509.71.05.16 (3-230210)</t>
  </si>
  <si>
    <t>Т509.71.05.25 (4-230338)</t>
  </si>
  <si>
    <t>Т509.71.73.02 (4 230296)</t>
  </si>
  <si>
    <t>Т509.71.73.05  (4 230864)</t>
  </si>
  <si>
    <t>Т509.71.79.00  (4  230340L)</t>
  </si>
  <si>
    <t>6ТЛ.241.003 (SE-11 0/2)</t>
  </si>
  <si>
    <t>Т509.71.06.00-04 (SE-11 0/2)</t>
  </si>
  <si>
    <t>Т509.71.03.00 (SA-781-2/0)</t>
  </si>
  <si>
    <t>3187170193</t>
  </si>
  <si>
    <t>3187170413</t>
  </si>
  <si>
    <t>T509.71.02.00 (SC-11 )</t>
  </si>
  <si>
    <t>6ТЛ.241.004-01 (SC-12-0/0)</t>
  </si>
  <si>
    <t>3-37-121112 (SC12 0/0)</t>
  </si>
  <si>
    <t>Контактор SC11, SC12</t>
  </si>
  <si>
    <t>5ТЛ.551.059 (SC-12)</t>
  </si>
  <si>
    <t>Т509.71.72.00 (2-230008 (2-120391))</t>
  </si>
  <si>
    <t>6ТЛ.241.003-02 (SA-261-0/2)</t>
  </si>
  <si>
    <t>6ТЛ.241.003-04 (SA-263-0/0)</t>
  </si>
  <si>
    <t>ПК3-К5Г</t>
  </si>
  <si>
    <t>Катушка генератора поворота</t>
  </si>
  <si>
    <t>Т463.63.33.00 (ГП 345005001)</t>
  </si>
  <si>
    <t>CS 350830/831</t>
  </si>
  <si>
    <t>Щеткодержатель вентилятора малого контура</t>
  </si>
  <si>
    <t xml:space="preserve">ТС </t>
  </si>
  <si>
    <t>477,2х0,5 мкФ</t>
  </si>
  <si>
    <t>2-23084 (RA-226)</t>
  </si>
  <si>
    <t xml:space="preserve">Реле времени </t>
  </si>
  <si>
    <t xml:space="preserve">Реле сигнализации перегрева воды и масла </t>
  </si>
  <si>
    <t>ТS С17А2</t>
  </si>
  <si>
    <t xml:space="preserve"> Ø 25х2</t>
  </si>
  <si>
    <t xml:space="preserve">Болт </t>
  </si>
  <si>
    <t>М30х2</t>
  </si>
  <si>
    <t xml:space="preserve"> 0,1 мм</t>
  </si>
  <si>
    <t xml:space="preserve">Палец маятника  </t>
  </si>
  <si>
    <t>Ø=52,6 мм</t>
  </si>
  <si>
    <t xml:space="preserve">Палец маятника </t>
  </si>
  <si>
    <t xml:space="preserve"> Ø=53,75 мм</t>
  </si>
  <si>
    <t xml:space="preserve"> Ø=57,25 мм</t>
  </si>
  <si>
    <t>Сумма по норм 1989 г., руб.</t>
  </si>
  <si>
    <t>Сумма по факту  2010 г., руб.</t>
  </si>
  <si>
    <t>Контакты</t>
  </si>
  <si>
    <t>Т328.42.01.13 (5-02-3152-011)</t>
  </si>
  <si>
    <t>Т328.42.01.08 (5-02-3068-003)</t>
  </si>
  <si>
    <t>Т328.42.01.09 (5-02-3052-012)</t>
  </si>
  <si>
    <t>Т328.42.01.10 (5-02-3052-025)</t>
  </si>
  <si>
    <t>Т328.42.01.11 (5-02-3052-024)</t>
  </si>
  <si>
    <t>Т328.42.01.12  (5-02-3152-012)</t>
  </si>
  <si>
    <t xml:space="preserve">ГОСТ 6314-75 </t>
  </si>
  <si>
    <t>3-01-6471-004</t>
  </si>
  <si>
    <t xml:space="preserve">Валик </t>
  </si>
  <si>
    <t>Ø 39,5 (11х130)</t>
  </si>
  <si>
    <t>Ø 39,5 (11х110)</t>
  </si>
  <si>
    <t>Ø 31,5 (11х390)</t>
  </si>
  <si>
    <t>Ø 31,5 (11х240)</t>
  </si>
  <si>
    <t>Ø 31,5 (11х220)</t>
  </si>
  <si>
    <t>Ø 31,5 (11х170)</t>
  </si>
  <si>
    <t>Ø 31,5 (11х95)</t>
  </si>
  <si>
    <t>Ø 31,5 (11х80)</t>
  </si>
  <si>
    <t xml:space="preserve">Половина вкладыша верхняя и нижняя </t>
  </si>
  <si>
    <t xml:space="preserve">Фильтр масляный </t>
  </si>
  <si>
    <t>2282212001</t>
  </si>
  <si>
    <t>Щетина капроновая</t>
  </si>
  <si>
    <t xml:space="preserve">Снижение, увеличение затрат по проекту норм 2011 г. и фактическому расходу за 2010 г. </t>
  </si>
  <si>
    <t>по отношению к нормам 1989 г.</t>
  </si>
  <si>
    <t>%</t>
  </si>
  <si>
    <t xml:space="preserve">Снижение, увеличение затрат по фактическому расходу за 2010 г. </t>
  </si>
  <si>
    <t>по отношению к проекту норм 2011 г.</t>
  </si>
  <si>
    <t>ГОСТ 21931-76</t>
  </si>
  <si>
    <t>0971103078</t>
  </si>
  <si>
    <t>1650000622</t>
  </si>
  <si>
    <t>4х20</t>
  </si>
  <si>
    <t>1650001251</t>
  </si>
  <si>
    <t>5х14</t>
  </si>
  <si>
    <t>1650000741</t>
  </si>
  <si>
    <t>5х20</t>
  </si>
  <si>
    <t>1650002025</t>
  </si>
  <si>
    <t>B.М6-6GХ35.58.019</t>
  </si>
  <si>
    <t>6х35</t>
  </si>
  <si>
    <t>1650000577</t>
  </si>
  <si>
    <t>М8-7GХ20.36.029</t>
  </si>
  <si>
    <t>ГОСТ 1491-80</t>
  </si>
  <si>
    <t>3х12</t>
  </si>
  <si>
    <t>16.65Г</t>
  </si>
  <si>
    <t>ГОСТ 6402-70</t>
  </si>
  <si>
    <t>1680000893</t>
  </si>
  <si>
    <t>6.65Г</t>
  </si>
  <si>
    <t>1680000243</t>
  </si>
  <si>
    <t>8.65Г</t>
  </si>
  <si>
    <t>1680000349</t>
  </si>
  <si>
    <t>10.65Г</t>
  </si>
  <si>
    <t>12.65Г</t>
  </si>
  <si>
    <t>20.65Г</t>
  </si>
  <si>
    <t>1680000753</t>
  </si>
  <si>
    <t>1680000392</t>
  </si>
  <si>
    <t>1680000438</t>
  </si>
  <si>
    <t>1680003908</t>
  </si>
  <si>
    <t>1680000833</t>
  </si>
  <si>
    <t>1,6х16</t>
  </si>
  <si>
    <t>6,3х90</t>
  </si>
  <si>
    <t>8х63</t>
  </si>
  <si>
    <t>1844500079</t>
  </si>
  <si>
    <t>24х3</t>
  </si>
  <si>
    <t>1844520002</t>
  </si>
  <si>
    <t>34х3,5</t>
  </si>
  <si>
    <t>1845700251</t>
  </si>
  <si>
    <t>1846700020</t>
  </si>
  <si>
    <t>2314110007</t>
  </si>
  <si>
    <t>Ф40</t>
  </si>
  <si>
    <t>ТУ 6-06-246-92</t>
  </si>
  <si>
    <t>сухой</t>
  </si>
  <si>
    <t>М-4</t>
  </si>
  <si>
    <t>ТУ 32 ЦТ 557-83</t>
  </si>
  <si>
    <t>Рукава пожарные</t>
  </si>
  <si>
    <t>50х100</t>
  </si>
  <si>
    <t>8186110001</t>
  </si>
  <si>
    <t>Отходы (путанка)</t>
  </si>
  <si>
    <t>стандарт 36,39,40,50</t>
  </si>
  <si>
    <t xml:space="preserve">Реле боксования </t>
  </si>
  <si>
    <t>Масло гидравлическое</t>
  </si>
  <si>
    <t>0254110006</t>
  </si>
  <si>
    <t>СОЛИДОЛ Ж</t>
  </si>
  <si>
    <t xml:space="preserve">Смазка </t>
  </si>
  <si>
    <t>ГОСТ 1033-79</t>
  </si>
  <si>
    <t>МС-20</t>
  </si>
  <si>
    <t>0253130069</t>
  </si>
  <si>
    <t>Масло  дизельное моторное</t>
  </si>
  <si>
    <t>ГОСТ 12337-84</t>
  </si>
  <si>
    <t>М-14Г2ЦС*</t>
  </si>
  <si>
    <t>Масло авиационное</t>
  </si>
  <si>
    <t>ГОСТ 21743-76</t>
  </si>
  <si>
    <t>0253110010</t>
  </si>
  <si>
    <t>ВМГ3</t>
  </si>
  <si>
    <t>ТУ 38.101479-00</t>
  </si>
  <si>
    <t>0253300028</t>
  </si>
  <si>
    <t>Масло приборное</t>
  </si>
  <si>
    <t>Т 463.62.68.00</t>
  </si>
  <si>
    <t>1733330036</t>
  </si>
  <si>
    <t>ТУ48-1-205-84</t>
  </si>
  <si>
    <t>ПСрФ-1,0-7,5</t>
  </si>
  <si>
    <t>ЧМЭ3Т, ЧМЭ3Э</t>
  </si>
  <si>
    <t>ЧМЭ3Т</t>
  </si>
  <si>
    <t>Рама двигателя</t>
  </si>
  <si>
    <t>Управление дизелем</t>
  </si>
  <si>
    <t>Цилиндр второй ступени</t>
  </si>
  <si>
    <t xml:space="preserve">Т328.40.01.09 </t>
  </si>
  <si>
    <t xml:space="preserve">Т328.40.23.12 </t>
  </si>
  <si>
    <t>Т328.40.171.00</t>
  </si>
  <si>
    <t>Т328.40.172.00</t>
  </si>
  <si>
    <t>Т328.40.242.00</t>
  </si>
  <si>
    <t xml:space="preserve">Т328.40.01.16 </t>
  </si>
  <si>
    <t xml:space="preserve">Т328.40.17.00 </t>
  </si>
  <si>
    <t xml:space="preserve">Т328.40.17.04 </t>
  </si>
  <si>
    <t>Т328.40.23.02</t>
  </si>
  <si>
    <t>Т328.40.23.10</t>
  </si>
  <si>
    <t>Т328.40.142.00</t>
  </si>
  <si>
    <t xml:space="preserve">Т328.40.143.00 </t>
  </si>
  <si>
    <t xml:space="preserve">Головка первой ступени </t>
  </si>
  <si>
    <t xml:space="preserve">Д67.45.02.02 </t>
  </si>
  <si>
    <t>Д67.45.02.01</t>
  </si>
  <si>
    <t xml:space="preserve">Д67.38.01.01 </t>
  </si>
  <si>
    <t>Т93.42.18.01</t>
  </si>
  <si>
    <t xml:space="preserve">Д60.34.11.02 </t>
  </si>
  <si>
    <t>Палец левый</t>
  </si>
  <si>
    <t>Д67.16.01.06</t>
  </si>
  <si>
    <t xml:space="preserve">Д27.16.01.22 </t>
  </si>
  <si>
    <t xml:space="preserve">Д27.16.00.01 </t>
  </si>
  <si>
    <t>Прокладка цилиндровой крышки</t>
  </si>
  <si>
    <t>Кольцо пружинное</t>
  </si>
  <si>
    <t>Д67.08.04.01</t>
  </si>
  <si>
    <t xml:space="preserve">Д67.08.04.02 </t>
  </si>
  <si>
    <t>Д67.08.04.03</t>
  </si>
  <si>
    <t xml:space="preserve">Д67.08.04.05 </t>
  </si>
  <si>
    <t>Д67.08.04.06</t>
  </si>
  <si>
    <t xml:space="preserve">Д67.08.03.00 </t>
  </si>
  <si>
    <t xml:space="preserve">Д67.08.21/22.00 </t>
  </si>
  <si>
    <t>Д27.14.01.01</t>
  </si>
  <si>
    <t xml:space="preserve">Д67.08.23.00 </t>
  </si>
  <si>
    <t>Д27.08.02.06/07-1</t>
  </si>
  <si>
    <t xml:space="preserve">Д27.16.00.06 </t>
  </si>
  <si>
    <t xml:space="preserve">Д27.16.01.07 </t>
  </si>
  <si>
    <t xml:space="preserve">Д27.16.01.08 </t>
  </si>
  <si>
    <t xml:space="preserve">Д67.16.01.07 </t>
  </si>
  <si>
    <t>Д67.16.01.03</t>
  </si>
  <si>
    <t xml:space="preserve">Д27.16.01.12 </t>
  </si>
  <si>
    <t xml:space="preserve">Д27.16.01.16 </t>
  </si>
  <si>
    <t xml:space="preserve">Д27.16.01.20 </t>
  </si>
  <si>
    <t xml:space="preserve">Д27.16.11.01 </t>
  </si>
  <si>
    <t xml:space="preserve">Д27.16.11.02 </t>
  </si>
  <si>
    <t xml:space="preserve">Д27.16.12.00 </t>
  </si>
  <si>
    <t>Д27.16.12.02</t>
  </si>
  <si>
    <t>Д27.16.13.01</t>
  </si>
  <si>
    <t>Д27.16.13.04</t>
  </si>
  <si>
    <t xml:space="preserve">Д27.16.13.07 </t>
  </si>
  <si>
    <t>Д27.16.15.00</t>
  </si>
  <si>
    <t xml:space="preserve">Д27.16.00.02 </t>
  </si>
  <si>
    <t>Д67.16.01.16</t>
  </si>
  <si>
    <t>Д27.16.12.03</t>
  </si>
  <si>
    <t xml:space="preserve">Д27.16.00.05 </t>
  </si>
  <si>
    <t>Д27.15.11.00</t>
  </si>
  <si>
    <t>Д27.15.12.00</t>
  </si>
  <si>
    <t>Д27.15.13.00</t>
  </si>
  <si>
    <t>А 217.642.02</t>
  </si>
  <si>
    <t>Д27.15.111.00</t>
  </si>
  <si>
    <t>Д67.13.01.02</t>
  </si>
  <si>
    <t>Д67.13.01.01</t>
  </si>
  <si>
    <t>Д67.04.01.01</t>
  </si>
  <si>
    <t>Д27.03.01.14</t>
  </si>
  <si>
    <t xml:space="preserve">Д27.03.01.10 </t>
  </si>
  <si>
    <t>Д27.03.01.09</t>
  </si>
  <si>
    <t>Д27.03.00.01</t>
  </si>
  <si>
    <t>Д67.19.12.00</t>
  </si>
  <si>
    <t xml:space="preserve">Д67.19.11.00 </t>
  </si>
  <si>
    <t xml:space="preserve">Д67.19.01.03 </t>
  </si>
  <si>
    <t xml:space="preserve">Д67.18.11.00 </t>
  </si>
  <si>
    <t>Д67.19.01.17</t>
  </si>
  <si>
    <t xml:space="preserve">Д67.19.01.00 </t>
  </si>
  <si>
    <t>Д27.20.01.11</t>
  </si>
  <si>
    <t>Д27.20.01.03</t>
  </si>
  <si>
    <t>Д67.20.11.00</t>
  </si>
  <si>
    <t>Д67.21.01.00</t>
  </si>
  <si>
    <t>Д27.16.00.04</t>
  </si>
  <si>
    <t>Д67.22.01.02</t>
  </si>
  <si>
    <t>Д67.22.01.01</t>
  </si>
  <si>
    <t>Д27.23.11.05</t>
  </si>
  <si>
    <t>Д67.24.01.02</t>
  </si>
  <si>
    <t>Д67.24.11.01</t>
  </si>
  <si>
    <t>Д27.23.01.02/03</t>
  </si>
  <si>
    <t>Д27.18.25.03</t>
  </si>
  <si>
    <t>Д27.28.01.66</t>
  </si>
  <si>
    <t>Д27.28.01.64</t>
  </si>
  <si>
    <t xml:space="preserve">Д27.28.01.65 </t>
  </si>
  <si>
    <t>Д27.28.14.07</t>
  </si>
  <si>
    <t xml:space="preserve">Д27.28.14.04 </t>
  </si>
  <si>
    <t>Д27.28.01.04</t>
  </si>
  <si>
    <t>Д27.28.01.07</t>
  </si>
  <si>
    <t xml:space="preserve">Д27.28.01.31 </t>
  </si>
  <si>
    <t>Д27.28.14.03</t>
  </si>
  <si>
    <t>Д27.28.14.06</t>
  </si>
  <si>
    <t>Д27.28.01.37</t>
  </si>
  <si>
    <t xml:space="preserve">Д27.28.01.54 </t>
  </si>
  <si>
    <t>Д27.30.01.04</t>
  </si>
  <si>
    <t>Д67.31.01.03</t>
  </si>
  <si>
    <t xml:space="preserve">Д27.33.22.03 </t>
  </si>
  <si>
    <t xml:space="preserve">Д27.33.22.04 </t>
  </si>
  <si>
    <t>Д27.33.22.09</t>
  </si>
  <si>
    <t>Д67.33.01.13</t>
  </si>
  <si>
    <t>Д67.33.01.01</t>
  </si>
  <si>
    <t>Д67.33.01.03</t>
  </si>
  <si>
    <t>Д67.33.01.02</t>
  </si>
  <si>
    <t>Д67.33.01.06</t>
  </si>
  <si>
    <t>Д67.39.01.02</t>
  </si>
  <si>
    <t>Д67.39.01.01</t>
  </si>
  <si>
    <t>Т328.12.01.03</t>
  </si>
  <si>
    <t>Т328.12.01.01</t>
  </si>
  <si>
    <t xml:space="preserve">Т328.13.31.00 </t>
  </si>
  <si>
    <t>Т328.15.22.00</t>
  </si>
  <si>
    <t>Т93.65.12.01</t>
  </si>
  <si>
    <t xml:space="preserve">Т93.65.12.02 </t>
  </si>
  <si>
    <t xml:space="preserve">Т93.65.12.06 </t>
  </si>
  <si>
    <t xml:space="preserve">Т93.65.171.06 </t>
  </si>
  <si>
    <t xml:space="preserve">Т93.65.172.04 </t>
  </si>
  <si>
    <t>Т93.65.173.02</t>
  </si>
  <si>
    <t xml:space="preserve">Т93.65.175.00 </t>
  </si>
  <si>
    <t xml:space="preserve">Т328.65.191.00 </t>
  </si>
  <si>
    <t>Клапан нагнетательный низкого давления</t>
  </si>
  <si>
    <t>Клапан всасывающий низкого давления</t>
  </si>
  <si>
    <t>Клапан всасывающий высокого давления</t>
  </si>
  <si>
    <t>Клапан нагнетательный высокого давления</t>
  </si>
  <si>
    <t>Цилиндр первой ступени</t>
  </si>
  <si>
    <t xml:space="preserve">Поршень  </t>
  </si>
  <si>
    <t>Шатун в сборе</t>
  </si>
  <si>
    <t>Д27.20.01.17</t>
  </si>
  <si>
    <t>T463.62.36.00</t>
  </si>
  <si>
    <t xml:space="preserve">Т463.62.69.00 </t>
  </si>
  <si>
    <t>Т 463.60.64.00</t>
  </si>
  <si>
    <t xml:space="preserve">Т463.63.00.00 </t>
  </si>
  <si>
    <t>Т328.87.10.01</t>
  </si>
  <si>
    <t>Т328.87.10.05</t>
  </si>
  <si>
    <t>Т328.87.10.08</t>
  </si>
  <si>
    <t>Т328.87.10.09</t>
  </si>
  <si>
    <t>Д27.14.01.06</t>
  </si>
  <si>
    <t xml:space="preserve">T328.34.04.01 </t>
  </si>
  <si>
    <t>Т328.42.01.05</t>
  </si>
  <si>
    <t>Т328.55.31.00</t>
  </si>
  <si>
    <t xml:space="preserve">Т328.33.31.00 </t>
  </si>
  <si>
    <t>Т328.13.31.00 СБ</t>
  </si>
  <si>
    <t xml:space="preserve">Т328.34.02.03 </t>
  </si>
  <si>
    <t>Т328.37.10.01</t>
  </si>
  <si>
    <t xml:space="preserve"> Т328.37.31.02</t>
  </si>
  <si>
    <t xml:space="preserve">Т328.37.31.03 </t>
  </si>
  <si>
    <t>Т328.34.33.00СБ</t>
  </si>
  <si>
    <t xml:space="preserve">Т328.31.01.01 </t>
  </si>
  <si>
    <t>Т328.31.01.02</t>
  </si>
  <si>
    <t xml:space="preserve">Т328.31.31.00 </t>
  </si>
  <si>
    <t xml:space="preserve">Т328.31.01.07 </t>
  </si>
  <si>
    <t>Т328.31.01.04</t>
  </si>
  <si>
    <t>Т328.65.01.02</t>
  </si>
  <si>
    <t>Т93.65.171.08</t>
  </si>
  <si>
    <t>Д27.14.01.12</t>
  </si>
  <si>
    <t xml:space="preserve">Д27.14.02.01 </t>
  </si>
  <si>
    <t>Подшипник концевой</t>
  </si>
  <si>
    <t>Подшипник упорный</t>
  </si>
  <si>
    <t>Кулачок съемный</t>
  </si>
  <si>
    <t>Д67.15.01.02</t>
  </si>
  <si>
    <t>Стойка клапана коромысел</t>
  </si>
  <si>
    <t>Палец правый</t>
  </si>
  <si>
    <t>Прокладка между клапанной коробкой и крышкой цилиндра</t>
  </si>
  <si>
    <t>Пружина поперечины клапанов</t>
  </si>
  <si>
    <t xml:space="preserve">Клапан </t>
  </si>
  <si>
    <t>Плитка</t>
  </si>
  <si>
    <t>Ролик толкателя</t>
  </si>
  <si>
    <t>Поперечина рычага</t>
  </si>
  <si>
    <t>Болт установочный</t>
  </si>
  <si>
    <t xml:space="preserve">Д27.16.13/14.00 </t>
  </si>
  <si>
    <t xml:space="preserve">Штанга </t>
  </si>
  <si>
    <t>Вал рычагов клапанов</t>
  </si>
  <si>
    <t>Топливная система</t>
  </si>
  <si>
    <t>Пружина (клапан предохранительный)</t>
  </si>
  <si>
    <t>Топливная форсунка</t>
  </si>
  <si>
    <t>Щелевой фильтр</t>
  </si>
  <si>
    <t xml:space="preserve">Прокладка </t>
  </si>
  <si>
    <t>Топливоподкачивающий агрегат</t>
  </si>
  <si>
    <t xml:space="preserve">Рычаг </t>
  </si>
  <si>
    <t>Д27.23.14.04</t>
  </si>
  <si>
    <t>Ролик толкателя внешний</t>
  </si>
  <si>
    <t>Ролик толкателя внутренний</t>
  </si>
  <si>
    <t>Шестерня привода насосов</t>
  </si>
  <si>
    <t>Промежуточное колесо</t>
  </si>
  <si>
    <t xml:space="preserve">Д67.28.01.55 </t>
  </si>
  <si>
    <t xml:space="preserve">Д27.28.14.05-01 </t>
  </si>
  <si>
    <t xml:space="preserve">Кольцо </t>
  </si>
  <si>
    <t>Пружина компенсирующая</t>
  </si>
  <si>
    <t>Д27.30.01.14-1</t>
  </si>
  <si>
    <t xml:space="preserve">Крышка </t>
  </si>
  <si>
    <t>Маслопрокачивающий агрегат</t>
  </si>
  <si>
    <t xml:space="preserve">Пружина </t>
  </si>
  <si>
    <t>ТЗ28.12.01.00 (Ds126036/1)</t>
  </si>
  <si>
    <t>Секция охлаждающая</t>
  </si>
  <si>
    <t>Т93.13.01.00</t>
  </si>
  <si>
    <t xml:space="preserve">Крестовина </t>
  </si>
  <si>
    <t xml:space="preserve">Т93.15.193.00 </t>
  </si>
  <si>
    <t>Т328.15.34.00СБ</t>
  </si>
  <si>
    <t>Вентиляторы и приводы к нему</t>
  </si>
  <si>
    <t>Т328.17.01.00 (0-02-8430-037)</t>
  </si>
  <si>
    <t xml:space="preserve">Шестерня коническая </t>
  </si>
  <si>
    <t>Диск муфты редуктора</t>
  </si>
  <si>
    <t>Т328.65.31.03</t>
  </si>
  <si>
    <t>Т328.65.31.04</t>
  </si>
  <si>
    <t>3187100157</t>
  </si>
  <si>
    <t>Букса осевая</t>
  </si>
  <si>
    <t>Колесная пара, зубчатая передача, кожух и подвешивание тягового двигателя</t>
  </si>
  <si>
    <t>Рессорное подвешивание. Амортизатор</t>
  </si>
  <si>
    <t>Тележки</t>
  </si>
  <si>
    <t xml:space="preserve">Упор вертикальный </t>
  </si>
  <si>
    <t>Т328.33.02.00СБ</t>
  </si>
  <si>
    <t xml:space="preserve">Гнездо </t>
  </si>
  <si>
    <t>Т328.34.34.00СБ</t>
  </si>
  <si>
    <t xml:space="preserve">Т328.37.30.01 </t>
  </si>
  <si>
    <t xml:space="preserve">Прокладки и уплотнения </t>
  </si>
  <si>
    <t>Т328.34.02.01</t>
  </si>
  <si>
    <t>3187170480</t>
  </si>
  <si>
    <t>Подвеска</t>
  </si>
  <si>
    <t>Капоты, кузов и их установка, обшивка и опоры</t>
  </si>
  <si>
    <t xml:space="preserve">Пластина резино-металлическая </t>
  </si>
  <si>
    <t>127В 100ВТ</t>
  </si>
  <si>
    <t>Изделия формовые резино-технические</t>
  </si>
  <si>
    <t>Прокладки и уплотнения медные</t>
  </si>
  <si>
    <t>Двухмашинный агрегат DТ701-4,  DТ706-4</t>
  </si>
  <si>
    <t>Кольцо предохранительое</t>
  </si>
  <si>
    <t>Вкладыш упорного подшипника</t>
  </si>
  <si>
    <t>М-14В2</t>
  </si>
  <si>
    <t>М-14Г2ЦС</t>
  </si>
  <si>
    <t>МС-20*</t>
  </si>
  <si>
    <t>КС-19</t>
  </si>
  <si>
    <t>КС-19п</t>
  </si>
  <si>
    <t>КЗ-20</t>
  </si>
  <si>
    <t>Масло компрессорное</t>
  </si>
  <si>
    <t>АМГ-10</t>
  </si>
  <si>
    <t xml:space="preserve">ЦИАТИМ-221 </t>
  </si>
  <si>
    <t>УСсА</t>
  </si>
  <si>
    <t>0253100820</t>
  </si>
  <si>
    <t>0253720006</t>
  </si>
  <si>
    <t>0253720011</t>
  </si>
  <si>
    <t>0253720004</t>
  </si>
  <si>
    <t>0253300010</t>
  </si>
  <si>
    <t>ГОСТ 6794-75</t>
  </si>
  <si>
    <t>ГОСТ 9243-75</t>
  </si>
  <si>
    <t>ТУ 38.401.58-243-99</t>
  </si>
  <si>
    <t>ТУ 38.401.58-19-91</t>
  </si>
  <si>
    <t>0254210078</t>
  </si>
  <si>
    <t>ГОСТ 9433-80</t>
  </si>
  <si>
    <t>Смазка термостойкая</t>
  </si>
  <si>
    <t>0254410036</t>
  </si>
  <si>
    <t>Смазка графитная</t>
  </si>
  <si>
    <t>ГОСТ 3333-80</t>
  </si>
  <si>
    <t>Примечание : *Применяется для дизелей оборудованных электронным регулятором частоты вращения и мощности</t>
  </si>
  <si>
    <t>БПВЛ</t>
  </si>
  <si>
    <t>ТУ 16.505.911-76</t>
  </si>
  <si>
    <t>Кабели радиочастотные</t>
  </si>
  <si>
    <t>Кабель радиочастотный</t>
  </si>
  <si>
    <t>РК 75-4-16</t>
  </si>
  <si>
    <t>ГОСТ 11326.23-79</t>
  </si>
  <si>
    <t>75 Ом</t>
  </si>
  <si>
    <t>ПРОДУКЦИЯ ЛЕСОЗАГОТОВИТЕЛЬНОЙ И ЛЕСОПИЛЬНО-ДЕРЕВООБРАБАТЫВАЮЩЕЙ ПРОМЫШЛЕННОСТИ</t>
  </si>
  <si>
    <t>Пиломатериалы</t>
  </si>
  <si>
    <t>Пиломатериалы прочие</t>
  </si>
  <si>
    <t>Доска обрезная</t>
  </si>
  <si>
    <t>Хвойная</t>
  </si>
  <si>
    <t>ГОСТ 8486-86</t>
  </si>
  <si>
    <t>ПРОДУКЦИЯ ЦЕЛЛЮЛОЗНО-БУМАЖНОЙ ПРОМЫШЛЕННОСТИ</t>
  </si>
  <si>
    <t>Картон</t>
  </si>
  <si>
    <t>Картон технический различного назначения</t>
  </si>
  <si>
    <t xml:space="preserve">Картон электроизоляционный </t>
  </si>
  <si>
    <t>ЭВ</t>
  </si>
  <si>
    <t>ГОСТ 2824-86</t>
  </si>
  <si>
    <t>Изделия промышленно-технического назначения из бумаги картона</t>
  </si>
  <si>
    <t>Бумага мелованная</t>
  </si>
  <si>
    <t>Лента для скоростемеров</t>
  </si>
  <si>
    <t>Р-376 (СЛ-2)</t>
  </si>
  <si>
    <t>ТУ 29.02.902-79</t>
  </si>
  <si>
    <t>Фибра</t>
  </si>
  <si>
    <t>Трубка фибровая</t>
  </si>
  <si>
    <t>НВ</t>
  </si>
  <si>
    <t>ГОСТ 11945-78</t>
  </si>
  <si>
    <t>27х37</t>
  </si>
  <si>
    <t>Фибра листовая</t>
  </si>
  <si>
    <t>ФЭ</t>
  </si>
  <si>
    <t>ГОСТ 14613-83</t>
  </si>
  <si>
    <t>МАТЕРИАЛЫ СТРОИТЕЛЬНЫЕ</t>
  </si>
  <si>
    <t>Материалы стеновые, перегородочные, вяжущие и сырье для них</t>
  </si>
  <si>
    <t>Мел природный, сырье для производства вяжущих материалов</t>
  </si>
  <si>
    <t>Мел молотый</t>
  </si>
  <si>
    <t>ГОСТ 17498-72</t>
  </si>
  <si>
    <t>Материалы отделочные полимерные, кровельные, гидроизоляционные и герметизирующие</t>
  </si>
  <si>
    <t>Линолеум</t>
  </si>
  <si>
    <t>Транслин ТН-В</t>
  </si>
  <si>
    <t>ТУ 5770-008-18009705-96</t>
  </si>
  <si>
    <t>2,5х1500 Коричневый</t>
  </si>
  <si>
    <t>Изделия асбестоцементные</t>
  </si>
  <si>
    <t>Изделия из асбестоцемента прочие и отходы асбестоцементного производства</t>
  </si>
  <si>
    <t>Доска асбоцементная</t>
  </si>
  <si>
    <t>АЦЭИД</t>
  </si>
  <si>
    <t>ГОСТ 4248-92</t>
  </si>
  <si>
    <t>ИЗДЕЛИЯ ИЗ СТЕКЛА, ФАРФОРА И ФАЯНСА</t>
  </si>
  <si>
    <t>Стекло строительное и материалы отделочные из стекла</t>
  </si>
  <si>
    <t>Стекло оконное (листовое)</t>
  </si>
  <si>
    <t>Стекло листовое</t>
  </si>
  <si>
    <t>М4</t>
  </si>
  <si>
    <t>ГОСТ 111-2001</t>
  </si>
  <si>
    <t>Стекло техническое</t>
  </si>
  <si>
    <t>Стекло специального назначения</t>
  </si>
  <si>
    <t>Стекло</t>
  </si>
  <si>
    <t>Триплекс</t>
  </si>
  <si>
    <t>ГОСТ 5727-88</t>
  </si>
  <si>
    <t>440х657х261</t>
  </si>
  <si>
    <t xml:space="preserve">ПРОДУКЦИЯ ТЕКСТИЛЬНОЙ ПРОМЫШЛЕННОСТИ </t>
  </si>
  <si>
    <t>Изделия крученые, кроме пряжи, ниток и изделий крученых шелковых</t>
  </si>
  <si>
    <t>Веревки, канатики, шнуры и шпагат</t>
  </si>
  <si>
    <t>Шпагат</t>
  </si>
  <si>
    <t>Арт.4810</t>
  </si>
  <si>
    <t>ГОСТ 17308-88</t>
  </si>
  <si>
    <t>D=2,8 РН 58,8Дан</t>
  </si>
  <si>
    <t>Нитки и изделия ниточные</t>
  </si>
  <si>
    <t>Нитки льняные</t>
  </si>
  <si>
    <t>С 105ТЕКСХ6 СЛ</t>
  </si>
  <si>
    <t>ГОСТ 14961-91</t>
  </si>
  <si>
    <t>Галантерея текстильная</t>
  </si>
  <si>
    <t>Ленты</t>
  </si>
  <si>
    <t>Лента киперная</t>
  </si>
  <si>
    <t>ЛЭ</t>
  </si>
  <si>
    <t>ГОСТ 4514-78</t>
  </si>
  <si>
    <t>Лента тафтяная</t>
  </si>
  <si>
    <t>ЛЭ-30-50</t>
  </si>
  <si>
    <t>Фитиль</t>
  </si>
  <si>
    <t>Везувий</t>
  </si>
  <si>
    <t>ГОСТ 13330-77</t>
  </si>
  <si>
    <t>Войлок и изделия войлочные</t>
  </si>
  <si>
    <t>Войлок</t>
  </si>
  <si>
    <t>Войлок тонкошерстный</t>
  </si>
  <si>
    <t>ТС</t>
  </si>
  <si>
    <t>ГОСТ 288-72</t>
  </si>
  <si>
    <t>ГОСТ 6418-81</t>
  </si>
  <si>
    <t>8161210009</t>
  </si>
  <si>
    <t xml:space="preserve">Войлок   полугрубошерстный </t>
  </si>
  <si>
    <t>ППРА</t>
  </si>
  <si>
    <t>ГОСТ 6308-71</t>
  </si>
  <si>
    <t>8161110014</t>
  </si>
  <si>
    <t xml:space="preserve">Войлок   тонкошерстный </t>
  </si>
  <si>
    <t>8161110021</t>
  </si>
  <si>
    <t>ТПР</t>
  </si>
  <si>
    <t>8161110028</t>
  </si>
  <si>
    <t>8161310006</t>
  </si>
  <si>
    <t xml:space="preserve">Войлок    грубошерстный </t>
  </si>
  <si>
    <t>ГС</t>
  </si>
  <si>
    <t>8161310026</t>
  </si>
  <si>
    <t>8161310036</t>
  </si>
  <si>
    <t>8161310046</t>
  </si>
  <si>
    <t>Отходы текстильной и трикотажной промышленности</t>
  </si>
  <si>
    <t>Отходы трикотажной промышленности</t>
  </si>
  <si>
    <t>Ветошь обтирочная</t>
  </si>
  <si>
    <t>ТУ 63-178-77-82</t>
  </si>
  <si>
    <t>ПРОДУКЦИЯ ТЕКСТИЛЬНОЙ ПРОМЫШЛЕННОСТИ - ТКАНИ СУРОВЫЕ</t>
  </si>
  <si>
    <t>Ткани суровые льняные</t>
  </si>
  <si>
    <t>Ткани суровые льняные технические</t>
  </si>
  <si>
    <t>Парусина льняная</t>
  </si>
  <si>
    <t>СКОП Арт.11147</t>
  </si>
  <si>
    <t>ГОСТ 15530-93</t>
  </si>
  <si>
    <r>
      <t>90 см590 г/м</t>
    </r>
    <r>
      <rPr>
        <vertAlign val="superscript"/>
        <sz val="12"/>
        <rFont val="Times New Roman"/>
        <family val="1"/>
        <charset val="204"/>
      </rPr>
      <t>2</t>
    </r>
  </si>
  <si>
    <t>ПРОДУКЦИЯ ТЕКСТИЛЬНОЙ ПРОМЫШЛЕННОСТИ - ТКАНИ ГОТОВЫЕ И МАТЕРИАЛЫ НЕТКАНЫЕ</t>
  </si>
  <si>
    <t>Материалы нетканые</t>
  </si>
  <si>
    <t>Полотна нетканые технические</t>
  </si>
  <si>
    <t xml:space="preserve">Полотно холстопрошивное обтирочное </t>
  </si>
  <si>
    <t>ТУ-1-70</t>
  </si>
  <si>
    <t>ПРОДУКЦИЯ ПРОМЫШЛЕННОСТИ ИСКУССТВЕННЫХ КОЖ И ПЛЕНОЧНЫХ МАТЕРИАЛОВ</t>
  </si>
  <si>
    <t>Кожи искусственные мягкие</t>
  </si>
  <si>
    <t xml:space="preserve">Кожи искусственные мягкие на волокнистой основе с поливинилхлоридным покрытием </t>
  </si>
  <si>
    <t xml:space="preserve">Винилискожа-т обивочная </t>
  </si>
  <si>
    <t>Арт.76010</t>
  </si>
  <si>
    <t>ГОСТ 23367-86</t>
  </si>
  <si>
    <t>ПРОДУКЦИЯ ПИЩЕВОЙ ПРОМЫШЛЕННОСТИ</t>
  </si>
  <si>
    <t>Продукция масложировой промышленности и моющие средства на жировой основе</t>
  </si>
  <si>
    <t>Средства моющие на жировой основе</t>
  </si>
  <si>
    <t>Мыло хозяйственное</t>
  </si>
  <si>
    <t>ГОСТ 30266-95</t>
  </si>
  <si>
    <t>200г</t>
  </si>
  <si>
    <t>Продукция консервной и овощесушильной промышленности</t>
  </si>
  <si>
    <t>Овощи, грибы, картофель, фрукты сушеные</t>
  </si>
  <si>
    <t>Продукция ликеро-водочной, спиртовой, , крахмало-паточной промышленности</t>
  </si>
  <si>
    <t>Продукция спиртового производства</t>
  </si>
  <si>
    <t xml:space="preserve">Спирт этиловый технический </t>
  </si>
  <si>
    <t>ГОСТ 18300-87</t>
  </si>
  <si>
    <t>Экстра</t>
  </si>
  <si>
    <t>л</t>
  </si>
  <si>
    <t>Дизель К6S310DR</t>
  </si>
  <si>
    <t>Уплотнение смотрового люка</t>
  </si>
  <si>
    <t>Д27.02.01.20</t>
  </si>
  <si>
    <t>Вкладыш опорно-упорный</t>
  </si>
  <si>
    <t>Д67.02.13/14.00 (Д67.02.13/14.00.1)</t>
  </si>
  <si>
    <t>0 ГР</t>
  </si>
  <si>
    <t>пара</t>
  </si>
  <si>
    <t>3187170033</t>
  </si>
  <si>
    <t>Вкладыш коренной</t>
  </si>
  <si>
    <t>Д67.02.11/12.00</t>
  </si>
  <si>
    <t>Шайба</t>
  </si>
  <si>
    <t>Пружина клапана наружная</t>
  </si>
  <si>
    <t>Пружина клапана внутренняя</t>
  </si>
  <si>
    <t>Кольцо предохранительное</t>
  </si>
  <si>
    <t>Д27.04.01.03</t>
  </si>
  <si>
    <t>Д27.04.01.02</t>
  </si>
  <si>
    <t>Д27.04.01.04</t>
  </si>
  <si>
    <t>Д27.04.01.05</t>
  </si>
  <si>
    <t>Патрубок водяной</t>
  </si>
  <si>
    <t>Д27.04.13.00</t>
  </si>
  <si>
    <t>Д27.04.11.00</t>
  </si>
  <si>
    <t>Д27.04.12.00</t>
  </si>
  <si>
    <t>Д27.04.01.09</t>
  </si>
  <si>
    <t>Д27.04.01.11</t>
  </si>
  <si>
    <t>3187170111</t>
  </si>
  <si>
    <t>Д27.04.01.14</t>
  </si>
  <si>
    <t>Д27.04.01.08</t>
  </si>
  <si>
    <t>Д67.04.11.00 (0-14-5178-001)</t>
  </si>
  <si>
    <t>Направляющая клапана</t>
  </si>
  <si>
    <t xml:space="preserve">Колесо зубчатое </t>
  </si>
  <si>
    <t>Уплотнение</t>
  </si>
  <si>
    <t>Д27.23.01.06</t>
  </si>
  <si>
    <t>Рукав резиновый</t>
  </si>
  <si>
    <t>Блок дизеля</t>
  </si>
  <si>
    <t>Гильза цилиндра</t>
  </si>
  <si>
    <t>Уплотнение гильзы цилиндра</t>
  </si>
  <si>
    <t>Шпилька головки цилиндра</t>
  </si>
  <si>
    <t>42х2</t>
  </si>
  <si>
    <t>Поршень</t>
  </si>
  <si>
    <t xml:space="preserve">Палец поршневой </t>
  </si>
  <si>
    <t>Д27.08.01.05</t>
  </si>
  <si>
    <t>130х4</t>
  </si>
  <si>
    <t>Д67.08.04.04</t>
  </si>
  <si>
    <t xml:space="preserve">Кольцо маслосъёмное </t>
  </si>
  <si>
    <t>Кольцо маслосъёмное</t>
  </si>
  <si>
    <t>Шатун</t>
  </si>
  <si>
    <t xml:space="preserve">Шатун </t>
  </si>
  <si>
    <t>Втулка шатуна охлаждаемого поршня</t>
  </si>
  <si>
    <t>Верхняя и нижняя половина вкладыша шатуна</t>
  </si>
  <si>
    <t>Вал коленчатый</t>
  </si>
  <si>
    <t>Антивибратор</t>
  </si>
  <si>
    <t>Втулка фланца</t>
  </si>
  <si>
    <t>Втулка маятника</t>
  </si>
  <si>
    <t>Д27.13.01.04</t>
  </si>
  <si>
    <t>Фланец</t>
  </si>
  <si>
    <t>Привод распределительного механизма</t>
  </si>
  <si>
    <t xml:space="preserve">Шестерня большая промежуточная </t>
  </si>
  <si>
    <t>Д27.14.01.02</t>
  </si>
  <si>
    <t xml:space="preserve">Шестерня малая промежуточная </t>
  </si>
  <si>
    <t>Д27.14.01.04</t>
  </si>
  <si>
    <t>Траверса</t>
  </si>
  <si>
    <t>Втулка</t>
  </si>
  <si>
    <t>Д27.14.12.00</t>
  </si>
  <si>
    <t>Вставка</t>
  </si>
  <si>
    <t>Д27.14.01.05</t>
  </si>
  <si>
    <t>Подшипник</t>
  </si>
  <si>
    <t>Вкладыш подшипника</t>
  </si>
  <si>
    <t>Привод клапанов</t>
  </si>
  <si>
    <t>Прокладка резиновая</t>
  </si>
  <si>
    <t>Ползун</t>
  </si>
  <si>
    <t>Д27.16.13.05</t>
  </si>
  <si>
    <t>Д27.16.16.00</t>
  </si>
  <si>
    <t>Рычаг клапанов</t>
  </si>
  <si>
    <t>Д27.16.00.03</t>
  </si>
  <si>
    <t>Насос топливный</t>
  </si>
  <si>
    <t>Трубка топливного насоса</t>
  </si>
  <si>
    <t>Клапан</t>
  </si>
  <si>
    <t>Пробка</t>
  </si>
  <si>
    <t>Пружина плунжера</t>
  </si>
  <si>
    <t>Форсунка</t>
  </si>
  <si>
    <t>Фильтр топливный</t>
  </si>
  <si>
    <t>Д67.22.01.03</t>
  </si>
  <si>
    <t>Привод топливных насосов</t>
  </si>
  <si>
    <t>Шестерня промежуточная</t>
  </si>
  <si>
    <t>Стойка подшипника</t>
  </si>
  <si>
    <t>Толкатель</t>
  </si>
  <si>
    <t>Палец</t>
  </si>
  <si>
    <t>Тяга</t>
  </si>
  <si>
    <t>Шестерня привода</t>
  </si>
  <si>
    <t>Шестерня</t>
  </si>
  <si>
    <t>Рычаг</t>
  </si>
  <si>
    <t>Корпус сервомотора</t>
  </si>
  <si>
    <t>Золотник</t>
  </si>
  <si>
    <t xml:space="preserve">Кольцо уплотнительное </t>
  </si>
  <si>
    <t>22х40х10</t>
  </si>
  <si>
    <t>Насос маслопрокачивающий</t>
  </si>
  <si>
    <t>Вал</t>
  </si>
  <si>
    <t>Д67.31.01.02  (4PIS 3211-53)</t>
  </si>
  <si>
    <t>Крышка</t>
  </si>
  <si>
    <t>Насос масляный</t>
  </si>
  <si>
    <t>Шестерня масляного насоса</t>
  </si>
  <si>
    <t>Д67.33.01.04</t>
  </si>
  <si>
    <t>Д67.33.01.11</t>
  </si>
  <si>
    <t>Д27.33.01.30</t>
  </si>
  <si>
    <t>Кольцо уплотнительное</t>
  </si>
  <si>
    <t>Д27.33.01.27</t>
  </si>
  <si>
    <t>Насос водяной</t>
  </si>
  <si>
    <t xml:space="preserve">Шестерня </t>
  </si>
  <si>
    <t>Вал большой водяного насоса</t>
  </si>
  <si>
    <t xml:space="preserve">Д67.39.01.03 </t>
  </si>
  <si>
    <t>Манжета центробежного водяного насоса</t>
  </si>
  <si>
    <t xml:space="preserve">Д67.39.01.10  </t>
  </si>
  <si>
    <t>Вспомогательное оборудование</t>
  </si>
  <si>
    <t>Холодильник</t>
  </si>
  <si>
    <t>Амортизатор</t>
  </si>
  <si>
    <t>Т93.15.151.00</t>
  </si>
  <si>
    <t xml:space="preserve">Колесо вентилятора </t>
  </si>
  <si>
    <t xml:space="preserve">Колесо </t>
  </si>
  <si>
    <t>Вентилятор охлаждения тяговых двигателей</t>
  </si>
  <si>
    <t xml:space="preserve">Колесо вентилятора правое  </t>
  </si>
  <si>
    <t xml:space="preserve">Колесо вентилятора левое  </t>
  </si>
  <si>
    <t>Редуктор привода компрессора и вентилятора</t>
  </si>
  <si>
    <t>Вилка</t>
  </si>
  <si>
    <t>Вал горизонтальный</t>
  </si>
  <si>
    <t>Т93.65.17.06</t>
  </si>
  <si>
    <t>Т93.65.171.01</t>
  </si>
  <si>
    <t>Т93.65.172.13</t>
  </si>
  <si>
    <t>Мембрана</t>
  </si>
  <si>
    <t>Кольцо</t>
  </si>
  <si>
    <t>Колесо турбинное</t>
  </si>
  <si>
    <t>Колесо насосное</t>
  </si>
  <si>
    <t>Турбовоздуходувка РDН50V</t>
  </si>
  <si>
    <t>Калорифер</t>
  </si>
  <si>
    <t>Секция калорифера</t>
  </si>
  <si>
    <t>Т1592.02.000 (3ТКХ73019-007)</t>
  </si>
  <si>
    <t>Гребнесмазыватель</t>
  </si>
  <si>
    <t>Жгут</t>
  </si>
  <si>
    <t>АГС8.ЧМЭ3.05.00</t>
  </si>
  <si>
    <t>ГРС-40</t>
  </si>
  <si>
    <t>Кронштейн геркона</t>
  </si>
  <si>
    <t>АГС8.ЧМЭ3.00.07</t>
  </si>
  <si>
    <t>Кронштейн форсунки</t>
  </si>
  <si>
    <t>АГС8.ЧМЭ3.01.00</t>
  </si>
  <si>
    <t>Угольник гребнесмазывателя</t>
  </si>
  <si>
    <t>АГС8.ЧМЭ3.00.01</t>
  </si>
  <si>
    <t>Рукав в сборе</t>
  </si>
  <si>
    <t>АГС8.ВЛ80.03.00-05</t>
  </si>
  <si>
    <t>АГС8К.03.00.00</t>
  </si>
  <si>
    <t>Фильтр очистки масла</t>
  </si>
  <si>
    <t>АГС.306561.016</t>
  </si>
  <si>
    <t>Датчик магнитно-герконовый</t>
  </si>
  <si>
    <t>АГС.402232.004</t>
  </si>
  <si>
    <t>Втулка (Сайлентблок )</t>
  </si>
  <si>
    <t xml:space="preserve">Корпус буксы левый </t>
  </si>
  <si>
    <t>Крышка буксы передняя</t>
  </si>
  <si>
    <t>Крышка буксы задняя</t>
  </si>
  <si>
    <t>Упор горизонтальный</t>
  </si>
  <si>
    <t>Колодка тормозная локомотивная</t>
  </si>
  <si>
    <t>Шестерня тягового эл.двигателя</t>
  </si>
  <si>
    <t>0941300890</t>
  </si>
  <si>
    <t xml:space="preserve">Бандаж </t>
  </si>
  <si>
    <t>Т93.37.14.03</t>
  </si>
  <si>
    <t>ТУ 0941-096-01124328-02</t>
  </si>
  <si>
    <t>890х143х83</t>
  </si>
  <si>
    <t>3187170175</t>
  </si>
  <si>
    <t>Центр колесный</t>
  </si>
  <si>
    <t>Пружина</t>
  </si>
  <si>
    <t xml:space="preserve">Пластина резинометаллическая </t>
  </si>
  <si>
    <t xml:space="preserve">Амортизатор резинометаллический </t>
  </si>
  <si>
    <t>Т328.33.02.20</t>
  </si>
  <si>
    <t>Тормозная рычажная передача</t>
  </si>
  <si>
    <t>Т328.33.02.26</t>
  </si>
  <si>
    <t>Валик</t>
  </si>
  <si>
    <t xml:space="preserve">Втулка </t>
  </si>
  <si>
    <t>Электрическое оборудование</t>
  </si>
  <si>
    <t>Главный генератор типа ТD-802</t>
  </si>
  <si>
    <t>3455310696</t>
  </si>
  <si>
    <t>Корпус щеткодержателя</t>
  </si>
  <si>
    <t>Т463.60.70.00</t>
  </si>
  <si>
    <t>Масленка</t>
  </si>
  <si>
    <t>Т93.62.551.00</t>
  </si>
  <si>
    <t>Щётка электрографитная</t>
  </si>
  <si>
    <t xml:space="preserve">ЭГ-14 ИЛЕА.685271041 ИЛЕА.685271041-01 ИПФА.685271948 (4ВДР82745) </t>
  </si>
  <si>
    <t>3455310576</t>
  </si>
  <si>
    <t>Вентилятор</t>
  </si>
  <si>
    <t>Т463.61.96.01</t>
  </si>
  <si>
    <t>3455310694</t>
  </si>
  <si>
    <t>Т463.61.83.00</t>
  </si>
  <si>
    <t>3455310695</t>
  </si>
  <si>
    <t>Т463.61.93.00</t>
  </si>
  <si>
    <t xml:space="preserve">ЭГ-14 ИЛЕА.685211440 ИЛГЦ.685241449-01 ИПФА.685241343-13 ФЭ5581109-01 </t>
  </si>
  <si>
    <t>ЭГ-14 ИЛЕА.68524019-02</t>
  </si>
  <si>
    <t>16х25х40</t>
  </si>
  <si>
    <t>Тяговый двигатель типа ТЕ-006</t>
  </si>
  <si>
    <t>3187170807</t>
  </si>
  <si>
    <t>Т463.62.66.03</t>
  </si>
  <si>
    <t>3187170410</t>
  </si>
  <si>
    <t>Т463.62.69.01</t>
  </si>
  <si>
    <t>3455310562</t>
  </si>
  <si>
    <t>Т463.62.67.01</t>
  </si>
  <si>
    <t>3495691010</t>
  </si>
  <si>
    <t>Щетка электрографитная</t>
  </si>
  <si>
    <t>ЭГ-61А ИЛЕА.685244004</t>
  </si>
  <si>
    <t>2(12.5х32х50) АРМ.</t>
  </si>
  <si>
    <t>Машины электрические вспомогательные</t>
  </si>
  <si>
    <t xml:space="preserve">Электродвигатель холодильника </t>
  </si>
  <si>
    <t>Электродвигатель калорифера</t>
  </si>
  <si>
    <t>Т93.63.01.00</t>
  </si>
  <si>
    <t>Катушка</t>
  </si>
  <si>
    <t xml:space="preserve">Катушка главного полюса </t>
  </si>
  <si>
    <t>Катушка добавочого полюса</t>
  </si>
  <si>
    <t>T463.62.49.00</t>
  </si>
  <si>
    <t>Щеткодержатель тягового двигателя</t>
  </si>
  <si>
    <t>Щеткодержатель</t>
  </si>
  <si>
    <t xml:space="preserve">Палец щеткодержателя </t>
  </si>
  <si>
    <t>Аккумуляторная батарея</t>
  </si>
  <si>
    <t>3482300006</t>
  </si>
  <si>
    <t>Батарея аккумуляторная с электролитом</t>
  </si>
  <si>
    <t>75KPH-150P</t>
  </si>
  <si>
    <t>150А/ЧАС 90В</t>
  </si>
  <si>
    <t xml:space="preserve">Выключатели автоматические с максимальным номинальным током до 63 А </t>
  </si>
  <si>
    <t>Выключатель автоматический</t>
  </si>
  <si>
    <t>А-63М</t>
  </si>
  <si>
    <t>10А 110В IН=5А</t>
  </si>
  <si>
    <t>10А 110В IН=2А</t>
  </si>
  <si>
    <t>16А 110В IН=2А</t>
  </si>
  <si>
    <t>6,3А 110В IН=5А</t>
  </si>
  <si>
    <t xml:space="preserve">Контактор зарядки </t>
  </si>
  <si>
    <t>110В</t>
  </si>
  <si>
    <t xml:space="preserve">Контакт главный </t>
  </si>
  <si>
    <t xml:space="preserve">Контакт вспомогательный </t>
  </si>
  <si>
    <t>Контакт</t>
  </si>
  <si>
    <t>Т93.71.64.00</t>
  </si>
  <si>
    <t>Контактор</t>
  </si>
  <si>
    <t>Катушка токовая</t>
  </si>
  <si>
    <t xml:space="preserve">Т93.71.57.04 </t>
  </si>
  <si>
    <t>Контакт блокировочный</t>
  </si>
  <si>
    <t xml:space="preserve">Т93.71.001.00 </t>
  </si>
  <si>
    <t>Камера дугогасительная</t>
  </si>
  <si>
    <t xml:space="preserve">Контактор </t>
  </si>
  <si>
    <t>Т 509.71.51.00 (3-37-120447)</t>
  </si>
  <si>
    <t>Контакт блокировочный неподвижный</t>
  </si>
  <si>
    <t>T509.71.80.00</t>
  </si>
  <si>
    <t>ЧМЭ-3Т</t>
  </si>
  <si>
    <t>Контактор SV701</t>
  </si>
  <si>
    <t>Т93.71.02.01</t>
  </si>
  <si>
    <t>Т93.71.02.26</t>
  </si>
  <si>
    <t>Т93.71.02.28</t>
  </si>
  <si>
    <t>Контакторы SA263, SA261</t>
  </si>
  <si>
    <t xml:space="preserve">Контакт неподвижный </t>
  </si>
  <si>
    <t>Контакт главный</t>
  </si>
  <si>
    <t>Т93.71.40.00</t>
  </si>
  <si>
    <t xml:space="preserve">Катушка </t>
  </si>
  <si>
    <t>Т 509.85.43.00 (4-37-230943)</t>
  </si>
  <si>
    <t>Контакт вспомогательный включения</t>
  </si>
  <si>
    <t>Т93.71.65.00 (4-37-121413)</t>
  </si>
  <si>
    <t>Т93.71.66.00</t>
  </si>
  <si>
    <t>Реле RA 441, RA 221(RA 222), RA 227, RA 110</t>
  </si>
  <si>
    <t>Контроллер машиниста типа  НН-51</t>
  </si>
  <si>
    <t>Пружина контактная</t>
  </si>
  <si>
    <t xml:space="preserve">Набор валиков сопротивлений </t>
  </si>
  <si>
    <t>4-37-220 (687,669,796,704)</t>
  </si>
  <si>
    <t>7ШТ</t>
  </si>
  <si>
    <t>Реверсор</t>
  </si>
  <si>
    <t xml:space="preserve">Контакт </t>
  </si>
  <si>
    <t>Т509.74.61.00 (2-37-190112) (SM34)</t>
  </si>
  <si>
    <t>Контакт подвижный с гибким соединением</t>
  </si>
  <si>
    <t>Т509.74.63.00</t>
  </si>
  <si>
    <t>Т509.74.62.00</t>
  </si>
  <si>
    <t>Рукоятка реверсивная</t>
  </si>
  <si>
    <t xml:space="preserve">Т509.74.62.02     </t>
  </si>
  <si>
    <t>Рукоятка</t>
  </si>
  <si>
    <t>Резисторы постоянные непроволочные</t>
  </si>
  <si>
    <t>Резистор</t>
  </si>
  <si>
    <t>С5-36В 50</t>
  </si>
  <si>
    <t>ОЖО.467.551 ТУ</t>
  </si>
  <si>
    <t>1500ОМ 5%</t>
  </si>
  <si>
    <t>Электрощетки</t>
  </si>
  <si>
    <t>ЭГ-61А ИЛЕА.685271026-02 ИЛГЦ.685271125-02 ИПФА.685271956-01 И685271026-02 ФЭ3596542</t>
  </si>
  <si>
    <t>2(12,5х40х52/64) АРМ.</t>
  </si>
  <si>
    <t>ЭГ-2А ЭГ-2УМК ЭГ-61А ИЛЕА.685211237 ИЛЕА.685211237-06 И685211237-01 ФЭ5581407</t>
  </si>
  <si>
    <t>10х12,5х32 АРМ.</t>
  </si>
  <si>
    <t xml:space="preserve">ЭГ-14 ИЛЕА.685211503 ИПФА.685211933 ФЭ3596956 </t>
  </si>
  <si>
    <t>12,5х44х40 АРМ.</t>
  </si>
  <si>
    <t>ЭГ-14 ИЛЕА.685241093 ИЛЕА.685241093-01 ИПФА.685241992-02 ФЭ3596533СБ</t>
  </si>
  <si>
    <t>12,5х32х64 АРМ.</t>
  </si>
  <si>
    <t>Щётка угольная</t>
  </si>
  <si>
    <t>ЭГ-14 ЭГ-141 ИЛЕА.685271071-01</t>
  </si>
  <si>
    <t>2 (12,5х32х64)</t>
  </si>
  <si>
    <t>Реверсоры</t>
  </si>
  <si>
    <t>Контакт главный реверсора</t>
  </si>
  <si>
    <t>Соединение гибкое</t>
  </si>
  <si>
    <t xml:space="preserve">Т509.71.36.00 (3-37-260041)     </t>
  </si>
  <si>
    <t>Реле</t>
  </si>
  <si>
    <t>Т93.81.16.00  (4-37-230123) 4VDR 23123</t>
  </si>
  <si>
    <t>Контакт подвижный</t>
  </si>
  <si>
    <t>Т93.81.14.00</t>
  </si>
  <si>
    <t>Т93.81.15.00</t>
  </si>
  <si>
    <t>Реле перехода</t>
  </si>
  <si>
    <t>Т509.85.31.01</t>
  </si>
  <si>
    <t>Т509.85.51.00 (4-37-121820)</t>
  </si>
  <si>
    <t xml:space="preserve">Реле </t>
  </si>
  <si>
    <t xml:space="preserve">Реле сигнализации </t>
  </si>
  <si>
    <t>Т93.81.04.00</t>
  </si>
  <si>
    <t>Катушка подъемная</t>
  </si>
  <si>
    <t xml:space="preserve">Т93.81.17.00 </t>
  </si>
  <si>
    <t xml:space="preserve"> 110В</t>
  </si>
  <si>
    <t xml:space="preserve">Т509.85.41.02 </t>
  </si>
  <si>
    <t>Реле зарядки</t>
  </si>
  <si>
    <t xml:space="preserve">Датчик давления для контроля и двухпозиционного регулирования давления  </t>
  </si>
  <si>
    <t>Д 250Б-01</t>
  </si>
  <si>
    <t>Реле тяговое промежуточное</t>
  </si>
  <si>
    <t>ТРПУ-4-4</t>
  </si>
  <si>
    <t>Т93.81.34.03</t>
  </si>
  <si>
    <t>Т93.81.30.00 (4-37-230773)</t>
  </si>
  <si>
    <t>Т93.81.371.00</t>
  </si>
  <si>
    <t xml:space="preserve">Регулятор напряжения </t>
  </si>
  <si>
    <t xml:space="preserve">Катушка неподвижная    </t>
  </si>
  <si>
    <t>60А</t>
  </si>
  <si>
    <t>Катушка подвижная</t>
  </si>
  <si>
    <t>Т93.81.29.00</t>
  </si>
  <si>
    <t>Вентили электропневматические</t>
  </si>
  <si>
    <t>Т93.84.11.00</t>
  </si>
  <si>
    <t xml:space="preserve">Вентиль </t>
  </si>
  <si>
    <t>Электромагнит тяговый типа FA-12</t>
  </si>
  <si>
    <t>Контакт неподвижный</t>
  </si>
  <si>
    <t xml:space="preserve">Катушка магнита </t>
  </si>
  <si>
    <t xml:space="preserve">Т509.81.51.00 (3-120463)     </t>
  </si>
  <si>
    <t>Выключатели, отключатели, автоматы</t>
  </si>
  <si>
    <t xml:space="preserve">Переключатель управления </t>
  </si>
  <si>
    <t xml:space="preserve">Т509.80.51.00  </t>
  </si>
  <si>
    <t>6А</t>
  </si>
  <si>
    <t>Оборудование электротермическое прочее</t>
  </si>
  <si>
    <t>Нагреватель электрический трубчатый</t>
  </si>
  <si>
    <t>ТЭН-200-В13</t>
  </si>
  <si>
    <t>2КВТ 220В</t>
  </si>
  <si>
    <t>Контрольно-измерительные приборы</t>
  </si>
  <si>
    <t>Приборы измерительные электрические</t>
  </si>
  <si>
    <t xml:space="preserve">Амперметр </t>
  </si>
  <si>
    <t>М4200</t>
  </si>
  <si>
    <t>ГОСТ 8711-93</t>
  </si>
  <si>
    <t>100А-0-100</t>
  </si>
  <si>
    <t xml:space="preserve">Вольтметр </t>
  </si>
  <si>
    <t>0-150В</t>
  </si>
  <si>
    <t>Вольтметр</t>
  </si>
  <si>
    <t>М42300</t>
  </si>
  <si>
    <t>150В</t>
  </si>
  <si>
    <t>Амперметр</t>
  </si>
  <si>
    <t>MA 72C</t>
  </si>
  <si>
    <t>0-250В</t>
  </si>
  <si>
    <t>MA-96C</t>
  </si>
  <si>
    <t>250А DC 60МВ</t>
  </si>
  <si>
    <t>Приборы измерительные пневматические</t>
  </si>
  <si>
    <t>Манометр</t>
  </si>
  <si>
    <t>МТК100Б</t>
  </si>
  <si>
    <t>100 1.6МПА</t>
  </si>
  <si>
    <t>Предохранители и плавкие вставки</t>
  </si>
  <si>
    <t>Предохранитель плавкий</t>
  </si>
  <si>
    <t>ПП57-31372</t>
  </si>
  <si>
    <t>ТУ 16-522.107-74</t>
  </si>
  <si>
    <t>100А 380В</t>
  </si>
  <si>
    <t>ПН-15</t>
  </si>
  <si>
    <t>Лампы электрические и осветительная арматура</t>
  </si>
  <si>
    <t>ПЖ50-500-1</t>
  </si>
  <si>
    <t>Лампа накаливания</t>
  </si>
  <si>
    <t>Б 127-100</t>
  </si>
  <si>
    <t>ГОСТ 2239-79</t>
  </si>
  <si>
    <t>РН 60-4,8</t>
  </si>
  <si>
    <t>60В 4,8ВТ B15D/18</t>
  </si>
  <si>
    <t xml:space="preserve">Резистор </t>
  </si>
  <si>
    <t>МЛТ-0,5</t>
  </si>
  <si>
    <t xml:space="preserve">Резистор  </t>
  </si>
  <si>
    <t>МЛТ-2</t>
  </si>
  <si>
    <t>3,7 ОМ</t>
  </si>
  <si>
    <t>3,9КОМ 10%</t>
  </si>
  <si>
    <t>ПЭВР-100</t>
  </si>
  <si>
    <t>2,7КОМ</t>
  </si>
  <si>
    <t>ПЭВР-25</t>
  </si>
  <si>
    <t>510ОМ</t>
  </si>
  <si>
    <t>ПЭВ 50</t>
  </si>
  <si>
    <t>1,5КОМ 10%</t>
  </si>
  <si>
    <t>1КОМ 10%</t>
  </si>
  <si>
    <t>ПЭВР-50</t>
  </si>
  <si>
    <t>1500ОМ 10%</t>
  </si>
  <si>
    <t>Конденсаторы</t>
  </si>
  <si>
    <t xml:space="preserve">Конденсатор </t>
  </si>
  <si>
    <t>TC939</t>
  </si>
  <si>
    <t>2000МФ</t>
  </si>
  <si>
    <t>МБГП-2</t>
  </si>
  <si>
    <t>4МКФ 160В</t>
  </si>
  <si>
    <t>МБГП-1</t>
  </si>
  <si>
    <t>Изделия электроустановочные</t>
  </si>
  <si>
    <t>Розетка кабельная</t>
  </si>
  <si>
    <t>ШР20П4ЭШ8</t>
  </si>
  <si>
    <t>ШР32П12НШ1</t>
  </si>
  <si>
    <t>Вилка кабельная</t>
  </si>
  <si>
    <t>ШР48П20ЭШ1</t>
  </si>
  <si>
    <t>Розетка приборная</t>
  </si>
  <si>
    <t>Вилка приборная</t>
  </si>
  <si>
    <t>ШР20П5ЭШ2</t>
  </si>
  <si>
    <t>ШР32П7ЭШ9</t>
  </si>
  <si>
    <t>ШР48П2ЭШ2</t>
  </si>
  <si>
    <t>Разъём</t>
  </si>
  <si>
    <t>URS26Pol</t>
  </si>
  <si>
    <t>ШР16П2ЭШ2</t>
  </si>
  <si>
    <t>ШР20П3ЭШ2</t>
  </si>
  <si>
    <t>ШР48П26ЭШ2</t>
  </si>
  <si>
    <t>Вилка блочная</t>
  </si>
  <si>
    <t>ШР40П16ЭШ2</t>
  </si>
  <si>
    <t>ШР40П16ЭГ2</t>
  </si>
  <si>
    <t xml:space="preserve">Пружина сервомотора винтовая </t>
  </si>
  <si>
    <t>Д27.30.01.06</t>
  </si>
  <si>
    <t>Пружины вспомогательного оборудования и экипажной части</t>
  </si>
  <si>
    <t>Пружина наружная</t>
  </si>
  <si>
    <t>Т328.42.01.15 (4-02-4500-007)</t>
  </si>
  <si>
    <t>Пружина тормозного рычага</t>
  </si>
  <si>
    <t>Т328.42.01.14 (4-02-4673-000)</t>
  </si>
  <si>
    <t>Т93.65.175.07 (4-18-4500-054)</t>
  </si>
  <si>
    <t>Прокладка</t>
  </si>
  <si>
    <t>Д 67.45.02.03 (4 PIS 4285-95)</t>
  </si>
  <si>
    <t>4PIS 4284-10</t>
  </si>
  <si>
    <t>4-14-4202-048</t>
  </si>
  <si>
    <t>4PIS 4285-58</t>
  </si>
  <si>
    <t>5PIS 4280-31</t>
  </si>
  <si>
    <t>4-14-4202-060/1</t>
  </si>
  <si>
    <t>Уплотнение клапана</t>
  </si>
  <si>
    <t>Д27.16.01.23</t>
  </si>
  <si>
    <t>Д60.34.11.09</t>
  </si>
  <si>
    <t>5-14-4203-004</t>
  </si>
  <si>
    <t>5PIS 4294-23</t>
  </si>
  <si>
    <t>Д27.20.01.15</t>
  </si>
  <si>
    <t>Д27.16.01.15</t>
  </si>
  <si>
    <t>Д27.30.01.22</t>
  </si>
  <si>
    <t>64х50х2</t>
  </si>
  <si>
    <t>Манжета тормозного цилиндра</t>
  </si>
  <si>
    <t>055-060-30-2-2</t>
  </si>
  <si>
    <t xml:space="preserve"> 50х3</t>
  </si>
  <si>
    <t>Д27.43.01.00</t>
  </si>
  <si>
    <t>22х27</t>
  </si>
  <si>
    <t xml:space="preserve">Кольцо резиновое уплотнительное </t>
  </si>
  <si>
    <t>25х2</t>
  </si>
  <si>
    <t xml:space="preserve"> Компрессор К-2</t>
  </si>
  <si>
    <t>Т328.40.12.01</t>
  </si>
  <si>
    <t>Т328.40.17.06</t>
  </si>
  <si>
    <t>Шестерня ведомая</t>
  </si>
  <si>
    <t>Т328.40.23.08</t>
  </si>
  <si>
    <t>Шестерня ведущая</t>
  </si>
  <si>
    <t>Т328.40.23.11</t>
  </si>
  <si>
    <t>Палец поршневой</t>
  </si>
  <si>
    <t>Т328.40.241.05</t>
  </si>
  <si>
    <t>394-011</t>
  </si>
  <si>
    <t>Седло клапана</t>
  </si>
  <si>
    <t>Клапан стабилизатора</t>
  </si>
  <si>
    <t>Клапан редуктора</t>
  </si>
  <si>
    <t>Редуктор</t>
  </si>
  <si>
    <t>Кран вспомогательного тормоза усл. № 254</t>
  </si>
  <si>
    <t>Кран вспомогательного тормоза</t>
  </si>
  <si>
    <t xml:space="preserve"> усл. № 254</t>
  </si>
  <si>
    <t>Поршень нижний</t>
  </si>
  <si>
    <t>Поршень верхний</t>
  </si>
  <si>
    <t>Диск</t>
  </si>
  <si>
    <t>Клапан выпускной</t>
  </si>
  <si>
    <t>Поршень переключательный</t>
  </si>
  <si>
    <t>Кольцо стопорное</t>
  </si>
  <si>
    <t>Заглушка</t>
  </si>
  <si>
    <t xml:space="preserve"> Краны</t>
  </si>
  <si>
    <t xml:space="preserve">Кран разобщительный </t>
  </si>
  <si>
    <t xml:space="preserve">Кран концевой </t>
  </si>
  <si>
    <t>Клапаны</t>
  </si>
  <si>
    <t xml:space="preserve">Клапан обратный </t>
  </si>
  <si>
    <t>Э155СБ</t>
  </si>
  <si>
    <t>ТУ 3184-010-10785350-2004</t>
  </si>
  <si>
    <t>0,6-1МПА G1 1/2-B 128х162х86</t>
  </si>
  <si>
    <t xml:space="preserve">Клапан переключательный </t>
  </si>
  <si>
    <t>3ПК</t>
  </si>
  <si>
    <t xml:space="preserve">Стеклоочиститель </t>
  </si>
  <si>
    <t>Рукава соединительные</t>
  </si>
  <si>
    <t>ГОСТ 2593-82</t>
  </si>
  <si>
    <t>Автосцепка</t>
  </si>
  <si>
    <t>Замок автосцепки</t>
  </si>
  <si>
    <t>106.01.002-0</t>
  </si>
  <si>
    <t>Замкодержатель</t>
  </si>
  <si>
    <t>106.01.003-0</t>
  </si>
  <si>
    <t>Подъемник замка</t>
  </si>
  <si>
    <t>106.01.004-0</t>
  </si>
  <si>
    <t>Валик подъемника</t>
  </si>
  <si>
    <t>106.01.005-0</t>
  </si>
  <si>
    <t>Предохранитель замка</t>
  </si>
  <si>
    <t>106.01.006-0 (106.01.006-5)</t>
  </si>
  <si>
    <t>Клин поглощающего аппарата</t>
  </si>
  <si>
    <t>106.02.003-0</t>
  </si>
  <si>
    <t>106.02.005-0</t>
  </si>
  <si>
    <t>Пружина поглощающего аппарата</t>
  </si>
  <si>
    <t>106.02.006-0</t>
  </si>
  <si>
    <t>ПОДШИПНИКИ КАЧЕНИЯ</t>
  </si>
  <si>
    <t>Подшипник шариковый радиальный</t>
  </si>
  <si>
    <t>ГОСТ 8338-75, 520-2002</t>
  </si>
  <si>
    <t>3х10х4</t>
  </si>
  <si>
    <t xml:space="preserve">Подшипник качения </t>
  </si>
  <si>
    <t>ГОСТ 520-2002</t>
  </si>
  <si>
    <t>85х130х22</t>
  </si>
  <si>
    <t>15х35х11</t>
  </si>
  <si>
    <t>6-302</t>
  </si>
  <si>
    <t>15х42х13</t>
  </si>
  <si>
    <t>20х52х15</t>
  </si>
  <si>
    <t>6-304 КШ2У</t>
  </si>
  <si>
    <t>35х80х21</t>
  </si>
  <si>
    <t>45х100х25</t>
  </si>
  <si>
    <t>55х120х29</t>
  </si>
  <si>
    <t>65х140х33</t>
  </si>
  <si>
    <t>4-46213 Е</t>
  </si>
  <si>
    <t>65х120х23</t>
  </si>
  <si>
    <t>25х42х11</t>
  </si>
  <si>
    <t>80203 АС17</t>
  </si>
  <si>
    <t>17х40х12</t>
  </si>
  <si>
    <t>32205 Д1</t>
  </si>
  <si>
    <t>25х52х15</t>
  </si>
  <si>
    <t>32309 ЛМ</t>
  </si>
  <si>
    <t>42311 М1</t>
  </si>
  <si>
    <t>55х120х32</t>
  </si>
  <si>
    <t>943/20</t>
  </si>
  <si>
    <t>20х26х25</t>
  </si>
  <si>
    <t>30-3003234 А</t>
  </si>
  <si>
    <t>ТУ37.006.051-73</t>
  </si>
  <si>
    <t>Нормы расхода</t>
  </si>
  <si>
    <t>Код               СК-МТР</t>
  </si>
  <si>
    <t>Наименование</t>
  </si>
  <si>
    <t>Марка материала, обозначение чертежа</t>
  </si>
  <si>
    <t>ГОСТ, ТУ</t>
  </si>
  <si>
    <t>Ед. изм</t>
  </si>
  <si>
    <t>ТО-2</t>
  </si>
  <si>
    <t>ТО-3</t>
  </si>
  <si>
    <t>ТР-1</t>
  </si>
  <si>
    <t>ТР-2</t>
  </si>
  <si>
    <t>ТР-3</t>
  </si>
  <si>
    <t>СР</t>
  </si>
  <si>
    <t>НЕФТЬ, НЕФТЕПРОДУКТЫ, АЛЬТЕРНАТИВНЫЕ ВИДЫ ТОПЛИВА. ГАЗ</t>
  </si>
  <si>
    <t>Нефтепродукты. Альтернативные виды топлива</t>
  </si>
  <si>
    <t>Нефтепродукты светлые</t>
  </si>
  <si>
    <t>0251110001</t>
  </si>
  <si>
    <t xml:space="preserve">Бензин авиационный </t>
  </si>
  <si>
    <t>Б-70</t>
  </si>
  <si>
    <t>ТУ 38.101913-82</t>
  </si>
  <si>
    <t>т</t>
  </si>
  <si>
    <t>0251220003</t>
  </si>
  <si>
    <t>Керосин осветительный</t>
  </si>
  <si>
    <t>КО-25</t>
  </si>
  <si>
    <t>ТУ 38.401-58-10-01</t>
  </si>
  <si>
    <t>кг</t>
  </si>
  <si>
    <t>0251310013</t>
  </si>
  <si>
    <t>Топливо дизельное летнее</t>
  </si>
  <si>
    <t>Л-0,2-62</t>
  </si>
  <si>
    <t>ГОСТ 305-82</t>
  </si>
  <si>
    <t>0251320000</t>
  </si>
  <si>
    <t>Топливо дизельное зимнее</t>
  </si>
  <si>
    <t>З-0,2-40</t>
  </si>
  <si>
    <t>Масла смазочные (нефтяные)</t>
  </si>
  <si>
    <t>Масло компрессорное из сернистых нефтей</t>
  </si>
  <si>
    <t>0253900021</t>
  </si>
  <si>
    <t>Масло осевое летнее</t>
  </si>
  <si>
    <t>Л</t>
  </si>
  <si>
    <t>ГОСТ 610-72</t>
  </si>
  <si>
    <t>0253900015</t>
  </si>
  <si>
    <t>Масло осевое зимнее</t>
  </si>
  <si>
    <t>З</t>
  </si>
  <si>
    <t>Смазки пластичные и суспензии для нанесения твердых смазочных покрытий</t>
  </si>
  <si>
    <t>Смазка железнодорожная</t>
  </si>
  <si>
    <t>0254210300</t>
  </si>
  <si>
    <t xml:space="preserve">Смазка пластичная </t>
  </si>
  <si>
    <t>БУКСОЛ</t>
  </si>
  <si>
    <t>ТУ 0254-107-01124328-2001</t>
  </si>
  <si>
    <t>0254210066</t>
  </si>
  <si>
    <t>Смазка приборная</t>
  </si>
  <si>
    <t xml:space="preserve">ЦИАТИМ-201 </t>
  </si>
  <si>
    <t>ГОСТ 6267-74</t>
  </si>
  <si>
    <t>0254610104</t>
  </si>
  <si>
    <t>Смазка редукторная зимняя</t>
  </si>
  <si>
    <t>ОСП-З</t>
  </si>
  <si>
    <t>ТУ 38.401-58-81-94</t>
  </si>
  <si>
    <t>0254610105</t>
  </si>
  <si>
    <t>Смазка  редукторная летняя</t>
  </si>
  <si>
    <t>ОСП-Л</t>
  </si>
  <si>
    <t>Углеводороды твердые (нефтяные и сланцевые)</t>
  </si>
  <si>
    <t>0255190079</t>
  </si>
  <si>
    <t>Парафин нефтяной твердый</t>
  </si>
  <si>
    <t>Т-1</t>
  </si>
  <si>
    <t>ГОСТ 23683-79</t>
  </si>
  <si>
    <t>Битумы нефтяные и сланцевые</t>
  </si>
  <si>
    <t>0256330001</t>
  </si>
  <si>
    <t>Битум нефтяной специальный</t>
  </si>
  <si>
    <t>Б</t>
  </si>
  <si>
    <t>ГОСТ 21822-87</t>
  </si>
  <si>
    <t>Газ горючий природный и искусственный, конденсат газовый, гелий, газ нефтепереработки и пиролиза, продукты газоперерабатывающих заводов</t>
  </si>
  <si>
    <t>Газ нефтепереработки и пиролиза, продукты газоперерабатывающих заводов</t>
  </si>
  <si>
    <t>0272360001</t>
  </si>
  <si>
    <t>Смесь</t>
  </si>
  <si>
    <t>ПРОПАН-БУТАН</t>
  </si>
  <si>
    <t>ГОСТ 21443-75 Э</t>
  </si>
  <si>
    <t>ПРОКАТ ЧЕРНЫХ МЕТАЛЛОВ</t>
  </si>
  <si>
    <t>Сортовой прокат обыкновенного качества</t>
  </si>
  <si>
    <t xml:space="preserve">Прокат крупносортный </t>
  </si>
  <si>
    <t>0931000191</t>
  </si>
  <si>
    <t>Круг</t>
  </si>
  <si>
    <t>СТ3СП</t>
  </si>
  <si>
    <t>ГОСТ 2590-2006, 535-2005</t>
  </si>
  <si>
    <t>35</t>
  </si>
  <si>
    <t>0931001568</t>
  </si>
  <si>
    <t>СТ3СП/ПС</t>
  </si>
  <si>
    <t>50</t>
  </si>
  <si>
    <t>СТ3</t>
  </si>
  <si>
    <t>Прокат среднесортный</t>
  </si>
  <si>
    <t>0932000323</t>
  </si>
  <si>
    <t>0932000326</t>
  </si>
  <si>
    <t>30</t>
  </si>
  <si>
    <t>0932000337</t>
  </si>
  <si>
    <t>20</t>
  </si>
  <si>
    <t>Прокат мелкосортный (без обручного)</t>
  </si>
  <si>
    <t>0933000071</t>
  </si>
  <si>
    <t>12</t>
  </si>
  <si>
    <t>0933000245</t>
  </si>
  <si>
    <t>16</t>
  </si>
  <si>
    <t>0933004877</t>
  </si>
  <si>
    <t>Полоса</t>
  </si>
  <si>
    <t>СТ3КП</t>
  </si>
  <si>
    <t>ГОСТ 103-2006, 535-2005</t>
  </si>
  <si>
    <t>6х40</t>
  </si>
  <si>
    <t>Прокат сортовой конструкционный</t>
  </si>
  <si>
    <t>Прокат сортовой конструкционный среднесортный</t>
  </si>
  <si>
    <t>45</t>
  </si>
  <si>
    <t>ГОСТ 2590-2006, 1050-88</t>
  </si>
  <si>
    <t>0952000549</t>
  </si>
  <si>
    <t>Шестигранник</t>
  </si>
  <si>
    <t>ГОСТ 2879-2006, 1050-88</t>
  </si>
  <si>
    <t>Прокат листовой рядовой и жесть</t>
  </si>
  <si>
    <t>Прокат толстолистовой рядовых марок (от 4 мм) углеродистый</t>
  </si>
  <si>
    <t>0973000002</t>
  </si>
  <si>
    <t>Лист</t>
  </si>
  <si>
    <t>ГОСТ 380-2005, 19903-74, 14637-89</t>
  </si>
  <si>
    <t>0981310037</t>
  </si>
  <si>
    <t>СТ3СП3</t>
  </si>
  <si>
    <t>ГОСТ 19903-74, 14637-89</t>
  </si>
  <si>
    <t>Прокат тонколистовой рядовых марок толщиной от 1,9 до 3,9 мм</t>
  </si>
  <si>
    <t>0972100037</t>
  </si>
  <si>
    <t>ГОСТ 19904-90</t>
  </si>
  <si>
    <t>1,5х1,25х2,5</t>
  </si>
  <si>
    <t>Прокат кровельный</t>
  </si>
  <si>
    <t>0974000005</t>
  </si>
  <si>
    <t>Лист кровельний</t>
  </si>
  <si>
    <t>08ПС</t>
  </si>
  <si>
    <t>0974010044</t>
  </si>
  <si>
    <t>Лист оцинкованный</t>
  </si>
  <si>
    <t>ГОСТ 14918-80</t>
  </si>
  <si>
    <t>МЕТАЛЛОИЗДЕЛИЯ ПРОМЫШЛЕННОГО НАЗНАЧЕНИЯ (МЕТИЗЫ)</t>
  </si>
  <si>
    <t>ГОСТ 2246-70</t>
  </si>
  <si>
    <t>Проволока стальная углеродистая пружинная</t>
  </si>
  <si>
    <t>ГОСТ 9389-75</t>
  </si>
  <si>
    <t>Проволока нихромовая</t>
  </si>
  <si>
    <t>Х20Н80</t>
  </si>
  <si>
    <t>ГОСТ 12766.1-90</t>
  </si>
  <si>
    <t>Изделия из проволоки (гвозди, электроды, сетка)</t>
  </si>
  <si>
    <t>Электроды металлические сварочные, кроме нержавеющих</t>
  </si>
  <si>
    <t>Электрод</t>
  </si>
  <si>
    <t>МР-3</t>
  </si>
  <si>
    <t>ГОСТ 9466-75, 9467-75</t>
  </si>
  <si>
    <t>1272000039</t>
  </si>
  <si>
    <t>УОНИИ-13/45</t>
  </si>
  <si>
    <t>3</t>
  </si>
  <si>
    <t>1272003083</t>
  </si>
  <si>
    <t>УОНИИ-13/55</t>
  </si>
  <si>
    <t>4</t>
  </si>
  <si>
    <t>1272003948</t>
  </si>
  <si>
    <t>5</t>
  </si>
  <si>
    <t xml:space="preserve">Сетка стальная, кроме арматурной </t>
  </si>
  <si>
    <r>
      <t>м</t>
    </r>
    <r>
      <rPr>
        <vertAlign val="superscript"/>
        <sz val="12"/>
        <rFont val="Times New Roman"/>
        <family val="1"/>
        <charset val="204"/>
      </rPr>
      <t>2</t>
    </r>
  </si>
  <si>
    <t>ТРУБЫ СТАЛЬНЫЕ</t>
  </si>
  <si>
    <t xml:space="preserve">Трубы тонкостенные бесшовные </t>
  </si>
  <si>
    <t>Труба</t>
  </si>
  <si>
    <t>10-20</t>
  </si>
  <si>
    <t>ГОСТ 8733-74, 8734-75</t>
  </si>
  <si>
    <t>м</t>
  </si>
  <si>
    <t>ГОСТ 3262-75</t>
  </si>
  <si>
    <t>ГОСТ 8731-74, 8732-78</t>
  </si>
  <si>
    <t>МЕТАЛЛОПРОДУКЦИЯ ПРОЧАЯ И НЕКОНДИЦИОННАЯ</t>
  </si>
  <si>
    <t>шт</t>
  </si>
  <si>
    <t>Металлоизделия прочие</t>
  </si>
  <si>
    <t>Продукция порошковой металлургии</t>
  </si>
  <si>
    <t>Порошок железный</t>
  </si>
  <si>
    <t>ПЖВ-5,71</t>
  </si>
  <si>
    <t>ГОСТ 9849-86</t>
  </si>
  <si>
    <t>КРЕПЕЖНЫЕ ИЗДЕЛИЯ ОБЩЕМАШИНОСТРОИТЕЛЬНОГО ПРИМЕНЕНИЯ</t>
  </si>
  <si>
    <t>Болты шестигранные с диаметром резьбы до 48 мм</t>
  </si>
  <si>
    <t>1610000235</t>
  </si>
  <si>
    <t>Болт с гайкой</t>
  </si>
  <si>
    <t>ГОСТ 7798-70</t>
  </si>
  <si>
    <t>8х20</t>
  </si>
  <si>
    <t>1610000237</t>
  </si>
  <si>
    <t>8х30</t>
  </si>
  <si>
    <t>1610000245</t>
  </si>
  <si>
    <t>10х20</t>
  </si>
  <si>
    <t>1610000246</t>
  </si>
  <si>
    <t>10х25</t>
  </si>
  <si>
    <t>1610000247</t>
  </si>
  <si>
    <t>10х30</t>
  </si>
  <si>
    <t>10х40</t>
  </si>
  <si>
    <t>1610000260</t>
  </si>
  <si>
    <t>12х35</t>
  </si>
  <si>
    <t>1610000262</t>
  </si>
  <si>
    <t>12х45</t>
  </si>
  <si>
    <t>12х80</t>
  </si>
  <si>
    <t>1610000282</t>
  </si>
  <si>
    <t>16х50</t>
  </si>
  <si>
    <t>1610000284</t>
  </si>
  <si>
    <t>16х60</t>
  </si>
  <si>
    <t>1610000288</t>
  </si>
  <si>
    <t>16х90</t>
  </si>
  <si>
    <t>Винты установочные и прочие. Шурупы</t>
  </si>
  <si>
    <t>1650000505</t>
  </si>
  <si>
    <t>Винт</t>
  </si>
  <si>
    <t>ГОСТ 17473-80</t>
  </si>
  <si>
    <t>3х4</t>
  </si>
  <si>
    <t>ГОСТ 17473-80, 10702-78</t>
  </si>
  <si>
    <t>1650000492</t>
  </si>
  <si>
    <t>3х30</t>
  </si>
  <si>
    <t>1650000069</t>
  </si>
  <si>
    <t>4х5</t>
  </si>
  <si>
    <t>1650001446</t>
  </si>
  <si>
    <t>B.М4-8GХ10.48</t>
  </si>
  <si>
    <t>4х10</t>
  </si>
  <si>
    <t>4х40</t>
  </si>
  <si>
    <t>1650023463</t>
  </si>
  <si>
    <t>ГОСТ 17475-80, 10702-78</t>
  </si>
  <si>
    <t>8х22</t>
  </si>
  <si>
    <t>Шуруп</t>
  </si>
  <si>
    <t>ГОСТ 1144-80, 10702-78</t>
  </si>
  <si>
    <t>1650013092</t>
  </si>
  <si>
    <t>6х50</t>
  </si>
  <si>
    <t>1650023003</t>
  </si>
  <si>
    <t>6х60</t>
  </si>
  <si>
    <t>Шпильки. Класс точности В</t>
  </si>
  <si>
    <t>М12-6GХ80.58</t>
  </si>
  <si>
    <t>ГОСТ 22032-76</t>
  </si>
  <si>
    <t>Гайки, заклепки, шайбы, штифты, шплинты</t>
  </si>
  <si>
    <t>Гайка</t>
  </si>
  <si>
    <t>Заклепка</t>
  </si>
  <si>
    <t>ГОСТ 10299-80</t>
  </si>
  <si>
    <t>Шайба пружинная</t>
  </si>
  <si>
    <t>Шайба плоская</t>
  </si>
  <si>
    <t>ГОСТ 11371-78</t>
  </si>
  <si>
    <t>1680003004</t>
  </si>
  <si>
    <t>Шплинт</t>
  </si>
  <si>
    <t>ГОСТ 397-79</t>
  </si>
  <si>
    <t>2х25</t>
  </si>
  <si>
    <t>1680003008</t>
  </si>
  <si>
    <t>2,5х20</t>
  </si>
  <si>
    <t>1680003023</t>
  </si>
  <si>
    <t>3,2х32</t>
  </si>
  <si>
    <t>МЕТАЛЛЫ ЦВЕТНЫЕ, ИХ СЫРЬЕ, СПЛАВЫ И СОЕДИНЕНИЯ</t>
  </si>
  <si>
    <t>Металлы легкие, их сырье, сплавы и соединения</t>
  </si>
  <si>
    <t>Флюсы</t>
  </si>
  <si>
    <t>Флюс сварочный</t>
  </si>
  <si>
    <t>АН-348А</t>
  </si>
  <si>
    <t>ГОСТ 9087-81</t>
  </si>
  <si>
    <t>Металлы тяжелые легкоплавкие, их сырье, сплавы и соединения</t>
  </si>
  <si>
    <t>Олово, его сырье и сплавы</t>
  </si>
  <si>
    <t>Олово в чушках</t>
  </si>
  <si>
    <t>01</t>
  </si>
  <si>
    <t>ГОСТ 860-75</t>
  </si>
  <si>
    <t>Припои на основе олова, свинца и индия</t>
  </si>
  <si>
    <t>Припой оловянно-свинцовый сурмянистый в чушках</t>
  </si>
  <si>
    <t>ПОССУ 30-2</t>
  </si>
  <si>
    <t xml:space="preserve">ГОСТ 21930-76  </t>
  </si>
  <si>
    <t>Припой оловянно-свинцовый бессурьмянистый в чушках</t>
  </si>
  <si>
    <t>ПОС-40</t>
  </si>
  <si>
    <t xml:space="preserve">Припой </t>
  </si>
  <si>
    <t>ПОС-60</t>
  </si>
  <si>
    <t>ПОС-61</t>
  </si>
  <si>
    <t>Баббиты</t>
  </si>
  <si>
    <t>Баббит</t>
  </si>
  <si>
    <t>Б-16</t>
  </si>
  <si>
    <t>ГОСТ 1320-74</t>
  </si>
  <si>
    <t>Б-83</t>
  </si>
  <si>
    <t>Металлы тяжелые среднеплавкие, их сырье, сплавы и соединения</t>
  </si>
  <si>
    <t>Медь, ее сырье и сплавы</t>
  </si>
  <si>
    <t>Припой медно-фосфористый</t>
  </si>
  <si>
    <t>Порошки, пудры, крупки, пасты цветных металлов</t>
  </si>
  <si>
    <t>Порошки, пудры, крупки, пасты легких металлов и их сплавов</t>
  </si>
  <si>
    <t xml:space="preserve">Пудра алюминиевая </t>
  </si>
  <si>
    <t>ПАК-4</t>
  </si>
  <si>
    <t>ГОСТ 5494-95</t>
  </si>
  <si>
    <t>ПРОКАТ ЦВЕТНЫХ МЕТАЛЛОВ</t>
  </si>
  <si>
    <t>Прокат тяжелых среднеплавких металлов</t>
  </si>
  <si>
    <t>Прокат медный</t>
  </si>
  <si>
    <t>М1</t>
  </si>
  <si>
    <t>ГОСТ 1173-2006</t>
  </si>
  <si>
    <t>ГОСТ 617-2006</t>
  </si>
  <si>
    <t>55х2,5</t>
  </si>
  <si>
    <t>Пруток</t>
  </si>
  <si>
    <t>ГОСТ 1535-2006</t>
  </si>
  <si>
    <t>Шина</t>
  </si>
  <si>
    <t>ШММ</t>
  </si>
  <si>
    <t>ГОСТ 434-78</t>
  </si>
  <si>
    <t>8х80</t>
  </si>
  <si>
    <t>1844200059</t>
  </si>
  <si>
    <t>Шина прямоугольная</t>
  </si>
  <si>
    <t>10х100</t>
  </si>
  <si>
    <t>Труба медная</t>
  </si>
  <si>
    <t>М3</t>
  </si>
  <si>
    <t>1844700412</t>
  </si>
  <si>
    <t>1844900197</t>
  </si>
  <si>
    <t>Проволока прямоугольная</t>
  </si>
  <si>
    <t>ПММ</t>
  </si>
  <si>
    <t>4х3</t>
  </si>
  <si>
    <t>Прокат латунный</t>
  </si>
  <si>
    <t xml:space="preserve">Сетка </t>
  </si>
  <si>
    <t>№025 Л80</t>
  </si>
  <si>
    <t>ГОСТ 6613-86</t>
  </si>
  <si>
    <t>0,025х0,025</t>
  </si>
  <si>
    <t>Пруток латунный круглый</t>
  </si>
  <si>
    <t>ГОСТ 2060-2006</t>
  </si>
  <si>
    <t>1845700325</t>
  </si>
  <si>
    <t>ЛС59-1</t>
  </si>
  <si>
    <t>Прокат бронзовый</t>
  </si>
  <si>
    <t>Пруток бронзовый</t>
  </si>
  <si>
    <t>БРКМЦ 3-1</t>
  </si>
  <si>
    <t>ГОСТ 1628-78</t>
  </si>
  <si>
    <t>1846704003</t>
  </si>
  <si>
    <t>1846704017</t>
  </si>
  <si>
    <t xml:space="preserve">Пруток бронзовый </t>
  </si>
  <si>
    <t xml:space="preserve">БРАЖ 9-4 </t>
  </si>
  <si>
    <t>ПРОДУКЦИЯ НЕОРГАНИЧЕСКОЙ ХИМИИ, СЫРЬЕ ГОРНОХИМИЧЕСКОЕ И УДОБРЕНИЯ</t>
  </si>
  <si>
    <t>Сырье горнохимическое, металлы легкие, металлоиды и газы</t>
  </si>
  <si>
    <t>Газы</t>
  </si>
  <si>
    <t>Кислород газообразный технический</t>
  </si>
  <si>
    <t>ГОСТ 5583-78</t>
  </si>
  <si>
    <t>1 Сорт</t>
  </si>
  <si>
    <r>
      <t>м</t>
    </r>
    <r>
      <rPr>
        <vertAlign val="superscript"/>
        <sz val="12"/>
        <rFont val="Times New Roman"/>
        <family val="1"/>
        <charset val="204"/>
      </rPr>
      <t>3</t>
    </r>
  </si>
  <si>
    <t xml:space="preserve">Аргон газообразный </t>
  </si>
  <si>
    <t>ГОСТ 10157-79</t>
  </si>
  <si>
    <t>А</t>
  </si>
  <si>
    <t>Основания и содопродукты</t>
  </si>
  <si>
    <t xml:space="preserve">Сода кальцинированная </t>
  </si>
  <si>
    <t>ГОСТ 5100-85</t>
  </si>
  <si>
    <t>Соли кислородных кислот</t>
  </si>
  <si>
    <t>Высший сорт</t>
  </si>
  <si>
    <t>Соли хромовой, молибденовой, марганцевой борной, титановой, оловянной и ванадиевой кислот</t>
  </si>
  <si>
    <t>Бура техническая</t>
  </si>
  <si>
    <t>ГОСТ 8429-77</t>
  </si>
  <si>
    <t>94% 1Сорт</t>
  </si>
  <si>
    <t xml:space="preserve">Соли бескислородных кислот </t>
  </si>
  <si>
    <t>Азиды, нитриды, карбиды</t>
  </si>
  <si>
    <t>Карбид кальция</t>
  </si>
  <si>
    <t>ГОСТ 1460-81</t>
  </si>
  <si>
    <t>25/80 1Сорт</t>
  </si>
  <si>
    <t>ПОЛИМЕРЫ, ПЛАСТИЧЕСКИЕ МАССЫ, ХИМИЧЕСКИЕ ВОЛОКНА И КАУЧУКИ</t>
  </si>
  <si>
    <t>Смолы полимеризационные</t>
  </si>
  <si>
    <t>Полимеры этилена и его алкилпроизводных</t>
  </si>
  <si>
    <t>Эластомер герметизирующий</t>
  </si>
  <si>
    <t>ГЭН-150В</t>
  </si>
  <si>
    <t>ОСТ 6-05-5101-78</t>
  </si>
  <si>
    <t>Смолы, получаемые поликонденсацией и ступенчатой полимеризацией</t>
  </si>
  <si>
    <t>Смолы фенолоформальдегидные</t>
  </si>
  <si>
    <t>Лак бакелитовый</t>
  </si>
  <si>
    <t>ЛБС-1</t>
  </si>
  <si>
    <t>ГОСТ 901-78</t>
  </si>
  <si>
    <t>Смолы эпоксидные</t>
  </si>
  <si>
    <t xml:space="preserve">Смола эпоксидная </t>
  </si>
  <si>
    <t>ЭД-20</t>
  </si>
  <si>
    <t>ГОСТ 10587-84</t>
  </si>
  <si>
    <t>Пластмассы, материалы и полуфабрикаты на основе полимеризационных смол</t>
  </si>
  <si>
    <t>Материалы пленочные на основе полимеризационных смол</t>
  </si>
  <si>
    <t>Лента поливинилхлоридная</t>
  </si>
  <si>
    <t>ПВХ</t>
  </si>
  <si>
    <t>ТУ 6.05-1801-76</t>
  </si>
  <si>
    <t>0,2х1,5</t>
  </si>
  <si>
    <t>Материалы профильно-погонажные из термопластов</t>
  </si>
  <si>
    <t>Трубка из поливинилхлоридного пластика</t>
  </si>
  <si>
    <t>305 ТВ-40</t>
  </si>
  <si>
    <t>ГОСТ 19034-82</t>
  </si>
  <si>
    <t>10  1 Сорт</t>
  </si>
  <si>
    <t xml:space="preserve">Трубка </t>
  </si>
  <si>
    <t>ТЛВ</t>
  </si>
  <si>
    <t>ТУ 16-503.113-78</t>
  </si>
  <si>
    <t>Пластмассы, материалы и полуфабрикаты на основе смол, получаемых поликонденсацией</t>
  </si>
  <si>
    <t>Клеи на основе смол, получаемых поликонденсацией</t>
  </si>
  <si>
    <t xml:space="preserve">Клей </t>
  </si>
  <si>
    <t>БФ-2</t>
  </si>
  <si>
    <t>ГОСТ 12172-74</t>
  </si>
  <si>
    <t>Продукция из полимеров прочая</t>
  </si>
  <si>
    <t>Стеклопластики</t>
  </si>
  <si>
    <t>Стеклотекстолит электротехнический листовой</t>
  </si>
  <si>
    <t>СТЭФ</t>
  </si>
  <si>
    <t>ГОСТ 12652-74</t>
  </si>
  <si>
    <t>МАТЕРИАЛЫ ЛАКОКРАСОЧНЫЕ, ПОЛУПРОДУКТЫ, КИНО-,ФОТО- И МАГНИТНЫЕ МАТЕРИАЛЫ И ТОВАРЫ БЫТОВОЙ ХИМИИ</t>
  </si>
  <si>
    <t>Материалы лакокрасочные</t>
  </si>
  <si>
    <t>Лаки на конденсационных смолах</t>
  </si>
  <si>
    <t>Лак</t>
  </si>
  <si>
    <t>ГФ-95</t>
  </si>
  <si>
    <t>ГОСТ 8018-70</t>
  </si>
  <si>
    <t>БТ-99</t>
  </si>
  <si>
    <t>ГОСТ 8017-74</t>
  </si>
  <si>
    <t>ФЛ-98</t>
  </si>
  <si>
    <t>ГОСТ 12294-66</t>
  </si>
  <si>
    <t>БТ-783</t>
  </si>
  <si>
    <t>ГОСТ 1347-77</t>
  </si>
  <si>
    <t>Лак пентафталевый</t>
  </si>
  <si>
    <t>ПФ-283</t>
  </si>
  <si>
    <t>2311220004</t>
  </si>
  <si>
    <t>Лак пленкообразующий</t>
  </si>
  <si>
    <t>РА-6 Герметик</t>
  </si>
  <si>
    <t>ТУ 6-05-281-9-75</t>
  </si>
  <si>
    <t>Эмали, грунтовки и шпатлевки на конденсационных смолах</t>
  </si>
  <si>
    <t>2312220683</t>
  </si>
  <si>
    <t xml:space="preserve">Эмаль </t>
  </si>
  <si>
    <t>ПФ-М ВЕГА ЖД</t>
  </si>
  <si>
    <t>ТУ 2312-015-23076885-04</t>
  </si>
  <si>
    <t>2312220632</t>
  </si>
  <si>
    <t>2312221143</t>
  </si>
  <si>
    <t>ПФ-М ВЕГА ЖД ЭКОНОМ</t>
  </si>
  <si>
    <t>ТУ 2312-010-23076885-02 ИЗМ.1,2</t>
  </si>
  <si>
    <t>2312220657</t>
  </si>
  <si>
    <t>2312221151</t>
  </si>
  <si>
    <t>ПФ-ОБЬ-ЖД</t>
  </si>
  <si>
    <t>ТУ 2312-022-16913493-02</t>
  </si>
  <si>
    <t>2312220651</t>
  </si>
  <si>
    <t>2312220681</t>
  </si>
  <si>
    <t>ГФ-92ГС</t>
  </si>
  <si>
    <t>ГОСТ 9151-75</t>
  </si>
  <si>
    <t xml:space="preserve">Эмаль огнестойкая </t>
  </si>
  <si>
    <t>ПФ-837</t>
  </si>
  <si>
    <t>Грунтовка</t>
  </si>
  <si>
    <t>ГФ-021</t>
  </si>
  <si>
    <t>ТУ 6-10-1642-77 Изм. 1</t>
  </si>
  <si>
    <t>Шпатлевка</t>
  </si>
  <si>
    <t>ПФ-002</t>
  </si>
  <si>
    <t>ГОСТ 10277-90</t>
  </si>
  <si>
    <t>Лаки, эмали, грунтовки и шпатлевки на полимеризационных смолах</t>
  </si>
  <si>
    <t xml:space="preserve">Лак </t>
  </si>
  <si>
    <t>АС-528</t>
  </si>
  <si>
    <t>ТУ МХП 2701-51</t>
  </si>
  <si>
    <t>Эмаль</t>
  </si>
  <si>
    <t>АС-071</t>
  </si>
  <si>
    <t>МРТУ 6-10-772-68</t>
  </si>
  <si>
    <t>АС-554</t>
  </si>
  <si>
    <t>ХВ-785</t>
  </si>
  <si>
    <t xml:space="preserve">Эмаль щелочестойкая </t>
  </si>
  <si>
    <t>ХС-1107ГМ</t>
  </si>
  <si>
    <t>ТУ 6.10-1042-78</t>
  </si>
  <si>
    <t>Лаки, эмали, грунтовки и шпатлевки на эфирах целлюлозы</t>
  </si>
  <si>
    <t>Эмаль нитроалкидная</t>
  </si>
  <si>
    <t>НЦ-929</t>
  </si>
  <si>
    <t xml:space="preserve">Шпатлевка </t>
  </si>
  <si>
    <t>НЦ-008</t>
  </si>
  <si>
    <t>Краски густотертые и готовые к применению</t>
  </si>
  <si>
    <t xml:space="preserve">Белила цинковые </t>
  </si>
  <si>
    <t>МА-011-1</t>
  </si>
  <si>
    <t>ГОСТ 482-77</t>
  </si>
  <si>
    <t>Краска масляная</t>
  </si>
  <si>
    <t>МА-15</t>
  </si>
  <si>
    <t>ГОСТ 10503-71</t>
  </si>
  <si>
    <t>Олифы</t>
  </si>
  <si>
    <t xml:space="preserve">Олифа </t>
  </si>
  <si>
    <t>Оксоль</t>
  </si>
  <si>
    <t>ГОСТ 190-78</t>
  </si>
  <si>
    <t>Растворители и смывки для лакокрасочных материалов</t>
  </si>
  <si>
    <t xml:space="preserve">Растворитель </t>
  </si>
  <si>
    <t>ГОСТ 18188-72</t>
  </si>
  <si>
    <t>Уайт-спирит</t>
  </si>
  <si>
    <t>НЕФРАС-С4-155/200</t>
  </si>
  <si>
    <t>ГОСТ 3134-78</t>
  </si>
  <si>
    <t>Краски полиэфирные</t>
  </si>
  <si>
    <t>Материалы вспомогательные</t>
  </si>
  <si>
    <t>Паста</t>
  </si>
  <si>
    <t>М-14</t>
  </si>
  <si>
    <t>ТУ 32ЦТ 557-83</t>
  </si>
  <si>
    <t>ПРОДУКЦИЯ ОРГАНИЧЕСКОГО СИНТЕЗА , СИНТЕТИЧЕСКИЕ КРАСИТЕЛИ И НЕФТЕ-КОКСО-ЛЕСО-ХИМИЧЕСКАЯ ПРОДУКЦИЯ</t>
  </si>
  <si>
    <t>Углеводороды алифатические, ароматические, алициклические и их простые производные</t>
  </si>
  <si>
    <t>Аминопроизводные алифатические углеводородов</t>
  </si>
  <si>
    <t>Отвердитель</t>
  </si>
  <si>
    <t>Политиэленполиамин</t>
  </si>
  <si>
    <t>ТУ 2413-357-0020-3447-99</t>
  </si>
  <si>
    <t>Углеводороды ароматические одноядерные и их производные</t>
  </si>
  <si>
    <t>Ксилол каменноугольный</t>
  </si>
  <si>
    <t>ГОСТ 9949-76</t>
  </si>
  <si>
    <t>Углеводороды алициклические и их производные</t>
  </si>
  <si>
    <t>Скипидар</t>
  </si>
  <si>
    <t>ТУ 13-0279856-74-87</t>
  </si>
  <si>
    <t>Кетоны и ангидриды органических кислот</t>
  </si>
  <si>
    <t>Ацетон технический</t>
  </si>
  <si>
    <t>ГОСТ 2768-84</t>
  </si>
  <si>
    <t>Спирты, фенолы и их производные</t>
  </si>
  <si>
    <t>Спирты многоатомные, смеси и фракции спиртов</t>
  </si>
  <si>
    <t>Глицерин</t>
  </si>
  <si>
    <t>Ч</t>
  </si>
  <si>
    <t>ГОСТ 6259-75</t>
  </si>
  <si>
    <t>Продукция нефтекоксолесохимии и органического синтеза прочая</t>
  </si>
  <si>
    <t>Смолы, дегти, пеки и вары</t>
  </si>
  <si>
    <t>Канифоль сосновая</t>
  </si>
  <si>
    <t>ГОСТ 19113-84</t>
  </si>
  <si>
    <t>Химикаты различного назначения</t>
  </si>
  <si>
    <t>Пластификаторы</t>
  </si>
  <si>
    <t>Дибутилфталат</t>
  </si>
  <si>
    <t>ТУ6-05-5119-81</t>
  </si>
  <si>
    <t>ПРОДУКЦИЯ РЕЗИНО-ТЕХНИЧЕСКАЯ И АСБЕСТОВАЯ</t>
  </si>
  <si>
    <t>Регенерат, резины сырые, клеи разные, изделия из латексов, клеев и продукция гуммированная</t>
  </si>
  <si>
    <t>Клей и герметики</t>
  </si>
  <si>
    <t xml:space="preserve">Клей резиновый </t>
  </si>
  <si>
    <t>88-НП</t>
  </si>
  <si>
    <t>ГОСТ 2199-78</t>
  </si>
  <si>
    <t>Клей</t>
  </si>
  <si>
    <t>БФ-6</t>
  </si>
  <si>
    <t>ТУ МХП 1726-52</t>
  </si>
  <si>
    <t>Изделия неформовые резино-технические</t>
  </si>
  <si>
    <t>Изделия из каландрованной резины</t>
  </si>
  <si>
    <t>Пластина техническая рулонная</t>
  </si>
  <si>
    <t>2Н-I-ТМКЩ-С</t>
  </si>
  <si>
    <t>ГОСТ 7338-90</t>
  </si>
  <si>
    <t>Пластина техническая листовая</t>
  </si>
  <si>
    <t>2Ф-I-МБС-С</t>
  </si>
  <si>
    <t>Рукава</t>
  </si>
  <si>
    <t>Рукава напорные резинотканевые (прокладочные)</t>
  </si>
  <si>
    <t>40У</t>
  </si>
  <si>
    <t>18х10</t>
  </si>
  <si>
    <t>ТУ 0056016-87</t>
  </si>
  <si>
    <t>58х69-0,5МПа</t>
  </si>
  <si>
    <t>38х46-0,3МПа</t>
  </si>
  <si>
    <t>90х100-0,3МПа</t>
  </si>
  <si>
    <t>32х41-0,5МПа</t>
  </si>
  <si>
    <t>Рукав резиновый напорный</t>
  </si>
  <si>
    <t>ВГ(III)</t>
  </si>
  <si>
    <t>ГОСТ 18698-79</t>
  </si>
  <si>
    <t>32х43-0,63МПа</t>
  </si>
  <si>
    <t>Ш(VIII)</t>
  </si>
  <si>
    <t>38х57-1,6МПа</t>
  </si>
  <si>
    <t>Профиль окантовки резиновый</t>
  </si>
  <si>
    <t>ППР-4СК-704</t>
  </si>
  <si>
    <t>ТУ38-005-204-71</t>
  </si>
  <si>
    <t>Рукав пожарный</t>
  </si>
  <si>
    <t>РБВ-1154</t>
  </si>
  <si>
    <t>Рукава и изделия рукавные прочие</t>
  </si>
  <si>
    <t xml:space="preserve">Патрубок тепловозный </t>
  </si>
  <si>
    <t>ТУ38.105.894-82</t>
  </si>
  <si>
    <t>112х300-0,2МПа</t>
  </si>
  <si>
    <t>Ленты конвейерные, ремни, ткани прорезиненные и изделия из них</t>
  </si>
  <si>
    <t>Ремни приводные прорезиненные клиновые</t>
  </si>
  <si>
    <t>Изделия из прорезиненных тканей</t>
  </si>
  <si>
    <t>Лента изоляционная прорезиненная</t>
  </si>
  <si>
    <t>2ПОЛ</t>
  </si>
  <si>
    <t>ГОСТ 2162-97</t>
  </si>
  <si>
    <t>Черный</t>
  </si>
  <si>
    <t xml:space="preserve">Лента изоляционная </t>
  </si>
  <si>
    <t>Пара (7002)</t>
  </si>
  <si>
    <t>ТУ 38-105105 - 70</t>
  </si>
  <si>
    <t>Изделия асбестовые технические, включая набивки сальниковые неасбестовые</t>
  </si>
  <si>
    <t>Ткани, нити, шнуры и другие текстильные изделия асбестовые</t>
  </si>
  <si>
    <t>Шнур асбестовый</t>
  </si>
  <si>
    <t>ШАОН</t>
  </si>
  <si>
    <t>ГОСТ 1779-83</t>
  </si>
  <si>
    <t>Паронит и изделия из него</t>
  </si>
  <si>
    <t>Паронит</t>
  </si>
  <si>
    <t>ПОН-Б</t>
  </si>
  <si>
    <t>ГОСТ 481-80</t>
  </si>
  <si>
    <t>Бумага, картон асбестовые и изделия из них</t>
  </si>
  <si>
    <t>БЭ</t>
  </si>
  <si>
    <t>ГОСТ 23779-95</t>
  </si>
  <si>
    <t>1х950</t>
  </si>
  <si>
    <t>Картон асбестовый</t>
  </si>
  <si>
    <t>ГОСТ 2850-95</t>
  </si>
  <si>
    <t>Эбонит и изделия эбонитовые</t>
  </si>
  <si>
    <t>Эбонит электротехнический и изделия из него</t>
  </si>
  <si>
    <t>Стержень эбонитовый</t>
  </si>
  <si>
    <t>ГОСТ 2748-77</t>
  </si>
  <si>
    <t>ОБОРУДОВАНИЕ И МАТЕРИАЛЫ ЭЛЕКТРОТЕХНИЧЕСКИЕ</t>
  </si>
  <si>
    <t>Материалы и изделия электроизоляционные, электроугольные и электрометаллокерамические</t>
  </si>
  <si>
    <t xml:space="preserve">Материалы и изделия электроизоляционные </t>
  </si>
  <si>
    <t xml:space="preserve">Гетинакс </t>
  </si>
  <si>
    <t>I</t>
  </si>
  <si>
    <t>ГОСТ 2718-74</t>
  </si>
  <si>
    <t>Лакоткань</t>
  </si>
  <si>
    <t>ЛШМ-105</t>
  </si>
  <si>
    <t>ТУ 16-90И37.0012.002ТУ</t>
  </si>
  <si>
    <t>ЛШМ</t>
  </si>
  <si>
    <t>ТУ 16-90И37.0012.002</t>
  </si>
  <si>
    <t>Миканиты, слюдиниты и слюдопласты</t>
  </si>
  <si>
    <t xml:space="preserve">Лента электроизоляционная </t>
  </si>
  <si>
    <t>ЛЭС</t>
  </si>
  <si>
    <t>ГОСТ 5937-81</t>
  </si>
  <si>
    <t>0,2х20</t>
  </si>
  <si>
    <t>Стеклоткань электроизоляционная</t>
  </si>
  <si>
    <t>ЛСЭ-105/130</t>
  </si>
  <si>
    <t>ТУ 16-90 И37.0003.003ТУ</t>
  </si>
  <si>
    <t>0,15х20</t>
  </si>
  <si>
    <t>ПРОДУКЦИЯ КАБЕЛЬНАЯ</t>
  </si>
  <si>
    <t>Провода неизолированные</t>
  </si>
  <si>
    <t>Провода неизолированные гибкие</t>
  </si>
  <si>
    <t xml:space="preserve">Провод </t>
  </si>
  <si>
    <t>МГ</t>
  </si>
  <si>
    <t>ТУ 16-705.466-87</t>
  </si>
  <si>
    <t>Кабели и провода монтажные</t>
  </si>
  <si>
    <t>Провода и кабели бортовые</t>
  </si>
  <si>
    <t>Провод авиационный</t>
  </si>
  <si>
    <t>100-0-100А кл. точ. 2,5</t>
  </si>
  <si>
    <t>Крошка фруктовая косточковая</t>
  </si>
  <si>
    <t>Шпилька с ввинчиваемым концом</t>
  </si>
  <si>
    <t>Примечание</t>
  </si>
  <si>
    <t>Р32</t>
  </si>
  <si>
    <t>25х880</t>
  </si>
  <si>
    <t>СА-3  106.01.000-0СБ</t>
  </si>
  <si>
    <t xml:space="preserve">Бумага асбестовая электроизоляционная </t>
  </si>
  <si>
    <t xml:space="preserve">материалов и запасных частей на техническое обслуживание, текущий и средний ремонты  </t>
  </si>
  <si>
    <t xml:space="preserve">материалов  на техническое обслуживание, текущий и средний ремонты  </t>
  </si>
  <si>
    <t>Марка, обозначение чертежа</t>
  </si>
  <si>
    <t xml:space="preserve">запасных частей на техническое обслуживание, текущий и средний ремонты  </t>
  </si>
  <si>
    <t>компл</t>
  </si>
  <si>
    <t>Сумма по проекту норм 2011 г., руб.</t>
  </si>
  <si>
    <t>0972000104</t>
  </si>
  <si>
    <t>ГОСТ 19903-74, 16523-97, 380-2005</t>
  </si>
  <si>
    <t>3х1250х2500</t>
  </si>
  <si>
    <t>2563100198</t>
  </si>
  <si>
    <t>Ремень приводной клиновый</t>
  </si>
  <si>
    <t>В(Б)</t>
  </si>
  <si>
    <t>ГОСТ 1284.1-89,  1284.2-89</t>
  </si>
  <si>
    <t>2120</t>
  </si>
  <si>
    <t>ДЕМ105-01С</t>
  </si>
  <si>
    <t>Датчик-реле температуры</t>
  </si>
  <si>
    <t>ТАМ-103-03-2-2</t>
  </si>
  <si>
    <t>70С</t>
  </si>
  <si>
    <t>ГОСТ 520-2002, 8338-75</t>
  </si>
  <si>
    <t>35х72х17</t>
  </si>
  <si>
    <t>54х3</t>
  </si>
  <si>
    <t>3495691061</t>
  </si>
  <si>
    <t>Болт шатуна с гайкой</t>
  </si>
  <si>
    <t>3129005212</t>
  </si>
  <si>
    <t>ТУ 3185-003-01055954-02</t>
  </si>
  <si>
    <t>0254210002</t>
  </si>
  <si>
    <t>Смазка тормозная</t>
  </si>
  <si>
    <t>ПГК-1</t>
  </si>
  <si>
    <t>0253450001</t>
  </si>
  <si>
    <t>МВП</t>
  </si>
  <si>
    <t>ГОСТ 1805-76</t>
  </si>
  <si>
    <t>3187172280</t>
  </si>
  <si>
    <t>3187172253</t>
  </si>
  <si>
    <t>Смазка</t>
  </si>
  <si>
    <t>RAL 9010 чисто-белый</t>
  </si>
  <si>
    <t>RAL 1001 бежевый</t>
  </si>
  <si>
    <t>жёлтый</t>
  </si>
  <si>
    <t>RAL5010 синий</t>
  </si>
  <si>
    <t>коричневый</t>
  </si>
  <si>
    <t>RAL7046 серый 2</t>
  </si>
  <si>
    <t>RAL6002 зеленая листва</t>
  </si>
  <si>
    <t>RAL3003 ярко-красный</t>
  </si>
  <si>
    <t>RAL9005 тёмно-чёрный</t>
  </si>
  <si>
    <t>серый</t>
  </si>
  <si>
    <t>серебристый</t>
  </si>
  <si>
    <t>красно-коричневый</t>
  </si>
  <si>
    <t>красный</t>
  </si>
  <si>
    <t>белый</t>
  </si>
  <si>
    <t>чёрный</t>
  </si>
  <si>
    <t>ВСЕГО ЗАПАСНЫХ ЧАСТЕЙ</t>
  </si>
  <si>
    <t>ИТОГО МАТЕРИАЛОВ И ЗАПАСНЫХ ЧАСТЕЙ</t>
  </si>
  <si>
    <t>руб.</t>
  </si>
  <si>
    <t xml:space="preserve">ВСЕГО МАТЕРИАЛОВ </t>
  </si>
  <si>
    <t>Нефтепродукты разные прочие</t>
  </si>
  <si>
    <t>0258990010</t>
  </si>
  <si>
    <t>Пенообразователь</t>
  </si>
  <si>
    <t>ПО-1</t>
  </si>
  <si>
    <t>ГОСТ 6948-91</t>
  </si>
  <si>
    <t>4371110107</t>
  </si>
  <si>
    <t xml:space="preserve">Извещатель пожарный локомтивный </t>
  </si>
  <si>
    <t>ИПЛ-2</t>
  </si>
  <si>
    <t xml:space="preserve">ТУ25.09.048-87 </t>
  </si>
  <si>
    <t>6В 6А</t>
  </si>
  <si>
    <t>4371100001</t>
  </si>
  <si>
    <t>Извещатель пожарный</t>
  </si>
  <si>
    <t>ИПЛ-101</t>
  </si>
  <si>
    <t>3424600712</t>
  </si>
  <si>
    <t xml:space="preserve">Переключатель       </t>
  </si>
  <si>
    <t>ПК-051.01Е</t>
  </si>
  <si>
    <t>Система пожаротушения</t>
  </si>
  <si>
    <t>твердость 230 единиц</t>
  </si>
  <si>
    <t>Заместитель директора ПКТБ ЦУНР _____________________________________ С.А.Мелихов</t>
  </si>
  <si>
    <t>тепловозов ЧМЭ-3, ЧМЭ-3Т, ЧМЭ-3Э</t>
  </si>
  <si>
    <t>0254340066</t>
  </si>
  <si>
    <t>ЖТ-79Л</t>
  </si>
  <si>
    <t>0253720003</t>
  </si>
  <si>
    <t>К-19</t>
  </si>
  <si>
    <t>ГОСТ 1861-73</t>
  </si>
  <si>
    <t>0254340436</t>
  </si>
  <si>
    <t>ХИМЕКО-ЛГ</t>
  </si>
  <si>
    <t>ТУ 0254-044-17.197708-98</t>
  </si>
  <si>
    <t>ТУ 0254-002-01055954-01</t>
  </si>
  <si>
    <t>0931200024</t>
  </si>
  <si>
    <t>70</t>
  </si>
  <si>
    <t>Прокат сортовой конструкционный крупносортный</t>
  </si>
  <si>
    <t>0951001879</t>
  </si>
  <si>
    <t>Проволока сварочная</t>
  </si>
  <si>
    <t>1,6х0,4</t>
  </si>
  <si>
    <t>Сетка проволочная стальная</t>
  </si>
  <si>
    <t>ГОСТ 3826-82</t>
  </si>
  <si>
    <t>32х3,2</t>
  </si>
  <si>
    <t>57х3,5</t>
  </si>
  <si>
    <t>10х1,5</t>
  </si>
  <si>
    <t>№ 1,6</t>
  </si>
  <si>
    <t>Трубы сварные водогазопроводные</t>
  </si>
  <si>
    <t>Трубы катаные (общего назначения)</t>
  </si>
  <si>
    <t>Труба стальная водогазопроводная</t>
  </si>
  <si>
    <t>Труба стальная бесшовная холоднодеформированная</t>
  </si>
  <si>
    <t>Труба стальная бесшовная горячедеформированная</t>
  </si>
  <si>
    <t>1351003042</t>
  </si>
  <si>
    <t>Проволока стальная обыкновенного качества</t>
  </si>
  <si>
    <t>Проволока обыкновенного качества без покрытия сварочная</t>
  </si>
  <si>
    <t>Проволока углеродистая качественная луженая прочая</t>
  </si>
  <si>
    <t>1211160655</t>
  </si>
  <si>
    <t>СВ-08</t>
  </si>
  <si>
    <t>14х1,5</t>
  </si>
  <si>
    <t>1650000339</t>
  </si>
  <si>
    <t>3х8</t>
  </si>
  <si>
    <t>1650002198</t>
  </si>
  <si>
    <t>4х25</t>
  </si>
  <si>
    <t>1640000011</t>
  </si>
  <si>
    <t>4Х40.01.02</t>
  </si>
  <si>
    <t>ГОСТ 10621-80</t>
  </si>
  <si>
    <t>1650001294</t>
  </si>
  <si>
    <t>4х12</t>
  </si>
  <si>
    <t>М4-6GХ12.58.05</t>
  </si>
  <si>
    <t>1 ГР</t>
  </si>
  <si>
    <t>2 ГР</t>
  </si>
  <si>
    <t>3 ГР</t>
  </si>
  <si>
    <t>4 ГР</t>
  </si>
  <si>
    <t>5 ГР</t>
  </si>
  <si>
    <t>6 ГР</t>
  </si>
  <si>
    <t>7 ГР</t>
  </si>
  <si>
    <t>8 ГР</t>
  </si>
  <si>
    <t>9 ГР</t>
  </si>
  <si>
    <t>Д67.02.13/14.00.1</t>
  </si>
  <si>
    <t>3187170083</t>
  </si>
  <si>
    <t>3187172473</t>
  </si>
  <si>
    <t>3187172457</t>
  </si>
  <si>
    <t>3187170087</t>
  </si>
  <si>
    <t>3187170088</t>
  </si>
  <si>
    <t>3187170227</t>
  </si>
  <si>
    <t>3187170226</t>
  </si>
  <si>
    <t>3187171000</t>
  </si>
  <si>
    <t>2539400438</t>
  </si>
  <si>
    <t>Д67.10.01.03</t>
  </si>
  <si>
    <t>Шестерня разъемная</t>
  </si>
  <si>
    <t>3187170004</t>
  </si>
  <si>
    <t>Корпус привода клапанов</t>
  </si>
  <si>
    <t>Крышка корпуса</t>
  </si>
  <si>
    <t>Сухарь</t>
  </si>
  <si>
    <t>Пара плунжерная</t>
  </si>
  <si>
    <t>Прокладка крышки</t>
  </si>
  <si>
    <t>Регулятор числа оборотов всережимный</t>
  </si>
  <si>
    <t>Замок пружинный</t>
  </si>
  <si>
    <t>Шток</t>
  </si>
  <si>
    <t>Сорт,                    размер</t>
  </si>
  <si>
    <t>3187171278</t>
  </si>
  <si>
    <t>3129004864</t>
  </si>
  <si>
    <t>Крышка задняя</t>
  </si>
  <si>
    <t>Д67.33.01.18</t>
  </si>
  <si>
    <t>3187172821</t>
  </si>
  <si>
    <t>Крышка передняя</t>
  </si>
  <si>
    <t>Д67.33.01.15</t>
  </si>
  <si>
    <t>Элемент фильтрующий тонкой очистки топлива</t>
  </si>
  <si>
    <t>АПН-20Е</t>
  </si>
  <si>
    <t>ТУ 32 ЭФТ 2203-2001</t>
  </si>
  <si>
    <t>3187142116</t>
  </si>
  <si>
    <t>Пластина фильтра</t>
  </si>
  <si>
    <t>Д50.34.027-1</t>
  </si>
  <si>
    <t>3187145988</t>
  </si>
  <si>
    <t>Элемент фильтрующий масла</t>
  </si>
  <si>
    <t>И-417-01</t>
  </si>
  <si>
    <t>Насос водяной (вспомогательный)</t>
  </si>
  <si>
    <t>3187170798</t>
  </si>
  <si>
    <t>Т328.12.01.14</t>
  </si>
  <si>
    <t>Манжета</t>
  </si>
  <si>
    <t>Д27.28.01.68</t>
  </si>
  <si>
    <t>Д67.28.01.15</t>
  </si>
  <si>
    <t>3187172281</t>
  </si>
  <si>
    <t>Д27.21.01.02</t>
  </si>
  <si>
    <t>3187172339</t>
  </si>
  <si>
    <t xml:space="preserve">Д27.23.01.25 </t>
  </si>
  <si>
    <t xml:space="preserve">Д67.23.12.04 </t>
  </si>
  <si>
    <t xml:space="preserve">Д67.23.12.05 </t>
  </si>
  <si>
    <t>D=6</t>
  </si>
  <si>
    <t>D=4</t>
  </si>
  <si>
    <t>D=9</t>
  </si>
  <si>
    <t>3187172487</t>
  </si>
  <si>
    <t>3187172405</t>
  </si>
  <si>
    <t>Болт установочный сферический</t>
  </si>
  <si>
    <t>Насос водяной центробежный (основной)</t>
  </si>
  <si>
    <t>Крыльчатка</t>
  </si>
  <si>
    <t>№10397</t>
  </si>
  <si>
    <t xml:space="preserve">Корпус буксы правый </t>
  </si>
  <si>
    <t>Гидравлический амортизатор</t>
  </si>
  <si>
    <t>44-5287-0.00.00-00СБ</t>
  </si>
  <si>
    <t>ГОСТ 30249-97</t>
  </si>
  <si>
    <t>Цена РЖДС, руб.</t>
  </si>
  <si>
    <t>Цапфа промежуточная</t>
  </si>
  <si>
    <t>Шестерня коническая</t>
  </si>
  <si>
    <t>2(10х32х40/50)АРМ.</t>
  </si>
  <si>
    <t>12,5х25х40 АРМ.</t>
  </si>
  <si>
    <t>6,3А 110В IН=1,3А</t>
  </si>
  <si>
    <t>2,5А 110В IH=1,3А</t>
  </si>
  <si>
    <t>А63-М У3</t>
  </si>
  <si>
    <t>ТУ16-91 ИКЖШ.641112.001 ТУ</t>
  </si>
  <si>
    <t>3414860534</t>
  </si>
  <si>
    <t>ТУ У 31.2-31995235-041.2009</t>
  </si>
  <si>
    <t>100А 110В</t>
  </si>
  <si>
    <t>3187173127</t>
  </si>
  <si>
    <t>Т509.71.42.00</t>
  </si>
  <si>
    <t>3187173129</t>
  </si>
  <si>
    <t>Т509.71.48.00</t>
  </si>
  <si>
    <t>3187173130</t>
  </si>
  <si>
    <t>Т509.71.50.00</t>
  </si>
  <si>
    <t>3414860532</t>
  </si>
  <si>
    <t>Контактор электромагнитный</t>
  </si>
  <si>
    <t>3187173120</t>
  </si>
  <si>
    <t>Т509.71.64.00</t>
  </si>
  <si>
    <t>Т509.71.06.07</t>
  </si>
  <si>
    <t>24В</t>
  </si>
  <si>
    <t>200А 110В</t>
  </si>
  <si>
    <t>Контакт вспомогательный выключения</t>
  </si>
  <si>
    <t>Т509.71.07.08</t>
  </si>
  <si>
    <t>3414860539</t>
  </si>
  <si>
    <t>Т509.71.67.00</t>
  </si>
  <si>
    <t>Контакт замыкающий</t>
  </si>
  <si>
    <t>47х30х10</t>
  </si>
  <si>
    <t>Т509.74.61.07</t>
  </si>
  <si>
    <t>ТУ 3181-103-76533503-2009</t>
  </si>
  <si>
    <t>3187161563</t>
  </si>
  <si>
    <t>Т509.74.61.08</t>
  </si>
  <si>
    <t>3187161564</t>
  </si>
  <si>
    <t>КОД DAX</t>
  </si>
  <si>
    <t>Код
СК-МТР</t>
  </si>
  <si>
    <t xml:space="preserve">Наименование </t>
  </si>
  <si>
    <t>Сорт, размер</t>
  </si>
  <si>
    <t>Ед. изм.</t>
  </si>
  <si>
    <t xml:space="preserve">ТР-1   </t>
  </si>
  <si>
    <t xml:space="preserve">ТР-2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</si>
</sst>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_-* #,##0.00_р_._-;\-* #,##0.00_р_._-;_-* &quot;-&quot;??_р_._-;_-@_-"/>
    <numFmt numFmtId="174" formatCode="0.000"/>
    <numFmt numFmtId="177" formatCode="0.0000"/>
  </numFmts>
  <fonts count="43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  <charset val="204"/>
    </font>
    <font>
      <b/>
      <u/>
      <sz val="12"/>
      <name val="Times New Roman"/>
      <family val="1"/>
    </font>
    <font>
      <sz val="10"/>
      <name val="Helv"/>
      <charset val="204"/>
    </font>
    <font>
      <sz val="12"/>
      <color indexed="12"/>
      <name val="Times New Roman"/>
      <family val="1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1"/>
      <name val="Times New Roman"/>
      <family val="1"/>
      <charset val="204"/>
    </font>
    <font>
      <sz val="12"/>
      <color indexed="10"/>
      <name val="Times New Roman"/>
      <family val="1"/>
    </font>
    <font>
      <sz val="10"/>
      <color indexed="10"/>
      <name val="Times New Roman Cyr"/>
      <charset val="204"/>
    </font>
    <font>
      <sz val="12"/>
      <name val="Times New Roman Cyr"/>
      <charset val="204"/>
    </font>
    <font>
      <sz val="12"/>
      <name val="Arial Cyr"/>
      <charset val="204"/>
    </font>
    <font>
      <b/>
      <sz val="12"/>
      <name val="Times New Roman Cyr"/>
      <family val="1"/>
      <charset val="204"/>
    </font>
    <font>
      <b/>
      <u/>
      <sz val="12"/>
      <name val="Times New Roman"/>
      <family val="1"/>
      <charset val="204"/>
    </font>
    <font>
      <sz val="11"/>
      <name val="Times New Roman"/>
      <family val="1"/>
    </font>
    <font>
      <sz val="10"/>
      <color indexed="10"/>
      <name val="Times New Roman Cyr"/>
      <family val="1"/>
      <charset val="204"/>
    </font>
    <font>
      <u/>
      <sz val="12"/>
      <name val="Times New Roman"/>
      <family val="1"/>
      <charset val="204"/>
    </font>
    <font>
      <u/>
      <sz val="10"/>
      <color indexed="36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2"/>
      <name val="Arial Cyr"/>
      <family val="2"/>
      <charset val="204"/>
    </font>
    <font>
      <sz val="12"/>
      <name val="Helv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name val="Times New Roman Cyr"/>
      <family val="1"/>
      <charset val="204"/>
    </font>
    <font>
      <sz val="9"/>
      <name val="Times New Roman"/>
      <family val="1"/>
      <charset val="204"/>
    </font>
    <font>
      <b/>
      <sz val="20"/>
      <name val="Times New Roman"/>
      <family val="1"/>
      <charset val="204"/>
    </font>
    <font>
      <sz val="9"/>
      <name val="Times New Roman"/>
      <family val="1"/>
    </font>
    <font>
      <sz val="12"/>
      <color indexed="8"/>
      <name val="Times New Roman Cyr"/>
      <family val="1"/>
      <charset val="204"/>
    </font>
    <font>
      <b/>
      <sz val="12"/>
      <color indexed="8"/>
      <name val="Times New Roman Cyr"/>
      <family val="1"/>
      <charset val="204"/>
    </font>
    <font>
      <vertAlign val="superscript"/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2"/>
      <color indexed="10"/>
      <name val="Times New Roman"/>
      <family val="1"/>
      <charset val="204"/>
    </font>
    <font>
      <sz val="8"/>
      <name val="Arial Cyr"/>
      <charset val="204"/>
    </font>
    <font>
      <b/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7" fillId="0" borderId="0"/>
    <xf numFmtId="0" fontId="31" fillId="0" borderId="0"/>
    <xf numFmtId="0" fontId="7" fillId="0" borderId="0"/>
    <xf numFmtId="0" fontId="18" fillId="0" borderId="0"/>
    <xf numFmtId="0" fontId="1" fillId="0" borderId="0"/>
    <xf numFmtId="0" fontId="1" fillId="0" borderId="0"/>
    <xf numFmtId="0" fontId="7" fillId="0" borderId="0"/>
    <xf numFmtId="0" fontId="29" fillId="0" borderId="0"/>
    <xf numFmtId="0" fontId="29" fillId="0" borderId="0"/>
    <xf numFmtId="0" fontId="7" fillId="0" borderId="0"/>
    <xf numFmtId="173" fontId="1" fillId="0" borderId="0" applyFont="0" applyFill="0" applyBorder="0" applyAlignment="0" applyProtection="0"/>
  </cellStyleXfs>
  <cellXfs count="702">
    <xf numFmtId="0" fontId="0" fillId="0" borderId="0" xfId="0"/>
    <xf numFmtId="0" fontId="3" fillId="0" borderId="0" xfId="0" applyFont="1" applyFill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shrinkToFit="1"/>
    </xf>
    <xf numFmtId="49" fontId="3" fillId="0" borderId="1" xfId="0" applyNumberFormat="1" applyFont="1" applyFill="1" applyBorder="1" applyAlignment="1">
      <alignment horizontal="center" shrinkToFit="1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shrinkToFit="1"/>
    </xf>
    <xf numFmtId="0" fontId="5" fillId="0" borderId="1" xfId="0" applyFont="1" applyFill="1" applyBorder="1" applyAlignment="1">
      <alignment horizontal="center" shrinkToFit="1"/>
    </xf>
    <xf numFmtId="0" fontId="5" fillId="0" borderId="1" xfId="0" applyNumberFormat="1" applyFont="1" applyFill="1" applyBorder="1" applyAlignment="1">
      <alignment horizontal="center"/>
    </xf>
    <xf numFmtId="17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174" fontId="3" fillId="0" borderId="1" xfId="0" applyNumberFormat="1" applyFont="1" applyFill="1" applyBorder="1" applyAlignment="1">
      <alignment horizontal="center" shrinkToFit="1"/>
    </xf>
    <xf numFmtId="0" fontId="3" fillId="0" borderId="0" xfId="0" applyFont="1" applyFill="1" applyAlignment="1"/>
    <xf numFmtId="0" fontId="3" fillId="0" borderId="1" xfId="0" applyFont="1" applyFill="1" applyBorder="1" applyAlignment="1">
      <alignment horizontal="justify" wrapText="1"/>
    </xf>
    <xf numFmtId="49" fontId="5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wrapText="1"/>
    </xf>
    <xf numFmtId="174" fontId="5" fillId="0" borderId="1" xfId="0" applyNumberFormat="1" applyFont="1" applyFill="1" applyBorder="1" applyAlignment="1">
      <alignment horizontal="center" shrinkToFit="1"/>
    </xf>
    <xf numFmtId="174" fontId="5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wrapText="1"/>
    </xf>
    <xf numFmtId="49" fontId="13" fillId="0" borderId="0" xfId="0" applyNumberFormat="1" applyFont="1" applyFill="1" applyAlignment="1"/>
    <xf numFmtId="17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wrapText="1"/>
    </xf>
    <xf numFmtId="0" fontId="5" fillId="0" borderId="1" xfId="0" applyNumberFormat="1" applyFont="1" applyFill="1" applyBorder="1" applyAlignment="1">
      <alignment horizontal="center" wrapText="1"/>
    </xf>
    <xf numFmtId="0" fontId="15" fillId="0" borderId="0" xfId="0" applyFont="1" applyFill="1" applyAlignment="1"/>
    <xf numFmtId="0" fontId="5" fillId="0" borderId="1" xfId="0" applyNumberFormat="1" applyFont="1" applyFill="1" applyBorder="1" applyAlignment="1">
      <alignment horizontal="center" shrinkToFit="1"/>
    </xf>
    <xf numFmtId="0" fontId="5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center" shrinkToFit="1"/>
    </xf>
    <xf numFmtId="0" fontId="5" fillId="0" borderId="1" xfId="0" applyFont="1" applyFill="1" applyBorder="1" applyAlignment="1">
      <alignment horizontal="left" shrinkToFit="1"/>
    </xf>
    <xf numFmtId="0" fontId="3" fillId="0" borderId="0" xfId="0" applyFont="1" applyFill="1" applyAlignment="1">
      <alignment shrinkToFit="1"/>
    </xf>
    <xf numFmtId="0" fontId="5" fillId="0" borderId="1" xfId="0" applyNumberFormat="1" applyFont="1" applyFill="1" applyBorder="1" applyAlignment="1">
      <alignment horizontal="left" shrinkToFit="1"/>
    </xf>
    <xf numFmtId="0" fontId="15" fillId="0" borderId="0" xfId="0" applyFont="1" applyFill="1" applyAlignment="1">
      <alignment shrinkToFit="1"/>
    </xf>
    <xf numFmtId="2" fontId="2" fillId="0" borderId="1" xfId="0" applyNumberFormat="1" applyFont="1" applyFill="1" applyBorder="1" applyAlignment="1">
      <alignment shrinkToFit="1"/>
    </xf>
    <xf numFmtId="49" fontId="13" fillId="0" borderId="0" xfId="0" applyNumberFormat="1" applyFont="1" applyFill="1" applyAlignment="1">
      <alignment shrinkToFit="1"/>
    </xf>
    <xf numFmtId="0" fontId="3" fillId="0" borderId="1" xfId="0" applyFont="1" applyFill="1" applyBorder="1" applyAlignment="1">
      <alignment horizontal="justify" shrinkToFit="1"/>
    </xf>
    <xf numFmtId="0" fontId="4" fillId="0" borderId="1" xfId="0" applyFont="1" applyFill="1" applyBorder="1" applyAlignment="1">
      <alignment horizontal="left" shrinkToFit="1"/>
    </xf>
    <xf numFmtId="0" fontId="4" fillId="0" borderId="1" xfId="0" applyFont="1" applyFill="1" applyBorder="1" applyAlignment="1">
      <alignment horizontal="center" shrinkToFit="1"/>
    </xf>
    <xf numFmtId="0" fontId="2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left" wrapText="1"/>
    </xf>
    <xf numFmtId="2" fontId="2" fillId="0" borderId="1" xfId="0" applyNumberFormat="1" applyFont="1" applyFill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left" wrapText="1"/>
    </xf>
    <xf numFmtId="2" fontId="5" fillId="0" borderId="1" xfId="0" applyNumberFormat="1" applyFont="1" applyFill="1" applyBorder="1" applyAlignment="1">
      <alignment horizontal="center" wrapText="1"/>
    </xf>
    <xf numFmtId="49" fontId="16" fillId="0" borderId="0" xfId="0" applyNumberFormat="1" applyFont="1" applyFill="1" applyAlignment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174" fontId="2" fillId="0" borderId="1" xfId="0" applyNumberFormat="1" applyFont="1" applyFill="1" applyBorder="1" applyAlignment="1">
      <alignment horizontal="center" shrinkToFit="1"/>
    </xf>
    <xf numFmtId="0" fontId="2" fillId="0" borderId="0" xfId="0" applyFont="1" applyFill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11" fillId="0" borderId="0" xfId="0" applyFont="1" applyFill="1" applyAlignment="1"/>
    <xf numFmtId="0" fontId="5" fillId="0" borderId="1" xfId="0" applyFont="1" applyFill="1" applyBorder="1" applyAlignment="1">
      <alignment wrapText="1"/>
    </xf>
    <xf numFmtId="49" fontId="5" fillId="0" borderId="1" xfId="9" applyNumberFormat="1" applyFont="1" applyFill="1" applyBorder="1" applyAlignment="1">
      <alignment horizontal="center"/>
    </xf>
    <xf numFmtId="174" fontId="5" fillId="0" borderId="1" xfId="8" applyNumberFormat="1" applyFont="1" applyFill="1" applyBorder="1" applyAlignment="1">
      <alignment horizontal="center" wrapText="1"/>
    </xf>
    <xf numFmtId="0" fontId="5" fillId="0" borderId="0" xfId="0" applyFont="1" applyFill="1" applyAlignment="1"/>
    <xf numFmtId="2" fontId="19" fillId="0" borderId="1" xfId="0" applyNumberFormat="1" applyFont="1" applyFill="1" applyBorder="1" applyAlignment="1">
      <alignment wrapText="1"/>
    </xf>
    <xf numFmtId="0" fontId="19" fillId="0" borderId="1" xfId="0" applyNumberFormat="1" applyFont="1" applyFill="1" applyBorder="1" applyAlignment="1">
      <alignment wrapText="1"/>
    </xf>
    <xf numFmtId="49" fontId="5" fillId="0" borderId="1" xfId="10" applyNumberFormat="1" applyFont="1" applyFill="1" applyBorder="1" applyAlignment="1">
      <alignment horizontal="center"/>
    </xf>
    <xf numFmtId="0" fontId="5" fillId="0" borderId="1" xfId="10" applyFont="1" applyFill="1" applyBorder="1" applyAlignment="1">
      <alignment horizontal="left"/>
    </xf>
    <xf numFmtId="0" fontId="5" fillId="0" borderId="1" xfId="10" applyFont="1" applyFill="1" applyBorder="1" applyAlignment="1">
      <alignment horizontal="center"/>
    </xf>
    <xf numFmtId="174" fontId="5" fillId="0" borderId="1" xfId="10" applyNumberFormat="1" applyFont="1" applyFill="1" applyBorder="1" applyAlignment="1">
      <alignment horizontal="center"/>
    </xf>
    <xf numFmtId="0" fontId="0" fillId="0" borderId="0" xfId="0" applyFill="1" applyAlignment="1"/>
    <xf numFmtId="0" fontId="5" fillId="0" borderId="1" xfId="10" applyFont="1" applyFill="1" applyBorder="1" applyAlignment="1">
      <alignment horizontal="center" wrapText="1"/>
    </xf>
    <xf numFmtId="0" fontId="5" fillId="0" borderId="1" xfId="0" applyFont="1" applyFill="1" applyBorder="1" applyAlignment="1"/>
    <xf numFmtId="0" fontId="14" fillId="0" borderId="1" xfId="10" applyFont="1" applyFill="1" applyBorder="1" applyAlignment="1">
      <alignment horizontal="center" wrapText="1"/>
    </xf>
    <xf numFmtId="0" fontId="5" fillId="0" borderId="1" xfId="10" applyFont="1" applyFill="1" applyBorder="1" applyAlignment="1">
      <alignment horizontal="left" wrapText="1"/>
    </xf>
    <xf numFmtId="0" fontId="2" fillId="0" borderId="1" xfId="0" applyFont="1" applyFill="1" applyBorder="1" applyAlignment="1"/>
    <xf numFmtId="174" fontId="2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/>
    <xf numFmtId="0" fontId="3" fillId="0" borderId="1" xfId="14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174" fontId="3" fillId="0" borderId="1" xfId="5" applyNumberFormat="1" applyFont="1" applyFill="1" applyBorder="1" applyAlignment="1">
      <alignment horizontal="center" shrinkToFit="1"/>
    </xf>
    <xf numFmtId="0" fontId="3" fillId="0" borderId="1" xfId="14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21" fillId="0" borderId="1" xfId="0" applyFont="1" applyFill="1" applyBorder="1" applyAlignment="1">
      <alignment horizontal="center" wrapText="1"/>
    </xf>
    <xf numFmtId="174" fontId="3" fillId="0" borderId="1" xfId="14" applyNumberFormat="1" applyFont="1" applyFill="1" applyBorder="1" applyAlignment="1">
      <alignment horizontal="center" shrinkToFit="1"/>
    </xf>
    <xf numFmtId="2" fontId="2" fillId="0" borderId="1" xfId="0" applyNumberFormat="1" applyFont="1" applyFill="1" applyBorder="1" applyAlignment="1">
      <alignment horizontal="center" wrapText="1"/>
    </xf>
    <xf numFmtId="49" fontId="22" fillId="0" borderId="0" xfId="0" applyNumberFormat="1" applyFont="1" applyFill="1" applyAlignment="1"/>
    <xf numFmtId="0" fontId="2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4" fontId="12" fillId="0" borderId="1" xfId="0" applyNumberFormat="1" applyFont="1" applyFill="1" applyBorder="1" applyAlignment="1">
      <alignment horizontal="center"/>
    </xf>
    <xf numFmtId="0" fontId="12" fillId="0" borderId="0" xfId="0" applyFont="1" applyFill="1" applyAlignment="1"/>
    <xf numFmtId="0" fontId="23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left" wrapText="1"/>
    </xf>
    <xf numFmtId="2" fontId="5" fillId="0" borderId="1" xfId="0" applyNumberFormat="1" applyFont="1" applyFill="1" applyBorder="1" applyAlignment="1">
      <alignment wrapText="1"/>
    </xf>
    <xf numFmtId="49" fontId="3" fillId="0" borderId="1" xfId="5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/>
    <xf numFmtId="174" fontId="3" fillId="0" borderId="4" xfId="0" applyNumberFormat="1" applyFont="1" applyFill="1" applyBorder="1" applyAlignment="1">
      <alignment horizontal="center" shrinkToFit="1"/>
    </xf>
    <xf numFmtId="0" fontId="6" fillId="0" borderId="1" xfId="0" applyFont="1" applyFill="1" applyBorder="1" applyAlignment="1"/>
    <xf numFmtId="2" fontId="5" fillId="0" borderId="1" xfId="0" applyNumberFormat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2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174" fontId="3" fillId="0" borderId="1" xfId="0" applyNumberFormat="1" applyFont="1" applyFill="1" applyBorder="1" applyAlignment="1">
      <alignment horizontal="center" wrapText="1"/>
    </xf>
    <xf numFmtId="174" fontId="5" fillId="0" borderId="1" xfId="5" applyNumberFormat="1" applyFont="1" applyFill="1" applyBorder="1" applyAlignment="1">
      <alignment horizontal="center" shrinkToFit="1"/>
    </xf>
    <xf numFmtId="0" fontId="3" fillId="0" borderId="1" xfId="5" applyFont="1" applyFill="1" applyBorder="1" applyAlignment="1">
      <alignment horizontal="center"/>
    </xf>
    <xf numFmtId="49" fontId="3" fillId="0" borderId="1" xfId="5" applyNumberFormat="1" applyFont="1" applyFill="1" applyBorder="1" applyAlignment="1">
      <alignment horizontal="center" shrinkToFit="1"/>
    </xf>
    <xf numFmtId="0" fontId="3" fillId="0" borderId="1" xfId="5" applyFont="1" applyFill="1" applyBorder="1" applyAlignment="1">
      <alignment horizontal="center" shrinkToFit="1"/>
    </xf>
    <xf numFmtId="174" fontId="4" fillId="0" borderId="1" xfId="5" applyNumberFormat="1" applyFont="1" applyFill="1" applyBorder="1" applyAlignment="1">
      <alignment horizontal="center" shrinkToFit="1"/>
    </xf>
    <xf numFmtId="9" fontId="3" fillId="0" borderId="1" xfId="0" applyNumberFormat="1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left" wrapText="1"/>
    </xf>
    <xf numFmtId="0" fontId="2" fillId="0" borderId="4" xfId="0" applyNumberFormat="1" applyFont="1" applyFill="1" applyBorder="1" applyAlignment="1">
      <alignment horizontal="center" wrapText="1"/>
    </xf>
    <xf numFmtId="0" fontId="2" fillId="0" borderId="4" xfId="0" applyNumberFormat="1" applyFont="1" applyFill="1" applyBorder="1" applyAlignment="1">
      <alignment wrapText="1"/>
    </xf>
    <xf numFmtId="174" fontId="3" fillId="0" borderId="4" xfId="0" applyNumberFormat="1" applyFont="1" applyFill="1" applyBorder="1" applyAlignment="1"/>
    <xf numFmtId="0" fontId="3" fillId="0" borderId="4" xfId="0" applyFont="1" applyFill="1" applyBorder="1" applyAlignment="1"/>
    <xf numFmtId="174" fontId="12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 applyProtection="1">
      <alignment horizontal="center" wrapText="1"/>
    </xf>
    <xf numFmtId="174" fontId="2" fillId="0" borderId="1" xfId="0" applyNumberFormat="1" applyFont="1" applyFill="1" applyBorder="1" applyAlignment="1">
      <alignment horizontal="center" wrapText="1"/>
    </xf>
    <xf numFmtId="174" fontId="2" fillId="0" borderId="1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5" fillId="0" borderId="5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/>
    </xf>
    <xf numFmtId="174" fontId="3" fillId="0" borderId="5" xfId="0" applyNumberFormat="1" applyFont="1" applyFill="1" applyBorder="1" applyAlignment="1">
      <alignment horizontal="center" shrinkToFit="1"/>
    </xf>
    <xf numFmtId="174" fontId="12" fillId="0" borderId="5" xfId="0" applyNumberFormat="1" applyFont="1" applyFill="1" applyBorder="1" applyAlignment="1">
      <alignment horizontal="center" wrapText="1"/>
    </xf>
    <xf numFmtId="174" fontId="5" fillId="0" borderId="5" xfId="0" applyNumberFormat="1" applyFont="1" applyFill="1" applyBorder="1" applyAlignment="1">
      <alignment horizontal="center" wrapText="1"/>
    </xf>
    <xf numFmtId="174" fontId="3" fillId="0" borderId="7" xfId="0" applyNumberFormat="1" applyFont="1" applyFill="1" applyBorder="1" applyAlignment="1">
      <alignment horizontal="center" shrinkToFit="1"/>
    </xf>
    <xf numFmtId="174" fontId="3" fillId="0" borderId="3" xfId="0" applyNumberFormat="1" applyFont="1" applyFill="1" applyBorder="1" applyAlignment="1">
      <alignment horizontal="center" shrinkToFit="1"/>
    </xf>
    <xf numFmtId="174" fontId="3" fillId="0" borderId="3" xfId="5" applyNumberFormat="1" applyFont="1" applyFill="1" applyBorder="1" applyAlignment="1">
      <alignment horizontal="center" shrinkToFit="1"/>
    </xf>
    <xf numFmtId="174" fontId="5" fillId="0" borderId="3" xfId="0" applyNumberFormat="1" applyFont="1" applyFill="1" applyBorder="1" applyAlignment="1">
      <alignment horizontal="center" shrinkToFit="1"/>
    </xf>
    <xf numFmtId="174" fontId="3" fillId="0" borderId="3" xfId="0" applyNumberFormat="1" applyFont="1" applyFill="1" applyBorder="1" applyAlignment="1">
      <alignment horizontal="center"/>
    </xf>
    <xf numFmtId="174" fontId="3" fillId="0" borderId="3" xfId="0" applyNumberFormat="1" applyFont="1" applyFill="1" applyBorder="1" applyAlignment="1">
      <alignment horizontal="center" wrapText="1"/>
    </xf>
    <xf numFmtId="174" fontId="5" fillId="0" borderId="3" xfId="0" applyNumberFormat="1" applyFont="1" applyFill="1" applyBorder="1" applyAlignment="1">
      <alignment horizontal="center"/>
    </xf>
    <xf numFmtId="174" fontId="4" fillId="0" borderId="3" xfId="5" applyNumberFormat="1" applyFont="1" applyFill="1" applyBorder="1" applyAlignment="1">
      <alignment horizontal="center" shrinkToFit="1"/>
    </xf>
    <xf numFmtId="174" fontId="3" fillId="0" borderId="3" xfId="14" applyNumberFormat="1" applyFont="1" applyFill="1" applyBorder="1" applyAlignment="1">
      <alignment horizontal="center" shrinkToFit="1"/>
    </xf>
    <xf numFmtId="0" fontId="3" fillId="0" borderId="7" xfId="0" applyFont="1" applyFill="1" applyBorder="1" applyAlignment="1"/>
    <xf numFmtId="174" fontId="12" fillId="0" borderId="3" xfId="0" applyNumberFormat="1" applyFont="1" applyFill="1" applyBorder="1" applyAlignment="1">
      <alignment horizontal="center"/>
    </xf>
    <xf numFmtId="174" fontId="12" fillId="0" borderId="3" xfId="0" applyNumberFormat="1" applyFont="1" applyFill="1" applyBorder="1" applyAlignment="1">
      <alignment horizontal="center" wrapText="1"/>
    </xf>
    <xf numFmtId="174" fontId="17" fillId="0" borderId="3" xfId="0" applyNumberFormat="1" applyFont="1" applyFill="1" applyBorder="1" applyAlignment="1">
      <alignment horizontal="center" wrapText="1"/>
    </xf>
    <xf numFmtId="174" fontId="5" fillId="0" borderId="3" xfId="0" applyNumberFormat="1" applyFont="1" applyFill="1" applyBorder="1" applyAlignment="1">
      <alignment horizontal="center" wrapText="1"/>
    </xf>
    <xf numFmtId="0" fontId="2" fillId="0" borderId="3" xfId="0" applyNumberFormat="1" applyFont="1" applyFill="1" applyBorder="1" applyAlignment="1">
      <alignment horizontal="left" wrapText="1"/>
    </xf>
    <xf numFmtId="174" fontId="2" fillId="0" borderId="3" xfId="0" applyNumberFormat="1" applyFont="1" applyFill="1" applyBorder="1" applyAlignment="1">
      <alignment horizontal="center" shrinkToFit="1"/>
    </xf>
    <xf numFmtId="2" fontId="19" fillId="0" borderId="3" xfId="0" applyNumberFormat="1" applyFont="1" applyFill="1" applyBorder="1" applyAlignment="1">
      <alignment horizontal="left" wrapText="1"/>
    </xf>
    <xf numFmtId="0" fontId="19" fillId="0" borderId="3" xfId="0" applyNumberFormat="1" applyFont="1" applyFill="1" applyBorder="1" applyAlignment="1">
      <alignment horizontal="left" wrapText="1"/>
    </xf>
    <xf numFmtId="174" fontId="5" fillId="0" borderId="3" xfId="10" applyNumberFormat="1" applyFont="1" applyFill="1" applyBorder="1" applyAlignment="1">
      <alignment horizontal="center"/>
    </xf>
    <xf numFmtId="0" fontId="5" fillId="0" borderId="3" xfId="0" applyFont="1" applyFill="1" applyBorder="1" applyAlignment="1"/>
    <xf numFmtId="174" fontId="2" fillId="0" borderId="3" xfId="0" applyNumberFormat="1" applyFont="1" applyFill="1" applyBorder="1" applyAlignment="1">
      <alignment horizontal="center"/>
    </xf>
    <xf numFmtId="174" fontId="5" fillId="0" borderId="8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/>
    <xf numFmtId="49" fontId="13" fillId="0" borderId="1" xfId="0" applyNumberFormat="1" applyFont="1" applyFill="1" applyBorder="1" applyAlignment="1"/>
    <xf numFmtId="0" fontId="15" fillId="0" borderId="1" xfId="0" applyFont="1" applyFill="1" applyBorder="1" applyAlignment="1"/>
    <xf numFmtId="49" fontId="16" fillId="0" borderId="1" xfId="0" applyNumberFormat="1" applyFont="1" applyFill="1" applyBorder="1" applyAlignment="1"/>
    <xf numFmtId="0" fontId="3" fillId="0" borderId="1" xfId="0" applyFont="1" applyFill="1" applyBorder="1" applyAlignment="1">
      <alignment shrinkToFit="1"/>
    </xf>
    <xf numFmtId="0" fontId="15" fillId="0" borderId="1" xfId="0" applyFont="1" applyFill="1" applyBorder="1" applyAlignment="1">
      <alignment shrinkToFit="1"/>
    </xf>
    <xf numFmtId="49" fontId="13" fillId="0" borderId="1" xfId="0" applyNumberFormat="1" applyFont="1" applyFill="1" applyBorder="1" applyAlignment="1">
      <alignment shrinkToFit="1"/>
    </xf>
    <xf numFmtId="0" fontId="0" fillId="0" borderId="1" xfId="0" applyFill="1" applyBorder="1" applyAlignment="1"/>
    <xf numFmtId="49" fontId="22" fillId="0" borderId="1" xfId="0" applyNumberFormat="1" applyFont="1" applyFill="1" applyBorder="1" applyAlignment="1"/>
    <xf numFmtId="0" fontId="19" fillId="0" borderId="1" xfId="0" applyFont="1" applyFill="1" applyBorder="1" applyAlignment="1"/>
    <xf numFmtId="0" fontId="12" fillId="0" borderId="1" xfId="0" applyFont="1" applyFill="1" applyBorder="1" applyAlignment="1"/>
    <xf numFmtId="2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shrinkToFit="1"/>
    </xf>
    <xf numFmtId="0" fontId="3" fillId="0" borderId="9" xfId="0" applyFont="1" applyFill="1" applyBorder="1" applyAlignment="1">
      <alignment horizontal="center"/>
    </xf>
    <xf numFmtId="0" fontId="5" fillId="0" borderId="0" xfId="0" applyFont="1" applyFill="1" applyAlignment="1">
      <alignment wrapText="1"/>
    </xf>
    <xf numFmtId="0" fontId="27" fillId="0" borderId="1" xfId="0" applyFont="1" applyFill="1" applyBorder="1" applyAlignment="1">
      <alignment horizontal="center"/>
    </xf>
    <xf numFmtId="49" fontId="26" fillId="0" borderId="1" xfId="7" applyNumberFormat="1" applyFont="1" applyFill="1" applyBorder="1" applyAlignment="1">
      <alignment horizontal="center"/>
    </xf>
    <xf numFmtId="49" fontId="26" fillId="0" borderId="1" xfId="7" applyNumberFormat="1" applyFont="1" applyFill="1" applyBorder="1" applyAlignment="1">
      <alignment horizontal="center" shrinkToFit="1"/>
    </xf>
    <xf numFmtId="2" fontId="3" fillId="0" borderId="0" xfId="0" applyNumberFormat="1" applyFont="1" applyFill="1" applyAlignment="1">
      <alignment horizontal="center" vertical="center"/>
    </xf>
    <xf numFmtId="0" fontId="3" fillId="0" borderId="9" xfId="0" applyFont="1" applyFill="1" applyBorder="1" applyAlignment="1"/>
    <xf numFmtId="2" fontId="3" fillId="0" borderId="5" xfId="0" applyNumberFormat="1" applyFont="1" applyFill="1" applyBorder="1" applyAlignment="1">
      <alignment horizontal="center"/>
    </xf>
    <xf numFmtId="174" fontId="28" fillId="0" borderId="1" xfId="0" applyNumberFormat="1" applyFont="1" applyFill="1" applyBorder="1" applyAlignment="1">
      <alignment horizontal="center" wrapText="1"/>
    </xf>
    <xf numFmtId="2" fontId="5" fillId="0" borderId="3" xfId="4" applyNumberFormat="1" applyFont="1" applyFill="1" applyBorder="1" applyAlignment="1">
      <alignment horizontal="center" wrapText="1"/>
    </xf>
    <xf numFmtId="49" fontId="3" fillId="0" borderId="1" xfId="14" applyNumberFormat="1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wrapText="1" shrinkToFit="1"/>
    </xf>
    <xf numFmtId="0" fontId="33" fillId="0" borderId="1" xfId="0" applyFont="1" applyFill="1" applyBorder="1" applyAlignment="1">
      <alignment horizontal="center" wrapText="1"/>
    </xf>
    <xf numFmtId="0" fontId="34" fillId="0" borderId="0" xfId="0" applyFont="1" applyFill="1"/>
    <xf numFmtId="174" fontId="3" fillId="0" borderId="4" xfId="15" applyNumberFormat="1" applyFont="1" applyFill="1" applyBorder="1" applyAlignment="1">
      <alignment horizontal="center" shrinkToFit="1"/>
    </xf>
    <xf numFmtId="174" fontId="3" fillId="0" borderId="4" xfId="0" applyNumberFormat="1" applyFont="1" applyFill="1" applyBorder="1" applyAlignment="1">
      <alignment horizontal="center"/>
    </xf>
    <xf numFmtId="174" fontId="3" fillId="0" borderId="7" xfId="15" applyNumberFormat="1" applyFont="1" applyFill="1" applyBorder="1" applyAlignment="1">
      <alignment horizontal="center" shrinkToFit="1"/>
    </xf>
    <xf numFmtId="0" fontId="6" fillId="0" borderId="1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/>
    <xf numFmtId="174" fontId="5" fillId="0" borderId="5" xfId="0" applyNumberFormat="1" applyFont="1" applyFill="1" applyBorder="1" applyAlignment="1">
      <alignment horizontal="center" shrinkToFit="1"/>
    </xf>
    <xf numFmtId="174" fontId="5" fillId="0" borderId="4" xfId="0" applyNumberFormat="1" applyFont="1" applyFill="1" applyBorder="1" applyAlignment="1">
      <alignment horizontal="center" shrinkToFit="1"/>
    </xf>
    <xf numFmtId="0" fontId="5" fillId="0" borderId="4" xfId="0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2" fontId="5" fillId="0" borderId="10" xfId="0" applyNumberFormat="1" applyFont="1" applyFill="1" applyBorder="1" applyAlignment="1">
      <alignment horizontal="center" wrapText="1"/>
    </xf>
    <xf numFmtId="2" fontId="2" fillId="0" borderId="5" xfId="0" applyNumberFormat="1" applyFont="1" applyFill="1" applyBorder="1" applyAlignment="1">
      <alignment wrapText="1"/>
    </xf>
    <xf numFmtId="2" fontId="2" fillId="0" borderId="8" xfId="0" applyNumberFormat="1" applyFont="1" applyFill="1" applyBorder="1" applyAlignment="1">
      <alignment horizontal="left" wrapText="1"/>
    </xf>
    <xf numFmtId="174" fontId="5" fillId="0" borderId="4" xfId="0" applyNumberFormat="1" applyFont="1" applyFill="1" applyBorder="1" applyAlignment="1">
      <alignment horizontal="center" wrapText="1"/>
    </xf>
    <xf numFmtId="174" fontId="5" fillId="0" borderId="7" xfId="0" applyNumberFormat="1" applyFont="1" applyFill="1" applyBorder="1" applyAlignment="1">
      <alignment horizontal="center" shrinkToFit="1"/>
    </xf>
    <xf numFmtId="174" fontId="5" fillId="0" borderId="8" xfId="0" applyNumberFormat="1" applyFont="1" applyFill="1" applyBorder="1" applyAlignment="1">
      <alignment horizontal="center" shrinkToFit="1"/>
    </xf>
    <xf numFmtId="174" fontId="5" fillId="0" borderId="7" xfId="0" applyNumberFormat="1" applyFont="1" applyFill="1" applyBorder="1" applyAlignment="1">
      <alignment horizontal="center" wrapText="1"/>
    </xf>
    <xf numFmtId="174" fontId="3" fillId="0" borderId="8" xfId="0" applyNumberFormat="1" applyFont="1" applyFill="1" applyBorder="1" applyAlignment="1">
      <alignment horizontal="center" shrinkToFit="1"/>
    </xf>
    <xf numFmtId="174" fontId="3" fillId="0" borderId="11" xfId="0" applyNumberFormat="1" applyFont="1" applyFill="1" applyBorder="1" applyAlignment="1">
      <alignment horizontal="center" shrinkToFit="1"/>
    </xf>
    <xf numFmtId="2" fontId="5" fillId="0" borderId="3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center" wrapText="1"/>
    </xf>
    <xf numFmtId="2" fontId="3" fillId="0" borderId="7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5" fillId="0" borderId="3" xfId="6" quotePrefix="1" applyNumberFormat="1" applyFont="1" applyFill="1" applyBorder="1" applyAlignment="1">
      <alignment horizontal="center" wrapText="1"/>
    </xf>
    <xf numFmtId="2" fontId="5" fillId="0" borderId="3" xfId="13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wrapText="1"/>
    </xf>
    <xf numFmtId="2" fontId="5" fillId="0" borderId="7" xfId="6" quotePrefix="1" applyNumberFormat="1" applyFont="1" applyFill="1" applyBorder="1" applyAlignment="1">
      <alignment horizontal="center" wrapText="1"/>
    </xf>
    <xf numFmtId="2" fontId="5" fillId="0" borderId="8" xfId="6" quotePrefix="1" applyNumberFormat="1" applyFont="1" applyFill="1" applyBorder="1" applyAlignment="1">
      <alignment horizontal="center" wrapText="1"/>
    </xf>
    <xf numFmtId="2" fontId="3" fillId="0" borderId="3" xfId="5" applyNumberFormat="1" applyFont="1" applyFill="1" applyBorder="1" applyAlignment="1">
      <alignment horizontal="center"/>
    </xf>
    <xf numFmtId="2" fontId="5" fillId="0" borderId="3" xfId="11" applyNumberFormat="1" applyFont="1" applyFill="1" applyBorder="1" applyAlignment="1">
      <alignment horizontal="center" wrapText="1"/>
    </xf>
    <xf numFmtId="2" fontId="5" fillId="0" borderId="3" xfId="3" applyNumberFormat="1" applyFont="1" applyFill="1" applyBorder="1" applyAlignment="1">
      <alignment horizontal="center" wrapText="1"/>
    </xf>
    <xf numFmtId="2" fontId="3" fillId="0" borderId="3" xfId="0" applyNumberFormat="1" applyFont="1" applyFill="1" applyBorder="1" applyAlignment="1">
      <alignment horizontal="center" shrinkToFit="1"/>
    </xf>
    <xf numFmtId="2" fontId="5" fillId="0" borderId="3" xfId="1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2" fontId="5" fillId="0" borderId="11" xfId="6" quotePrefix="1" applyNumberFormat="1" applyFont="1" applyFill="1" applyBorder="1" applyAlignment="1">
      <alignment horizontal="center" wrapText="1"/>
    </xf>
    <xf numFmtId="2" fontId="13" fillId="0" borderId="3" xfId="0" applyNumberFormat="1" applyFont="1" applyFill="1" applyBorder="1" applyAlignment="1">
      <alignment horizontal="center"/>
    </xf>
    <xf numFmtId="2" fontId="5" fillId="0" borderId="3" xfId="6" quotePrefix="1" applyNumberFormat="1" applyFont="1" applyFill="1" applyBorder="1" applyAlignment="1">
      <alignment horizontal="center" shrinkToFit="1"/>
    </xf>
    <xf numFmtId="2" fontId="13" fillId="0" borderId="3" xfId="0" applyNumberFormat="1" applyFont="1" applyFill="1" applyBorder="1" applyAlignment="1">
      <alignment horizontal="center" shrinkToFit="1"/>
    </xf>
    <xf numFmtId="2" fontId="5" fillId="0" borderId="3" xfId="0" applyNumberFormat="1" applyFont="1" applyFill="1" applyBorder="1" applyAlignment="1">
      <alignment horizontal="center" shrinkToFit="1"/>
    </xf>
    <xf numFmtId="2" fontId="5" fillId="0" borderId="3" xfId="0" quotePrefix="1" applyNumberFormat="1" applyFont="1" applyFill="1" applyBorder="1" applyAlignment="1">
      <alignment horizontal="center" wrapText="1"/>
    </xf>
    <xf numFmtId="2" fontId="5" fillId="0" borderId="3" xfId="0" applyNumberFormat="1" applyFon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 wrapText="1"/>
    </xf>
    <xf numFmtId="2" fontId="5" fillId="0" borderId="3" xfId="0" applyNumberFormat="1" applyFont="1" applyFill="1" applyBorder="1" applyAlignment="1">
      <alignment horizontal="center"/>
    </xf>
    <xf numFmtId="0" fontId="5" fillId="0" borderId="7" xfId="6" quotePrefix="1" applyNumberFormat="1" applyFont="1" applyFill="1" applyBorder="1" applyAlignment="1">
      <alignment horizontal="center" wrapText="1"/>
    </xf>
    <xf numFmtId="2" fontId="19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vertical="top" wrapText="1"/>
    </xf>
    <xf numFmtId="49" fontId="12" fillId="0" borderId="1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174" fontId="5" fillId="0" borderId="7" xfId="0" applyNumberFormat="1" applyFont="1" applyFill="1" applyBorder="1" applyAlignment="1">
      <alignment horizontal="center"/>
    </xf>
    <xf numFmtId="174" fontId="5" fillId="0" borderId="4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 shrinkToFit="1"/>
    </xf>
    <xf numFmtId="2" fontId="5" fillId="0" borderId="8" xfId="0" applyNumberFormat="1" applyFont="1" applyFill="1" applyBorder="1" applyAlignment="1">
      <alignment horizontal="center" shrinkToFit="1"/>
    </xf>
    <xf numFmtId="2" fontId="5" fillId="0" borderId="1" xfId="6" quotePrefix="1" applyNumberFormat="1" applyFont="1" applyFill="1" applyBorder="1" applyAlignment="1">
      <alignment horizontal="center" wrapText="1"/>
    </xf>
    <xf numFmtId="0" fontId="35" fillId="0" borderId="1" xfId="0" applyFont="1" applyFill="1" applyBorder="1" applyAlignment="1"/>
    <xf numFmtId="49" fontId="5" fillId="0" borderId="13" xfId="0" applyNumberFormat="1" applyFont="1" applyFill="1" applyBorder="1" applyAlignment="1">
      <alignment horizontal="center" wrapText="1"/>
    </xf>
    <xf numFmtId="174" fontId="3" fillId="0" borderId="5" xfId="5" applyNumberFormat="1" applyFont="1" applyFill="1" applyBorder="1" applyAlignment="1">
      <alignment horizontal="center" shrinkToFit="1"/>
    </xf>
    <xf numFmtId="174" fontId="3" fillId="0" borderId="8" xfId="5" applyNumberFormat="1" applyFont="1" applyFill="1" applyBorder="1" applyAlignment="1">
      <alignment horizontal="center" shrinkToFit="1"/>
    </xf>
    <xf numFmtId="174" fontId="2" fillId="0" borderId="6" xfId="5" applyNumberFormat="1" applyFont="1" applyFill="1" applyBorder="1" applyAlignment="1">
      <alignment horizontal="center" shrinkToFit="1"/>
    </xf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left" wrapText="1"/>
    </xf>
    <xf numFmtId="0" fontId="32" fillId="0" borderId="1" xfId="0" applyNumberFormat="1" applyFont="1" applyFill="1" applyBorder="1" applyAlignment="1">
      <alignment horizontal="center" wrapText="1"/>
    </xf>
    <xf numFmtId="174" fontId="5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left" wrapText="1"/>
    </xf>
    <xf numFmtId="174" fontId="12" fillId="0" borderId="4" xfId="0" applyNumberFormat="1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center"/>
    </xf>
    <xf numFmtId="174" fontId="12" fillId="0" borderId="1" xfId="0" applyNumberFormat="1" applyFont="1" applyFill="1" applyBorder="1" applyAlignment="1">
      <alignment horizontal="center" vertical="center" wrapText="1"/>
    </xf>
    <xf numFmtId="174" fontId="12" fillId="0" borderId="1" xfId="0" applyNumberFormat="1" applyFont="1" applyFill="1" applyBorder="1" applyAlignment="1">
      <alignment horizontal="center" vertical="center"/>
    </xf>
    <xf numFmtId="174" fontId="12" fillId="0" borderId="5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 vertical="center" wrapText="1"/>
    </xf>
    <xf numFmtId="2" fontId="3" fillId="0" borderId="15" xfId="0" applyNumberFormat="1" applyFont="1" applyFill="1" applyBorder="1" applyAlignment="1">
      <alignment horizontal="center" vertical="center" wrapText="1"/>
    </xf>
    <xf numFmtId="174" fontId="2" fillId="0" borderId="3" xfId="5" applyNumberFormat="1" applyFont="1" applyFill="1" applyBorder="1" applyAlignment="1">
      <alignment horizontal="center" shrinkToFit="1"/>
    </xf>
    <xf numFmtId="174" fontId="4" fillId="0" borderId="1" xfId="0" applyNumberFormat="1" applyFont="1" applyFill="1" applyBorder="1" applyAlignment="1">
      <alignment horizontal="center" wrapText="1"/>
    </xf>
    <xf numFmtId="49" fontId="2" fillId="0" borderId="1" xfId="5" applyNumberFormat="1" applyFont="1" applyFill="1" applyBorder="1" applyAlignment="1">
      <alignment horizontal="left"/>
    </xf>
    <xf numFmtId="49" fontId="3" fillId="0" borderId="1" xfId="5" applyNumberFormat="1" applyFont="1" applyFill="1" applyBorder="1" applyAlignment="1">
      <alignment horizontal="left"/>
    </xf>
    <xf numFmtId="49" fontId="28" fillId="0" borderId="16" xfId="0" applyNumberFormat="1" applyFont="1" applyFill="1" applyBorder="1" applyAlignment="1">
      <alignment horizontal="center"/>
    </xf>
    <xf numFmtId="174" fontId="39" fillId="0" borderId="1" xfId="0" applyNumberFormat="1" applyFont="1" applyFill="1" applyBorder="1" applyAlignment="1">
      <alignment horizontal="center"/>
    </xf>
    <xf numFmtId="49" fontId="5" fillId="0" borderId="17" xfId="0" applyNumberFormat="1" applyFont="1" applyFill="1" applyBorder="1" applyAlignment="1">
      <alignment horizontal="center"/>
    </xf>
    <xf numFmtId="174" fontId="2" fillId="0" borderId="1" xfId="5" applyNumberFormat="1" applyFont="1" applyFill="1" applyBorder="1" applyAlignment="1">
      <alignment horizontal="center" shrinkToFit="1"/>
    </xf>
    <xf numFmtId="174" fontId="19" fillId="0" borderId="1" xfId="0" applyNumberFormat="1" applyFont="1" applyFill="1" applyBorder="1" applyAlignment="1">
      <alignment horizontal="center" wrapText="1"/>
    </xf>
    <xf numFmtId="174" fontId="19" fillId="0" borderId="1" xfId="0" applyNumberFormat="1" applyFont="1" applyFill="1" applyBorder="1" applyAlignment="1">
      <alignment horizontal="center"/>
    </xf>
    <xf numFmtId="174" fontId="19" fillId="0" borderId="3" xfId="0" applyNumberFormat="1" applyFont="1" applyFill="1" applyBorder="1" applyAlignment="1">
      <alignment horizontal="center" wrapText="1"/>
    </xf>
    <xf numFmtId="174" fontId="5" fillId="0" borderId="3" xfId="5" applyNumberFormat="1" applyFont="1" applyFill="1" applyBorder="1" applyAlignment="1">
      <alignment horizontal="center" shrinkToFit="1"/>
    </xf>
    <xf numFmtId="174" fontId="17" fillId="0" borderId="1" xfId="0" applyNumberFormat="1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center" wrapText="1"/>
    </xf>
    <xf numFmtId="0" fontId="12" fillId="0" borderId="7" xfId="0" applyNumberFormat="1" applyFont="1" applyFill="1" applyBorder="1" applyAlignment="1">
      <alignment horizontal="center" wrapText="1"/>
    </xf>
    <xf numFmtId="174" fontId="12" fillId="0" borderId="4" xfId="0" applyNumberFormat="1" applyFont="1" applyFill="1" applyBorder="1" applyAlignment="1">
      <alignment horizontal="center"/>
    </xf>
    <xf numFmtId="174" fontId="40" fillId="0" borderId="1" xfId="0" applyNumberFormat="1" applyFont="1" applyFill="1" applyBorder="1" applyAlignment="1">
      <alignment horizontal="center" shrinkToFit="1"/>
    </xf>
    <xf numFmtId="174" fontId="40" fillId="0" borderId="3" xfId="0" applyNumberFormat="1" applyFont="1" applyFill="1" applyBorder="1" applyAlignment="1">
      <alignment horizontal="center" shrinkToFit="1"/>
    </xf>
    <xf numFmtId="174" fontId="17" fillId="0" borderId="1" xfId="0" applyNumberFormat="1" applyFont="1" applyFill="1" applyBorder="1" applyAlignment="1">
      <alignment horizontal="center" wrapText="1"/>
    </xf>
    <xf numFmtId="174" fontId="39" fillId="0" borderId="1" xfId="0" applyNumberFormat="1" applyFont="1" applyFill="1" applyBorder="1" applyAlignment="1">
      <alignment horizontal="center" wrapText="1"/>
    </xf>
    <xf numFmtId="174" fontId="12" fillId="0" borderId="3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left" wrapText="1"/>
    </xf>
    <xf numFmtId="0" fontId="12" fillId="0" borderId="5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 shrinkToFit="1"/>
    </xf>
    <xf numFmtId="0" fontId="32" fillId="0" borderId="1" xfId="0" applyNumberFormat="1" applyFont="1" applyFill="1" applyBorder="1" applyAlignment="1">
      <alignment horizontal="center" shrinkToFit="1"/>
    </xf>
    <xf numFmtId="0" fontId="32" fillId="0" borderId="17" xfId="0" applyNumberFormat="1" applyFont="1" applyFill="1" applyBorder="1" applyAlignment="1">
      <alignment horizontal="center" wrapText="1"/>
    </xf>
    <xf numFmtId="174" fontId="36" fillId="0" borderId="1" xfId="0" applyNumberFormat="1" applyFont="1" applyFill="1" applyBorder="1" applyAlignment="1">
      <alignment horizontal="center"/>
    </xf>
    <xf numFmtId="0" fontId="12" fillId="0" borderId="5" xfId="0" applyNumberFormat="1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left" vertical="top" wrapText="1"/>
    </xf>
    <xf numFmtId="2" fontId="3" fillId="0" borderId="19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4" fontId="3" fillId="0" borderId="4" xfId="5" applyNumberFormat="1" applyFont="1" applyFill="1" applyBorder="1" applyAlignment="1">
      <alignment horizontal="center" shrinkToFit="1"/>
    </xf>
    <xf numFmtId="174" fontId="3" fillId="0" borderId="7" xfId="5" applyNumberFormat="1" applyFont="1" applyFill="1" applyBorder="1" applyAlignment="1">
      <alignment horizontal="center" shrinkToFit="1"/>
    </xf>
    <xf numFmtId="2" fontId="3" fillId="0" borderId="8" xfId="0" applyNumberFormat="1" applyFont="1" applyFill="1" applyBorder="1" applyAlignment="1">
      <alignment horizontal="center" shrinkToFit="1"/>
    </xf>
    <xf numFmtId="2" fontId="3" fillId="0" borderId="7" xfId="0" applyNumberFormat="1" applyFont="1" applyFill="1" applyBorder="1" applyAlignment="1">
      <alignment horizontal="center" shrinkToFit="1"/>
    </xf>
    <xf numFmtId="2" fontId="5" fillId="0" borderId="4" xfId="0" applyNumberFormat="1" applyFont="1" applyFill="1" applyBorder="1" applyAlignment="1">
      <alignment horizontal="center"/>
    </xf>
    <xf numFmtId="174" fontId="3" fillId="0" borderId="4" xfId="0" applyNumberFormat="1" applyFont="1" applyFill="1" applyBorder="1" applyAlignment="1">
      <alignment horizontal="center" wrapText="1"/>
    </xf>
    <xf numFmtId="177" fontId="3" fillId="0" borderId="1" xfId="5" applyNumberFormat="1" applyFont="1" applyFill="1" applyBorder="1" applyAlignment="1">
      <alignment horizontal="center" shrinkToFit="1"/>
    </xf>
    <xf numFmtId="177" fontId="3" fillId="0" borderId="3" xfId="5" applyNumberFormat="1" applyFont="1" applyFill="1" applyBorder="1" applyAlignment="1">
      <alignment horizontal="center" shrinkToFit="1"/>
    </xf>
    <xf numFmtId="174" fontId="3" fillId="0" borderId="7" xfId="0" applyNumberFormat="1" applyFont="1" applyFill="1" applyBorder="1" applyAlignment="1">
      <alignment horizontal="center" wrapText="1"/>
    </xf>
    <xf numFmtId="2" fontId="3" fillId="0" borderId="8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wrapText="1"/>
    </xf>
    <xf numFmtId="2" fontId="5" fillId="0" borderId="7" xfId="1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3" fillId="0" borderId="4" xfId="0" applyNumberFormat="1" applyFont="1" applyFill="1" applyBorder="1" applyAlignment="1">
      <alignment horizontal="center" wrapText="1"/>
    </xf>
    <xf numFmtId="174" fontId="2" fillId="0" borderId="5" xfId="5" applyNumberFormat="1" applyFont="1" applyFill="1" applyBorder="1" applyAlignment="1">
      <alignment horizontal="center" shrinkToFit="1"/>
    </xf>
    <xf numFmtId="174" fontId="5" fillId="0" borderId="5" xfId="5" applyNumberFormat="1" applyFont="1" applyFill="1" applyBorder="1" applyAlignment="1">
      <alignment horizontal="center" shrinkToFit="1"/>
    </xf>
    <xf numFmtId="2" fontId="3" fillId="0" borderId="8" xfId="5" applyNumberFormat="1" applyFont="1" applyFill="1" applyBorder="1" applyAlignment="1">
      <alignment horizontal="center"/>
    </xf>
    <xf numFmtId="174" fontId="2" fillId="0" borderId="4" xfId="5" applyNumberFormat="1" applyFont="1" applyFill="1" applyBorder="1" applyAlignment="1">
      <alignment horizontal="center" shrinkToFit="1"/>
    </xf>
    <xf numFmtId="174" fontId="5" fillId="0" borderId="4" xfId="5" applyNumberFormat="1" applyFont="1" applyFill="1" applyBorder="1" applyAlignment="1">
      <alignment horizontal="center" shrinkToFit="1"/>
    </xf>
    <xf numFmtId="2" fontId="3" fillId="0" borderId="7" xfId="5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justify" wrapText="1"/>
    </xf>
    <xf numFmtId="0" fontId="0" fillId="0" borderId="5" xfId="0" applyFill="1" applyBorder="1" applyAlignment="1"/>
    <xf numFmtId="0" fontId="0" fillId="0" borderId="4" xfId="0" applyFill="1" applyBorder="1" applyAlignment="1"/>
    <xf numFmtId="49" fontId="13" fillId="0" borderId="5" xfId="0" applyNumberFormat="1" applyFont="1" applyFill="1" applyBorder="1" applyAlignment="1"/>
    <xf numFmtId="0" fontId="15" fillId="0" borderId="5" xfId="0" applyFont="1" applyFill="1" applyBorder="1" applyAlignment="1"/>
    <xf numFmtId="49" fontId="22" fillId="0" borderId="5" xfId="0" applyNumberFormat="1" applyFont="1" applyFill="1" applyBorder="1" applyAlignment="1"/>
    <xf numFmtId="49" fontId="22" fillId="0" borderId="4" xfId="0" applyNumberFormat="1" applyFont="1" applyFill="1" applyBorder="1" applyAlignment="1"/>
    <xf numFmtId="0" fontId="12" fillId="0" borderId="5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" fontId="5" fillId="0" borderId="8" xfId="12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5" xfId="6" quotePrefix="1" applyNumberFormat="1" applyFont="1" applyFill="1" applyBorder="1" applyAlignment="1">
      <alignment horizontal="center" wrapText="1"/>
    </xf>
    <xf numFmtId="2" fontId="5" fillId="0" borderId="4" xfId="6" quotePrefix="1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4" fontId="3" fillId="0" borderId="5" xfId="0" applyNumberFormat="1" applyFont="1" applyFill="1" applyBorder="1" applyAlignment="1">
      <alignment horizontal="center" vertical="center" shrinkToFit="1"/>
    </xf>
    <xf numFmtId="174" fontId="3" fillId="0" borderId="9" xfId="0" applyNumberFormat="1" applyFont="1" applyFill="1" applyBorder="1" applyAlignment="1">
      <alignment horizontal="center" vertical="center" shrinkToFit="1"/>
    </xf>
    <xf numFmtId="174" fontId="3" fillId="0" borderId="4" xfId="0" applyNumberFormat="1" applyFont="1" applyFill="1" applyBorder="1" applyAlignment="1">
      <alignment horizontal="center" vertical="center" shrinkToFit="1"/>
    </xf>
    <xf numFmtId="0" fontId="12" fillId="0" borderId="1" xfId="0" applyNumberFormat="1" applyFont="1" applyFill="1" applyBorder="1" applyAlignment="1">
      <alignment horizontal="left" shrinkToFit="1"/>
    </xf>
    <xf numFmtId="0" fontId="0" fillId="0" borderId="0" xfId="0" applyFill="1"/>
    <xf numFmtId="174" fontId="3" fillId="0" borderId="11" xfId="0" applyNumberFormat="1" applyFont="1" applyFill="1" applyBorder="1" applyAlignment="1">
      <alignment horizontal="center" vertical="center" shrinkToFit="1"/>
    </xf>
    <xf numFmtId="174" fontId="3" fillId="0" borderId="7" xfId="0" applyNumberFormat="1" applyFont="1" applyFill="1" applyBorder="1" applyAlignment="1">
      <alignment horizontal="center" vertical="center" shrinkToFit="1"/>
    </xf>
    <xf numFmtId="2" fontId="5" fillId="0" borderId="9" xfId="6" quotePrefix="1" applyNumberFormat="1" applyFont="1" applyFill="1" applyBorder="1" applyAlignment="1">
      <alignment horizontal="center" wrapText="1"/>
    </xf>
    <xf numFmtId="0" fontId="2" fillId="0" borderId="20" xfId="5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2" fontId="2" fillId="0" borderId="6" xfId="0" applyNumberFormat="1" applyFont="1" applyFill="1" applyBorder="1" applyAlignment="1">
      <alignment horizontal="center"/>
    </xf>
    <xf numFmtId="174" fontId="3" fillId="0" borderId="4" xfId="0" applyNumberFormat="1" applyFont="1" applyFill="1" applyBorder="1" applyAlignment="1">
      <alignment horizontal="center" vertical="center"/>
    </xf>
    <xf numFmtId="174" fontId="3" fillId="0" borderId="1" xfId="5" applyNumberFormat="1" applyFont="1" applyFill="1" applyBorder="1" applyAlignment="1">
      <alignment horizontal="center" vertical="center" shrinkToFit="1"/>
    </xf>
    <xf numFmtId="174" fontId="3" fillId="0" borderId="3" xfId="5" applyNumberFormat="1" applyFont="1" applyFill="1" applyBorder="1" applyAlignment="1">
      <alignment horizontal="center" vertical="center" shrinkToFit="1"/>
    </xf>
    <xf numFmtId="174" fontId="5" fillId="0" borderId="4" xfId="0" applyNumberFormat="1" applyFont="1" applyFill="1" applyBorder="1" applyAlignment="1">
      <alignment horizontal="center" vertical="center" shrinkToFit="1"/>
    </xf>
    <xf numFmtId="174" fontId="3" fillId="0" borderId="1" xfId="0" applyNumberFormat="1" applyFont="1" applyFill="1" applyBorder="1" applyAlignment="1">
      <alignment horizontal="center" vertical="center"/>
    </xf>
    <xf numFmtId="174" fontId="3" fillId="0" borderId="3" xfId="0" applyNumberFormat="1" applyFont="1" applyFill="1" applyBorder="1" applyAlignment="1">
      <alignment horizontal="center" vertical="center"/>
    </xf>
    <xf numFmtId="174" fontId="3" fillId="0" borderId="1" xfId="0" applyNumberFormat="1" applyFont="1" applyFill="1" applyBorder="1" applyAlignment="1">
      <alignment horizontal="center" vertical="center" wrapText="1"/>
    </xf>
    <xf numFmtId="174" fontId="3" fillId="0" borderId="3" xfId="0" applyNumberFormat="1" applyFont="1" applyFill="1" applyBorder="1" applyAlignment="1">
      <alignment horizontal="center" vertical="center" wrapText="1"/>
    </xf>
    <xf numFmtId="174" fontId="5" fillId="0" borderId="1" xfId="0" applyNumberFormat="1" applyFont="1" applyFill="1" applyBorder="1" applyAlignment="1">
      <alignment horizontal="center" vertical="center"/>
    </xf>
    <xf numFmtId="174" fontId="5" fillId="0" borderId="1" xfId="0" applyNumberFormat="1" applyFont="1" applyFill="1" applyBorder="1" applyAlignment="1">
      <alignment horizontal="center" vertical="center" shrinkToFit="1"/>
    </xf>
    <xf numFmtId="177" fontId="3" fillId="0" borderId="1" xfId="5" applyNumberFormat="1" applyFont="1" applyFill="1" applyBorder="1" applyAlignment="1">
      <alignment horizontal="center" vertical="center" shrinkToFit="1"/>
    </xf>
    <xf numFmtId="177" fontId="3" fillId="0" borderId="3" xfId="5" applyNumberFormat="1" applyFont="1" applyFill="1" applyBorder="1" applyAlignment="1">
      <alignment horizontal="center" vertical="center" shrinkToFit="1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174" fontId="5" fillId="0" borderId="5" xfId="0" applyNumberFormat="1" applyFont="1" applyFill="1" applyBorder="1" applyAlignment="1">
      <alignment horizontal="center" vertical="center" shrinkToFit="1"/>
    </xf>
    <xf numFmtId="0" fontId="20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74" fontId="3" fillId="0" borderId="1" xfId="0" applyNumberFormat="1" applyFont="1" applyFill="1" applyBorder="1" applyAlignment="1">
      <alignment horizontal="center" vertical="center" shrinkToFit="1"/>
    </xf>
    <xf numFmtId="174" fontId="3" fillId="0" borderId="3" xfId="0" applyNumberFormat="1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49" fontId="26" fillId="0" borderId="1" xfId="7" applyNumberFormat="1" applyFont="1" applyFill="1" applyBorder="1" applyAlignment="1">
      <alignment horizontal="center" vertical="center"/>
    </xf>
    <xf numFmtId="49" fontId="26" fillId="0" borderId="1" xfId="7" applyNumberFormat="1" applyFont="1" applyFill="1" applyBorder="1" applyAlignment="1">
      <alignment horizontal="center" vertical="center" shrinkToFit="1"/>
    </xf>
    <xf numFmtId="0" fontId="3" fillId="3" borderId="0" xfId="0" applyFont="1" applyFill="1" applyAlignment="1">
      <alignment vertical="center"/>
    </xf>
    <xf numFmtId="174" fontId="3" fillId="0" borderId="4" xfId="5" applyNumberFormat="1" applyFont="1" applyFill="1" applyBorder="1" applyAlignment="1">
      <alignment horizontal="center" vertical="center" shrinkToFit="1"/>
    </xf>
    <xf numFmtId="174" fontId="3" fillId="0" borderId="7" xfId="5" applyNumberFormat="1" applyFont="1" applyFill="1" applyBorder="1" applyAlignment="1">
      <alignment horizontal="center" vertical="center" shrinkToFit="1"/>
    </xf>
    <xf numFmtId="0" fontId="3" fillId="0" borderId="1" xfId="5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4" fontId="4" fillId="0" borderId="3" xfId="5" applyNumberFormat="1" applyFont="1" applyFill="1" applyBorder="1" applyAlignment="1">
      <alignment horizontal="center" vertical="center" shrinkToFit="1"/>
    </xf>
    <xf numFmtId="174" fontId="2" fillId="0" borderId="3" xfId="5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174" fontId="4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2" fillId="0" borderId="1" xfId="5" applyNumberFormat="1" applyFont="1" applyFill="1" applyBorder="1" applyAlignment="1">
      <alignment horizontal="left" vertical="center"/>
    </xf>
    <xf numFmtId="49" fontId="3" fillId="0" borderId="1" xfId="5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vertical="center"/>
    </xf>
    <xf numFmtId="49" fontId="3" fillId="0" borderId="1" xfId="5" applyNumberFormat="1" applyFont="1" applyFill="1" applyBorder="1" applyAlignment="1">
      <alignment horizontal="center" vertical="center" shrinkToFit="1"/>
    </xf>
    <xf numFmtId="174" fontId="5" fillId="0" borderId="1" xfId="5" applyNumberFormat="1" applyFont="1" applyFill="1" applyBorder="1" applyAlignment="1">
      <alignment horizontal="center" vertical="center" shrinkToFi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3" fillId="0" borderId="1" xfId="5" applyFont="1" applyFill="1" applyBorder="1" applyAlignment="1">
      <alignment horizontal="center" vertical="center" shrinkToFit="1"/>
    </xf>
    <xf numFmtId="49" fontId="5" fillId="0" borderId="16" xfId="0" applyNumberFormat="1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center" vertical="center"/>
    </xf>
    <xf numFmtId="174" fontId="39" fillId="0" borderId="1" xfId="0" applyNumberFormat="1" applyFont="1" applyFill="1" applyBorder="1" applyAlignment="1">
      <alignment horizontal="center" vertical="center"/>
    </xf>
    <xf numFmtId="174" fontId="4" fillId="0" borderId="1" xfId="5" applyNumberFormat="1" applyFont="1" applyFill="1" applyBorder="1" applyAlignment="1">
      <alignment horizontal="center" vertical="center" shrinkToFit="1"/>
    </xf>
    <xf numFmtId="0" fontId="3" fillId="0" borderId="1" xfId="14" applyNumberFormat="1" applyFont="1" applyFill="1" applyBorder="1" applyAlignment="1">
      <alignment horizontal="center" vertical="center"/>
    </xf>
    <xf numFmtId="174" fontId="3" fillId="0" borderId="1" xfId="14" applyNumberFormat="1" applyFont="1" applyFill="1" applyBorder="1" applyAlignment="1">
      <alignment horizontal="center" vertical="center" shrinkToFit="1"/>
    </xf>
    <xf numFmtId="174" fontId="3" fillId="0" borderId="3" xfId="14" applyNumberFormat="1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5" fillId="0" borderId="21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left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vertical="center" wrapText="1"/>
    </xf>
    <xf numFmtId="174" fontId="3" fillId="0" borderId="21" xfId="0" applyNumberFormat="1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74" fontId="5" fillId="0" borderId="3" xfId="0" applyNumberFormat="1" applyFont="1" applyFill="1" applyBorder="1" applyAlignment="1">
      <alignment horizontal="center" vertical="center"/>
    </xf>
    <xf numFmtId="174" fontId="5" fillId="0" borderId="3" xfId="0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 wrapText="1"/>
    </xf>
    <xf numFmtId="174" fontId="5" fillId="0" borderId="3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174" fontId="12" fillId="0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74" fontId="17" fillId="0" borderId="3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4" fontId="5" fillId="0" borderId="8" xfId="0" applyNumberFormat="1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174" fontId="5" fillId="0" borderId="5" xfId="0" applyNumberFormat="1" applyFont="1" applyFill="1" applyBorder="1" applyAlignment="1">
      <alignment horizontal="center" vertical="center" wrapText="1"/>
    </xf>
    <xf numFmtId="174" fontId="5" fillId="0" borderId="8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justify" vertical="center" wrapText="1"/>
    </xf>
    <xf numFmtId="0" fontId="32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left" vertical="center" shrinkToFit="1"/>
    </xf>
    <xf numFmtId="2" fontId="2" fillId="0" borderId="1" xfId="0" applyNumberFormat="1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justify" vertical="center" shrinkToFit="1"/>
    </xf>
    <xf numFmtId="2" fontId="5" fillId="0" borderId="1" xfId="0" applyNumberFormat="1" applyFont="1" applyFill="1" applyBorder="1" applyAlignment="1">
      <alignment vertical="center" wrapText="1"/>
    </xf>
    <xf numFmtId="2" fontId="5" fillId="0" borderId="3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174" fontId="5" fillId="0" borderId="7" xfId="0" applyNumberFormat="1" applyFont="1" applyFill="1" applyBorder="1" applyAlignment="1">
      <alignment horizontal="center" vertical="center" shrinkToFit="1"/>
    </xf>
    <xf numFmtId="2" fontId="2" fillId="0" borderId="3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4" fontId="2" fillId="0" borderId="1" xfId="0" applyNumberFormat="1" applyFont="1" applyFill="1" applyBorder="1" applyAlignment="1">
      <alignment horizontal="center" vertical="center" shrinkToFit="1"/>
    </xf>
    <xf numFmtId="174" fontId="2" fillId="0" borderId="3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/>
    </xf>
    <xf numFmtId="49" fontId="5" fillId="0" borderId="1" xfId="9" applyNumberFormat="1" applyFont="1" applyFill="1" applyBorder="1" applyAlignment="1">
      <alignment horizontal="center" vertical="center"/>
    </xf>
    <xf numFmtId="174" fontId="5" fillId="0" borderId="1" xfId="8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vertical="center" wrapText="1"/>
    </xf>
    <xf numFmtId="2" fontId="19" fillId="0" borderId="3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vertical="center" wrapText="1"/>
    </xf>
    <xf numFmtId="0" fontId="19" fillId="0" borderId="3" xfId="0" applyNumberFormat="1" applyFont="1" applyFill="1" applyBorder="1" applyAlignment="1">
      <alignment horizontal="left" vertical="center" wrapText="1"/>
    </xf>
    <xf numFmtId="49" fontId="5" fillId="0" borderId="1" xfId="1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center" vertical="center"/>
    </xf>
    <xf numFmtId="174" fontId="5" fillId="0" borderId="1" xfId="10" applyNumberFormat="1" applyFont="1" applyFill="1" applyBorder="1" applyAlignment="1">
      <alignment horizontal="center" vertical="center"/>
    </xf>
    <xf numFmtId="174" fontId="5" fillId="0" borderId="3" xfId="1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 wrapText="1"/>
    </xf>
    <xf numFmtId="0" fontId="14" fillId="0" borderId="1" xfId="10" applyFont="1" applyFill="1" applyBorder="1" applyAlignment="1">
      <alignment horizontal="center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174" fontId="2" fillId="0" borderId="1" xfId="0" applyNumberFormat="1" applyFont="1" applyFill="1" applyBorder="1" applyAlignment="1">
      <alignment vertical="center"/>
    </xf>
    <xf numFmtId="2" fontId="5" fillId="0" borderId="10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shrinkToFit="1"/>
    </xf>
    <xf numFmtId="174" fontId="5" fillId="0" borderId="4" xfId="0" applyNumberFormat="1" applyFont="1" applyFill="1" applyBorder="1" applyAlignment="1">
      <alignment horizontal="center" vertical="center" wrapText="1"/>
    </xf>
    <xf numFmtId="174" fontId="5" fillId="0" borderId="7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" xfId="14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9" fontId="3" fillId="0" borderId="1" xfId="14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174" fontId="12" fillId="0" borderId="5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4" xfId="0" applyNumberFormat="1" applyFont="1" applyFill="1" applyBorder="1" applyAlignment="1">
      <alignment horizontal="center" vertical="center"/>
    </xf>
    <xf numFmtId="174" fontId="12" fillId="0" borderId="4" xfId="0" applyNumberFormat="1" applyFont="1" applyFill="1" applyBorder="1" applyAlignment="1">
      <alignment horizontal="center" vertical="center" wrapText="1"/>
    </xf>
    <xf numFmtId="174" fontId="3" fillId="0" borderId="7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4" fontId="2" fillId="0" borderId="1" xfId="0" applyNumberFormat="1" applyFont="1" applyFill="1" applyBorder="1" applyAlignment="1">
      <alignment horizontal="center" vertical="center" wrapText="1"/>
    </xf>
    <xf numFmtId="174" fontId="2" fillId="0" borderId="1" xfId="0" applyNumberFormat="1" applyFont="1" applyFill="1" applyBorder="1" applyAlignment="1">
      <alignment horizontal="center" vertical="center"/>
    </xf>
    <xf numFmtId="174" fontId="2" fillId="0" borderId="3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/>
    </xf>
    <xf numFmtId="174" fontId="3" fillId="0" borderId="9" xfId="15" applyNumberFormat="1" applyFont="1" applyFill="1" applyBorder="1" applyAlignment="1">
      <alignment horizontal="center" shrinkToFit="1"/>
    </xf>
    <xf numFmtId="174" fontId="3" fillId="0" borderId="9" xfId="0" applyNumberFormat="1" applyFont="1" applyFill="1" applyBorder="1" applyAlignment="1">
      <alignment horizontal="center"/>
    </xf>
    <xf numFmtId="174" fontId="3" fillId="0" borderId="11" xfId="15" applyNumberFormat="1" applyFont="1" applyFill="1" applyBorder="1" applyAlignment="1">
      <alignment horizontal="center" shrinkToFit="1"/>
    </xf>
    <xf numFmtId="2" fontId="5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4" fontId="5" fillId="6" borderId="23" xfId="0" applyNumberFormat="1" applyFont="1" applyFill="1" applyBorder="1" applyAlignment="1">
      <alignment horizontal="center" vertical="center" wrapText="1"/>
    </xf>
    <xf numFmtId="174" fontId="5" fillId="0" borderId="23" xfId="0" applyNumberFormat="1" applyFont="1" applyFill="1" applyBorder="1" applyAlignment="1">
      <alignment horizontal="center" vertical="center" wrapText="1"/>
    </xf>
    <xf numFmtId="174" fontId="5" fillId="0" borderId="5" xfId="0" applyNumberFormat="1" applyFont="1" applyFill="1" applyBorder="1" applyAlignment="1">
      <alignment vertical="center" shrinkToFit="1"/>
    </xf>
    <xf numFmtId="2" fontId="5" fillId="0" borderId="5" xfId="0" applyNumberFormat="1" applyFont="1" applyFill="1" applyBorder="1" applyAlignment="1">
      <alignment vertical="center"/>
    </xf>
    <xf numFmtId="174" fontId="3" fillId="0" borderId="5" xfId="0" applyNumberFormat="1" applyFont="1" applyFill="1" applyBorder="1" applyAlignment="1">
      <alignment vertical="center" shrinkToFit="1"/>
    </xf>
    <xf numFmtId="2" fontId="3" fillId="0" borderId="5" xfId="0" applyNumberFormat="1" applyFont="1" applyFill="1" applyBorder="1" applyAlignment="1">
      <alignment vertical="center"/>
    </xf>
    <xf numFmtId="174" fontId="3" fillId="0" borderId="5" xfId="15" applyNumberFormat="1" applyFont="1" applyFill="1" applyBorder="1" applyAlignment="1">
      <alignment vertical="center" shrinkToFit="1"/>
    </xf>
    <xf numFmtId="174" fontId="3" fillId="0" borderId="5" xfId="0" applyNumberFormat="1" applyFont="1" applyFill="1" applyBorder="1" applyAlignment="1">
      <alignment vertical="center"/>
    </xf>
    <xf numFmtId="174" fontId="5" fillId="0" borderId="5" xfId="5" applyNumberFormat="1" applyFont="1" applyFill="1" applyBorder="1" applyAlignment="1">
      <alignment vertical="center" shrinkToFit="1"/>
    </xf>
    <xf numFmtId="174" fontId="3" fillId="0" borderId="5" xfId="0" applyNumberFormat="1" applyFont="1" applyFill="1" applyBorder="1" applyAlignment="1">
      <alignment vertical="center" wrapText="1"/>
    </xf>
    <xf numFmtId="174" fontId="3" fillId="0" borderId="8" xfId="0" applyNumberFormat="1" applyFont="1" applyFill="1" applyBorder="1" applyAlignment="1">
      <alignment vertical="center" shrinkToFit="1"/>
    </xf>
    <xf numFmtId="2" fontId="5" fillId="6" borderId="27" xfId="0" applyNumberFormat="1" applyFont="1" applyFill="1" applyBorder="1" applyAlignment="1">
      <alignment horizontal="center" vertical="center" wrapText="1"/>
    </xf>
    <xf numFmtId="2" fontId="5" fillId="6" borderId="28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6" xfId="0" applyFont="1" applyFill="1" applyBorder="1" applyAlignment="1">
      <alignment horizontal="center" vertical="center"/>
    </xf>
    <xf numFmtId="2" fontId="5" fillId="6" borderId="23" xfId="0" applyNumberFormat="1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174" fontId="5" fillId="6" borderId="2" xfId="0" applyNumberFormat="1" applyFont="1" applyFill="1" applyBorder="1" applyAlignment="1">
      <alignment horizontal="center" vertical="center" wrapText="1"/>
    </xf>
    <xf numFmtId="174" fontId="5" fillId="6" borderId="24" xfId="0" applyNumberFormat="1" applyFont="1" applyFill="1" applyBorder="1" applyAlignment="1">
      <alignment horizontal="center" vertical="center" wrapText="1"/>
    </xf>
    <xf numFmtId="174" fontId="5" fillId="6" borderId="25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0" xfId="0" applyNumberFormat="1" applyFont="1" applyFill="1" applyBorder="1" applyAlignment="1">
      <alignment horizontal="left" vertical="center" wrapText="1"/>
    </xf>
    <xf numFmtId="2" fontId="2" fillId="0" borderId="3" xfId="0" applyNumberFormat="1" applyFont="1" applyFill="1" applyBorder="1" applyAlignment="1">
      <alignment vertical="center" wrapText="1"/>
    </xf>
    <xf numFmtId="2" fontId="2" fillId="0" borderId="17" xfId="0" applyNumberFormat="1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0" borderId="10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39" fillId="0" borderId="3" xfId="0" applyNumberFormat="1" applyFont="1" applyFill="1" applyBorder="1" applyAlignment="1">
      <alignment horizontal="left" vertical="center" wrapText="1"/>
    </xf>
    <xf numFmtId="0" fontId="39" fillId="0" borderId="17" xfId="0" applyNumberFormat="1" applyFont="1" applyFill="1" applyBorder="1" applyAlignment="1">
      <alignment horizontal="left" vertical="center" wrapText="1"/>
    </xf>
    <xf numFmtId="0" fontId="39" fillId="0" borderId="10" xfId="0" applyNumberFormat="1" applyFont="1" applyFill="1" applyBorder="1" applyAlignment="1">
      <alignment horizontal="left" vertical="center" wrapText="1"/>
    </xf>
    <xf numFmtId="2" fontId="19" fillId="0" borderId="3" xfId="0" applyNumberFormat="1" applyFont="1" applyFill="1" applyBorder="1" applyAlignment="1">
      <alignment vertical="center" wrapText="1"/>
    </xf>
    <xf numFmtId="2" fontId="19" fillId="0" borderId="10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5" fillId="0" borderId="5" xfId="6" quotePrefix="1" applyNumberFormat="1" applyFont="1" applyFill="1" applyBorder="1" applyAlignment="1">
      <alignment horizontal="center" vertical="center" wrapText="1"/>
    </xf>
    <xf numFmtId="2" fontId="5" fillId="0" borderId="9" xfId="6" quotePrefix="1" applyNumberFormat="1" applyFont="1" applyFill="1" applyBorder="1" applyAlignment="1">
      <alignment horizontal="center" vertical="center" wrapText="1"/>
    </xf>
    <xf numFmtId="2" fontId="5" fillId="0" borderId="4" xfId="6" quotePrefix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wrapText="1"/>
    </xf>
    <xf numFmtId="2" fontId="2" fillId="0" borderId="17" xfId="0" applyNumberFormat="1" applyFont="1" applyFill="1" applyBorder="1" applyAlignment="1">
      <alignment wrapText="1"/>
    </xf>
    <xf numFmtId="2" fontId="2" fillId="0" borderId="10" xfId="0" applyNumberFormat="1" applyFont="1" applyFill="1" applyBorder="1" applyAlignment="1">
      <alignment wrapText="1"/>
    </xf>
    <xf numFmtId="0" fontId="2" fillId="0" borderId="3" xfId="0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20" fillId="0" borderId="1" xfId="0" applyFont="1" applyFill="1" applyBorder="1" applyAlignment="1">
      <alignment horizontal="left" wrapText="1"/>
    </xf>
    <xf numFmtId="0" fontId="34" fillId="0" borderId="0" xfId="0" applyFont="1" applyFill="1" applyAlignment="1">
      <alignment horizontal="center"/>
    </xf>
    <xf numFmtId="2" fontId="5" fillId="0" borderId="5" xfId="6" quotePrefix="1" applyNumberFormat="1" applyFont="1" applyFill="1" applyBorder="1" applyAlignment="1">
      <alignment horizontal="center" wrapText="1"/>
    </xf>
    <xf numFmtId="2" fontId="5" fillId="0" borderId="4" xfId="6" quotePrefix="1" applyNumberFormat="1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9" fillId="0" borderId="3" xfId="0" applyNumberFormat="1" applyFont="1" applyFill="1" applyBorder="1" applyAlignment="1">
      <alignment horizontal="left" wrapText="1"/>
    </xf>
    <xf numFmtId="0" fontId="39" fillId="0" borderId="17" xfId="0" applyNumberFormat="1" applyFont="1" applyFill="1" applyBorder="1" applyAlignment="1">
      <alignment horizontal="left" wrapText="1"/>
    </xf>
    <xf numFmtId="0" fontId="39" fillId="0" borderId="10" xfId="0" applyNumberFormat="1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17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19" fillId="0" borderId="3" xfId="0" applyNumberFormat="1" applyFont="1" applyFill="1" applyBorder="1" applyAlignment="1">
      <alignment horizontal="left" wrapText="1"/>
    </xf>
    <xf numFmtId="0" fontId="19" fillId="0" borderId="17" xfId="0" applyNumberFormat="1" applyFont="1" applyFill="1" applyBorder="1" applyAlignment="1">
      <alignment horizontal="left" wrapText="1"/>
    </xf>
    <xf numFmtId="0" fontId="19" fillId="0" borderId="10" xfId="0" applyNumberFormat="1" applyFont="1" applyFill="1" applyBorder="1" applyAlignment="1">
      <alignment horizontal="left" wrapText="1"/>
    </xf>
    <xf numFmtId="2" fontId="19" fillId="0" borderId="3" xfId="0" applyNumberFormat="1" applyFont="1" applyFill="1" applyBorder="1" applyAlignment="1">
      <alignment horizontal="left" wrapText="1"/>
    </xf>
    <xf numFmtId="2" fontId="19" fillId="0" borderId="17" xfId="0" applyNumberFormat="1" applyFont="1" applyFill="1" applyBorder="1" applyAlignment="1">
      <alignment horizontal="left" wrapText="1"/>
    </xf>
    <xf numFmtId="2" fontId="19" fillId="0" borderId="10" xfId="0" applyNumberFormat="1" applyFont="1" applyFill="1" applyBorder="1" applyAlignment="1">
      <alignment horizontal="left" wrapText="1"/>
    </xf>
    <xf numFmtId="2" fontId="19" fillId="0" borderId="3" xfId="0" applyNumberFormat="1" applyFont="1" applyFill="1" applyBorder="1" applyAlignment="1">
      <alignment wrapText="1"/>
    </xf>
    <xf numFmtId="2" fontId="19" fillId="0" borderId="10" xfId="0" applyNumberFormat="1" applyFont="1" applyFill="1" applyBorder="1" applyAlignment="1">
      <alignment wrapText="1"/>
    </xf>
    <xf numFmtId="174" fontId="3" fillId="0" borderId="5" xfId="0" applyNumberFormat="1" applyFont="1" applyFill="1" applyBorder="1" applyAlignment="1">
      <alignment horizontal="center" vertical="center" shrinkToFit="1"/>
    </xf>
    <xf numFmtId="174" fontId="3" fillId="0" borderId="9" xfId="0" applyNumberFormat="1" applyFont="1" applyFill="1" applyBorder="1" applyAlignment="1">
      <alignment horizontal="center" vertical="center" shrinkToFit="1"/>
    </xf>
    <xf numFmtId="174" fontId="3" fillId="0" borderId="4" xfId="0" applyNumberFormat="1" applyFont="1" applyFill="1" applyBorder="1" applyAlignment="1">
      <alignment horizontal="center" vertical="center" shrinkToFit="1"/>
    </xf>
    <xf numFmtId="2" fontId="2" fillId="0" borderId="3" xfId="0" applyNumberFormat="1" applyFont="1" applyFill="1" applyBorder="1" applyAlignment="1">
      <alignment horizontal="left" wrapText="1"/>
    </xf>
    <xf numFmtId="2" fontId="2" fillId="0" borderId="10" xfId="0" applyNumberFormat="1" applyFont="1" applyFill="1" applyBorder="1" applyAlignment="1">
      <alignment horizontal="left" wrapText="1"/>
    </xf>
    <xf numFmtId="2" fontId="37" fillId="0" borderId="1" xfId="0" applyNumberFormat="1" applyFont="1" applyFill="1" applyBorder="1" applyAlignment="1">
      <alignment horizontal="left" vertical="top" wrapText="1"/>
    </xf>
    <xf numFmtId="2" fontId="37" fillId="0" borderId="3" xfId="0" applyNumberFormat="1" applyFont="1" applyFill="1" applyBorder="1" applyAlignment="1">
      <alignment horizontal="left" wrapText="1"/>
    </xf>
    <xf numFmtId="2" fontId="37" fillId="0" borderId="17" xfId="0" applyNumberFormat="1" applyFont="1" applyFill="1" applyBorder="1" applyAlignment="1">
      <alignment horizontal="left" wrapText="1"/>
    </xf>
    <xf numFmtId="2" fontId="37" fillId="0" borderId="10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2" fontId="5" fillId="0" borderId="8" xfId="6" quotePrefix="1" applyNumberFormat="1" applyFont="1" applyFill="1" applyBorder="1" applyAlignment="1">
      <alignment horizontal="center" vertical="center" wrapText="1"/>
    </xf>
    <xf numFmtId="2" fontId="5" fillId="0" borderId="11" xfId="6" quotePrefix="1" applyNumberFormat="1" applyFont="1" applyFill="1" applyBorder="1" applyAlignment="1">
      <alignment horizontal="center" vertical="center" wrapText="1"/>
    </xf>
    <xf numFmtId="2" fontId="5" fillId="0" borderId="7" xfId="6" quotePrefix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/>
    </xf>
    <xf numFmtId="174" fontId="3" fillId="0" borderId="5" xfId="15" applyNumberFormat="1" applyFont="1" applyFill="1" applyBorder="1" applyAlignment="1">
      <alignment horizontal="center" shrinkToFit="1"/>
    </xf>
    <xf numFmtId="174" fontId="3" fillId="0" borderId="4" xfId="15" applyNumberFormat="1" applyFont="1" applyFill="1" applyBorder="1" applyAlignment="1">
      <alignment horizontal="center" shrinkToFit="1"/>
    </xf>
    <xf numFmtId="2" fontId="3" fillId="0" borderId="5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5" fillId="0" borderId="8" xfId="6" quotePrefix="1" applyNumberFormat="1" applyFont="1" applyFill="1" applyBorder="1" applyAlignment="1">
      <alignment horizontal="center" wrapText="1"/>
    </xf>
    <xf numFmtId="2" fontId="5" fillId="0" borderId="7" xfId="6" quotePrefix="1" applyNumberFormat="1" applyFont="1" applyFill="1" applyBorder="1" applyAlignment="1">
      <alignment horizontal="center" wrapText="1"/>
    </xf>
    <xf numFmtId="174" fontId="3" fillId="0" borderId="5" xfId="0" applyNumberFormat="1" applyFont="1" applyFill="1" applyBorder="1" applyAlignment="1">
      <alignment horizontal="center" wrapText="1"/>
    </xf>
    <xf numFmtId="174" fontId="3" fillId="0" borderId="4" xfId="0" applyNumberFormat="1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 vertical="center" wrapText="1"/>
    </xf>
    <xf numFmtId="2" fontId="3" fillId="0" borderId="31" xfId="0" applyNumberFormat="1" applyFont="1" applyFill="1" applyBorder="1" applyAlignment="1">
      <alignment horizontal="center" vertical="center" wrapText="1"/>
    </xf>
    <xf numFmtId="2" fontId="3" fillId="0" borderId="18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wrapText="1"/>
    </xf>
    <xf numFmtId="0" fontId="3" fillId="0" borderId="4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4" fontId="3" fillId="0" borderId="5" xfId="15" applyNumberFormat="1" applyFont="1" applyFill="1" applyBorder="1" applyAlignment="1">
      <alignment horizontal="center" vertical="center" shrinkToFit="1"/>
    </xf>
    <xf numFmtId="174" fontId="3" fillId="0" borderId="9" xfId="15" applyNumberFormat="1" applyFont="1" applyFill="1" applyBorder="1" applyAlignment="1">
      <alignment horizontal="center" vertical="center" shrinkToFit="1"/>
    </xf>
    <xf numFmtId="174" fontId="3" fillId="0" borderId="4" xfId="15" applyNumberFormat="1" applyFont="1" applyFill="1" applyBorder="1" applyAlignment="1">
      <alignment horizontal="center" vertical="center" shrinkToFit="1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174" fontId="3" fillId="0" borderId="5" xfId="0" applyNumberFormat="1" applyFont="1" applyFill="1" applyBorder="1" applyAlignment="1">
      <alignment horizontal="center" vertical="center"/>
    </xf>
    <xf numFmtId="174" fontId="3" fillId="0" borderId="9" xfId="0" applyNumberFormat="1" applyFont="1" applyFill="1" applyBorder="1" applyAlignment="1">
      <alignment horizontal="center" vertical="center"/>
    </xf>
    <xf numFmtId="174" fontId="3" fillId="0" borderId="4" xfId="0" applyNumberFormat="1" applyFont="1" applyFill="1" applyBorder="1" applyAlignment="1">
      <alignment horizontal="center" vertical="center"/>
    </xf>
  </cellXfs>
  <cellStyles count="16">
    <cellStyle name="Followed Hyperlink" xfId="1"/>
    <cellStyle name="Hyperlink" xfId="2"/>
    <cellStyle name="Обычный" xfId="0" builtinId="0"/>
    <cellStyle name="Обычный_дизель ЧМЭ" xfId="3"/>
    <cellStyle name="Обычный_кол.пары" xfId="4"/>
    <cellStyle name="Обычный_Копия Расхода на ед ремонта - ТЭМ-2" xfId="5"/>
    <cellStyle name="Обычный_Лист1" xfId="6"/>
    <cellStyle name="Обычный_металлопр." xfId="7"/>
    <cellStyle name="Обычный_РЕМКОМПЛЕКТ  ТЭП70" xfId="8"/>
    <cellStyle name="Обычный_РЕМКОМПЛЕКТ  ЧМЭ3" xfId="9"/>
    <cellStyle name="Обычный_СР, КР эл. машин ЧМЭ3" xfId="10"/>
    <cellStyle name="Обычный_Тепловоз ЧМЭ" xfId="11"/>
    <cellStyle name="Обычный_ТЭО и Нормы 2ТЭ116 от 07.10.2008" xfId="12"/>
    <cellStyle name="Обычный_Фактический расход ЧМЭ-3 эл. маш.ТД 802, ДТ 701, ТЕ-006 2 кв. для Матвеева не удалять__2" xfId="13"/>
    <cellStyle name="Стиль 1" xfId="14"/>
    <cellStyle name="Финансовый" xfId="15" builtinId="3"/>
  </cellStyles>
  <dxfs count="1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533</xdr:row>
      <xdr:rowOff>0</xdr:rowOff>
    </xdr:from>
    <xdr:to>
      <xdr:col>2</xdr:col>
      <xdr:colOff>1133475</xdr:colOff>
      <xdr:row>533</xdr:row>
      <xdr:rowOff>0</xdr:rowOff>
    </xdr:to>
    <xdr:sp macro="" textlink="">
      <xdr:nvSpPr>
        <xdr:cNvPr id="11900" name="AutoShape 1"/>
        <xdr:cNvSpPr>
          <a:spLocks/>
        </xdr:cNvSpPr>
      </xdr:nvSpPr>
      <xdr:spPr bwMode="auto">
        <a:xfrm>
          <a:off x="4695825" y="111013875"/>
          <a:ext cx="4762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1222</xdr:row>
      <xdr:rowOff>0</xdr:rowOff>
    </xdr:from>
    <xdr:to>
      <xdr:col>2</xdr:col>
      <xdr:colOff>1133475</xdr:colOff>
      <xdr:row>1222</xdr:row>
      <xdr:rowOff>0</xdr:rowOff>
    </xdr:to>
    <xdr:sp macro="" textlink="">
      <xdr:nvSpPr>
        <xdr:cNvPr id="10734" name="AutoShape 1"/>
        <xdr:cNvSpPr>
          <a:spLocks/>
        </xdr:cNvSpPr>
      </xdr:nvSpPr>
      <xdr:spPr bwMode="auto">
        <a:xfrm>
          <a:off x="4695825" y="370474875"/>
          <a:ext cx="4762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ериалы с вычетом"/>
      <sheetName val="материалы"/>
      <sheetName val="зч имп"/>
      <sheetName val="зч отеч"/>
      <sheetName val="Лист2"/>
      <sheetName val="материалы нормы"/>
      <sheetName val="зч отеч нормы"/>
      <sheetName val="зч имп нормы"/>
      <sheetName val="оглавлени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S440"/>
  <sheetViews>
    <sheetView tabSelected="1" view="pageBreakPreview" zoomScale="80" zoomScaleNormal="100" zoomScaleSheetLayoutView="80" workbookViewId="0">
      <selection activeCell="A4" sqref="A4:N5"/>
    </sheetView>
  </sheetViews>
  <sheetFormatPr defaultRowHeight="15.75" x14ac:dyDescent="0.2"/>
  <cols>
    <col min="1" max="1" width="14" style="316" customWidth="1"/>
    <col min="2" max="2" width="40.140625" style="316" customWidth="1"/>
    <col min="3" max="3" width="38.85546875" style="458" customWidth="1"/>
    <col min="4" max="4" width="27.28515625" style="458" customWidth="1"/>
    <col min="5" max="5" width="20.85546875" style="458" customWidth="1"/>
    <col min="6" max="6" width="8.140625" style="458" customWidth="1"/>
    <col min="7" max="7" width="11.7109375" style="316" customWidth="1"/>
    <col min="8" max="12" width="11.7109375" style="458" customWidth="1"/>
    <col min="13" max="13" width="17" style="316" customWidth="1"/>
    <col min="14" max="14" width="18.42578125" style="316" customWidth="1"/>
    <col min="15" max="16384" width="9.140625" style="316"/>
  </cols>
  <sheetData>
    <row r="1" spans="1:14" ht="23.25" customHeight="1" x14ac:dyDescent="0.2">
      <c r="A1" s="588" t="s">
        <v>1665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14" ht="20.25" customHeight="1" x14ac:dyDescent="0.2">
      <c r="A2" s="589" t="s">
        <v>2250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4" ht="24" customHeight="1" thickBot="1" x14ac:dyDescent="0.25">
      <c r="A3" s="590" t="s">
        <v>2321</v>
      </c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0"/>
    </row>
    <row r="4" spans="1:14" ht="20.25" customHeight="1" thickBot="1" x14ac:dyDescent="0.25">
      <c r="A4" s="592" t="s">
        <v>2474</v>
      </c>
      <c r="B4" s="592" t="s">
        <v>2475</v>
      </c>
      <c r="C4" s="592" t="s">
        <v>2251</v>
      </c>
      <c r="D4" s="592" t="s">
        <v>1669</v>
      </c>
      <c r="E4" s="592" t="s">
        <v>2476</v>
      </c>
      <c r="F4" s="592" t="s">
        <v>2477</v>
      </c>
      <c r="G4" s="594" t="s">
        <v>218</v>
      </c>
      <c r="H4" s="595"/>
      <c r="I4" s="595"/>
      <c r="J4" s="595"/>
      <c r="K4" s="595"/>
      <c r="L4" s="596"/>
      <c r="M4" s="586" t="s">
        <v>2244</v>
      </c>
      <c r="N4" s="586" t="s">
        <v>2473</v>
      </c>
    </row>
    <row r="5" spans="1:14" ht="19.5" customHeight="1" thickBot="1" x14ac:dyDescent="0.25">
      <c r="A5" s="593"/>
      <c r="B5" s="593"/>
      <c r="C5" s="593"/>
      <c r="D5" s="593"/>
      <c r="E5" s="593"/>
      <c r="F5" s="593"/>
      <c r="G5" s="575" t="s">
        <v>1671</v>
      </c>
      <c r="H5" s="575" t="s">
        <v>1672</v>
      </c>
      <c r="I5" s="575" t="s">
        <v>2478</v>
      </c>
      <c r="J5" s="576" t="s">
        <v>2479</v>
      </c>
      <c r="K5" s="576" t="s">
        <v>1675</v>
      </c>
      <c r="L5" s="576" t="s">
        <v>1676</v>
      </c>
      <c r="M5" s="591"/>
      <c r="N5" s="587"/>
    </row>
    <row r="6" spans="1:14" ht="23.1" customHeight="1" x14ac:dyDescent="0.2">
      <c r="A6" s="354"/>
      <c r="B6" s="405" t="s">
        <v>1677</v>
      </c>
      <c r="C6" s="354"/>
      <c r="D6" s="354"/>
      <c r="E6" s="354"/>
      <c r="F6" s="354"/>
      <c r="G6" s="357"/>
      <c r="H6" s="357"/>
      <c r="I6" s="357"/>
      <c r="J6" s="357"/>
      <c r="K6" s="357"/>
      <c r="L6" s="361"/>
      <c r="M6" s="406"/>
      <c r="N6" s="379"/>
    </row>
    <row r="7" spans="1:14" ht="23.1" customHeight="1" x14ac:dyDescent="0.2">
      <c r="A7" s="407"/>
      <c r="B7" s="408" t="s">
        <v>1678</v>
      </c>
      <c r="C7" s="407"/>
      <c r="D7" s="407"/>
      <c r="E7" s="407"/>
      <c r="F7" s="407"/>
      <c r="G7" s="409"/>
      <c r="H7" s="409"/>
      <c r="I7" s="409"/>
      <c r="J7" s="409"/>
      <c r="K7" s="409"/>
      <c r="L7" s="410"/>
      <c r="M7" s="379"/>
      <c r="N7" s="379"/>
    </row>
    <row r="8" spans="1:14" ht="23.1" customHeight="1" x14ac:dyDescent="0.2">
      <c r="A8" s="407"/>
      <c r="B8" s="387" t="s">
        <v>1679</v>
      </c>
      <c r="C8" s="407"/>
      <c r="D8" s="407"/>
      <c r="E8" s="407"/>
      <c r="F8" s="407"/>
      <c r="G8" s="409"/>
      <c r="H8" s="409"/>
      <c r="I8" s="409"/>
      <c r="J8" s="409"/>
      <c r="K8" s="409"/>
      <c r="L8" s="410"/>
      <c r="M8" s="379"/>
      <c r="N8" s="379"/>
    </row>
    <row r="9" spans="1:14" ht="23.1" customHeight="1" x14ac:dyDescent="0.2">
      <c r="A9" s="378" t="s">
        <v>1680</v>
      </c>
      <c r="B9" s="379" t="s">
        <v>1681</v>
      </c>
      <c r="C9" s="380" t="s">
        <v>1682</v>
      </c>
      <c r="D9" s="380" t="s">
        <v>1683</v>
      </c>
      <c r="E9" s="380"/>
      <c r="F9" s="380" t="s">
        <v>1684</v>
      </c>
      <c r="G9" s="367">
        <v>0</v>
      </c>
      <c r="H9" s="367">
        <v>0</v>
      </c>
      <c r="I9" s="367">
        <v>1E-3</v>
      </c>
      <c r="J9" s="367">
        <v>2E-3</v>
      </c>
      <c r="K9" s="367">
        <v>5.0000000000000001E-3</v>
      </c>
      <c r="L9" s="368">
        <v>5.0000000000000001E-3</v>
      </c>
      <c r="M9" s="379"/>
      <c r="N9" s="379"/>
    </row>
    <row r="10" spans="1:14" ht="23.1" customHeight="1" x14ac:dyDescent="0.2">
      <c r="A10" s="381" t="s">
        <v>1685</v>
      </c>
      <c r="B10" s="382" t="s">
        <v>1686</v>
      </c>
      <c r="C10" s="383" t="s">
        <v>1687</v>
      </c>
      <c r="D10" s="383" t="s">
        <v>1688</v>
      </c>
      <c r="E10" s="380"/>
      <c r="F10" s="380" t="s">
        <v>1689</v>
      </c>
      <c r="G10" s="367">
        <v>0.4</v>
      </c>
      <c r="H10" s="367">
        <v>0.75</v>
      </c>
      <c r="I10" s="367">
        <v>5.2</v>
      </c>
      <c r="J10" s="367">
        <v>125</v>
      </c>
      <c r="K10" s="367">
        <v>200</v>
      </c>
      <c r="L10" s="368">
        <v>200</v>
      </c>
      <c r="M10" s="379"/>
      <c r="N10" s="379"/>
    </row>
    <row r="11" spans="1:14" s="412" customFormat="1" ht="23.1" customHeight="1" x14ac:dyDescent="0.2">
      <c r="A11" s="384" t="s">
        <v>1690</v>
      </c>
      <c r="B11" s="385" t="s">
        <v>1691</v>
      </c>
      <c r="C11" s="384" t="s">
        <v>1692</v>
      </c>
      <c r="D11" s="380" t="s">
        <v>1693</v>
      </c>
      <c r="E11" s="380"/>
      <c r="F11" s="580" t="s">
        <v>1689</v>
      </c>
      <c r="G11" s="577">
        <v>40</v>
      </c>
      <c r="H11" s="578">
        <v>80</v>
      </c>
      <c r="I11" s="579">
        <v>400</v>
      </c>
      <c r="J11" s="579">
        <v>800</v>
      </c>
      <c r="K11" s="579">
        <v>830</v>
      </c>
      <c r="L11" s="579">
        <v>830</v>
      </c>
      <c r="M11" s="411"/>
      <c r="N11" s="389"/>
    </row>
    <row r="12" spans="1:14" s="412" customFormat="1" ht="23.1" customHeight="1" x14ac:dyDescent="0.2">
      <c r="A12" s="384" t="s">
        <v>1694</v>
      </c>
      <c r="B12" s="386" t="s">
        <v>1695</v>
      </c>
      <c r="C12" s="263" t="s">
        <v>1696</v>
      </c>
      <c r="D12" s="263" t="s">
        <v>1693</v>
      </c>
      <c r="E12" s="380"/>
      <c r="F12" s="580" t="s">
        <v>1689</v>
      </c>
      <c r="G12" s="577">
        <v>40</v>
      </c>
      <c r="H12" s="578">
        <v>80</v>
      </c>
      <c r="I12" s="579">
        <v>400</v>
      </c>
      <c r="J12" s="579">
        <v>800</v>
      </c>
      <c r="K12" s="579">
        <v>830</v>
      </c>
      <c r="L12" s="579">
        <v>830</v>
      </c>
      <c r="M12" s="413"/>
      <c r="N12" s="389"/>
    </row>
    <row r="13" spans="1:14" s="412" customFormat="1" ht="23.1" customHeight="1" x14ac:dyDescent="0.2">
      <c r="A13" s="384"/>
      <c r="B13" s="387" t="s">
        <v>1697</v>
      </c>
      <c r="C13" s="380"/>
      <c r="D13" s="380"/>
      <c r="E13" s="380"/>
      <c r="F13" s="380"/>
      <c r="G13" s="370"/>
      <c r="H13" s="370"/>
      <c r="I13" s="370"/>
      <c r="J13" s="370"/>
      <c r="K13" s="370"/>
      <c r="L13" s="371"/>
      <c r="M13" s="389"/>
      <c r="N13" s="389"/>
    </row>
    <row r="14" spans="1:14" s="414" customFormat="1" ht="23.1" customHeight="1" x14ac:dyDescent="0.2">
      <c r="A14" s="388" t="s">
        <v>732</v>
      </c>
      <c r="B14" s="389" t="s">
        <v>733</v>
      </c>
      <c r="C14" s="390" t="s">
        <v>979</v>
      </c>
      <c r="D14" s="388" t="s">
        <v>734</v>
      </c>
      <c r="E14" s="390"/>
      <c r="F14" s="390" t="s">
        <v>1689</v>
      </c>
      <c r="G14" s="582">
        <f>H14/10</f>
        <v>3.25</v>
      </c>
      <c r="H14" s="582">
        <f>I14/10</f>
        <v>32.5</v>
      </c>
      <c r="I14" s="582">
        <f>K14/2</f>
        <v>325</v>
      </c>
      <c r="J14" s="583">
        <v>650</v>
      </c>
      <c r="K14" s="583">
        <v>650</v>
      </c>
      <c r="L14" s="583">
        <v>650</v>
      </c>
      <c r="M14" s="389"/>
      <c r="N14" s="569"/>
    </row>
    <row r="15" spans="1:14" s="414" customFormat="1" ht="23.1" customHeight="1" x14ac:dyDescent="0.2">
      <c r="A15" s="388" t="s">
        <v>988</v>
      </c>
      <c r="B15" s="389" t="s">
        <v>733</v>
      </c>
      <c r="C15" s="390" t="s">
        <v>978</v>
      </c>
      <c r="D15" s="388" t="s">
        <v>734</v>
      </c>
      <c r="E15" s="390"/>
      <c r="F15" s="390" t="s">
        <v>1689</v>
      </c>
      <c r="G15" s="582">
        <f>H15/10</f>
        <v>3.25</v>
      </c>
      <c r="H15" s="582">
        <f>I15/10</f>
        <v>32.5</v>
      </c>
      <c r="I15" s="582">
        <f>K15/2</f>
        <v>325</v>
      </c>
      <c r="J15" s="583">
        <v>650</v>
      </c>
      <c r="K15" s="583">
        <v>650</v>
      </c>
      <c r="L15" s="583">
        <v>650</v>
      </c>
      <c r="M15" s="389"/>
      <c r="N15" s="569"/>
    </row>
    <row r="16" spans="1:14" s="414" customFormat="1" ht="23.1" customHeight="1" x14ac:dyDescent="0.2">
      <c r="A16" s="388" t="s">
        <v>738</v>
      </c>
      <c r="B16" s="391" t="s">
        <v>736</v>
      </c>
      <c r="C16" s="390" t="s">
        <v>731</v>
      </c>
      <c r="D16" s="390" t="s">
        <v>737</v>
      </c>
      <c r="E16" s="390"/>
      <c r="F16" s="390" t="s">
        <v>1689</v>
      </c>
      <c r="G16" s="372">
        <v>0.5</v>
      </c>
      <c r="H16" s="372">
        <v>0.5</v>
      </c>
      <c r="I16" s="372">
        <v>1.5</v>
      </c>
      <c r="J16" s="372">
        <v>1.5</v>
      </c>
      <c r="K16" s="372">
        <v>1.5</v>
      </c>
      <c r="L16" s="373">
        <v>1.5</v>
      </c>
      <c r="M16" s="389"/>
      <c r="N16" s="569"/>
    </row>
    <row r="17" spans="1:14" s="414" customFormat="1" ht="23.1" customHeight="1" x14ac:dyDescent="0.2">
      <c r="A17" s="388" t="s">
        <v>738</v>
      </c>
      <c r="B17" s="391" t="s">
        <v>736</v>
      </c>
      <c r="C17" s="390" t="s">
        <v>980</v>
      </c>
      <c r="D17" s="390" t="s">
        <v>737</v>
      </c>
      <c r="E17" s="390"/>
      <c r="F17" s="390" t="s">
        <v>1689</v>
      </c>
      <c r="G17" s="372">
        <v>0.17</v>
      </c>
      <c r="H17" s="372">
        <v>0.17</v>
      </c>
      <c r="I17" s="372">
        <v>0.5</v>
      </c>
      <c r="J17" s="372">
        <v>0.5</v>
      </c>
      <c r="K17" s="372">
        <v>0.5</v>
      </c>
      <c r="L17" s="373">
        <v>0.5</v>
      </c>
      <c r="M17" s="389"/>
      <c r="N17" s="569"/>
    </row>
    <row r="18" spans="1:14" s="415" customFormat="1" ht="23.1" customHeight="1" x14ac:dyDescent="0.2">
      <c r="A18" s="388" t="s">
        <v>2277</v>
      </c>
      <c r="B18" s="391" t="s">
        <v>742</v>
      </c>
      <c r="C18" s="392" t="s">
        <v>2278</v>
      </c>
      <c r="D18" s="393" t="s">
        <v>2279</v>
      </c>
      <c r="E18" s="394"/>
      <c r="F18" s="394" t="s">
        <v>1689</v>
      </c>
      <c r="G18" s="266">
        <v>0</v>
      </c>
      <c r="H18" s="266">
        <v>0</v>
      </c>
      <c r="I18" s="266">
        <v>0</v>
      </c>
      <c r="J18" s="266">
        <v>0</v>
      </c>
      <c r="K18" s="266">
        <v>0.14000000000000001</v>
      </c>
      <c r="L18" s="266">
        <v>0.14000000000000001</v>
      </c>
      <c r="M18" s="391"/>
      <c r="N18" s="570"/>
    </row>
    <row r="19" spans="1:14" s="414" customFormat="1" ht="23.1" customHeight="1" x14ac:dyDescent="0.2">
      <c r="A19" s="395" t="s">
        <v>2324</v>
      </c>
      <c r="B19" s="379" t="s">
        <v>984</v>
      </c>
      <c r="C19" s="390" t="s">
        <v>2325</v>
      </c>
      <c r="D19" s="390" t="s">
        <v>2326</v>
      </c>
      <c r="E19" s="390"/>
      <c r="F19" s="390" t="s">
        <v>1689</v>
      </c>
      <c r="G19" s="581">
        <v>0.1</v>
      </c>
      <c r="H19" s="582">
        <v>0.2</v>
      </c>
      <c r="I19" s="581">
        <v>0.5</v>
      </c>
      <c r="J19" s="581">
        <v>4.5</v>
      </c>
      <c r="K19" s="581">
        <v>4.5</v>
      </c>
      <c r="L19" s="581">
        <v>4.5</v>
      </c>
      <c r="M19" s="389"/>
      <c r="N19" s="569"/>
    </row>
    <row r="20" spans="1:14" s="414" customFormat="1" ht="23.1" customHeight="1" x14ac:dyDescent="0.2">
      <c r="A20" s="395" t="s">
        <v>989</v>
      </c>
      <c r="B20" s="379" t="s">
        <v>984</v>
      </c>
      <c r="C20" s="390" t="s">
        <v>981</v>
      </c>
      <c r="D20" s="390" t="s">
        <v>994</v>
      </c>
      <c r="E20" s="390"/>
      <c r="F20" s="390" t="s">
        <v>1689</v>
      </c>
      <c r="G20" s="581">
        <v>0.1</v>
      </c>
      <c r="H20" s="582">
        <v>0.2</v>
      </c>
      <c r="I20" s="581">
        <v>0.5</v>
      </c>
      <c r="J20" s="581">
        <v>4.5</v>
      </c>
      <c r="K20" s="581">
        <v>4.5</v>
      </c>
      <c r="L20" s="581">
        <v>4.5</v>
      </c>
      <c r="M20" s="411"/>
      <c r="N20" s="569"/>
    </row>
    <row r="21" spans="1:14" s="414" customFormat="1" ht="23.1" customHeight="1" x14ac:dyDescent="0.2">
      <c r="A21" s="395" t="s">
        <v>990</v>
      </c>
      <c r="B21" s="379" t="s">
        <v>984</v>
      </c>
      <c r="C21" s="390" t="s">
        <v>982</v>
      </c>
      <c r="D21" s="390" t="s">
        <v>995</v>
      </c>
      <c r="E21" s="390"/>
      <c r="F21" s="390" t="s">
        <v>1689</v>
      </c>
      <c r="G21" s="581">
        <v>0.1</v>
      </c>
      <c r="H21" s="582">
        <v>0.2</v>
      </c>
      <c r="I21" s="581">
        <v>0.5</v>
      </c>
      <c r="J21" s="581">
        <v>4.5</v>
      </c>
      <c r="K21" s="581">
        <v>4.5</v>
      </c>
      <c r="L21" s="581">
        <v>4.5</v>
      </c>
      <c r="M21" s="411"/>
      <c r="N21" s="569"/>
    </row>
    <row r="22" spans="1:14" s="414" customFormat="1" ht="23.1" customHeight="1" x14ac:dyDescent="0.2">
      <c r="A22" s="395" t="s">
        <v>991</v>
      </c>
      <c r="B22" s="379" t="s">
        <v>984</v>
      </c>
      <c r="C22" s="390" t="s">
        <v>983</v>
      </c>
      <c r="D22" s="390" t="s">
        <v>996</v>
      </c>
      <c r="E22" s="390"/>
      <c r="F22" s="390" t="s">
        <v>1689</v>
      </c>
      <c r="G22" s="581">
        <v>0.1</v>
      </c>
      <c r="H22" s="582">
        <v>0.2</v>
      </c>
      <c r="I22" s="581">
        <v>0.5</v>
      </c>
      <c r="J22" s="581">
        <v>4.5</v>
      </c>
      <c r="K22" s="581">
        <v>4.5</v>
      </c>
      <c r="L22" s="581">
        <v>4.5</v>
      </c>
      <c r="M22" s="411"/>
      <c r="N22" s="569"/>
    </row>
    <row r="23" spans="1:14" s="414" customFormat="1" ht="23.1" customHeight="1" x14ac:dyDescent="0.2">
      <c r="A23" s="384" t="s">
        <v>1699</v>
      </c>
      <c r="B23" s="385" t="s">
        <v>1700</v>
      </c>
      <c r="C23" s="384" t="s">
        <v>1701</v>
      </c>
      <c r="D23" s="380" t="s">
        <v>1702</v>
      </c>
      <c r="E23" s="380"/>
      <c r="F23" s="390" t="s">
        <v>1689</v>
      </c>
      <c r="G23" s="584">
        <v>4.2</v>
      </c>
      <c r="H23" s="584">
        <v>4.2</v>
      </c>
      <c r="I23" s="584">
        <v>4.2</v>
      </c>
      <c r="J23" s="584">
        <v>12</v>
      </c>
      <c r="K23" s="584">
        <v>26.5</v>
      </c>
      <c r="L23" s="584">
        <v>26.5</v>
      </c>
      <c r="M23" s="411"/>
      <c r="N23" s="569"/>
    </row>
    <row r="24" spans="1:14" s="414" customFormat="1" ht="23.1" customHeight="1" x14ac:dyDescent="0.2">
      <c r="A24" s="390" t="s">
        <v>1703</v>
      </c>
      <c r="B24" s="389" t="s">
        <v>1704</v>
      </c>
      <c r="C24" s="390" t="s">
        <v>1705</v>
      </c>
      <c r="D24" s="390" t="s">
        <v>1702</v>
      </c>
      <c r="E24" s="390"/>
      <c r="F24" s="390" t="s">
        <v>1689</v>
      </c>
      <c r="G24" s="584">
        <v>4.2</v>
      </c>
      <c r="H24" s="584">
        <v>4.2</v>
      </c>
      <c r="I24" s="584">
        <v>4.2</v>
      </c>
      <c r="J24" s="584">
        <v>12</v>
      </c>
      <c r="K24" s="584">
        <v>26.5</v>
      </c>
      <c r="L24" s="584">
        <v>26.5</v>
      </c>
      <c r="M24" s="413"/>
      <c r="N24" s="569"/>
    </row>
    <row r="25" spans="1:14" s="414" customFormat="1" ht="23.1" customHeight="1" x14ac:dyDescent="0.2">
      <c r="A25" s="395" t="s">
        <v>741</v>
      </c>
      <c r="B25" s="389" t="s">
        <v>726</v>
      </c>
      <c r="C25" s="390" t="s">
        <v>739</v>
      </c>
      <c r="D25" s="390" t="s">
        <v>740</v>
      </c>
      <c r="E25" s="390"/>
      <c r="F25" s="396" t="s">
        <v>1689</v>
      </c>
      <c r="G25" s="584">
        <v>0</v>
      </c>
      <c r="H25" s="584">
        <v>0</v>
      </c>
      <c r="I25" s="584">
        <v>0</v>
      </c>
      <c r="J25" s="584">
        <v>7</v>
      </c>
      <c r="K25" s="584">
        <v>7</v>
      </c>
      <c r="L25" s="584">
        <v>7</v>
      </c>
      <c r="M25" s="389"/>
      <c r="N25" s="569"/>
    </row>
    <row r="26" spans="1:14" s="414" customFormat="1" ht="23.1" customHeight="1" x14ac:dyDescent="0.2">
      <c r="A26" s="395" t="s">
        <v>992</v>
      </c>
      <c r="B26" s="389" t="s">
        <v>726</v>
      </c>
      <c r="C26" s="390" t="s">
        <v>985</v>
      </c>
      <c r="D26" s="390" t="s">
        <v>993</v>
      </c>
      <c r="E26" s="390"/>
      <c r="F26" s="396" t="s">
        <v>1689</v>
      </c>
      <c r="G26" s="584">
        <v>0</v>
      </c>
      <c r="H26" s="584">
        <v>0</v>
      </c>
      <c r="I26" s="584">
        <v>0</v>
      </c>
      <c r="J26" s="584">
        <v>7</v>
      </c>
      <c r="K26" s="584">
        <v>7</v>
      </c>
      <c r="L26" s="584">
        <v>7</v>
      </c>
      <c r="M26" s="389"/>
      <c r="N26" s="569"/>
    </row>
    <row r="27" spans="1:14" ht="23.1" customHeight="1" x14ac:dyDescent="0.2">
      <c r="A27" s="384"/>
      <c r="B27" s="397" t="s">
        <v>1706</v>
      </c>
      <c r="C27" s="380"/>
      <c r="D27" s="380"/>
      <c r="E27" s="380"/>
      <c r="F27" s="380"/>
      <c r="G27" s="374"/>
      <c r="H27" s="374"/>
      <c r="I27" s="374"/>
      <c r="J27" s="374"/>
      <c r="K27" s="374"/>
      <c r="L27" s="374"/>
      <c r="M27" s="379"/>
      <c r="N27" s="379"/>
    </row>
    <row r="28" spans="1:14" s="416" customFormat="1" ht="23.1" customHeight="1" x14ac:dyDescent="0.2">
      <c r="A28" s="384" t="s">
        <v>2322</v>
      </c>
      <c r="B28" s="385" t="s">
        <v>1707</v>
      </c>
      <c r="C28" s="384" t="s">
        <v>2323</v>
      </c>
      <c r="D28" s="380" t="s">
        <v>2330</v>
      </c>
      <c r="E28" s="380"/>
      <c r="F28" s="398" t="s">
        <v>1689</v>
      </c>
      <c r="G28" s="374">
        <v>0</v>
      </c>
      <c r="H28" s="374">
        <v>0</v>
      </c>
      <c r="I28" s="374">
        <v>2.3E-2</v>
      </c>
      <c r="J28" s="374">
        <v>0.55600000000000005</v>
      </c>
      <c r="K28" s="374">
        <v>1.026</v>
      </c>
      <c r="L28" s="374">
        <v>1.026</v>
      </c>
      <c r="M28" s="379"/>
      <c r="N28" s="571"/>
    </row>
    <row r="29" spans="1:14" s="416" customFormat="1" ht="23.1" customHeight="1" x14ac:dyDescent="0.2">
      <c r="A29" s="384" t="s">
        <v>1708</v>
      </c>
      <c r="B29" s="399" t="s">
        <v>1709</v>
      </c>
      <c r="C29" s="384" t="s">
        <v>1710</v>
      </c>
      <c r="D29" s="400" t="s">
        <v>1711</v>
      </c>
      <c r="E29" s="400"/>
      <c r="F29" s="380" t="s">
        <v>1689</v>
      </c>
      <c r="G29" s="266">
        <v>0</v>
      </c>
      <c r="H29" s="266">
        <v>0.28000000000000003</v>
      </c>
      <c r="I29" s="266">
        <v>1.65</v>
      </c>
      <c r="J29" s="266">
        <v>7.24</v>
      </c>
      <c r="K29" s="266">
        <v>33.770000000000003</v>
      </c>
      <c r="L29" s="266">
        <v>33.770000000000003</v>
      </c>
      <c r="M29" s="379"/>
      <c r="N29" s="571"/>
    </row>
    <row r="30" spans="1:14" s="416" customFormat="1" ht="23.1" customHeight="1" x14ac:dyDescent="0.2">
      <c r="A30" s="384" t="s">
        <v>1712</v>
      </c>
      <c r="B30" s="385" t="s">
        <v>1713</v>
      </c>
      <c r="C30" s="384" t="s">
        <v>1714</v>
      </c>
      <c r="D30" s="380" t="s">
        <v>1715</v>
      </c>
      <c r="E30" s="380"/>
      <c r="F30" s="380" t="s">
        <v>1689</v>
      </c>
      <c r="G30" s="266">
        <v>0</v>
      </c>
      <c r="H30" s="266">
        <v>0</v>
      </c>
      <c r="I30" s="266">
        <v>0</v>
      </c>
      <c r="J30" s="266">
        <v>0</v>
      </c>
      <c r="K30" s="266">
        <v>4.4999999999999998E-2</v>
      </c>
      <c r="L30" s="266">
        <v>4.4999999999999998E-2</v>
      </c>
      <c r="M30" s="379"/>
      <c r="N30" s="571"/>
    </row>
    <row r="31" spans="1:14" s="416" customFormat="1" ht="23.1" customHeight="1" x14ac:dyDescent="0.2">
      <c r="A31" s="384" t="s">
        <v>997</v>
      </c>
      <c r="B31" s="385" t="s">
        <v>999</v>
      </c>
      <c r="C31" s="384" t="s">
        <v>986</v>
      </c>
      <c r="D31" s="380" t="s">
        <v>998</v>
      </c>
      <c r="E31" s="380"/>
      <c r="F31" s="380" t="s">
        <v>1689</v>
      </c>
      <c r="G31" s="266">
        <v>0</v>
      </c>
      <c r="H31" s="266">
        <v>0</v>
      </c>
      <c r="I31" s="266">
        <v>7.9000000000000001E-2</v>
      </c>
      <c r="J31" s="266">
        <v>7.9000000000000001E-2</v>
      </c>
      <c r="K31" s="266">
        <v>7.9000000000000001E-2</v>
      </c>
      <c r="L31" s="266">
        <v>7.9000000000000001E-2</v>
      </c>
      <c r="M31" s="379"/>
      <c r="N31" s="571"/>
    </row>
    <row r="32" spans="1:14" s="416" customFormat="1" ht="23.1" customHeight="1" x14ac:dyDescent="0.2">
      <c r="A32" s="384" t="s">
        <v>1000</v>
      </c>
      <c r="B32" s="385" t="s">
        <v>1001</v>
      </c>
      <c r="C32" s="384" t="s">
        <v>987</v>
      </c>
      <c r="D32" s="380" t="s">
        <v>1002</v>
      </c>
      <c r="E32" s="380"/>
      <c r="F32" s="380" t="s">
        <v>1689</v>
      </c>
      <c r="G32" s="266">
        <v>0</v>
      </c>
      <c r="H32" s="266">
        <v>0</v>
      </c>
      <c r="I32" s="266">
        <v>1E-3</v>
      </c>
      <c r="J32" s="266">
        <v>4.5999999999999999E-2</v>
      </c>
      <c r="K32" s="266">
        <v>0.124</v>
      </c>
      <c r="L32" s="266">
        <v>0.124</v>
      </c>
      <c r="M32" s="379"/>
      <c r="N32" s="571"/>
    </row>
    <row r="33" spans="1:14" ht="23.1" customHeight="1" x14ac:dyDescent="0.2">
      <c r="A33" s="384" t="s">
        <v>2327</v>
      </c>
      <c r="B33" s="401" t="s">
        <v>2282</v>
      </c>
      <c r="C33" s="380" t="s">
        <v>2328</v>
      </c>
      <c r="D33" s="380" t="s">
        <v>2329</v>
      </c>
      <c r="E33" s="380"/>
      <c r="F33" s="380" t="s">
        <v>1689</v>
      </c>
      <c r="G33" s="375">
        <v>0.25</v>
      </c>
      <c r="H33" s="375">
        <v>0.5</v>
      </c>
      <c r="I33" s="375">
        <v>1</v>
      </c>
      <c r="J33" s="375">
        <v>1.2</v>
      </c>
      <c r="K33" s="375">
        <v>12</v>
      </c>
      <c r="L33" s="375">
        <v>12</v>
      </c>
      <c r="M33" s="379"/>
      <c r="N33" s="379"/>
    </row>
    <row r="34" spans="1:14" s="416" customFormat="1" ht="23.1" customHeight="1" x14ac:dyDescent="0.2">
      <c r="A34" s="384" t="s">
        <v>727</v>
      </c>
      <c r="B34" s="385" t="s">
        <v>729</v>
      </c>
      <c r="C34" s="384" t="s">
        <v>728</v>
      </c>
      <c r="D34" s="380" t="s">
        <v>730</v>
      </c>
      <c r="E34" s="380"/>
      <c r="F34" s="380" t="s">
        <v>1689</v>
      </c>
      <c r="G34" s="266">
        <v>0</v>
      </c>
      <c r="H34" s="266">
        <v>0</v>
      </c>
      <c r="I34" s="266">
        <v>5.0000000000000001E-3</v>
      </c>
      <c r="J34" s="266">
        <v>1.03</v>
      </c>
      <c r="K34" s="266">
        <v>1.575</v>
      </c>
      <c r="L34" s="266">
        <v>1.575</v>
      </c>
      <c r="M34" s="379"/>
      <c r="N34" s="571"/>
    </row>
    <row r="35" spans="1:14" s="416" customFormat="1" ht="23.1" customHeight="1" x14ac:dyDescent="0.2">
      <c r="A35" s="384" t="s">
        <v>2274</v>
      </c>
      <c r="B35" s="385" t="s">
        <v>2275</v>
      </c>
      <c r="C35" s="380" t="s">
        <v>2276</v>
      </c>
      <c r="D35" s="380" t="s">
        <v>2273</v>
      </c>
      <c r="E35" s="380"/>
      <c r="F35" s="380" t="s">
        <v>1689</v>
      </c>
      <c r="G35" s="374">
        <v>0</v>
      </c>
      <c r="H35" s="374">
        <v>0</v>
      </c>
      <c r="I35" s="374">
        <v>4.0000000000000001E-3</v>
      </c>
      <c r="J35" s="374">
        <v>4.0000000000000001E-3</v>
      </c>
      <c r="K35" s="374">
        <v>4.0000000000000001E-3</v>
      </c>
      <c r="L35" s="374">
        <v>4.0000000000000001E-3</v>
      </c>
      <c r="M35" s="379"/>
      <c r="N35" s="571"/>
    </row>
    <row r="36" spans="1:14" s="416" customFormat="1" ht="23.1" customHeight="1" x14ac:dyDescent="0.2">
      <c r="A36" s="381" t="s">
        <v>1716</v>
      </c>
      <c r="B36" s="402" t="s">
        <v>1717</v>
      </c>
      <c r="C36" s="392" t="s">
        <v>1718</v>
      </c>
      <c r="D36" s="392" t="s">
        <v>1719</v>
      </c>
      <c r="E36" s="392"/>
      <c r="F36" s="417" t="s">
        <v>1689</v>
      </c>
      <c r="G36" s="581">
        <v>4.2</v>
      </c>
      <c r="H36" s="581">
        <v>12</v>
      </c>
      <c r="I36" s="581">
        <v>12</v>
      </c>
      <c r="J36" s="581">
        <v>24</v>
      </c>
      <c r="K36" s="581">
        <v>24</v>
      </c>
      <c r="L36" s="581">
        <v>24</v>
      </c>
      <c r="M36" s="417"/>
      <c r="N36" s="571"/>
    </row>
    <row r="37" spans="1:14" s="416" customFormat="1" ht="23.1" customHeight="1" x14ac:dyDescent="0.2">
      <c r="A37" s="384" t="s">
        <v>1720</v>
      </c>
      <c r="B37" s="385" t="s">
        <v>1721</v>
      </c>
      <c r="C37" s="384" t="s">
        <v>1722</v>
      </c>
      <c r="D37" s="380" t="s">
        <v>1719</v>
      </c>
      <c r="E37" s="380"/>
      <c r="F37" s="417" t="s">
        <v>1689</v>
      </c>
      <c r="G37" s="581">
        <v>4.2</v>
      </c>
      <c r="H37" s="581">
        <v>12</v>
      </c>
      <c r="I37" s="581">
        <v>12</v>
      </c>
      <c r="J37" s="581">
        <v>24</v>
      </c>
      <c r="K37" s="581">
        <v>24</v>
      </c>
      <c r="L37" s="581">
        <v>24</v>
      </c>
      <c r="M37" s="406"/>
      <c r="N37" s="571"/>
    </row>
    <row r="38" spans="1:14" s="412" customFormat="1" ht="21.95" customHeight="1" x14ac:dyDescent="0.2">
      <c r="A38" s="390"/>
      <c r="B38" s="418" t="s">
        <v>1003</v>
      </c>
      <c r="C38" s="419"/>
      <c r="D38" s="420"/>
      <c r="E38" s="390"/>
      <c r="F38" s="390"/>
      <c r="G38" s="372"/>
      <c r="H38" s="372"/>
      <c r="I38" s="372"/>
      <c r="J38" s="372"/>
      <c r="K38" s="372"/>
      <c r="L38" s="373"/>
      <c r="M38" s="389"/>
      <c r="N38" s="389"/>
    </row>
    <row r="39" spans="1:14" ht="23.1" customHeight="1" x14ac:dyDescent="0.2">
      <c r="A39" s="378"/>
      <c r="B39" s="397" t="s">
        <v>1723</v>
      </c>
      <c r="C39" s="380"/>
      <c r="D39" s="380"/>
      <c r="E39" s="380"/>
      <c r="F39" s="380"/>
      <c r="G39" s="367"/>
      <c r="H39" s="367"/>
      <c r="I39" s="367"/>
      <c r="J39" s="367"/>
      <c r="K39" s="367"/>
      <c r="L39" s="368"/>
      <c r="M39" s="379"/>
      <c r="N39" s="379"/>
    </row>
    <row r="40" spans="1:14" ht="23.1" customHeight="1" x14ac:dyDescent="0.2">
      <c r="A40" s="378" t="s">
        <v>1724</v>
      </c>
      <c r="B40" s="379" t="s">
        <v>1725</v>
      </c>
      <c r="C40" s="380" t="s">
        <v>1726</v>
      </c>
      <c r="D40" s="380" t="s">
        <v>1727</v>
      </c>
      <c r="E40" s="380"/>
      <c r="F40" s="380" t="s">
        <v>1689</v>
      </c>
      <c r="G40" s="367">
        <v>0</v>
      </c>
      <c r="H40" s="367">
        <v>0</v>
      </c>
      <c r="I40" s="367">
        <v>0</v>
      </c>
      <c r="J40" s="367">
        <v>0.08</v>
      </c>
      <c r="K40" s="367">
        <v>0.18</v>
      </c>
      <c r="L40" s="368">
        <v>0.24</v>
      </c>
      <c r="M40" s="379"/>
      <c r="N40" s="379"/>
    </row>
    <row r="41" spans="1:14" ht="23.1" customHeight="1" x14ac:dyDescent="0.2">
      <c r="A41" s="378"/>
      <c r="B41" s="397" t="s">
        <v>1728</v>
      </c>
      <c r="C41" s="380"/>
      <c r="D41" s="380"/>
      <c r="E41" s="380"/>
      <c r="F41" s="380"/>
      <c r="G41" s="367"/>
      <c r="H41" s="367"/>
      <c r="I41" s="367"/>
      <c r="J41" s="367"/>
      <c r="K41" s="367"/>
      <c r="L41" s="368"/>
      <c r="M41" s="379"/>
      <c r="N41" s="379"/>
    </row>
    <row r="42" spans="1:14" ht="23.1" customHeight="1" x14ac:dyDescent="0.2">
      <c r="A42" s="378" t="s">
        <v>1729</v>
      </c>
      <c r="B42" s="379" t="s">
        <v>1730</v>
      </c>
      <c r="C42" s="380" t="s">
        <v>1731</v>
      </c>
      <c r="D42" s="380" t="s">
        <v>1732</v>
      </c>
      <c r="E42" s="380"/>
      <c r="F42" s="380" t="s">
        <v>1684</v>
      </c>
      <c r="G42" s="367">
        <v>0</v>
      </c>
      <c r="H42" s="367">
        <v>0</v>
      </c>
      <c r="I42" s="367">
        <v>0</v>
      </c>
      <c r="J42" s="367">
        <v>0</v>
      </c>
      <c r="K42" s="376">
        <v>6.9999999999999999E-4</v>
      </c>
      <c r="L42" s="377">
        <v>6.9999999999999999E-4</v>
      </c>
      <c r="M42" s="379"/>
      <c r="N42" s="379"/>
    </row>
    <row r="43" spans="1:14" ht="23.1" customHeight="1" x14ac:dyDescent="0.2">
      <c r="A43" s="378"/>
      <c r="B43" s="387" t="s">
        <v>2302</v>
      </c>
      <c r="C43" s="380"/>
      <c r="D43" s="380"/>
      <c r="E43" s="380"/>
      <c r="F43" s="380"/>
      <c r="G43" s="367"/>
      <c r="H43" s="367"/>
      <c r="I43" s="367"/>
      <c r="J43" s="367"/>
      <c r="K43" s="367"/>
      <c r="L43" s="367"/>
      <c r="M43" s="379"/>
      <c r="N43" s="379"/>
    </row>
    <row r="44" spans="1:14" ht="23.1" customHeight="1" x14ac:dyDescent="0.2">
      <c r="A44" s="378" t="s">
        <v>2303</v>
      </c>
      <c r="B44" s="379" t="s">
        <v>2304</v>
      </c>
      <c r="C44" s="380" t="s">
        <v>2305</v>
      </c>
      <c r="D44" s="380" t="s">
        <v>2306</v>
      </c>
      <c r="E44" s="380"/>
      <c r="F44" s="380" t="s">
        <v>1689</v>
      </c>
      <c r="G44" s="367">
        <v>0.1</v>
      </c>
      <c r="H44" s="367">
        <v>0.5</v>
      </c>
      <c r="I44" s="367">
        <v>1</v>
      </c>
      <c r="J44" s="367">
        <v>2</v>
      </c>
      <c r="K44" s="367">
        <v>3</v>
      </c>
      <c r="L44" s="367">
        <v>6</v>
      </c>
      <c r="M44" s="379"/>
      <c r="N44" s="379"/>
    </row>
    <row r="45" spans="1:14" s="412" customFormat="1" ht="23.1" customHeight="1" x14ac:dyDescent="0.2">
      <c r="A45" s="384"/>
      <c r="B45" s="200" t="s">
        <v>1733</v>
      </c>
      <c r="C45" s="380"/>
      <c r="D45" s="380"/>
      <c r="E45" s="380"/>
      <c r="F45" s="380"/>
      <c r="G45" s="370"/>
      <c r="H45" s="370"/>
      <c r="I45" s="370"/>
      <c r="J45" s="370"/>
      <c r="K45" s="370"/>
      <c r="L45" s="371"/>
      <c r="M45" s="389"/>
      <c r="N45" s="389"/>
    </row>
    <row r="46" spans="1:14" s="412" customFormat="1" ht="23.1" customHeight="1" x14ac:dyDescent="0.2">
      <c r="A46" s="384"/>
      <c r="B46" s="397" t="s">
        <v>1734</v>
      </c>
      <c r="C46" s="380"/>
      <c r="D46" s="380"/>
      <c r="E46" s="380"/>
      <c r="F46" s="380"/>
      <c r="G46" s="370"/>
      <c r="H46" s="370"/>
      <c r="I46" s="370"/>
      <c r="J46" s="370"/>
      <c r="K46" s="370"/>
      <c r="L46" s="371"/>
      <c r="M46" s="389"/>
      <c r="N46" s="389"/>
    </row>
    <row r="47" spans="1:14" s="412" customFormat="1" ht="23.1" customHeight="1" x14ac:dyDescent="0.2">
      <c r="A47" s="390" t="s">
        <v>1735</v>
      </c>
      <c r="B47" s="389" t="s">
        <v>1736</v>
      </c>
      <c r="C47" s="390" t="s">
        <v>1737</v>
      </c>
      <c r="D47" s="390" t="s">
        <v>1738</v>
      </c>
      <c r="E47" s="390"/>
      <c r="F47" s="390" t="s">
        <v>1689</v>
      </c>
      <c r="G47" s="372">
        <v>0</v>
      </c>
      <c r="H47" s="372">
        <v>0</v>
      </c>
      <c r="I47" s="372">
        <v>0</v>
      </c>
      <c r="J47" s="372">
        <v>3</v>
      </c>
      <c r="K47" s="372">
        <v>5</v>
      </c>
      <c r="L47" s="373">
        <v>8</v>
      </c>
      <c r="M47" s="389"/>
      <c r="N47" s="389"/>
    </row>
    <row r="48" spans="1:14" s="412" customFormat="1" ht="21.95" customHeight="1" x14ac:dyDescent="0.2">
      <c r="A48" s="407"/>
      <c r="B48" s="200" t="s">
        <v>1739</v>
      </c>
      <c r="C48" s="407"/>
      <c r="D48" s="407"/>
      <c r="E48" s="407"/>
      <c r="F48" s="407"/>
      <c r="G48" s="409"/>
      <c r="H48" s="409"/>
      <c r="I48" s="409"/>
      <c r="J48" s="409"/>
      <c r="K48" s="409"/>
      <c r="L48" s="410"/>
      <c r="M48" s="379"/>
      <c r="N48" s="389"/>
    </row>
    <row r="49" spans="1:14" ht="24" customHeight="1" x14ac:dyDescent="0.2">
      <c r="A49" s="407"/>
      <c r="B49" s="200" t="s">
        <v>1740</v>
      </c>
      <c r="C49" s="407"/>
      <c r="D49" s="407"/>
      <c r="E49" s="407"/>
      <c r="F49" s="407"/>
      <c r="G49" s="409"/>
      <c r="H49" s="409"/>
      <c r="I49" s="409"/>
      <c r="J49" s="409"/>
      <c r="K49" s="409"/>
      <c r="L49" s="410"/>
      <c r="M49" s="379"/>
      <c r="N49" s="379"/>
    </row>
    <row r="50" spans="1:14" ht="24" customHeight="1" x14ac:dyDescent="0.2">
      <c r="A50" s="407"/>
      <c r="B50" s="397" t="s">
        <v>1741</v>
      </c>
      <c r="C50" s="407"/>
      <c r="D50" s="407"/>
      <c r="E50" s="407"/>
      <c r="F50" s="407"/>
      <c r="G50" s="409"/>
      <c r="H50" s="409"/>
      <c r="I50" s="409"/>
      <c r="J50" s="409"/>
      <c r="K50" s="409"/>
      <c r="L50" s="409"/>
      <c r="M50" s="379"/>
      <c r="N50" s="379"/>
    </row>
    <row r="51" spans="1:14" ht="24" customHeight="1" x14ac:dyDescent="0.2">
      <c r="A51" s="395" t="s">
        <v>1742</v>
      </c>
      <c r="B51" s="389" t="s">
        <v>1743</v>
      </c>
      <c r="C51" s="380" t="s">
        <v>1744</v>
      </c>
      <c r="D51" s="400" t="s">
        <v>1745</v>
      </c>
      <c r="E51" s="395" t="s">
        <v>1746</v>
      </c>
      <c r="F51" s="390" t="s">
        <v>1689</v>
      </c>
      <c r="G51" s="372">
        <v>0</v>
      </c>
      <c r="H51" s="372">
        <v>0</v>
      </c>
      <c r="I51" s="372">
        <v>0</v>
      </c>
      <c r="J51" s="372">
        <v>0.5</v>
      </c>
      <c r="K51" s="372">
        <v>1</v>
      </c>
      <c r="L51" s="373">
        <v>1</v>
      </c>
      <c r="M51" s="389"/>
      <c r="N51" s="379"/>
    </row>
    <row r="52" spans="1:14" s="412" customFormat="1" ht="24" customHeight="1" x14ac:dyDescent="0.2">
      <c r="A52" s="390" t="s">
        <v>1747</v>
      </c>
      <c r="B52" s="389" t="s">
        <v>1743</v>
      </c>
      <c r="C52" s="380" t="s">
        <v>1748</v>
      </c>
      <c r="D52" s="400" t="s">
        <v>1745</v>
      </c>
      <c r="E52" s="390" t="s">
        <v>1749</v>
      </c>
      <c r="F52" s="390" t="s">
        <v>1689</v>
      </c>
      <c r="G52" s="372">
        <v>0</v>
      </c>
      <c r="H52" s="372">
        <v>0</v>
      </c>
      <c r="I52" s="372">
        <v>0</v>
      </c>
      <c r="J52" s="372">
        <v>0</v>
      </c>
      <c r="K52" s="372">
        <v>4</v>
      </c>
      <c r="L52" s="373">
        <v>5</v>
      </c>
      <c r="M52" s="389"/>
      <c r="N52" s="389"/>
    </row>
    <row r="53" spans="1:14" s="412" customFormat="1" ht="24" customHeight="1" x14ac:dyDescent="0.2">
      <c r="A53" s="384" t="s">
        <v>2331</v>
      </c>
      <c r="B53" s="389" t="s">
        <v>1743</v>
      </c>
      <c r="C53" s="380" t="s">
        <v>1750</v>
      </c>
      <c r="D53" s="400" t="s">
        <v>1745</v>
      </c>
      <c r="E53" s="384" t="s">
        <v>2332</v>
      </c>
      <c r="F53" s="384" t="s">
        <v>1689</v>
      </c>
      <c r="G53" s="370">
        <v>0</v>
      </c>
      <c r="H53" s="370">
        <v>0</v>
      </c>
      <c r="I53" s="370">
        <v>0</v>
      </c>
      <c r="J53" s="370">
        <v>0</v>
      </c>
      <c r="K53" s="370">
        <v>1</v>
      </c>
      <c r="L53" s="371">
        <v>2</v>
      </c>
      <c r="M53" s="379"/>
      <c r="N53" s="389"/>
    </row>
    <row r="54" spans="1:14" ht="24" customHeight="1" x14ac:dyDescent="0.2">
      <c r="A54" s="378"/>
      <c r="B54" s="397" t="s">
        <v>1751</v>
      </c>
      <c r="C54" s="380"/>
      <c r="D54" s="380"/>
      <c r="E54" s="380"/>
      <c r="F54" s="380"/>
      <c r="G54" s="370"/>
      <c r="H54" s="370"/>
      <c r="I54" s="370"/>
      <c r="J54" s="370"/>
      <c r="K54" s="370"/>
      <c r="L54" s="370"/>
      <c r="M54" s="379"/>
      <c r="N54" s="379"/>
    </row>
    <row r="55" spans="1:14" ht="24" customHeight="1" x14ac:dyDescent="0.2">
      <c r="A55" s="378" t="s">
        <v>1752</v>
      </c>
      <c r="B55" s="379" t="s">
        <v>1743</v>
      </c>
      <c r="C55" s="380" t="s">
        <v>1748</v>
      </c>
      <c r="D55" s="400" t="s">
        <v>1745</v>
      </c>
      <c r="E55" s="380">
        <v>25</v>
      </c>
      <c r="F55" s="380" t="s">
        <v>1689</v>
      </c>
      <c r="G55" s="367">
        <v>0</v>
      </c>
      <c r="H55" s="367">
        <v>0</v>
      </c>
      <c r="I55" s="367">
        <v>0</v>
      </c>
      <c r="J55" s="367">
        <v>0</v>
      </c>
      <c r="K55" s="367">
        <v>1</v>
      </c>
      <c r="L55" s="368">
        <v>1.2</v>
      </c>
      <c r="M55" s="379"/>
      <c r="N55" s="379"/>
    </row>
    <row r="56" spans="1:14" ht="24" customHeight="1" x14ac:dyDescent="0.2">
      <c r="A56" s="390" t="s">
        <v>1753</v>
      </c>
      <c r="B56" s="389" t="s">
        <v>1743</v>
      </c>
      <c r="C56" s="380" t="s">
        <v>1748</v>
      </c>
      <c r="D56" s="400" t="s">
        <v>1745</v>
      </c>
      <c r="E56" s="390" t="s">
        <v>1754</v>
      </c>
      <c r="F56" s="390" t="s">
        <v>1689</v>
      </c>
      <c r="G56" s="372">
        <v>0</v>
      </c>
      <c r="H56" s="367">
        <v>0</v>
      </c>
      <c r="I56" s="367">
        <v>0</v>
      </c>
      <c r="J56" s="372">
        <v>0</v>
      </c>
      <c r="K56" s="372">
        <v>2</v>
      </c>
      <c r="L56" s="371">
        <v>2.5</v>
      </c>
      <c r="M56" s="389"/>
      <c r="N56" s="379"/>
    </row>
    <row r="57" spans="1:14" s="412" customFormat="1" ht="24" customHeight="1" x14ac:dyDescent="0.2">
      <c r="A57" s="390" t="s">
        <v>1755</v>
      </c>
      <c r="B57" s="389" t="s">
        <v>1743</v>
      </c>
      <c r="C57" s="380" t="s">
        <v>1748</v>
      </c>
      <c r="D57" s="400" t="s">
        <v>1745</v>
      </c>
      <c r="E57" s="390" t="s">
        <v>1756</v>
      </c>
      <c r="F57" s="390" t="s">
        <v>1689</v>
      </c>
      <c r="G57" s="372">
        <v>0</v>
      </c>
      <c r="H57" s="367">
        <v>0</v>
      </c>
      <c r="I57" s="367">
        <v>0</v>
      </c>
      <c r="J57" s="372">
        <v>0</v>
      </c>
      <c r="K57" s="372">
        <v>2</v>
      </c>
      <c r="L57" s="371">
        <v>2.5</v>
      </c>
      <c r="M57" s="389"/>
      <c r="N57" s="389"/>
    </row>
    <row r="58" spans="1:14" s="412" customFormat="1" ht="24" customHeight="1" x14ac:dyDescent="0.2">
      <c r="A58" s="384"/>
      <c r="B58" s="397" t="s">
        <v>1757</v>
      </c>
      <c r="C58" s="380"/>
      <c r="D58" s="380"/>
      <c r="E58" s="380"/>
      <c r="F58" s="380"/>
      <c r="G58" s="372"/>
      <c r="H58" s="372"/>
      <c r="I58" s="372"/>
      <c r="J58" s="372"/>
      <c r="K58" s="372"/>
      <c r="L58" s="372"/>
      <c r="M58" s="389"/>
      <c r="N58" s="389"/>
    </row>
    <row r="59" spans="1:14" s="412" customFormat="1" ht="24" customHeight="1" x14ac:dyDescent="0.2">
      <c r="A59" s="395" t="s">
        <v>1758</v>
      </c>
      <c r="B59" s="389" t="s">
        <v>1743</v>
      </c>
      <c r="C59" s="380" t="s">
        <v>1750</v>
      </c>
      <c r="D59" s="400" t="s">
        <v>1745</v>
      </c>
      <c r="E59" s="390" t="s">
        <v>1759</v>
      </c>
      <c r="F59" s="390" t="s">
        <v>1689</v>
      </c>
      <c r="G59" s="372">
        <v>0</v>
      </c>
      <c r="H59" s="372">
        <v>0</v>
      </c>
      <c r="I59" s="372">
        <v>0</v>
      </c>
      <c r="J59" s="372">
        <v>0.2</v>
      </c>
      <c r="K59" s="372">
        <v>1</v>
      </c>
      <c r="L59" s="373">
        <v>1</v>
      </c>
      <c r="M59" s="389"/>
      <c r="N59" s="389"/>
    </row>
    <row r="60" spans="1:14" s="412" customFormat="1" ht="24" customHeight="1" x14ac:dyDescent="0.2">
      <c r="A60" s="395" t="s">
        <v>1760</v>
      </c>
      <c r="B60" s="389" t="s">
        <v>1743</v>
      </c>
      <c r="C60" s="380" t="s">
        <v>1750</v>
      </c>
      <c r="D60" s="400" t="s">
        <v>1745</v>
      </c>
      <c r="E60" s="390" t="s">
        <v>1761</v>
      </c>
      <c r="F60" s="390" t="s">
        <v>1689</v>
      </c>
      <c r="G60" s="372">
        <v>0</v>
      </c>
      <c r="H60" s="372">
        <v>0</v>
      </c>
      <c r="I60" s="372">
        <v>0</v>
      </c>
      <c r="J60" s="372">
        <v>1.5</v>
      </c>
      <c r="K60" s="372">
        <v>3</v>
      </c>
      <c r="L60" s="373">
        <v>4.5</v>
      </c>
      <c r="M60" s="389"/>
      <c r="N60" s="389"/>
    </row>
    <row r="61" spans="1:14" s="412" customFormat="1" ht="24" customHeight="1" x14ac:dyDescent="0.2">
      <c r="A61" s="395" t="s">
        <v>1762</v>
      </c>
      <c r="B61" s="389" t="s">
        <v>1763</v>
      </c>
      <c r="C61" s="380" t="s">
        <v>1764</v>
      </c>
      <c r="D61" s="400" t="s">
        <v>1765</v>
      </c>
      <c r="E61" s="390" t="s">
        <v>1766</v>
      </c>
      <c r="F61" s="390" t="s">
        <v>1689</v>
      </c>
      <c r="G61" s="372">
        <v>0</v>
      </c>
      <c r="H61" s="372">
        <v>0</v>
      </c>
      <c r="I61" s="372">
        <v>0</v>
      </c>
      <c r="J61" s="372">
        <v>0</v>
      </c>
      <c r="K61" s="372">
        <v>3</v>
      </c>
      <c r="L61" s="373">
        <v>4.5</v>
      </c>
      <c r="M61" s="389"/>
      <c r="N61" s="389"/>
    </row>
    <row r="62" spans="1:14" s="412" customFormat="1" ht="24" customHeight="1" x14ac:dyDescent="0.2">
      <c r="A62" s="378"/>
      <c r="B62" s="200" t="s">
        <v>1767</v>
      </c>
      <c r="C62" s="380"/>
      <c r="D62" s="380"/>
      <c r="E62" s="380"/>
      <c r="F62" s="380"/>
      <c r="G62" s="367"/>
      <c r="H62" s="367"/>
      <c r="I62" s="367"/>
      <c r="J62" s="367"/>
      <c r="K62" s="367"/>
      <c r="L62" s="367"/>
      <c r="M62" s="379"/>
      <c r="N62" s="389"/>
    </row>
    <row r="63" spans="1:14" ht="24" customHeight="1" x14ac:dyDescent="0.2">
      <c r="A63" s="378"/>
      <c r="B63" s="397" t="s">
        <v>2333</v>
      </c>
      <c r="C63" s="380"/>
      <c r="D63" s="380"/>
      <c r="E63" s="380"/>
      <c r="F63" s="380"/>
      <c r="G63" s="367"/>
      <c r="H63" s="367"/>
      <c r="I63" s="367"/>
      <c r="J63" s="367"/>
      <c r="K63" s="367"/>
      <c r="L63" s="368"/>
      <c r="M63" s="379"/>
      <c r="N63" s="379"/>
    </row>
    <row r="64" spans="1:14" ht="24" customHeight="1" x14ac:dyDescent="0.2">
      <c r="A64" s="384" t="s">
        <v>2334</v>
      </c>
      <c r="B64" s="379" t="s">
        <v>1743</v>
      </c>
      <c r="C64" s="384" t="s">
        <v>1769</v>
      </c>
      <c r="D64" s="380" t="s">
        <v>1770</v>
      </c>
      <c r="E64" s="380">
        <v>36</v>
      </c>
      <c r="F64" s="380" t="s">
        <v>1689</v>
      </c>
      <c r="G64" s="367">
        <v>0</v>
      </c>
      <c r="H64" s="367">
        <v>0</v>
      </c>
      <c r="I64" s="367">
        <v>0</v>
      </c>
      <c r="J64" s="367">
        <v>0.5</v>
      </c>
      <c r="K64" s="367">
        <v>1</v>
      </c>
      <c r="L64" s="368">
        <v>1</v>
      </c>
      <c r="M64" s="379"/>
      <c r="N64" s="379"/>
    </row>
    <row r="65" spans="1:19" ht="24" customHeight="1" x14ac:dyDescent="0.2">
      <c r="A65" s="378"/>
      <c r="B65" s="397" t="s">
        <v>1768</v>
      </c>
      <c r="C65" s="380"/>
      <c r="D65" s="380"/>
      <c r="E65" s="380"/>
      <c r="F65" s="380"/>
      <c r="G65" s="367"/>
      <c r="H65" s="367"/>
      <c r="I65" s="367"/>
      <c r="J65" s="367"/>
      <c r="K65" s="367"/>
      <c r="L65" s="368"/>
      <c r="M65" s="379"/>
      <c r="N65" s="379"/>
    </row>
    <row r="66" spans="1:19" ht="24" customHeight="1" x14ac:dyDescent="0.2">
      <c r="A66" s="384" t="s">
        <v>1771</v>
      </c>
      <c r="B66" s="379" t="s">
        <v>1772</v>
      </c>
      <c r="C66" s="384" t="s">
        <v>1769</v>
      </c>
      <c r="D66" s="380" t="s">
        <v>1773</v>
      </c>
      <c r="E66" s="380">
        <v>24</v>
      </c>
      <c r="F66" s="380" t="s">
        <v>1689</v>
      </c>
      <c r="G66" s="367">
        <v>0</v>
      </c>
      <c r="H66" s="367">
        <v>0</v>
      </c>
      <c r="I66" s="367">
        <v>0</v>
      </c>
      <c r="J66" s="367">
        <v>0</v>
      </c>
      <c r="K66" s="367">
        <v>0.3</v>
      </c>
      <c r="L66" s="368">
        <v>0.3</v>
      </c>
      <c r="M66" s="379"/>
      <c r="N66" s="379"/>
    </row>
    <row r="67" spans="1:19" ht="24" customHeight="1" x14ac:dyDescent="0.2">
      <c r="A67" s="378"/>
      <c r="B67" s="200" t="s">
        <v>1774</v>
      </c>
      <c r="C67" s="380"/>
      <c r="D67" s="380"/>
      <c r="E67" s="380"/>
      <c r="F67" s="380"/>
      <c r="G67" s="367"/>
      <c r="H67" s="367"/>
      <c r="I67" s="367"/>
      <c r="J67" s="367"/>
      <c r="K67" s="367"/>
      <c r="L67" s="368"/>
      <c r="M67" s="379"/>
      <c r="N67" s="379"/>
    </row>
    <row r="68" spans="1:19" ht="24" customHeight="1" x14ac:dyDescent="0.2">
      <c r="A68" s="378"/>
      <c r="B68" s="397" t="s">
        <v>1775</v>
      </c>
      <c r="C68" s="380"/>
      <c r="D68" s="380"/>
      <c r="E68" s="380"/>
      <c r="F68" s="380"/>
      <c r="G68" s="367"/>
      <c r="H68" s="367"/>
      <c r="I68" s="367"/>
      <c r="J68" s="367"/>
      <c r="K68" s="367"/>
      <c r="L68" s="367"/>
      <c r="M68" s="379"/>
      <c r="N68" s="379"/>
    </row>
    <row r="69" spans="1:19" ht="24" customHeight="1" x14ac:dyDescent="0.2">
      <c r="A69" s="384" t="s">
        <v>1776</v>
      </c>
      <c r="B69" s="389" t="s">
        <v>1777</v>
      </c>
      <c r="C69" s="380" t="s">
        <v>1748</v>
      </c>
      <c r="D69" s="421" t="s">
        <v>1778</v>
      </c>
      <c r="E69" s="380">
        <v>4</v>
      </c>
      <c r="F69" s="380" t="s">
        <v>1689</v>
      </c>
      <c r="G69" s="370">
        <v>0</v>
      </c>
      <c r="H69" s="370">
        <v>0</v>
      </c>
      <c r="I69" s="370">
        <v>0</v>
      </c>
      <c r="J69" s="370">
        <v>0.8</v>
      </c>
      <c r="K69" s="370">
        <v>1</v>
      </c>
      <c r="L69" s="371">
        <v>3</v>
      </c>
      <c r="M69" s="379"/>
      <c r="N69" s="379"/>
    </row>
    <row r="70" spans="1:19" ht="24" customHeight="1" x14ac:dyDescent="0.2">
      <c r="A70" s="384" t="s">
        <v>1779</v>
      </c>
      <c r="B70" s="389" t="s">
        <v>1777</v>
      </c>
      <c r="C70" s="380" t="s">
        <v>1780</v>
      </c>
      <c r="D70" s="421" t="s">
        <v>1781</v>
      </c>
      <c r="E70" s="380">
        <v>5</v>
      </c>
      <c r="F70" s="380" t="s">
        <v>1689</v>
      </c>
      <c r="G70" s="370">
        <v>0</v>
      </c>
      <c r="H70" s="370">
        <v>0</v>
      </c>
      <c r="I70" s="370">
        <v>0</v>
      </c>
      <c r="J70" s="370">
        <v>0.5</v>
      </c>
      <c r="K70" s="370">
        <v>0.8</v>
      </c>
      <c r="L70" s="371">
        <v>2</v>
      </c>
      <c r="M70" s="379"/>
      <c r="N70" s="379"/>
    </row>
    <row r="71" spans="1:19" ht="24" customHeight="1" x14ac:dyDescent="0.2">
      <c r="A71" s="384" t="s">
        <v>676</v>
      </c>
      <c r="B71" s="389" t="s">
        <v>1777</v>
      </c>
      <c r="C71" s="380" t="s">
        <v>1780</v>
      </c>
      <c r="D71" s="421" t="s">
        <v>1781</v>
      </c>
      <c r="E71" s="380">
        <v>10</v>
      </c>
      <c r="F71" s="380" t="s">
        <v>1689</v>
      </c>
      <c r="G71" s="370">
        <v>0</v>
      </c>
      <c r="H71" s="370">
        <v>0</v>
      </c>
      <c r="I71" s="370">
        <v>0</v>
      </c>
      <c r="J71" s="370">
        <v>12.5</v>
      </c>
      <c r="K71" s="370">
        <v>18</v>
      </c>
      <c r="L71" s="371">
        <v>20</v>
      </c>
      <c r="M71" s="379"/>
      <c r="N71" s="379"/>
    </row>
    <row r="72" spans="1:19" ht="24" customHeight="1" x14ac:dyDescent="0.2">
      <c r="A72" s="378"/>
      <c r="B72" s="397" t="s">
        <v>1782</v>
      </c>
      <c r="C72" s="380"/>
      <c r="D72" s="380"/>
      <c r="E72" s="380"/>
      <c r="F72" s="380"/>
      <c r="G72" s="367"/>
      <c r="H72" s="367"/>
      <c r="I72" s="367"/>
      <c r="J72" s="367"/>
      <c r="K72" s="367"/>
      <c r="L72" s="367"/>
      <c r="M72" s="379"/>
      <c r="N72" s="379"/>
    </row>
    <row r="73" spans="1:19" ht="24" customHeight="1" x14ac:dyDescent="0.2">
      <c r="A73" s="378" t="s">
        <v>1783</v>
      </c>
      <c r="B73" s="379" t="s">
        <v>1777</v>
      </c>
      <c r="C73" s="380" t="s">
        <v>1744</v>
      </c>
      <c r="D73" s="380" t="s">
        <v>1784</v>
      </c>
      <c r="E73" s="380" t="s">
        <v>1785</v>
      </c>
      <c r="F73" s="380" t="s">
        <v>1689</v>
      </c>
      <c r="G73" s="367">
        <v>0</v>
      </c>
      <c r="H73" s="367">
        <v>0</v>
      </c>
      <c r="I73" s="367">
        <v>0</v>
      </c>
      <c r="J73" s="367">
        <v>0.3</v>
      </c>
      <c r="K73" s="367">
        <v>3</v>
      </c>
      <c r="L73" s="368">
        <v>4.5</v>
      </c>
      <c r="M73" s="379"/>
      <c r="N73" s="379"/>
    </row>
    <row r="74" spans="1:19" ht="24" customHeight="1" x14ac:dyDescent="0.2">
      <c r="A74" s="378" t="s">
        <v>2255</v>
      </c>
      <c r="B74" s="379" t="s">
        <v>1777</v>
      </c>
      <c r="C74" s="422" t="s">
        <v>1748</v>
      </c>
      <c r="D74" s="423" t="s">
        <v>2256</v>
      </c>
      <c r="E74" s="380" t="s">
        <v>2257</v>
      </c>
      <c r="F74" s="380" t="s">
        <v>1689</v>
      </c>
      <c r="G74" s="367">
        <v>0</v>
      </c>
      <c r="H74" s="367">
        <v>0</v>
      </c>
      <c r="I74" s="367">
        <v>0</v>
      </c>
      <c r="J74" s="367">
        <v>0.5</v>
      </c>
      <c r="K74" s="367">
        <v>1</v>
      </c>
      <c r="L74" s="368">
        <v>1.6</v>
      </c>
      <c r="M74" s="379"/>
      <c r="N74" s="379"/>
    </row>
    <row r="75" spans="1:19" s="424" customFormat="1" ht="24" customHeight="1" x14ac:dyDescent="0.2">
      <c r="A75" s="378"/>
      <c r="B75" s="397" t="s">
        <v>1786</v>
      </c>
      <c r="C75" s="380"/>
      <c r="D75" s="380"/>
      <c r="E75" s="380"/>
      <c r="F75" s="380"/>
      <c r="G75" s="367"/>
      <c r="H75" s="367"/>
      <c r="I75" s="367"/>
      <c r="J75" s="367"/>
      <c r="K75" s="367"/>
      <c r="L75" s="367"/>
      <c r="M75" s="379"/>
      <c r="N75" s="379"/>
      <c r="O75" s="316"/>
      <c r="P75" s="316"/>
      <c r="Q75" s="316"/>
      <c r="R75" s="316"/>
      <c r="S75" s="316"/>
    </row>
    <row r="76" spans="1:19" ht="24" customHeight="1" x14ac:dyDescent="0.2">
      <c r="A76" s="378" t="s">
        <v>1787</v>
      </c>
      <c r="B76" s="379" t="s">
        <v>1788</v>
      </c>
      <c r="C76" s="380" t="s">
        <v>1789</v>
      </c>
      <c r="D76" s="380" t="s">
        <v>1784</v>
      </c>
      <c r="E76" s="380">
        <v>0.8</v>
      </c>
      <c r="F76" s="403" t="s">
        <v>1689</v>
      </c>
      <c r="G76" s="425">
        <v>0</v>
      </c>
      <c r="H76" s="425">
        <v>0</v>
      </c>
      <c r="I76" s="425">
        <v>0</v>
      </c>
      <c r="J76" s="425">
        <v>0.15</v>
      </c>
      <c r="K76" s="425">
        <v>0.3</v>
      </c>
      <c r="L76" s="426">
        <v>0.3</v>
      </c>
      <c r="M76" s="417"/>
      <c r="N76" s="379"/>
    </row>
    <row r="77" spans="1:19" ht="24" customHeight="1" x14ac:dyDescent="0.2">
      <c r="A77" s="378" t="s">
        <v>1790</v>
      </c>
      <c r="B77" s="379" t="s">
        <v>1791</v>
      </c>
      <c r="C77" s="380" t="s">
        <v>1789</v>
      </c>
      <c r="D77" s="380" t="s">
        <v>1792</v>
      </c>
      <c r="E77" s="380">
        <v>0.55000000000000004</v>
      </c>
      <c r="F77" s="403" t="s">
        <v>1689</v>
      </c>
      <c r="G77" s="425">
        <v>0</v>
      </c>
      <c r="H77" s="425">
        <v>0</v>
      </c>
      <c r="I77" s="425">
        <v>0</v>
      </c>
      <c r="J77" s="425">
        <v>0.15</v>
      </c>
      <c r="K77" s="425">
        <v>0.3</v>
      </c>
      <c r="L77" s="426">
        <v>0.3</v>
      </c>
      <c r="M77" s="406"/>
      <c r="N77" s="379"/>
    </row>
    <row r="78" spans="1:19" ht="24" customHeight="1" x14ac:dyDescent="0.2">
      <c r="A78" s="427"/>
      <c r="B78" s="200" t="s">
        <v>1793</v>
      </c>
      <c r="C78" s="380"/>
      <c r="D78" s="380"/>
      <c r="E78" s="380"/>
      <c r="F78" s="380"/>
      <c r="G78" s="367"/>
      <c r="H78" s="367"/>
      <c r="I78" s="367"/>
      <c r="J78" s="367"/>
      <c r="K78" s="367"/>
      <c r="L78" s="368"/>
      <c r="M78" s="379"/>
      <c r="N78" s="379"/>
    </row>
    <row r="79" spans="1:19" ht="24" customHeight="1" x14ac:dyDescent="0.2">
      <c r="A79" s="427"/>
      <c r="B79" s="200" t="s">
        <v>2349</v>
      </c>
      <c r="C79" s="380"/>
      <c r="D79" s="380"/>
      <c r="E79" s="380"/>
      <c r="F79" s="380"/>
      <c r="G79" s="367"/>
      <c r="H79" s="367"/>
      <c r="I79" s="367"/>
      <c r="J79" s="367"/>
      <c r="K79" s="367"/>
      <c r="L79" s="368"/>
      <c r="M79" s="379"/>
      <c r="N79" s="379"/>
    </row>
    <row r="80" spans="1:19" ht="24" customHeight="1" x14ac:dyDescent="0.2">
      <c r="A80" s="427"/>
      <c r="B80" s="397" t="s">
        <v>2350</v>
      </c>
      <c r="C80" s="380"/>
      <c r="D80" s="380"/>
      <c r="E80" s="380"/>
      <c r="F80" s="380"/>
      <c r="G80" s="367"/>
      <c r="H80" s="367"/>
      <c r="I80" s="367"/>
      <c r="J80" s="367"/>
      <c r="K80" s="367"/>
      <c r="L80" s="368"/>
      <c r="M80" s="379"/>
      <c r="N80" s="379"/>
    </row>
    <row r="81" spans="1:14" ht="24" customHeight="1" x14ac:dyDescent="0.2">
      <c r="A81" s="378" t="s">
        <v>2352</v>
      </c>
      <c r="B81" s="379" t="s">
        <v>2335</v>
      </c>
      <c r="C81" s="380" t="s">
        <v>2353</v>
      </c>
      <c r="D81" s="380" t="s">
        <v>1794</v>
      </c>
      <c r="E81" s="380">
        <v>2</v>
      </c>
      <c r="F81" s="380" t="s">
        <v>1689</v>
      </c>
      <c r="G81" s="367">
        <v>0</v>
      </c>
      <c r="H81" s="367">
        <v>0</v>
      </c>
      <c r="I81" s="367">
        <v>0</v>
      </c>
      <c r="J81" s="367">
        <v>0</v>
      </c>
      <c r="K81" s="367">
        <v>1.7</v>
      </c>
      <c r="L81" s="368">
        <v>2</v>
      </c>
      <c r="M81" s="379"/>
      <c r="N81" s="379"/>
    </row>
    <row r="82" spans="1:14" ht="24" customHeight="1" x14ac:dyDescent="0.2">
      <c r="A82" s="427"/>
      <c r="B82" s="397" t="s">
        <v>2351</v>
      </c>
      <c r="C82" s="380"/>
      <c r="D82" s="380"/>
      <c r="E82" s="380"/>
      <c r="F82" s="380"/>
      <c r="G82" s="367"/>
      <c r="H82" s="367"/>
      <c r="I82" s="367"/>
      <c r="J82" s="367"/>
      <c r="K82" s="367"/>
      <c r="L82" s="368"/>
      <c r="M82" s="379"/>
      <c r="N82" s="379"/>
    </row>
    <row r="83" spans="1:14" ht="24" customHeight="1" x14ac:dyDescent="0.2">
      <c r="A83" s="427">
        <v>1221393008</v>
      </c>
      <c r="B83" s="379" t="s">
        <v>1795</v>
      </c>
      <c r="C83" s="380"/>
      <c r="D83" s="380" t="s">
        <v>1796</v>
      </c>
      <c r="E83" s="380">
        <v>3</v>
      </c>
      <c r="F83" s="380" t="s">
        <v>1689</v>
      </c>
      <c r="G83" s="367">
        <v>0</v>
      </c>
      <c r="H83" s="367">
        <v>0</v>
      </c>
      <c r="I83" s="367">
        <v>0</v>
      </c>
      <c r="J83" s="367">
        <v>0.5</v>
      </c>
      <c r="K83" s="367">
        <v>1</v>
      </c>
      <c r="L83" s="368">
        <v>1.5</v>
      </c>
      <c r="M83" s="379"/>
      <c r="N83" s="379"/>
    </row>
    <row r="84" spans="1:14" ht="24" customHeight="1" x14ac:dyDescent="0.2">
      <c r="A84" s="378"/>
      <c r="B84" s="397" t="s">
        <v>1797</v>
      </c>
      <c r="C84" s="380"/>
      <c r="D84" s="380"/>
      <c r="E84" s="380"/>
      <c r="F84" s="380"/>
      <c r="G84" s="367"/>
      <c r="H84" s="367"/>
      <c r="I84" s="367"/>
      <c r="J84" s="367"/>
      <c r="K84" s="367"/>
      <c r="L84" s="368"/>
      <c r="M84" s="379"/>
      <c r="N84" s="379"/>
    </row>
    <row r="85" spans="1:14" ht="21.95" customHeight="1" x14ac:dyDescent="0.2">
      <c r="A85" s="427">
        <v>1226000013</v>
      </c>
      <c r="B85" s="428" t="s">
        <v>1797</v>
      </c>
      <c r="C85" s="380" t="s">
        <v>1798</v>
      </c>
      <c r="D85" s="380" t="s">
        <v>1799</v>
      </c>
      <c r="E85" s="380">
        <v>1.2</v>
      </c>
      <c r="F85" s="380" t="s">
        <v>1689</v>
      </c>
      <c r="G85" s="367">
        <v>0</v>
      </c>
      <c r="H85" s="367">
        <v>0</v>
      </c>
      <c r="I85" s="367">
        <v>0</v>
      </c>
      <c r="J85" s="367">
        <v>0.1</v>
      </c>
      <c r="K85" s="367">
        <v>0.6</v>
      </c>
      <c r="L85" s="368">
        <v>0.6</v>
      </c>
      <c r="M85" s="379"/>
      <c r="N85" s="379"/>
    </row>
    <row r="86" spans="1:14" ht="21.95" customHeight="1" x14ac:dyDescent="0.2">
      <c r="A86" s="427"/>
      <c r="B86" s="200" t="s">
        <v>1800</v>
      </c>
      <c r="C86" s="380"/>
      <c r="D86" s="380"/>
      <c r="E86" s="380"/>
      <c r="F86" s="380"/>
      <c r="G86" s="367"/>
      <c r="H86" s="367"/>
      <c r="I86" s="367"/>
      <c r="J86" s="367"/>
      <c r="K86" s="367"/>
      <c r="L86" s="368"/>
      <c r="M86" s="379"/>
      <c r="N86" s="379"/>
    </row>
    <row r="87" spans="1:14" ht="21.95" customHeight="1" x14ac:dyDescent="0.2">
      <c r="A87" s="427"/>
      <c r="B87" s="397" t="s">
        <v>1801</v>
      </c>
      <c r="C87" s="380"/>
      <c r="D87" s="380"/>
      <c r="E87" s="380"/>
      <c r="F87" s="380"/>
      <c r="G87" s="429"/>
      <c r="H87" s="429"/>
      <c r="I87" s="429"/>
      <c r="J87" s="429"/>
      <c r="K87" s="429"/>
      <c r="L87" s="429"/>
      <c r="M87" s="379"/>
      <c r="N87" s="379"/>
    </row>
    <row r="88" spans="1:14" ht="21.95" customHeight="1" x14ac:dyDescent="0.2">
      <c r="A88" s="427">
        <v>1272000116</v>
      </c>
      <c r="B88" s="379" t="s">
        <v>1802</v>
      </c>
      <c r="C88" s="380" t="s">
        <v>1803</v>
      </c>
      <c r="D88" s="380" t="s">
        <v>1804</v>
      </c>
      <c r="E88" s="380">
        <v>3</v>
      </c>
      <c r="F88" s="380" t="s">
        <v>1689</v>
      </c>
      <c r="G88" s="367">
        <v>0</v>
      </c>
      <c r="H88" s="367">
        <v>0</v>
      </c>
      <c r="I88" s="367">
        <v>0.5</v>
      </c>
      <c r="J88" s="367">
        <v>0.5</v>
      </c>
      <c r="K88" s="367">
        <v>1</v>
      </c>
      <c r="L88" s="368">
        <v>1</v>
      </c>
      <c r="M88" s="379"/>
      <c r="N88" s="379"/>
    </row>
    <row r="89" spans="1:14" ht="21.95" customHeight="1" x14ac:dyDescent="0.2">
      <c r="A89" s="390" t="s">
        <v>1805</v>
      </c>
      <c r="B89" s="379" t="s">
        <v>1802</v>
      </c>
      <c r="C89" s="390" t="s">
        <v>1806</v>
      </c>
      <c r="D89" s="407" t="s">
        <v>1804</v>
      </c>
      <c r="E89" s="390" t="s">
        <v>1807</v>
      </c>
      <c r="F89" s="390" t="s">
        <v>1689</v>
      </c>
      <c r="G89" s="372">
        <v>0</v>
      </c>
      <c r="H89" s="367">
        <v>0</v>
      </c>
      <c r="I89" s="367">
        <v>0</v>
      </c>
      <c r="J89" s="372">
        <v>0.4</v>
      </c>
      <c r="K89" s="372">
        <v>4</v>
      </c>
      <c r="L89" s="373">
        <v>4</v>
      </c>
      <c r="M89" s="389"/>
      <c r="N89" s="379"/>
    </row>
    <row r="90" spans="1:14" s="412" customFormat="1" ht="21.95" customHeight="1" x14ac:dyDescent="0.2">
      <c r="A90" s="390" t="s">
        <v>1808</v>
      </c>
      <c r="B90" s="379" t="s">
        <v>1802</v>
      </c>
      <c r="C90" s="390" t="s">
        <v>1809</v>
      </c>
      <c r="D90" s="407" t="s">
        <v>1804</v>
      </c>
      <c r="E90" s="390" t="s">
        <v>1810</v>
      </c>
      <c r="F90" s="390" t="s">
        <v>1689</v>
      </c>
      <c r="G90" s="372">
        <v>0</v>
      </c>
      <c r="H90" s="367">
        <v>0</v>
      </c>
      <c r="I90" s="367">
        <v>0</v>
      </c>
      <c r="J90" s="372">
        <v>0.6</v>
      </c>
      <c r="K90" s="372">
        <v>6</v>
      </c>
      <c r="L90" s="373">
        <v>6</v>
      </c>
      <c r="M90" s="389"/>
      <c r="N90" s="389"/>
    </row>
    <row r="91" spans="1:14" s="412" customFormat="1" ht="21.95" customHeight="1" x14ac:dyDescent="0.2">
      <c r="A91" s="395" t="s">
        <v>1811</v>
      </c>
      <c r="B91" s="379" t="s">
        <v>1802</v>
      </c>
      <c r="C91" s="390" t="s">
        <v>1806</v>
      </c>
      <c r="D91" s="407" t="s">
        <v>1804</v>
      </c>
      <c r="E91" s="395" t="s">
        <v>1812</v>
      </c>
      <c r="F91" s="390" t="s">
        <v>1689</v>
      </c>
      <c r="G91" s="372">
        <v>0</v>
      </c>
      <c r="H91" s="367">
        <v>0</v>
      </c>
      <c r="I91" s="367">
        <v>0</v>
      </c>
      <c r="J91" s="372">
        <v>0</v>
      </c>
      <c r="K91" s="372">
        <v>1</v>
      </c>
      <c r="L91" s="373">
        <v>1</v>
      </c>
      <c r="M91" s="389"/>
      <c r="N91" s="389"/>
    </row>
    <row r="92" spans="1:14" s="412" customFormat="1" ht="21.95" customHeight="1" x14ac:dyDescent="0.2">
      <c r="A92" s="427"/>
      <c r="B92" s="397" t="s">
        <v>1813</v>
      </c>
      <c r="C92" s="380"/>
      <c r="D92" s="380"/>
      <c r="E92" s="380"/>
      <c r="F92" s="380"/>
      <c r="G92" s="367"/>
      <c r="H92" s="367"/>
      <c r="I92" s="367"/>
      <c r="J92" s="367"/>
      <c r="K92" s="367"/>
      <c r="L92" s="368"/>
      <c r="M92" s="379"/>
      <c r="N92" s="389"/>
    </row>
    <row r="93" spans="1:14" ht="21.95" customHeight="1" x14ac:dyDescent="0.2">
      <c r="A93" s="378" t="s">
        <v>594</v>
      </c>
      <c r="B93" s="379" t="s">
        <v>2337</v>
      </c>
      <c r="C93" s="380" t="s">
        <v>2342</v>
      </c>
      <c r="D93" s="380" t="s">
        <v>2338</v>
      </c>
      <c r="E93" s="380" t="s">
        <v>2336</v>
      </c>
      <c r="F93" s="380" t="s">
        <v>1814</v>
      </c>
      <c r="G93" s="367">
        <v>0</v>
      </c>
      <c r="H93" s="367">
        <v>0</v>
      </c>
      <c r="I93" s="367">
        <v>0</v>
      </c>
      <c r="J93" s="367">
        <v>0</v>
      </c>
      <c r="K93" s="367">
        <v>4</v>
      </c>
      <c r="L93" s="368">
        <v>4.5</v>
      </c>
      <c r="M93" s="379"/>
      <c r="N93" s="379"/>
    </row>
    <row r="94" spans="1:14" ht="21.95" customHeight="1" x14ac:dyDescent="0.2">
      <c r="A94" s="427"/>
      <c r="B94" s="200" t="s">
        <v>1815</v>
      </c>
      <c r="C94" s="380"/>
      <c r="D94" s="380"/>
      <c r="E94" s="380"/>
      <c r="F94" s="380"/>
      <c r="G94" s="367"/>
      <c r="H94" s="367"/>
      <c r="I94" s="367"/>
      <c r="J94" s="367"/>
      <c r="K94" s="367"/>
      <c r="L94" s="368"/>
      <c r="M94" s="379"/>
      <c r="N94" s="379"/>
    </row>
    <row r="95" spans="1:14" ht="21.95" customHeight="1" x14ac:dyDescent="0.2">
      <c r="A95" s="427"/>
      <c r="B95" s="387" t="s">
        <v>2344</v>
      </c>
      <c r="C95" s="384"/>
      <c r="D95" s="380"/>
      <c r="E95" s="380"/>
      <c r="F95" s="380"/>
      <c r="G95" s="430"/>
      <c r="H95" s="430"/>
      <c r="I95" s="430"/>
      <c r="J95" s="430"/>
      <c r="K95" s="430"/>
      <c r="L95" s="430"/>
      <c r="M95" s="379"/>
      <c r="N95" s="379"/>
    </row>
    <row r="96" spans="1:14" ht="21.95" customHeight="1" x14ac:dyDescent="0.2">
      <c r="A96" s="427">
        <v>1319005003</v>
      </c>
      <c r="B96" s="379" t="s">
        <v>2347</v>
      </c>
      <c r="C96" s="384" t="s">
        <v>1756</v>
      </c>
      <c r="D96" s="380" t="s">
        <v>1822</v>
      </c>
      <c r="E96" s="380" t="s">
        <v>2340</v>
      </c>
      <c r="F96" s="380" t="s">
        <v>1689</v>
      </c>
      <c r="G96" s="367">
        <v>0</v>
      </c>
      <c r="H96" s="367">
        <v>0</v>
      </c>
      <c r="I96" s="367">
        <v>0</v>
      </c>
      <c r="J96" s="367">
        <v>0</v>
      </c>
      <c r="K96" s="367">
        <v>4.5999999999999996</v>
      </c>
      <c r="L96" s="368">
        <v>4.8</v>
      </c>
      <c r="M96" s="379"/>
      <c r="N96" s="379"/>
    </row>
    <row r="97" spans="1:14" ht="21.95" customHeight="1" x14ac:dyDescent="0.2">
      <c r="A97" s="427"/>
      <c r="B97" s="397" t="s">
        <v>1816</v>
      </c>
      <c r="C97" s="380"/>
      <c r="D97" s="380"/>
      <c r="E97" s="380"/>
      <c r="F97" s="380"/>
      <c r="G97" s="430"/>
      <c r="H97" s="430"/>
      <c r="I97" s="430"/>
      <c r="J97" s="430"/>
      <c r="K97" s="430"/>
      <c r="L97" s="430"/>
      <c r="M97" s="379"/>
      <c r="N97" s="379"/>
    </row>
    <row r="98" spans="1:14" ht="21.95" customHeight="1" x14ac:dyDescent="0.2">
      <c r="A98" s="378" t="s">
        <v>2348</v>
      </c>
      <c r="B98" s="379" t="s">
        <v>2346</v>
      </c>
      <c r="C98" s="384" t="s">
        <v>1818</v>
      </c>
      <c r="D98" s="380" t="s">
        <v>1819</v>
      </c>
      <c r="E98" s="380" t="s">
        <v>2341</v>
      </c>
      <c r="F98" s="380" t="s">
        <v>1689</v>
      </c>
      <c r="G98" s="367">
        <v>0</v>
      </c>
      <c r="H98" s="367">
        <v>0</v>
      </c>
      <c r="I98" s="367">
        <v>0</v>
      </c>
      <c r="J98" s="367">
        <v>0.3</v>
      </c>
      <c r="K98" s="367">
        <v>0.4</v>
      </c>
      <c r="L98" s="368">
        <v>0.5</v>
      </c>
      <c r="M98" s="379"/>
      <c r="N98" s="379"/>
    </row>
    <row r="99" spans="1:14" ht="21.95" customHeight="1" x14ac:dyDescent="0.2">
      <c r="A99" s="427">
        <v>1351004152</v>
      </c>
      <c r="B99" s="379" t="s">
        <v>2346</v>
      </c>
      <c r="C99" s="384" t="s">
        <v>1818</v>
      </c>
      <c r="D99" s="380" t="s">
        <v>1819</v>
      </c>
      <c r="E99" s="380" t="s">
        <v>2354</v>
      </c>
      <c r="F99" s="380" t="s">
        <v>1820</v>
      </c>
      <c r="G99" s="367">
        <v>0</v>
      </c>
      <c r="H99" s="367">
        <v>0</v>
      </c>
      <c r="I99" s="367">
        <v>0</v>
      </c>
      <c r="J99" s="367">
        <v>1</v>
      </c>
      <c r="K99" s="367">
        <v>8</v>
      </c>
      <c r="L99" s="368">
        <v>8.5</v>
      </c>
      <c r="M99" s="379"/>
      <c r="N99" s="379"/>
    </row>
    <row r="100" spans="1:14" ht="21.75" customHeight="1" x14ac:dyDescent="0.2">
      <c r="A100" s="427"/>
      <c r="B100" s="387" t="s">
        <v>2343</v>
      </c>
      <c r="C100" s="384"/>
      <c r="D100" s="380"/>
      <c r="E100" s="380"/>
      <c r="F100" s="380"/>
      <c r="G100" s="367"/>
      <c r="H100" s="367"/>
      <c r="I100" s="367"/>
      <c r="J100" s="367"/>
      <c r="K100" s="367"/>
      <c r="L100" s="368"/>
      <c r="M100" s="379"/>
      <c r="N100" s="379"/>
    </row>
    <row r="101" spans="1:14" ht="21.95" customHeight="1" x14ac:dyDescent="0.2">
      <c r="A101" s="427">
        <v>1385004052</v>
      </c>
      <c r="B101" s="379" t="s">
        <v>2345</v>
      </c>
      <c r="C101" s="380"/>
      <c r="D101" s="380" t="s">
        <v>1821</v>
      </c>
      <c r="E101" s="380" t="s">
        <v>2339</v>
      </c>
      <c r="F101" s="380" t="s">
        <v>1689</v>
      </c>
      <c r="G101" s="367">
        <v>0</v>
      </c>
      <c r="H101" s="367">
        <v>0</v>
      </c>
      <c r="I101" s="367">
        <v>0</v>
      </c>
      <c r="J101" s="367">
        <v>0</v>
      </c>
      <c r="K101" s="367">
        <v>0.1</v>
      </c>
      <c r="L101" s="368">
        <v>0.1</v>
      </c>
      <c r="M101" s="379"/>
      <c r="N101" s="379"/>
    </row>
    <row r="102" spans="1:14" ht="21.95" customHeight="1" x14ac:dyDescent="0.2">
      <c r="A102" s="427"/>
      <c r="B102" s="200" t="s">
        <v>1823</v>
      </c>
      <c r="C102" s="380"/>
      <c r="D102" s="380"/>
      <c r="E102" s="380"/>
      <c r="F102" s="380"/>
      <c r="G102" s="367"/>
      <c r="H102" s="367"/>
      <c r="I102" s="367"/>
      <c r="J102" s="367"/>
      <c r="K102" s="367"/>
      <c r="L102" s="368"/>
      <c r="M102" s="379"/>
      <c r="N102" s="379"/>
    </row>
    <row r="103" spans="1:14" ht="21.95" customHeight="1" x14ac:dyDescent="0.2">
      <c r="A103" s="427"/>
      <c r="B103" s="200" t="s">
        <v>1825</v>
      </c>
      <c r="C103" s="380"/>
      <c r="D103" s="380"/>
      <c r="E103" s="380"/>
      <c r="F103" s="380"/>
      <c r="G103" s="367"/>
      <c r="H103" s="367"/>
      <c r="I103" s="367"/>
      <c r="J103" s="367"/>
      <c r="K103" s="367"/>
      <c r="L103" s="368"/>
      <c r="M103" s="379"/>
      <c r="N103" s="379"/>
    </row>
    <row r="104" spans="1:14" ht="21.95" customHeight="1" x14ac:dyDescent="0.2">
      <c r="A104" s="427"/>
      <c r="B104" s="397" t="s">
        <v>1826</v>
      </c>
      <c r="C104" s="380"/>
      <c r="D104" s="380"/>
      <c r="E104" s="380"/>
      <c r="F104" s="380"/>
      <c r="G104" s="367"/>
      <c r="H104" s="367"/>
      <c r="I104" s="367"/>
      <c r="J104" s="367"/>
      <c r="K104" s="367"/>
      <c r="L104" s="368"/>
      <c r="M104" s="379"/>
      <c r="N104" s="379"/>
    </row>
    <row r="105" spans="1:14" ht="21.95" customHeight="1" x14ac:dyDescent="0.2">
      <c r="A105" s="427">
        <v>1479100005</v>
      </c>
      <c r="B105" s="379" t="s">
        <v>1827</v>
      </c>
      <c r="C105" s="380" t="s">
        <v>1828</v>
      </c>
      <c r="D105" s="380" t="s">
        <v>1829</v>
      </c>
      <c r="E105" s="380"/>
      <c r="F105" s="380" t="s">
        <v>1689</v>
      </c>
      <c r="G105" s="367">
        <v>0</v>
      </c>
      <c r="H105" s="367">
        <v>0</v>
      </c>
      <c r="I105" s="367">
        <v>0</v>
      </c>
      <c r="J105" s="367">
        <v>0.05</v>
      </c>
      <c r="K105" s="367">
        <v>0.5</v>
      </c>
      <c r="L105" s="368">
        <v>0.55000000000000004</v>
      </c>
      <c r="M105" s="379"/>
      <c r="N105" s="379"/>
    </row>
    <row r="106" spans="1:14" ht="21.95" customHeight="1" x14ac:dyDescent="0.2">
      <c r="A106" s="427"/>
      <c r="B106" s="200" t="s">
        <v>1830</v>
      </c>
      <c r="C106" s="380"/>
      <c r="D106" s="380"/>
      <c r="E106" s="380"/>
      <c r="F106" s="380"/>
      <c r="G106" s="367"/>
      <c r="H106" s="367"/>
      <c r="I106" s="367"/>
      <c r="J106" s="367"/>
      <c r="K106" s="367"/>
      <c r="L106" s="368"/>
      <c r="M106" s="379"/>
      <c r="N106" s="379"/>
    </row>
    <row r="107" spans="1:14" ht="21.95" customHeight="1" x14ac:dyDescent="0.2">
      <c r="A107" s="427"/>
      <c r="B107" s="397" t="s">
        <v>1831</v>
      </c>
      <c r="C107" s="431"/>
      <c r="D107" s="380"/>
      <c r="E107" s="380"/>
      <c r="F107" s="380"/>
      <c r="G107" s="429"/>
      <c r="H107" s="429"/>
      <c r="I107" s="429"/>
      <c r="J107" s="429"/>
      <c r="K107" s="429"/>
      <c r="L107" s="429"/>
      <c r="M107" s="379"/>
      <c r="N107" s="379"/>
    </row>
    <row r="108" spans="1:14" ht="21.95" customHeight="1" x14ac:dyDescent="0.2">
      <c r="A108" s="384" t="s">
        <v>1832</v>
      </c>
      <c r="B108" s="385" t="s">
        <v>1833</v>
      </c>
      <c r="C108" s="384"/>
      <c r="D108" s="407" t="s">
        <v>1834</v>
      </c>
      <c r="E108" s="380" t="s">
        <v>1835</v>
      </c>
      <c r="F108" s="380" t="s">
        <v>1689</v>
      </c>
      <c r="G108" s="370">
        <v>3.1250000000000001E-4</v>
      </c>
      <c r="H108" s="370">
        <v>3.1250000000000001E-4</v>
      </c>
      <c r="I108" s="370">
        <v>3.1250000000000001E-4</v>
      </c>
      <c r="J108" s="370">
        <v>0.3</v>
      </c>
      <c r="K108" s="370">
        <v>3</v>
      </c>
      <c r="L108" s="371">
        <v>3.5</v>
      </c>
      <c r="M108" s="379"/>
      <c r="N108" s="379"/>
    </row>
    <row r="109" spans="1:14" ht="21.95" customHeight="1" x14ac:dyDescent="0.2">
      <c r="A109" s="384" t="s">
        <v>1836</v>
      </c>
      <c r="B109" s="385" t="s">
        <v>1833</v>
      </c>
      <c r="C109" s="384"/>
      <c r="D109" s="407" t="s">
        <v>1834</v>
      </c>
      <c r="E109" s="380" t="s">
        <v>1837</v>
      </c>
      <c r="F109" s="380" t="s">
        <v>1689</v>
      </c>
      <c r="G109" s="370">
        <v>3.1250000000000001E-4</v>
      </c>
      <c r="H109" s="370">
        <v>3.1250000000000001E-4</v>
      </c>
      <c r="I109" s="370">
        <v>3.1250000000000001E-4</v>
      </c>
      <c r="J109" s="370">
        <v>0.02</v>
      </c>
      <c r="K109" s="370">
        <v>0.2</v>
      </c>
      <c r="L109" s="371">
        <v>0.3</v>
      </c>
      <c r="M109" s="379"/>
      <c r="N109" s="379"/>
    </row>
    <row r="110" spans="1:14" ht="21.95" customHeight="1" x14ac:dyDescent="0.2">
      <c r="A110" s="384" t="s">
        <v>1838</v>
      </c>
      <c r="B110" s="385" t="s">
        <v>1833</v>
      </c>
      <c r="C110" s="384"/>
      <c r="D110" s="407" t="s">
        <v>1834</v>
      </c>
      <c r="E110" s="380" t="s">
        <v>1839</v>
      </c>
      <c r="F110" s="380" t="s">
        <v>1689</v>
      </c>
      <c r="G110" s="370">
        <v>3.1250000000000001E-4</v>
      </c>
      <c r="H110" s="370">
        <v>3.1250000000000001E-4</v>
      </c>
      <c r="I110" s="370">
        <v>3.1250000000000001E-4</v>
      </c>
      <c r="J110" s="370">
        <v>0.1</v>
      </c>
      <c r="K110" s="370">
        <v>1</v>
      </c>
      <c r="L110" s="371">
        <v>1.2</v>
      </c>
      <c r="M110" s="379"/>
      <c r="N110" s="379"/>
    </row>
    <row r="111" spans="1:14" ht="21.95" customHeight="1" x14ac:dyDescent="0.2">
      <c r="A111" s="384" t="s">
        <v>1840</v>
      </c>
      <c r="B111" s="385" t="s">
        <v>1833</v>
      </c>
      <c r="C111" s="384"/>
      <c r="D111" s="407" t="s">
        <v>1834</v>
      </c>
      <c r="E111" s="380" t="s">
        <v>1841</v>
      </c>
      <c r="F111" s="380" t="s">
        <v>1689</v>
      </c>
      <c r="G111" s="370">
        <v>3.1250000000000001E-4</v>
      </c>
      <c r="H111" s="370">
        <v>3.1250000000000001E-4</v>
      </c>
      <c r="I111" s="370">
        <v>0</v>
      </c>
      <c r="J111" s="370">
        <v>0</v>
      </c>
      <c r="K111" s="370">
        <v>0.1</v>
      </c>
      <c r="L111" s="371">
        <v>0.2</v>
      </c>
      <c r="M111" s="379"/>
      <c r="N111" s="379"/>
    </row>
    <row r="112" spans="1:14" ht="21.95" customHeight="1" x14ac:dyDescent="0.2">
      <c r="A112" s="384" t="s">
        <v>1842</v>
      </c>
      <c r="B112" s="385" t="s">
        <v>1833</v>
      </c>
      <c r="C112" s="384"/>
      <c r="D112" s="407" t="s">
        <v>1834</v>
      </c>
      <c r="E112" s="380" t="s">
        <v>1843</v>
      </c>
      <c r="F112" s="380" t="s">
        <v>1689</v>
      </c>
      <c r="G112" s="370">
        <v>3.1250000000000001E-4</v>
      </c>
      <c r="H112" s="370">
        <v>3.1250000000000001E-4</v>
      </c>
      <c r="I112" s="370">
        <v>0</v>
      </c>
      <c r="J112" s="370">
        <v>0.05</v>
      </c>
      <c r="K112" s="370">
        <v>0.6</v>
      </c>
      <c r="L112" s="371">
        <v>0.8</v>
      </c>
      <c r="M112" s="379"/>
      <c r="N112" s="379"/>
    </row>
    <row r="113" spans="1:14" ht="21.95" customHeight="1" x14ac:dyDescent="0.2">
      <c r="A113" s="390">
        <v>1610000249</v>
      </c>
      <c r="B113" s="385" t="s">
        <v>1833</v>
      </c>
      <c r="C113" s="400"/>
      <c r="D113" s="390" t="s">
        <v>1834</v>
      </c>
      <c r="E113" s="390" t="s">
        <v>1844</v>
      </c>
      <c r="F113" s="390" t="s">
        <v>1689</v>
      </c>
      <c r="G113" s="370">
        <v>3.1250000000000001E-4</v>
      </c>
      <c r="H113" s="370">
        <v>3.1250000000000001E-4</v>
      </c>
      <c r="I113" s="372">
        <v>0</v>
      </c>
      <c r="J113" s="372">
        <v>0.1</v>
      </c>
      <c r="K113" s="370">
        <v>1</v>
      </c>
      <c r="L113" s="373">
        <v>1.2</v>
      </c>
      <c r="M113" s="389"/>
      <c r="N113" s="379"/>
    </row>
    <row r="114" spans="1:14" s="412" customFormat="1" ht="21.95" customHeight="1" x14ac:dyDescent="0.2">
      <c r="A114" s="384" t="s">
        <v>1845</v>
      </c>
      <c r="B114" s="385" t="s">
        <v>1833</v>
      </c>
      <c r="C114" s="384"/>
      <c r="D114" s="407" t="s">
        <v>1834</v>
      </c>
      <c r="E114" s="380" t="s">
        <v>1846</v>
      </c>
      <c r="F114" s="380" t="s">
        <v>1689</v>
      </c>
      <c r="G114" s="372">
        <v>4.1666666666666664E-4</v>
      </c>
      <c r="H114" s="370">
        <v>3.1250000000000001E-4</v>
      </c>
      <c r="I114" s="372">
        <v>0</v>
      </c>
      <c r="J114" s="372">
        <v>0</v>
      </c>
      <c r="K114" s="372">
        <v>0.8</v>
      </c>
      <c r="L114" s="371">
        <v>1</v>
      </c>
      <c r="M114" s="379"/>
      <c r="N114" s="389"/>
    </row>
    <row r="115" spans="1:14" ht="21.95" customHeight="1" x14ac:dyDescent="0.2">
      <c r="A115" s="384" t="s">
        <v>1847</v>
      </c>
      <c r="B115" s="385" t="s">
        <v>1833</v>
      </c>
      <c r="C115" s="400"/>
      <c r="D115" s="407" t="s">
        <v>1834</v>
      </c>
      <c r="E115" s="380" t="s">
        <v>1848</v>
      </c>
      <c r="F115" s="380" t="s">
        <v>1689</v>
      </c>
      <c r="G115" s="372">
        <v>4.1666666666666664E-4</v>
      </c>
      <c r="H115" s="370">
        <v>3.1250000000000001E-4</v>
      </c>
      <c r="I115" s="372">
        <v>0</v>
      </c>
      <c r="J115" s="372">
        <v>0</v>
      </c>
      <c r="K115" s="372">
        <v>0.8</v>
      </c>
      <c r="L115" s="371">
        <v>1</v>
      </c>
      <c r="M115" s="379"/>
      <c r="N115" s="379"/>
    </row>
    <row r="116" spans="1:14" ht="21.95" customHeight="1" x14ac:dyDescent="0.2">
      <c r="A116" s="427">
        <v>1610000269</v>
      </c>
      <c r="B116" s="385" t="s">
        <v>1833</v>
      </c>
      <c r="C116" s="380"/>
      <c r="D116" s="407" t="s">
        <v>1834</v>
      </c>
      <c r="E116" s="380" t="s">
        <v>1849</v>
      </c>
      <c r="F116" s="380" t="s">
        <v>1689</v>
      </c>
      <c r="G116" s="367">
        <v>0</v>
      </c>
      <c r="H116" s="367">
        <v>0</v>
      </c>
      <c r="I116" s="367">
        <v>0.6</v>
      </c>
      <c r="J116" s="367">
        <v>0.8</v>
      </c>
      <c r="K116" s="367">
        <v>3</v>
      </c>
      <c r="L116" s="368">
        <v>3</v>
      </c>
      <c r="M116" s="379"/>
      <c r="N116" s="379"/>
    </row>
    <row r="117" spans="1:14" ht="21.95" customHeight="1" x14ac:dyDescent="0.2">
      <c r="A117" s="384" t="s">
        <v>1850</v>
      </c>
      <c r="B117" s="385" t="s">
        <v>1833</v>
      </c>
      <c r="C117" s="384"/>
      <c r="D117" s="407" t="s">
        <v>1834</v>
      </c>
      <c r="E117" s="380" t="s">
        <v>1851</v>
      </c>
      <c r="F117" s="380" t="s">
        <v>1689</v>
      </c>
      <c r="G117" s="372">
        <v>4.1666666666666672E-5</v>
      </c>
      <c r="H117" s="372">
        <v>0</v>
      </c>
      <c r="I117" s="372">
        <v>0</v>
      </c>
      <c r="J117" s="372">
        <v>0</v>
      </c>
      <c r="K117" s="372">
        <v>0.08</v>
      </c>
      <c r="L117" s="371">
        <v>0.1</v>
      </c>
      <c r="M117" s="379"/>
      <c r="N117" s="379"/>
    </row>
    <row r="118" spans="1:14" ht="21.95" customHeight="1" x14ac:dyDescent="0.2">
      <c r="A118" s="384" t="s">
        <v>1852</v>
      </c>
      <c r="B118" s="385" t="s">
        <v>1833</v>
      </c>
      <c r="C118" s="384"/>
      <c r="D118" s="407" t="s">
        <v>1834</v>
      </c>
      <c r="E118" s="380" t="s">
        <v>1853</v>
      </c>
      <c r="F118" s="380" t="s">
        <v>1689</v>
      </c>
      <c r="G118" s="372">
        <v>8.3333333333333344E-5</v>
      </c>
      <c r="H118" s="372">
        <v>0</v>
      </c>
      <c r="I118" s="372">
        <v>0</v>
      </c>
      <c r="J118" s="372">
        <v>0</v>
      </c>
      <c r="K118" s="372">
        <v>0.18</v>
      </c>
      <c r="L118" s="371">
        <v>0.2</v>
      </c>
      <c r="M118" s="379"/>
      <c r="N118" s="379"/>
    </row>
    <row r="119" spans="1:14" ht="21.95" customHeight="1" x14ac:dyDescent="0.2">
      <c r="A119" s="384" t="s">
        <v>1854</v>
      </c>
      <c r="B119" s="385" t="s">
        <v>1833</v>
      </c>
      <c r="C119" s="384"/>
      <c r="D119" s="407" t="s">
        <v>1834</v>
      </c>
      <c r="E119" s="380" t="s">
        <v>1855</v>
      </c>
      <c r="F119" s="380" t="s">
        <v>1689</v>
      </c>
      <c r="G119" s="372">
        <v>1.0416666666666666E-4</v>
      </c>
      <c r="H119" s="372">
        <v>0</v>
      </c>
      <c r="I119" s="372">
        <v>0</v>
      </c>
      <c r="J119" s="372">
        <v>0</v>
      </c>
      <c r="K119" s="372">
        <v>0.2</v>
      </c>
      <c r="L119" s="371">
        <v>0.25</v>
      </c>
      <c r="M119" s="379"/>
      <c r="N119" s="379"/>
    </row>
    <row r="120" spans="1:14" ht="21.95" customHeight="1" x14ac:dyDescent="0.2">
      <c r="A120" s="427"/>
      <c r="B120" s="397" t="s">
        <v>1856</v>
      </c>
      <c r="C120" s="380"/>
      <c r="D120" s="380"/>
      <c r="E120" s="380"/>
      <c r="F120" s="380"/>
      <c r="G120" s="432"/>
      <c r="H120" s="432"/>
      <c r="I120" s="432"/>
      <c r="J120" s="432"/>
      <c r="K120" s="432"/>
      <c r="L120" s="432"/>
      <c r="M120" s="379"/>
      <c r="N120" s="379"/>
    </row>
    <row r="121" spans="1:14" ht="21.95" customHeight="1" x14ac:dyDescent="0.2">
      <c r="A121" s="384" t="s">
        <v>1857</v>
      </c>
      <c r="B121" s="385" t="s">
        <v>1858</v>
      </c>
      <c r="C121" s="384"/>
      <c r="D121" s="407" t="s">
        <v>1859</v>
      </c>
      <c r="E121" s="380" t="s">
        <v>1860</v>
      </c>
      <c r="F121" s="380" t="s">
        <v>1689</v>
      </c>
      <c r="G121" s="370">
        <v>6.1818181818181835E-6</v>
      </c>
      <c r="H121" s="370">
        <v>0</v>
      </c>
      <c r="I121" s="370">
        <v>0</v>
      </c>
      <c r="J121" s="370">
        <v>0</v>
      </c>
      <c r="K121" s="370">
        <v>0.01</v>
      </c>
      <c r="L121" s="371">
        <v>0.02</v>
      </c>
      <c r="M121" s="379"/>
      <c r="N121" s="379"/>
    </row>
    <row r="122" spans="1:14" ht="21.95" customHeight="1" x14ac:dyDescent="0.2">
      <c r="A122" s="384" t="s">
        <v>2355</v>
      </c>
      <c r="B122" s="385" t="s">
        <v>1858</v>
      </c>
      <c r="C122" s="384"/>
      <c r="D122" s="421" t="s">
        <v>1861</v>
      </c>
      <c r="E122" s="380" t="s">
        <v>2356</v>
      </c>
      <c r="F122" s="380" t="s">
        <v>1689</v>
      </c>
      <c r="G122" s="370">
        <v>2.5454545454545456E-6</v>
      </c>
      <c r="H122" s="370">
        <v>0</v>
      </c>
      <c r="I122" s="370">
        <v>0</v>
      </c>
      <c r="J122" s="370">
        <v>0</v>
      </c>
      <c r="K122" s="370">
        <v>3.5000000000000001E-3</v>
      </c>
      <c r="L122" s="371">
        <v>7.0000000000000001E-3</v>
      </c>
      <c r="M122" s="379"/>
      <c r="N122" s="379"/>
    </row>
    <row r="123" spans="1:14" ht="21.95" customHeight="1" x14ac:dyDescent="0.2">
      <c r="A123" s="384" t="s">
        <v>1862</v>
      </c>
      <c r="B123" s="385" t="s">
        <v>1858</v>
      </c>
      <c r="C123" s="384"/>
      <c r="D123" s="407" t="s">
        <v>1859</v>
      </c>
      <c r="E123" s="380" t="s">
        <v>1863</v>
      </c>
      <c r="F123" s="380" t="s">
        <v>1689</v>
      </c>
      <c r="G123" s="370">
        <v>1.8181818181818183E-6</v>
      </c>
      <c r="H123" s="370">
        <v>0</v>
      </c>
      <c r="I123" s="370">
        <v>0</v>
      </c>
      <c r="J123" s="370">
        <v>0</v>
      </c>
      <c r="K123" s="370">
        <v>2.5000000000000001E-3</v>
      </c>
      <c r="L123" s="371">
        <v>5.0000000000000001E-3</v>
      </c>
      <c r="M123" s="379"/>
      <c r="N123" s="379"/>
    </row>
    <row r="124" spans="1:14" ht="21.95" customHeight="1" x14ac:dyDescent="0.2">
      <c r="A124" s="384" t="s">
        <v>1864</v>
      </c>
      <c r="B124" s="385" t="s">
        <v>1858</v>
      </c>
      <c r="C124" s="384"/>
      <c r="D124" s="407" t="s">
        <v>1859</v>
      </c>
      <c r="E124" s="380" t="s">
        <v>1865</v>
      </c>
      <c r="F124" s="380" t="s">
        <v>1689</v>
      </c>
      <c r="G124" s="370">
        <v>5.4545454545454536E-6</v>
      </c>
      <c r="H124" s="370">
        <v>0</v>
      </c>
      <c r="I124" s="370">
        <v>0</v>
      </c>
      <c r="J124" s="370">
        <v>0</v>
      </c>
      <c r="K124" s="370">
        <v>7.4999999999999997E-3</v>
      </c>
      <c r="L124" s="371">
        <v>1.4999999999999999E-2</v>
      </c>
      <c r="M124" s="379"/>
      <c r="N124" s="379"/>
    </row>
    <row r="125" spans="1:14" ht="21.95" customHeight="1" x14ac:dyDescent="0.2">
      <c r="A125" s="384" t="s">
        <v>1866</v>
      </c>
      <c r="B125" s="385" t="s">
        <v>1858</v>
      </c>
      <c r="C125" s="384" t="s">
        <v>1867</v>
      </c>
      <c r="D125" s="421" t="s">
        <v>1861</v>
      </c>
      <c r="E125" s="380" t="s">
        <v>1868</v>
      </c>
      <c r="F125" s="380" t="s">
        <v>1689</v>
      </c>
      <c r="G125" s="370">
        <v>1.0909090909090907E-5</v>
      </c>
      <c r="H125" s="370">
        <v>0</v>
      </c>
      <c r="I125" s="370">
        <v>0</v>
      </c>
      <c r="J125" s="370">
        <v>0</v>
      </c>
      <c r="K125" s="370">
        <v>1.4999999999999999E-2</v>
      </c>
      <c r="L125" s="371">
        <v>0.03</v>
      </c>
      <c r="M125" s="379"/>
      <c r="N125" s="379"/>
    </row>
    <row r="126" spans="1:14" ht="21.95" customHeight="1" x14ac:dyDescent="0.2">
      <c r="A126" s="384" t="s">
        <v>2362</v>
      </c>
      <c r="B126" s="385" t="s">
        <v>1858</v>
      </c>
      <c r="C126" s="384" t="s">
        <v>2364</v>
      </c>
      <c r="D126" s="407" t="s">
        <v>1859</v>
      </c>
      <c r="E126" s="380" t="s">
        <v>2363</v>
      </c>
      <c r="F126" s="380" t="s">
        <v>1689</v>
      </c>
      <c r="G126" s="370">
        <v>7.2727272727272732E-6</v>
      </c>
      <c r="H126" s="370">
        <v>0</v>
      </c>
      <c r="I126" s="370">
        <v>0</v>
      </c>
      <c r="J126" s="370">
        <v>0</v>
      </c>
      <c r="K126" s="370">
        <v>0.01</v>
      </c>
      <c r="L126" s="371">
        <v>0.02</v>
      </c>
      <c r="M126" s="379"/>
      <c r="N126" s="379"/>
    </row>
    <row r="127" spans="1:14" ht="21.95" customHeight="1" x14ac:dyDescent="0.2">
      <c r="A127" s="384" t="s">
        <v>2357</v>
      </c>
      <c r="B127" s="385" t="s">
        <v>1858</v>
      </c>
      <c r="C127" s="384"/>
      <c r="D127" s="421" t="s">
        <v>1861</v>
      </c>
      <c r="E127" s="380" t="s">
        <v>2358</v>
      </c>
      <c r="F127" s="380" t="s">
        <v>1689</v>
      </c>
      <c r="G127" s="370">
        <v>1.8181818181818183E-6</v>
      </c>
      <c r="H127" s="370">
        <v>0</v>
      </c>
      <c r="I127" s="370">
        <v>0</v>
      </c>
      <c r="J127" s="370">
        <v>0</v>
      </c>
      <c r="K127" s="370">
        <v>2.5000000000000001E-3</v>
      </c>
      <c r="L127" s="371">
        <v>5.0000000000000001E-3</v>
      </c>
      <c r="M127" s="379"/>
      <c r="N127" s="379"/>
    </row>
    <row r="128" spans="1:14" ht="21.95" customHeight="1" x14ac:dyDescent="0.2">
      <c r="A128" s="384" t="s">
        <v>2359</v>
      </c>
      <c r="B128" s="385" t="s">
        <v>1858</v>
      </c>
      <c r="C128" s="384" t="s">
        <v>2360</v>
      </c>
      <c r="D128" s="407" t="s">
        <v>2361</v>
      </c>
      <c r="E128" s="380" t="s">
        <v>1869</v>
      </c>
      <c r="F128" s="380" t="s">
        <v>1689</v>
      </c>
      <c r="G128" s="370">
        <v>1.6363636363636359E-5</v>
      </c>
      <c r="H128" s="370">
        <v>0</v>
      </c>
      <c r="I128" s="370">
        <v>0</v>
      </c>
      <c r="J128" s="370">
        <v>0</v>
      </c>
      <c r="K128" s="370">
        <v>0.02</v>
      </c>
      <c r="L128" s="371">
        <v>0.05</v>
      </c>
      <c r="M128" s="379"/>
      <c r="N128" s="379"/>
    </row>
    <row r="129" spans="1:14" ht="21.95" customHeight="1" x14ac:dyDescent="0.2">
      <c r="A129" s="384" t="s">
        <v>679</v>
      </c>
      <c r="B129" s="385" t="s">
        <v>1858</v>
      </c>
      <c r="C129" s="384"/>
      <c r="D129" s="421" t="s">
        <v>1861</v>
      </c>
      <c r="E129" s="380" t="s">
        <v>680</v>
      </c>
      <c r="F129" s="380" t="s">
        <v>1689</v>
      </c>
      <c r="G129" s="370">
        <v>4.5454545454545452E-5</v>
      </c>
      <c r="H129" s="370">
        <v>0</v>
      </c>
      <c r="I129" s="370">
        <v>0</v>
      </c>
      <c r="J129" s="370">
        <v>0</v>
      </c>
      <c r="K129" s="370">
        <v>0.06</v>
      </c>
      <c r="L129" s="371">
        <v>0.13</v>
      </c>
      <c r="M129" s="379"/>
      <c r="N129" s="379"/>
    </row>
    <row r="130" spans="1:14" ht="21.95" customHeight="1" x14ac:dyDescent="0.2">
      <c r="A130" s="384" t="s">
        <v>681</v>
      </c>
      <c r="B130" s="385" t="s">
        <v>1858</v>
      </c>
      <c r="C130" s="384"/>
      <c r="D130" s="421" t="s">
        <v>1861</v>
      </c>
      <c r="E130" s="380" t="s">
        <v>682</v>
      </c>
      <c r="F130" s="380" t="s">
        <v>1689</v>
      </c>
      <c r="G130" s="370">
        <v>1.0909090909090907E-5</v>
      </c>
      <c r="H130" s="370">
        <v>0</v>
      </c>
      <c r="I130" s="370">
        <v>0</v>
      </c>
      <c r="J130" s="370">
        <v>0</v>
      </c>
      <c r="K130" s="370">
        <v>1.4999999999999999E-2</v>
      </c>
      <c r="L130" s="371">
        <v>0.03</v>
      </c>
      <c r="M130" s="379"/>
      <c r="N130" s="379"/>
    </row>
    <row r="131" spans="1:14" ht="21.95" customHeight="1" x14ac:dyDescent="0.2">
      <c r="A131" s="384" t="s">
        <v>683</v>
      </c>
      <c r="B131" s="385" t="s">
        <v>1858</v>
      </c>
      <c r="C131" s="384" t="s">
        <v>684</v>
      </c>
      <c r="D131" s="407" t="s">
        <v>1859</v>
      </c>
      <c r="E131" s="380" t="s">
        <v>685</v>
      </c>
      <c r="F131" s="380" t="s">
        <v>1689</v>
      </c>
      <c r="G131" s="370">
        <v>7.2727272727272728E-5</v>
      </c>
      <c r="H131" s="370">
        <v>0</v>
      </c>
      <c r="I131" s="370">
        <v>0</v>
      </c>
      <c r="J131" s="370">
        <v>0.01</v>
      </c>
      <c r="K131" s="370">
        <v>0.1</v>
      </c>
      <c r="L131" s="371">
        <v>0.18</v>
      </c>
      <c r="M131" s="379"/>
      <c r="N131" s="379"/>
    </row>
    <row r="132" spans="1:14" ht="21.95" customHeight="1" x14ac:dyDescent="0.2">
      <c r="A132" s="384" t="s">
        <v>686</v>
      </c>
      <c r="B132" s="385" t="s">
        <v>1858</v>
      </c>
      <c r="C132" s="380" t="s">
        <v>687</v>
      </c>
      <c r="D132" s="380" t="s">
        <v>688</v>
      </c>
      <c r="E132" s="380" t="s">
        <v>1835</v>
      </c>
      <c r="F132" s="380" t="s">
        <v>1689</v>
      </c>
      <c r="G132" s="370">
        <v>3.6363636363636364E-5</v>
      </c>
      <c r="H132" s="370">
        <v>0</v>
      </c>
      <c r="I132" s="370">
        <v>0</v>
      </c>
      <c r="J132" s="370">
        <v>0</v>
      </c>
      <c r="K132" s="370">
        <v>0.2</v>
      </c>
      <c r="L132" s="371">
        <v>0.2</v>
      </c>
      <c r="M132" s="379"/>
      <c r="N132" s="379"/>
    </row>
    <row r="133" spans="1:14" ht="21.95" customHeight="1" x14ac:dyDescent="0.2">
      <c r="A133" s="384" t="s">
        <v>1870</v>
      </c>
      <c r="B133" s="385" t="s">
        <v>1858</v>
      </c>
      <c r="C133" s="384"/>
      <c r="D133" s="421" t="s">
        <v>1871</v>
      </c>
      <c r="E133" s="380" t="s">
        <v>1872</v>
      </c>
      <c r="F133" s="380" t="s">
        <v>1689</v>
      </c>
      <c r="G133" s="370">
        <v>9.090909090909091E-6</v>
      </c>
      <c r="H133" s="370">
        <v>0</v>
      </c>
      <c r="I133" s="370">
        <v>0</v>
      </c>
      <c r="J133" s="370">
        <v>0</v>
      </c>
      <c r="K133" s="370">
        <v>0.1</v>
      </c>
      <c r="L133" s="371">
        <v>0.1</v>
      </c>
      <c r="M133" s="379"/>
      <c r="N133" s="379"/>
    </row>
    <row r="134" spans="1:14" ht="21.95" customHeight="1" x14ac:dyDescent="0.2">
      <c r="A134" s="384" t="s">
        <v>677</v>
      </c>
      <c r="B134" s="385" t="s">
        <v>1873</v>
      </c>
      <c r="C134" s="380"/>
      <c r="D134" s="380" t="s">
        <v>1874</v>
      </c>
      <c r="E134" s="380" t="s">
        <v>678</v>
      </c>
      <c r="F134" s="380" t="s">
        <v>1689</v>
      </c>
      <c r="G134" s="370">
        <v>1.0909090909090908E-4</v>
      </c>
      <c r="H134" s="370">
        <v>0</v>
      </c>
      <c r="I134" s="370">
        <v>0</v>
      </c>
      <c r="J134" s="370">
        <v>0.02</v>
      </c>
      <c r="K134" s="370">
        <v>0.15</v>
      </c>
      <c r="L134" s="371">
        <v>0.2</v>
      </c>
      <c r="M134" s="379"/>
      <c r="N134" s="379"/>
    </row>
    <row r="135" spans="1:14" ht="21.95" customHeight="1" x14ac:dyDescent="0.2">
      <c r="A135" s="384" t="s">
        <v>1875</v>
      </c>
      <c r="B135" s="385" t="s">
        <v>1873</v>
      </c>
      <c r="C135" s="380"/>
      <c r="D135" s="380" t="s">
        <v>1874</v>
      </c>
      <c r="E135" s="380" t="s">
        <v>1876</v>
      </c>
      <c r="F135" s="380" t="s">
        <v>1689</v>
      </c>
      <c r="G135" s="370">
        <v>2.727272727272727E-5</v>
      </c>
      <c r="H135" s="370">
        <v>0</v>
      </c>
      <c r="I135" s="370">
        <v>0</v>
      </c>
      <c r="J135" s="370">
        <v>0</v>
      </c>
      <c r="K135" s="370">
        <v>0.04</v>
      </c>
      <c r="L135" s="371">
        <v>0.08</v>
      </c>
      <c r="M135" s="379"/>
      <c r="N135" s="379"/>
    </row>
    <row r="136" spans="1:14" ht="21.95" customHeight="1" x14ac:dyDescent="0.2">
      <c r="A136" s="384" t="s">
        <v>1877</v>
      </c>
      <c r="B136" s="385" t="s">
        <v>1873</v>
      </c>
      <c r="C136" s="380"/>
      <c r="D136" s="380" t="s">
        <v>1874</v>
      </c>
      <c r="E136" s="380" t="s">
        <v>1878</v>
      </c>
      <c r="F136" s="380" t="s">
        <v>1689</v>
      </c>
      <c r="G136" s="370">
        <v>3.6363636363636364E-5</v>
      </c>
      <c r="H136" s="370">
        <v>0</v>
      </c>
      <c r="I136" s="370">
        <v>0</v>
      </c>
      <c r="J136" s="370">
        <v>0</v>
      </c>
      <c r="K136" s="370">
        <v>0.1</v>
      </c>
      <c r="L136" s="371">
        <v>0.18</v>
      </c>
      <c r="M136" s="379"/>
      <c r="N136" s="379"/>
    </row>
    <row r="137" spans="1:14" ht="21.95" customHeight="1" x14ac:dyDescent="0.2">
      <c r="A137" s="384"/>
      <c r="B137" s="387" t="s">
        <v>1879</v>
      </c>
      <c r="C137" s="380"/>
      <c r="D137" s="380"/>
      <c r="E137" s="380"/>
      <c r="F137" s="380"/>
      <c r="G137" s="367"/>
      <c r="H137" s="367"/>
      <c r="I137" s="367"/>
      <c r="J137" s="367"/>
      <c r="K137" s="367"/>
      <c r="L137" s="368"/>
      <c r="M137" s="379"/>
      <c r="N137" s="379"/>
    </row>
    <row r="138" spans="1:14" ht="21.95" customHeight="1" x14ac:dyDescent="0.2">
      <c r="A138" s="427">
        <v>1670000025</v>
      </c>
      <c r="B138" s="379" t="s">
        <v>2243</v>
      </c>
      <c r="C138" s="380" t="s">
        <v>1880</v>
      </c>
      <c r="D138" s="380" t="s">
        <v>1881</v>
      </c>
      <c r="E138" s="380" t="s">
        <v>1849</v>
      </c>
      <c r="F138" s="380" t="s">
        <v>1689</v>
      </c>
      <c r="G138" s="367">
        <v>0</v>
      </c>
      <c r="H138" s="367">
        <v>2.0000000000000001E-4</v>
      </c>
      <c r="I138" s="367">
        <v>0</v>
      </c>
      <c r="J138" s="367">
        <v>0.04</v>
      </c>
      <c r="K138" s="367">
        <v>0.09</v>
      </c>
      <c r="L138" s="368">
        <v>0.1</v>
      </c>
      <c r="M138" s="379"/>
      <c r="N138" s="379"/>
    </row>
    <row r="139" spans="1:14" ht="21.95" customHeight="1" x14ac:dyDescent="0.2">
      <c r="A139" s="427"/>
      <c r="B139" s="397" t="s">
        <v>1882</v>
      </c>
      <c r="C139" s="380"/>
      <c r="D139" s="380"/>
      <c r="E139" s="380"/>
      <c r="F139" s="380"/>
      <c r="G139" s="367"/>
      <c r="H139" s="367"/>
      <c r="I139" s="367"/>
      <c r="J139" s="367"/>
      <c r="K139" s="367"/>
      <c r="L139" s="368"/>
      <c r="M139" s="379"/>
      <c r="N139" s="379"/>
    </row>
    <row r="140" spans="1:14" ht="21.95" customHeight="1" x14ac:dyDescent="0.2">
      <c r="A140" s="427">
        <v>1680000267</v>
      </c>
      <c r="B140" s="379" t="s">
        <v>1884</v>
      </c>
      <c r="C140" s="380"/>
      <c r="D140" s="380" t="s">
        <v>1885</v>
      </c>
      <c r="E140" s="380" t="s">
        <v>689</v>
      </c>
      <c r="F140" s="380" t="s">
        <v>1689</v>
      </c>
      <c r="G140" s="367">
        <v>0</v>
      </c>
      <c r="H140" s="367">
        <v>0</v>
      </c>
      <c r="I140" s="367">
        <v>0</v>
      </c>
      <c r="J140" s="367">
        <v>0.02</v>
      </c>
      <c r="K140" s="367">
        <v>0.08</v>
      </c>
      <c r="L140" s="368">
        <v>0.08</v>
      </c>
      <c r="M140" s="379"/>
      <c r="N140" s="379"/>
    </row>
    <row r="141" spans="1:14" ht="21.95" customHeight="1" x14ac:dyDescent="0.2">
      <c r="A141" s="378" t="s">
        <v>692</v>
      </c>
      <c r="B141" s="379" t="s">
        <v>1886</v>
      </c>
      <c r="C141" s="380" t="s">
        <v>693</v>
      </c>
      <c r="D141" s="380" t="s">
        <v>691</v>
      </c>
      <c r="E141" s="380">
        <v>6</v>
      </c>
      <c r="F141" s="380" t="s">
        <v>1689</v>
      </c>
      <c r="G141" s="367">
        <v>0</v>
      </c>
      <c r="H141" s="367">
        <v>0</v>
      </c>
      <c r="I141" s="367">
        <v>0</v>
      </c>
      <c r="J141" s="367">
        <v>0.08</v>
      </c>
      <c r="K141" s="367">
        <v>0.1</v>
      </c>
      <c r="L141" s="368">
        <v>0.12</v>
      </c>
      <c r="M141" s="379"/>
      <c r="N141" s="379"/>
    </row>
    <row r="142" spans="1:14" ht="21.95" customHeight="1" x14ac:dyDescent="0.2">
      <c r="A142" s="378" t="s">
        <v>694</v>
      </c>
      <c r="B142" s="379" t="s">
        <v>1886</v>
      </c>
      <c r="C142" s="380" t="s">
        <v>695</v>
      </c>
      <c r="D142" s="380" t="s">
        <v>691</v>
      </c>
      <c r="E142" s="380">
        <v>8</v>
      </c>
      <c r="F142" s="380" t="s">
        <v>1689</v>
      </c>
      <c r="G142" s="367">
        <v>0</v>
      </c>
      <c r="H142" s="367">
        <v>0</v>
      </c>
      <c r="I142" s="367">
        <v>0</v>
      </c>
      <c r="J142" s="367">
        <v>0.08</v>
      </c>
      <c r="K142" s="367">
        <v>0.1</v>
      </c>
      <c r="L142" s="368">
        <v>0.12</v>
      </c>
      <c r="M142" s="379"/>
      <c r="N142" s="379"/>
    </row>
    <row r="143" spans="1:14" ht="21.95" customHeight="1" x14ac:dyDescent="0.2">
      <c r="A143" s="378" t="s">
        <v>696</v>
      </c>
      <c r="B143" s="379" t="s">
        <v>1886</v>
      </c>
      <c r="C143" s="380" t="s">
        <v>697</v>
      </c>
      <c r="D143" s="380" t="s">
        <v>691</v>
      </c>
      <c r="E143" s="380">
        <v>10</v>
      </c>
      <c r="F143" s="380" t="s">
        <v>1689</v>
      </c>
      <c r="G143" s="367">
        <v>0</v>
      </c>
      <c r="H143" s="367">
        <v>0</v>
      </c>
      <c r="I143" s="367">
        <v>0</v>
      </c>
      <c r="J143" s="367">
        <v>0.05</v>
      </c>
      <c r="K143" s="367">
        <v>0.08</v>
      </c>
      <c r="L143" s="368">
        <v>0.1</v>
      </c>
      <c r="M143" s="379"/>
      <c r="N143" s="379"/>
    </row>
    <row r="144" spans="1:14" ht="21.95" customHeight="1" x14ac:dyDescent="0.2">
      <c r="A144" s="427">
        <v>1680000896</v>
      </c>
      <c r="B144" s="379" t="s">
        <v>1886</v>
      </c>
      <c r="C144" s="380" t="s">
        <v>698</v>
      </c>
      <c r="D144" s="380" t="s">
        <v>691</v>
      </c>
      <c r="E144" s="380">
        <v>12</v>
      </c>
      <c r="F144" s="380" t="s">
        <v>1689</v>
      </c>
      <c r="G144" s="367">
        <v>0</v>
      </c>
      <c r="H144" s="367">
        <v>0</v>
      </c>
      <c r="I144" s="367">
        <v>0</v>
      </c>
      <c r="J144" s="367">
        <v>0.2</v>
      </c>
      <c r="K144" s="367">
        <v>1</v>
      </c>
      <c r="L144" s="368">
        <v>1</v>
      </c>
      <c r="M144" s="379"/>
      <c r="N144" s="379"/>
    </row>
    <row r="145" spans="1:19" ht="21.95" customHeight="1" x14ac:dyDescent="0.2">
      <c r="A145" s="427">
        <v>1680000898</v>
      </c>
      <c r="B145" s="379" t="s">
        <v>1886</v>
      </c>
      <c r="C145" s="380" t="s">
        <v>690</v>
      </c>
      <c r="D145" s="380" t="s">
        <v>691</v>
      </c>
      <c r="E145" s="380">
        <v>16</v>
      </c>
      <c r="F145" s="380" t="s">
        <v>1689</v>
      </c>
      <c r="G145" s="367">
        <v>0</v>
      </c>
      <c r="H145" s="367">
        <v>0</v>
      </c>
      <c r="I145" s="367">
        <v>0</v>
      </c>
      <c r="J145" s="367">
        <v>0.2</v>
      </c>
      <c r="K145" s="367">
        <v>0.3</v>
      </c>
      <c r="L145" s="368">
        <v>0.4</v>
      </c>
      <c r="M145" s="379"/>
      <c r="N145" s="379"/>
    </row>
    <row r="146" spans="1:19" ht="21.95" customHeight="1" x14ac:dyDescent="0.2">
      <c r="A146" s="427">
        <v>1680000899</v>
      </c>
      <c r="B146" s="379" t="s">
        <v>1886</v>
      </c>
      <c r="C146" s="380" t="s">
        <v>699</v>
      </c>
      <c r="D146" s="380" t="s">
        <v>691</v>
      </c>
      <c r="E146" s="380">
        <v>20</v>
      </c>
      <c r="F146" s="380" t="s">
        <v>1689</v>
      </c>
      <c r="G146" s="367">
        <v>0</v>
      </c>
      <c r="H146" s="367">
        <v>0</v>
      </c>
      <c r="I146" s="367">
        <v>0</v>
      </c>
      <c r="J146" s="367">
        <v>0.5</v>
      </c>
      <c r="K146" s="367">
        <v>0.8</v>
      </c>
      <c r="L146" s="368">
        <v>1</v>
      </c>
      <c r="M146" s="379"/>
      <c r="N146" s="379"/>
    </row>
    <row r="147" spans="1:19" ht="21.95" customHeight="1" x14ac:dyDescent="0.2">
      <c r="A147" s="427">
        <v>1680000150</v>
      </c>
      <c r="B147" s="379" t="s">
        <v>1887</v>
      </c>
      <c r="C147" s="380"/>
      <c r="D147" s="380" t="s">
        <v>1888</v>
      </c>
      <c r="E147" s="380">
        <v>6</v>
      </c>
      <c r="F147" s="380" t="s">
        <v>1689</v>
      </c>
      <c r="G147" s="367">
        <v>0</v>
      </c>
      <c r="H147" s="367">
        <v>0</v>
      </c>
      <c r="I147" s="367">
        <v>0</v>
      </c>
      <c r="J147" s="367">
        <v>0.2</v>
      </c>
      <c r="K147" s="367">
        <v>0.3</v>
      </c>
      <c r="L147" s="368">
        <v>0.4</v>
      </c>
      <c r="M147" s="379"/>
      <c r="N147" s="379"/>
    </row>
    <row r="148" spans="1:19" s="424" customFormat="1" ht="21.95" customHeight="1" x14ac:dyDescent="0.2">
      <c r="A148" s="378" t="s">
        <v>700</v>
      </c>
      <c r="B148" s="379" t="s">
        <v>1887</v>
      </c>
      <c r="C148" s="380"/>
      <c r="D148" s="380" t="s">
        <v>1888</v>
      </c>
      <c r="E148" s="380">
        <v>8</v>
      </c>
      <c r="F148" s="380" t="s">
        <v>1689</v>
      </c>
      <c r="G148" s="367">
        <v>0</v>
      </c>
      <c r="H148" s="367">
        <v>0</v>
      </c>
      <c r="I148" s="367">
        <v>0</v>
      </c>
      <c r="J148" s="367">
        <v>0</v>
      </c>
      <c r="K148" s="367">
        <v>0.04</v>
      </c>
      <c r="L148" s="368">
        <v>0.04</v>
      </c>
      <c r="M148" s="379"/>
      <c r="N148" s="379"/>
      <c r="O148" s="316"/>
      <c r="P148" s="316"/>
      <c r="Q148" s="316"/>
      <c r="R148" s="316"/>
      <c r="S148" s="316"/>
    </row>
    <row r="149" spans="1:19" s="424" customFormat="1" ht="21.95" customHeight="1" x14ac:dyDescent="0.2">
      <c r="A149" s="378" t="s">
        <v>701</v>
      </c>
      <c r="B149" s="379" t="s">
        <v>1887</v>
      </c>
      <c r="C149" s="380"/>
      <c r="D149" s="380" t="s">
        <v>1888</v>
      </c>
      <c r="E149" s="380">
        <v>10</v>
      </c>
      <c r="F149" s="380" t="s">
        <v>1689</v>
      </c>
      <c r="G149" s="367">
        <v>0</v>
      </c>
      <c r="H149" s="367">
        <v>0</v>
      </c>
      <c r="I149" s="367">
        <v>0</v>
      </c>
      <c r="J149" s="367">
        <v>0</v>
      </c>
      <c r="K149" s="367">
        <v>0.06</v>
      </c>
      <c r="L149" s="368">
        <v>0.06</v>
      </c>
      <c r="M149" s="379"/>
      <c r="N149" s="379"/>
      <c r="O149" s="316"/>
      <c r="P149" s="316"/>
      <c r="Q149" s="316"/>
      <c r="R149" s="316"/>
      <c r="S149" s="316"/>
    </row>
    <row r="150" spans="1:19" s="424" customFormat="1" ht="21.95" customHeight="1" x14ac:dyDescent="0.2">
      <c r="A150" s="378" t="s">
        <v>702</v>
      </c>
      <c r="B150" s="379" t="s">
        <v>1887</v>
      </c>
      <c r="C150" s="380"/>
      <c r="D150" s="380" t="s">
        <v>1888</v>
      </c>
      <c r="E150" s="380">
        <v>12</v>
      </c>
      <c r="F150" s="380" t="s">
        <v>1689</v>
      </c>
      <c r="G150" s="367">
        <v>0</v>
      </c>
      <c r="H150" s="367">
        <v>0</v>
      </c>
      <c r="I150" s="367">
        <v>0</v>
      </c>
      <c r="J150" s="367">
        <v>0</v>
      </c>
      <c r="K150" s="367">
        <v>0.08</v>
      </c>
      <c r="L150" s="368">
        <v>0.08</v>
      </c>
      <c r="M150" s="379"/>
      <c r="N150" s="379"/>
      <c r="O150" s="316"/>
      <c r="P150" s="316"/>
      <c r="Q150" s="316"/>
      <c r="R150" s="316"/>
      <c r="S150" s="316"/>
    </row>
    <row r="151" spans="1:19" s="424" customFormat="1" ht="21.95" customHeight="1" x14ac:dyDescent="0.2">
      <c r="A151" s="378" t="s">
        <v>703</v>
      </c>
      <c r="B151" s="379" t="s">
        <v>1887</v>
      </c>
      <c r="C151" s="380"/>
      <c r="D151" s="380" t="s">
        <v>1888</v>
      </c>
      <c r="E151" s="380">
        <v>16</v>
      </c>
      <c r="F151" s="380" t="s">
        <v>1689</v>
      </c>
      <c r="G151" s="367">
        <v>0</v>
      </c>
      <c r="H151" s="367">
        <v>0</v>
      </c>
      <c r="I151" s="367">
        <v>0</v>
      </c>
      <c r="J151" s="367">
        <v>0</v>
      </c>
      <c r="K151" s="367">
        <v>0.02</v>
      </c>
      <c r="L151" s="368">
        <v>0.02</v>
      </c>
      <c r="M151" s="379"/>
      <c r="N151" s="379"/>
      <c r="O151" s="316"/>
      <c r="P151" s="316"/>
      <c r="Q151" s="316"/>
      <c r="R151" s="316"/>
      <c r="S151" s="316"/>
    </row>
    <row r="152" spans="1:19" s="424" customFormat="1" ht="21.95" customHeight="1" x14ac:dyDescent="0.2">
      <c r="A152" s="378" t="s">
        <v>704</v>
      </c>
      <c r="B152" s="385" t="s">
        <v>1890</v>
      </c>
      <c r="C152" s="380"/>
      <c r="D152" s="407" t="s">
        <v>1891</v>
      </c>
      <c r="E152" s="380" t="s">
        <v>705</v>
      </c>
      <c r="F152" s="380" t="s">
        <v>1689</v>
      </c>
      <c r="G152" s="367">
        <v>0</v>
      </c>
      <c r="H152" s="367">
        <v>0</v>
      </c>
      <c r="I152" s="367">
        <v>0</v>
      </c>
      <c r="J152" s="367">
        <v>0</v>
      </c>
      <c r="K152" s="367">
        <v>0.02</v>
      </c>
      <c r="L152" s="368">
        <v>0.02</v>
      </c>
      <c r="M152" s="379"/>
      <c r="N152" s="379"/>
      <c r="O152" s="316"/>
      <c r="P152" s="316"/>
      <c r="Q152" s="316"/>
      <c r="R152" s="316"/>
      <c r="S152" s="316"/>
    </row>
    <row r="153" spans="1:19" s="424" customFormat="1" ht="21.95" customHeight="1" x14ac:dyDescent="0.2">
      <c r="A153" s="384" t="s">
        <v>1889</v>
      </c>
      <c r="B153" s="385" t="s">
        <v>1890</v>
      </c>
      <c r="C153" s="380"/>
      <c r="D153" s="407" t="s">
        <v>1891</v>
      </c>
      <c r="E153" s="380" t="s">
        <v>1892</v>
      </c>
      <c r="F153" s="380" t="s">
        <v>1689</v>
      </c>
      <c r="G153" s="370">
        <v>2.9090909090909093E-5</v>
      </c>
      <c r="H153" s="370">
        <v>0</v>
      </c>
      <c r="I153" s="370">
        <v>0</v>
      </c>
      <c r="J153" s="370">
        <v>0</v>
      </c>
      <c r="K153" s="370">
        <v>0.04</v>
      </c>
      <c r="L153" s="371">
        <v>0.08</v>
      </c>
      <c r="M153" s="379"/>
      <c r="N153" s="379"/>
      <c r="O153" s="316"/>
      <c r="P153" s="316"/>
      <c r="Q153" s="316"/>
      <c r="R153" s="316"/>
      <c r="S153" s="316"/>
    </row>
    <row r="154" spans="1:19" s="424" customFormat="1" ht="21.95" customHeight="1" x14ac:dyDescent="0.2">
      <c r="A154" s="384" t="s">
        <v>1893</v>
      </c>
      <c r="B154" s="385" t="s">
        <v>1890</v>
      </c>
      <c r="C154" s="380"/>
      <c r="D154" s="407" t="s">
        <v>1891</v>
      </c>
      <c r="E154" s="380" t="s">
        <v>1894</v>
      </c>
      <c r="F154" s="380" t="s">
        <v>1689</v>
      </c>
      <c r="G154" s="370">
        <v>3.6363636363636366E-6</v>
      </c>
      <c r="H154" s="370">
        <v>1.8181818181818182E-5</v>
      </c>
      <c r="I154" s="370">
        <v>9.0909090909090904E-5</v>
      </c>
      <c r="J154" s="370">
        <v>4.5454545454545455E-4</v>
      </c>
      <c r="K154" s="370">
        <v>5.0000000000000001E-3</v>
      </c>
      <c r="L154" s="371">
        <v>0.01</v>
      </c>
      <c r="M154" s="379"/>
      <c r="N154" s="379"/>
      <c r="O154" s="316"/>
      <c r="P154" s="316"/>
      <c r="Q154" s="316"/>
      <c r="R154" s="316"/>
      <c r="S154" s="316"/>
    </row>
    <row r="155" spans="1:19" s="424" customFormat="1" ht="21.95" customHeight="1" x14ac:dyDescent="0.2">
      <c r="A155" s="384" t="s">
        <v>1895</v>
      </c>
      <c r="B155" s="385" t="s">
        <v>1890</v>
      </c>
      <c r="C155" s="380"/>
      <c r="D155" s="407" t="s">
        <v>1891</v>
      </c>
      <c r="E155" s="380" t="s">
        <v>1896</v>
      </c>
      <c r="F155" s="380" t="s">
        <v>1689</v>
      </c>
      <c r="G155" s="370">
        <v>3.105090909090909E-4</v>
      </c>
      <c r="H155" s="370">
        <v>0</v>
      </c>
      <c r="I155" s="370">
        <v>0</v>
      </c>
      <c r="J155" s="370">
        <v>0.04</v>
      </c>
      <c r="K155" s="370">
        <v>0.3</v>
      </c>
      <c r="L155" s="371">
        <v>0.3</v>
      </c>
      <c r="M155" s="379"/>
      <c r="N155" s="379"/>
      <c r="O155" s="316"/>
      <c r="P155" s="316"/>
      <c r="Q155" s="316"/>
      <c r="R155" s="316"/>
      <c r="S155" s="316"/>
    </row>
    <row r="156" spans="1:19" s="424" customFormat="1" ht="21.95" customHeight="1" x14ac:dyDescent="0.2">
      <c r="A156" s="427">
        <v>1680003073</v>
      </c>
      <c r="B156" s="379" t="s">
        <v>1890</v>
      </c>
      <c r="C156" s="380"/>
      <c r="D156" s="380" t="s">
        <v>1891</v>
      </c>
      <c r="E156" s="380" t="s">
        <v>1869</v>
      </c>
      <c r="F156" s="380" t="s">
        <v>1689</v>
      </c>
      <c r="G156" s="367">
        <v>0</v>
      </c>
      <c r="H156" s="367">
        <v>0</v>
      </c>
      <c r="I156" s="370">
        <v>0</v>
      </c>
      <c r="J156" s="367">
        <v>0.1</v>
      </c>
      <c r="K156" s="367">
        <v>0.19</v>
      </c>
      <c r="L156" s="367">
        <v>0.19</v>
      </c>
      <c r="M156" s="379"/>
      <c r="N156" s="379"/>
      <c r="O156" s="316"/>
      <c r="P156" s="316"/>
      <c r="Q156" s="316"/>
      <c r="R156" s="316"/>
      <c r="S156" s="316"/>
    </row>
    <row r="157" spans="1:19" s="424" customFormat="1" ht="21.95" customHeight="1" x14ac:dyDescent="0.2">
      <c r="A157" s="427">
        <v>1680000204</v>
      </c>
      <c r="B157" s="379" t="s">
        <v>1890</v>
      </c>
      <c r="C157" s="380"/>
      <c r="D157" s="380" t="s">
        <v>1891</v>
      </c>
      <c r="E157" s="380" t="s">
        <v>706</v>
      </c>
      <c r="F157" s="380" t="s">
        <v>1824</v>
      </c>
      <c r="G157" s="367">
        <v>0</v>
      </c>
      <c r="H157" s="367">
        <v>0</v>
      </c>
      <c r="I157" s="370">
        <v>0</v>
      </c>
      <c r="J157" s="367">
        <v>0.3</v>
      </c>
      <c r="K157" s="367">
        <v>0.8</v>
      </c>
      <c r="L157" s="367">
        <v>0.8</v>
      </c>
      <c r="M157" s="379"/>
      <c r="N157" s="379"/>
      <c r="O157" s="316"/>
      <c r="P157" s="316"/>
      <c r="Q157" s="316"/>
      <c r="R157" s="316"/>
      <c r="S157" s="316"/>
    </row>
    <row r="158" spans="1:19" s="424" customFormat="1" ht="21.95" customHeight="1" x14ac:dyDescent="0.2">
      <c r="A158" s="427">
        <v>1680000273</v>
      </c>
      <c r="B158" s="379" t="s">
        <v>1890</v>
      </c>
      <c r="C158" s="433"/>
      <c r="D158" s="380" t="s">
        <v>1891</v>
      </c>
      <c r="E158" s="380" t="s">
        <v>707</v>
      </c>
      <c r="F158" s="380" t="s">
        <v>1689</v>
      </c>
      <c r="G158" s="367">
        <v>0</v>
      </c>
      <c r="H158" s="367">
        <v>0</v>
      </c>
      <c r="I158" s="370">
        <v>0</v>
      </c>
      <c r="J158" s="367">
        <v>0.3</v>
      </c>
      <c r="K158" s="367">
        <v>0.6</v>
      </c>
      <c r="L158" s="367">
        <v>0.6</v>
      </c>
      <c r="M158" s="379"/>
      <c r="N158" s="379"/>
      <c r="O158" s="316"/>
      <c r="P158" s="316"/>
      <c r="Q158" s="316"/>
      <c r="R158" s="316"/>
      <c r="S158" s="316"/>
    </row>
    <row r="159" spans="1:19" s="424" customFormat="1" ht="21.95" customHeight="1" x14ac:dyDescent="0.2">
      <c r="A159" s="427"/>
      <c r="B159" s="200" t="s">
        <v>1897</v>
      </c>
      <c r="C159" s="380"/>
      <c r="D159" s="380"/>
      <c r="E159" s="380"/>
      <c r="F159" s="380"/>
      <c r="G159" s="367"/>
      <c r="H159" s="367"/>
      <c r="I159" s="367"/>
      <c r="J159" s="367"/>
      <c r="K159" s="367"/>
      <c r="L159" s="368"/>
      <c r="M159" s="379"/>
      <c r="N159" s="379"/>
      <c r="O159" s="316"/>
      <c r="P159" s="316"/>
      <c r="Q159" s="316"/>
      <c r="R159" s="316"/>
      <c r="S159" s="316"/>
    </row>
    <row r="160" spans="1:19" ht="21.95" customHeight="1" x14ac:dyDescent="0.2">
      <c r="A160" s="427"/>
      <c r="B160" s="200" t="s">
        <v>1898</v>
      </c>
      <c r="C160" s="380"/>
      <c r="D160" s="380"/>
      <c r="E160" s="380"/>
      <c r="F160" s="380"/>
      <c r="G160" s="367"/>
      <c r="H160" s="367"/>
      <c r="I160" s="367"/>
      <c r="J160" s="367"/>
      <c r="K160" s="367"/>
      <c r="L160" s="368"/>
      <c r="M160" s="379"/>
      <c r="N160" s="379"/>
    </row>
    <row r="161" spans="1:14" ht="21.95" customHeight="1" x14ac:dyDescent="0.2">
      <c r="A161" s="427"/>
      <c r="B161" s="397" t="s">
        <v>1899</v>
      </c>
      <c r="C161" s="380"/>
      <c r="D161" s="380"/>
      <c r="E161" s="380"/>
      <c r="F161" s="380"/>
      <c r="G161" s="367"/>
      <c r="H161" s="367"/>
      <c r="I161" s="367"/>
      <c r="J161" s="367"/>
      <c r="K161" s="367"/>
      <c r="L161" s="368"/>
      <c r="M161" s="379"/>
      <c r="N161" s="379"/>
    </row>
    <row r="162" spans="1:14" ht="21.95" customHeight="1" x14ac:dyDescent="0.2">
      <c r="A162" s="427">
        <v>1718210301</v>
      </c>
      <c r="B162" s="379" t="s">
        <v>1900</v>
      </c>
      <c r="C162" s="380" t="s">
        <v>1901</v>
      </c>
      <c r="D162" s="380" t="s">
        <v>1902</v>
      </c>
      <c r="E162" s="380"/>
      <c r="F162" s="380" t="s">
        <v>1689</v>
      </c>
      <c r="G162" s="367">
        <v>0</v>
      </c>
      <c r="H162" s="367">
        <v>0</v>
      </c>
      <c r="I162" s="367">
        <v>0</v>
      </c>
      <c r="J162" s="367">
        <v>0</v>
      </c>
      <c r="K162" s="367">
        <v>1.3</v>
      </c>
      <c r="L162" s="368">
        <v>1.5</v>
      </c>
      <c r="M162" s="379"/>
      <c r="N162" s="379"/>
    </row>
    <row r="163" spans="1:14" ht="21.95" customHeight="1" x14ac:dyDescent="0.2">
      <c r="A163" s="427"/>
      <c r="B163" s="200" t="s">
        <v>1903</v>
      </c>
      <c r="C163" s="380"/>
      <c r="D163" s="380"/>
      <c r="E163" s="380"/>
      <c r="F163" s="380"/>
      <c r="G163" s="367"/>
      <c r="H163" s="367"/>
      <c r="I163" s="367"/>
      <c r="J163" s="367"/>
      <c r="K163" s="367"/>
      <c r="L163" s="368"/>
      <c r="M163" s="379"/>
      <c r="N163" s="379"/>
    </row>
    <row r="164" spans="1:14" ht="21.95" customHeight="1" x14ac:dyDescent="0.2">
      <c r="A164" s="427"/>
      <c r="B164" s="397" t="s">
        <v>1904</v>
      </c>
      <c r="C164" s="380"/>
      <c r="D164" s="380"/>
      <c r="E164" s="380"/>
      <c r="F164" s="380"/>
      <c r="G164" s="367"/>
      <c r="H164" s="367"/>
      <c r="I164" s="367"/>
      <c r="J164" s="367"/>
      <c r="K164" s="367"/>
      <c r="L164" s="368"/>
      <c r="M164" s="379"/>
      <c r="N164" s="379"/>
    </row>
    <row r="165" spans="1:14" ht="21.95" customHeight="1" x14ac:dyDescent="0.2">
      <c r="A165" s="427">
        <v>1722210002</v>
      </c>
      <c r="B165" s="379" t="s">
        <v>1905</v>
      </c>
      <c r="C165" s="384" t="s">
        <v>1906</v>
      </c>
      <c r="D165" s="380" t="s">
        <v>1907</v>
      </c>
      <c r="E165" s="380"/>
      <c r="F165" s="380" t="s">
        <v>1689</v>
      </c>
      <c r="G165" s="367">
        <v>0</v>
      </c>
      <c r="H165" s="367">
        <v>0</v>
      </c>
      <c r="I165" s="367">
        <v>0</v>
      </c>
      <c r="J165" s="367">
        <v>0.06</v>
      </c>
      <c r="K165" s="367">
        <v>0.09</v>
      </c>
      <c r="L165" s="368">
        <v>0.1</v>
      </c>
      <c r="M165" s="379"/>
      <c r="N165" s="379"/>
    </row>
    <row r="166" spans="1:14" ht="21.95" customHeight="1" x14ac:dyDescent="0.2">
      <c r="A166" s="427"/>
      <c r="B166" s="397" t="s">
        <v>1908</v>
      </c>
      <c r="C166" s="384"/>
      <c r="D166" s="380"/>
      <c r="E166" s="380"/>
      <c r="F166" s="380"/>
      <c r="G166" s="430"/>
      <c r="H166" s="430"/>
      <c r="I166" s="430"/>
      <c r="J166" s="430"/>
      <c r="K166" s="430"/>
      <c r="L166" s="430"/>
      <c r="M166" s="379"/>
      <c r="N166" s="379"/>
    </row>
    <row r="167" spans="1:14" ht="21.95" customHeight="1" x14ac:dyDescent="0.2">
      <c r="A167" s="427">
        <v>1723200001</v>
      </c>
      <c r="B167" s="379" t="s">
        <v>1909</v>
      </c>
      <c r="C167" s="380" t="s">
        <v>1910</v>
      </c>
      <c r="D167" s="380" t="s">
        <v>1911</v>
      </c>
      <c r="E167" s="380"/>
      <c r="F167" s="380" t="s">
        <v>1689</v>
      </c>
      <c r="G167" s="367">
        <v>0</v>
      </c>
      <c r="H167" s="367">
        <v>0</v>
      </c>
      <c r="I167" s="367">
        <v>0</v>
      </c>
      <c r="J167" s="367">
        <v>0.03</v>
      </c>
      <c r="K167" s="367">
        <v>0.04</v>
      </c>
      <c r="L167" s="368">
        <v>0.4</v>
      </c>
      <c r="M167" s="379"/>
      <c r="N167" s="379"/>
    </row>
    <row r="168" spans="1:14" ht="21.95" customHeight="1" x14ac:dyDescent="0.2">
      <c r="A168" s="427">
        <v>1723140001</v>
      </c>
      <c r="B168" s="379" t="s">
        <v>1912</v>
      </c>
      <c r="C168" s="380" t="s">
        <v>1913</v>
      </c>
      <c r="D168" s="380" t="s">
        <v>1911</v>
      </c>
      <c r="E168" s="380"/>
      <c r="F168" s="380" t="s">
        <v>1689</v>
      </c>
      <c r="G168" s="367">
        <v>0</v>
      </c>
      <c r="H168" s="367">
        <v>0</v>
      </c>
      <c r="I168" s="367">
        <v>0</v>
      </c>
      <c r="J168" s="367">
        <v>0.03</v>
      </c>
      <c r="K168" s="367">
        <v>0.04</v>
      </c>
      <c r="L168" s="368">
        <v>0.4</v>
      </c>
      <c r="M168" s="379"/>
      <c r="N168" s="379"/>
    </row>
    <row r="169" spans="1:14" ht="21.95" customHeight="1" x14ac:dyDescent="0.2">
      <c r="A169" s="427">
        <v>1723100001</v>
      </c>
      <c r="B169" s="379" t="s">
        <v>1914</v>
      </c>
      <c r="C169" s="380" t="s">
        <v>1915</v>
      </c>
      <c r="D169" s="380" t="s">
        <v>675</v>
      </c>
      <c r="E169" s="380">
        <v>8</v>
      </c>
      <c r="F169" s="403" t="s">
        <v>1689</v>
      </c>
      <c r="G169" s="425">
        <v>0</v>
      </c>
      <c r="H169" s="425">
        <v>0</v>
      </c>
      <c r="I169" s="425">
        <v>0</v>
      </c>
      <c r="J169" s="425">
        <v>0.02</v>
      </c>
      <c r="K169" s="425">
        <v>0.03</v>
      </c>
      <c r="L169" s="426">
        <v>0.2</v>
      </c>
      <c r="M169" s="417"/>
      <c r="N169" s="379"/>
    </row>
    <row r="170" spans="1:14" ht="21.95" customHeight="1" x14ac:dyDescent="0.2">
      <c r="A170" s="427">
        <v>1723120010</v>
      </c>
      <c r="B170" s="379" t="s">
        <v>1912</v>
      </c>
      <c r="C170" s="380" t="s">
        <v>1916</v>
      </c>
      <c r="D170" s="380" t="s">
        <v>1911</v>
      </c>
      <c r="E170" s="380"/>
      <c r="F170" s="403" t="s">
        <v>1689</v>
      </c>
      <c r="G170" s="425">
        <v>0</v>
      </c>
      <c r="H170" s="425">
        <v>0</v>
      </c>
      <c r="I170" s="425">
        <v>0</v>
      </c>
      <c r="J170" s="425">
        <v>0.02</v>
      </c>
      <c r="K170" s="425">
        <v>0.03</v>
      </c>
      <c r="L170" s="426">
        <v>0.2</v>
      </c>
      <c r="M170" s="434" t="s">
        <v>747</v>
      </c>
      <c r="N170" s="379"/>
    </row>
    <row r="171" spans="1:14" ht="21.95" customHeight="1" x14ac:dyDescent="0.2">
      <c r="A171" s="427"/>
      <c r="B171" s="397" t="s">
        <v>1917</v>
      </c>
      <c r="C171" s="384"/>
      <c r="D171" s="380"/>
      <c r="E171" s="380"/>
      <c r="F171" s="380"/>
      <c r="G171" s="367"/>
      <c r="H171" s="367"/>
      <c r="I171" s="367"/>
      <c r="J171" s="367"/>
      <c r="K171" s="367"/>
      <c r="L171" s="368"/>
      <c r="M171" s="379"/>
      <c r="N171" s="379"/>
    </row>
    <row r="172" spans="1:14" ht="21.95" customHeight="1" x14ac:dyDescent="0.2">
      <c r="A172" s="427">
        <v>1724230028</v>
      </c>
      <c r="B172" s="379" t="s">
        <v>1918</v>
      </c>
      <c r="C172" s="380" t="s">
        <v>1919</v>
      </c>
      <c r="D172" s="380" t="s">
        <v>1920</v>
      </c>
      <c r="E172" s="380"/>
      <c r="F172" s="380" t="s">
        <v>1689</v>
      </c>
      <c r="G172" s="367">
        <v>0</v>
      </c>
      <c r="H172" s="367">
        <v>0</v>
      </c>
      <c r="I172" s="367">
        <v>0</v>
      </c>
      <c r="J172" s="367">
        <v>4.3</v>
      </c>
      <c r="K172" s="367">
        <v>12</v>
      </c>
      <c r="L172" s="368">
        <v>12</v>
      </c>
      <c r="M172" s="379"/>
      <c r="N172" s="379"/>
    </row>
    <row r="173" spans="1:14" ht="21.95" customHeight="1" x14ac:dyDescent="0.2">
      <c r="A173" s="427">
        <v>1724110045</v>
      </c>
      <c r="B173" s="379" t="s">
        <v>1918</v>
      </c>
      <c r="C173" s="380" t="s">
        <v>1921</v>
      </c>
      <c r="D173" s="380" t="s">
        <v>1920</v>
      </c>
      <c r="E173" s="380"/>
      <c r="F173" s="380" t="s">
        <v>1689</v>
      </c>
      <c r="G173" s="367">
        <v>0</v>
      </c>
      <c r="H173" s="367">
        <v>0</v>
      </c>
      <c r="I173" s="367">
        <v>0</v>
      </c>
      <c r="J173" s="367">
        <v>0.2</v>
      </c>
      <c r="K173" s="367">
        <v>0.64</v>
      </c>
      <c r="L173" s="368">
        <v>0.64</v>
      </c>
      <c r="M173" s="379"/>
      <c r="N173" s="379"/>
    </row>
    <row r="174" spans="1:14" ht="21.95" customHeight="1" x14ac:dyDescent="0.2">
      <c r="A174" s="427"/>
      <c r="B174" s="200" t="s">
        <v>1922</v>
      </c>
      <c r="C174" s="380"/>
      <c r="D174" s="380"/>
      <c r="E174" s="380"/>
      <c r="F174" s="380"/>
      <c r="G174" s="367"/>
      <c r="H174" s="367"/>
      <c r="I174" s="367"/>
      <c r="J174" s="367"/>
      <c r="K174" s="367"/>
      <c r="L174" s="368"/>
      <c r="M174" s="379"/>
      <c r="N174" s="379"/>
    </row>
    <row r="175" spans="1:14" ht="21.95" customHeight="1" x14ac:dyDescent="0.2">
      <c r="A175" s="427"/>
      <c r="B175" s="397" t="s">
        <v>1923</v>
      </c>
      <c r="C175" s="380"/>
      <c r="D175" s="380"/>
      <c r="E175" s="380"/>
      <c r="F175" s="380"/>
      <c r="G175" s="367"/>
      <c r="H175" s="367"/>
      <c r="I175" s="367"/>
      <c r="J175" s="367"/>
      <c r="K175" s="367"/>
      <c r="L175" s="368"/>
      <c r="M175" s="379"/>
      <c r="N175" s="379"/>
    </row>
    <row r="176" spans="1:14" ht="21.95" customHeight="1" x14ac:dyDescent="0.2">
      <c r="A176" s="378" t="s">
        <v>744</v>
      </c>
      <c r="B176" s="379" t="s">
        <v>1924</v>
      </c>
      <c r="C176" s="380" t="s">
        <v>746</v>
      </c>
      <c r="D176" s="380" t="s">
        <v>745</v>
      </c>
      <c r="E176" s="380"/>
      <c r="F176" s="380" t="s">
        <v>1689</v>
      </c>
      <c r="G176" s="367">
        <v>0</v>
      </c>
      <c r="H176" s="367">
        <v>0</v>
      </c>
      <c r="I176" s="367">
        <v>0</v>
      </c>
      <c r="J176" s="367">
        <v>0.25</v>
      </c>
      <c r="K176" s="367">
        <v>0.4</v>
      </c>
      <c r="L176" s="368">
        <v>0.5</v>
      </c>
      <c r="M176" s="379"/>
      <c r="N176" s="379"/>
    </row>
    <row r="177" spans="1:14" ht="21.95" customHeight="1" x14ac:dyDescent="0.2">
      <c r="A177" s="427"/>
      <c r="B177" s="200" t="s">
        <v>1925</v>
      </c>
      <c r="C177" s="380"/>
      <c r="D177" s="380"/>
      <c r="E177" s="380"/>
      <c r="F177" s="380"/>
      <c r="G177" s="367"/>
      <c r="H177" s="367"/>
      <c r="I177" s="367"/>
      <c r="J177" s="367"/>
      <c r="K177" s="367"/>
      <c r="L177" s="368"/>
      <c r="M177" s="379"/>
      <c r="N177" s="379"/>
    </row>
    <row r="178" spans="1:14" ht="21.95" customHeight="1" x14ac:dyDescent="0.2">
      <c r="A178" s="427"/>
      <c r="B178" s="397" t="s">
        <v>1926</v>
      </c>
      <c r="C178" s="380"/>
      <c r="D178" s="380"/>
      <c r="E178" s="380"/>
      <c r="F178" s="380"/>
      <c r="G178" s="367"/>
      <c r="H178" s="367"/>
      <c r="I178" s="367"/>
      <c r="J178" s="367"/>
      <c r="K178" s="367"/>
      <c r="L178" s="368"/>
      <c r="M178" s="379"/>
      <c r="N178" s="379"/>
    </row>
    <row r="179" spans="1:14" ht="21.95" customHeight="1" x14ac:dyDescent="0.2">
      <c r="A179" s="427">
        <v>1791330002</v>
      </c>
      <c r="B179" s="379" t="s">
        <v>1927</v>
      </c>
      <c r="C179" s="380" t="s">
        <v>1928</v>
      </c>
      <c r="D179" s="380" t="s">
        <v>1929</v>
      </c>
      <c r="E179" s="380"/>
      <c r="F179" s="380" t="s">
        <v>1689</v>
      </c>
      <c r="G179" s="367">
        <v>0</v>
      </c>
      <c r="H179" s="367">
        <v>0</v>
      </c>
      <c r="I179" s="367">
        <v>0</v>
      </c>
      <c r="J179" s="367">
        <v>0.2</v>
      </c>
      <c r="K179" s="367">
        <v>0.2</v>
      </c>
      <c r="L179" s="368">
        <v>0.2</v>
      </c>
      <c r="M179" s="379"/>
      <c r="N179" s="379"/>
    </row>
    <row r="180" spans="1:14" ht="21.95" customHeight="1" x14ac:dyDescent="0.2">
      <c r="A180" s="427"/>
      <c r="B180" s="200" t="s">
        <v>1930</v>
      </c>
      <c r="C180" s="380"/>
      <c r="D180" s="380"/>
      <c r="E180" s="380"/>
      <c r="F180" s="380"/>
      <c r="G180" s="367"/>
      <c r="H180" s="367"/>
      <c r="I180" s="367"/>
      <c r="J180" s="367"/>
      <c r="K180" s="367"/>
      <c r="L180" s="368"/>
      <c r="M180" s="379"/>
      <c r="N180" s="379"/>
    </row>
    <row r="181" spans="1:14" ht="21.95" customHeight="1" x14ac:dyDescent="0.2">
      <c r="A181" s="427"/>
      <c r="B181" s="200" t="s">
        <v>1931</v>
      </c>
      <c r="C181" s="380"/>
      <c r="D181" s="380"/>
      <c r="E181" s="380"/>
      <c r="F181" s="380"/>
      <c r="G181" s="367"/>
      <c r="H181" s="367"/>
      <c r="I181" s="367"/>
      <c r="J181" s="367"/>
      <c r="K181" s="367"/>
      <c r="L181" s="368"/>
      <c r="M181" s="379"/>
      <c r="N181" s="379"/>
    </row>
    <row r="182" spans="1:14" ht="21.95" customHeight="1" x14ac:dyDescent="0.2">
      <c r="A182" s="427"/>
      <c r="B182" s="397" t="s">
        <v>1932</v>
      </c>
      <c r="C182" s="380"/>
      <c r="D182" s="380"/>
      <c r="E182" s="380"/>
      <c r="F182" s="380"/>
      <c r="G182" s="429"/>
      <c r="H182" s="429"/>
      <c r="I182" s="429"/>
      <c r="J182" s="429"/>
      <c r="K182" s="429"/>
      <c r="L182" s="429"/>
      <c r="M182" s="379"/>
      <c r="N182" s="379"/>
    </row>
    <row r="183" spans="1:14" ht="21.95" customHeight="1" x14ac:dyDescent="0.2">
      <c r="A183" s="427">
        <v>1844101205</v>
      </c>
      <c r="B183" s="379" t="s">
        <v>1777</v>
      </c>
      <c r="C183" s="380" t="s">
        <v>1933</v>
      </c>
      <c r="D183" s="380" t="s">
        <v>1934</v>
      </c>
      <c r="E183" s="380">
        <v>1.5</v>
      </c>
      <c r="F183" s="380" t="s">
        <v>1689</v>
      </c>
      <c r="G183" s="367">
        <v>0</v>
      </c>
      <c r="H183" s="367">
        <v>0</v>
      </c>
      <c r="I183" s="367">
        <v>0</v>
      </c>
      <c r="J183" s="367">
        <v>0</v>
      </c>
      <c r="K183" s="367">
        <v>0.2</v>
      </c>
      <c r="L183" s="368">
        <v>0.22</v>
      </c>
      <c r="M183" s="379"/>
      <c r="N183" s="379"/>
    </row>
    <row r="184" spans="1:14" ht="21.95" customHeight="1" x14ac:dyDescent="0.2">
      <c r="A184" s="427">
        <v>1844508307</v>
      </c>
      <c r="B184" s="379" t="s">
        <v>1817</v>
      </c>
      <c r="C184" s="380" t="s">
        <v>1933</v>
      </c>
      <c r="D184" s="380" t="s">
        <v>1935</v>
      </c>
      <c r="E184" s="380" t="s">
        <v>1936</v>
      </c>
      <c r="F184" s="380" t="s">
        <v>1689</v>
      </c>
      <c r="G184" s="367">
        <v>0</v>
      </c>
      <c r="H184" s="367">
        <v>0</v>
      </c>
      <c r="I184" s="367">
        <v>0</v>
      </c>
      <c r="J184" s="367">
        <v>0</v>
      </c>
      <c r="K184" s="367">
        <v>0.17</v>
      </c>
      <c r="L184" s="368">
        <v>0.18</v>
      </c>
      <c r="M184" s="379"/>
      <c r="N184" s="379"/>
    </row>
    <row r="185" spans="1:14" ht="21.95" customHeight="1" x14ac:dyDescent="0.2">
      <c r="A185" s="427">
        <v>1844700002</v>
      </c>
      <c r="B185" s="379" t="s">
        <v>1937</v>
      </c>
      <c r="C185" s="380" t="s">
        <v>1933</v>
      </c>
      <c r="D185" s="380" t="s">
        <v>1938</v>
      </c>
      <c r="E185" s="380">
        <v>4</v>
      </c>
      <c r="F185" s="380" t="s">
        <v>1689</v>
      </c>
      <c r="G185" s="367">
        <v>0</v>
      </c>
      <c r="H185" s="367">
        <v>0</v>
      </c>
      <c r="I185" s="367">
        <v>0</v>
      </c>
      <c r="J185" s="367">
        <v>0</v>
      </c>
      <c r="K185" s="367">
        <v>0.15</v>
      </c>
      <c r="L185" s="368">
        <v>0.15</v>
      </c>
      <c r="M185" s="379"/>
      <c r="N185" s="379"/>
    </row>
    <row r="186" spans="1:14" ht="21.95" customHeight="1" x14ac:dyDescent="0.2">
      <c r="A186" s="427">
        <v>1844200057</v>
      </c>
      <c r="B186" s="379" t="s">
        <v>1939</v>
      </c>
      <c r="C186" s="380" t="s">
        <v>1940</v>
      </c>
      <c r="D186" s="380" t="s">
        <v>1941</v>
      </c>
      <c r="E186" s="380" t="s">
        <v>1942</v>
      </c>
      <c r="F186" s="380" t="s">
        <v>1689</v>
      </c>
      <c r="G186" s="367">
        <v>0</v>
      </c>
      <c r="H186" s="367">
        <v>0</v>
      </c>
      <c r="I186" s="367">
        <v>0</v>
      </c>
      <c r="J186" s="367">
        <v>0</v>
      </c>
      <c r="K186" s="367">
        <v>0.02</v>
      </c>
      <c r="L186" s="368">
        <v>0.03</v>
      </c>
      <c r="M186" s="379"/>
      <c r="N186" s="379"/>
    </row>
    <row r="187" spans="1:14" ht="21.95" customHeight="1" x14ac:dyDescent="0.2">
      <c r="A187" s="384" t="s">
        <v>1943</v>
      </c>
      <c r="B187" s="385" t="s">
        <v>1944</v>
      </c>
      <c r="C187" s="384" t="s">
        <v>1940</v>
      </c>
      <c r="D187" s="407" t="s">
        <v>1941</v>
      </c>
      <c r="E187" s="380" t="s">
        <v>1945</v>
      </c>
      <c r="F187" s="380" t="s">
        <v>1689</v>
      </c>
      <c r="G187" s="370">
        <v>0</v>
      </c>
      <c r="H187" s="367">
        <v>0</v>
      </c>
      <c r="I187" s="367">
        <v>0</v>
      </c>
      <c r="J187" s="370">
        <v>0</v>
      </c>
      <c r="K187" s="370">
        <v>0.4</v>
      </c>
      <c r="L187" s="371">
        <v>0.6</v>
      </c>
      <c r="M187" s="379"/>
      <c r="N187" s="379"/>
    </row>
    <row r="188" spans="1:14" ht="21.95" customHeight="1" x14ac:dyDescent="0.2">
      <c r="A188" s="384" t="s">
        <v>708</v>
      </c>
      <c r="B188" s="385" t="s">
        <v>1946</v>
      </c>
      <c r="C188" s="384" t="s">
        <v>1947</v>
      </c>
      <c r="D188" s="407" t="s">
        <v>1935</v>
      </c>
      <c r="E188" s="380" t="s">
        <v>709</v>
      </c>
      <c r="F188" s="380" t="s">
        <v>1689</v>
      </c>
      <c r="G188" s="370">
        <v>0</v>
      </c>
      <c r="H188" s="367">
        <v>0</v>
      </c>
      <c r="I188" s="367">
        <v>0</v>
      </c>
      <c r="J188" s="370">
        <v>0</v>
      </c>
      <c r="K188" s="370">
        <v>0.15</v>
      </c>
      <c r="L188" s="371">
        <v>0.2</v>
      </c>
      <c r="M188" s="379"/>
      <c r="N188" s="379"/>
    </row>
    <row r="189" spans="1:14" ht="21.95" customHeight="1" x14ac:dyDescent="0.2">
      <c r="A189" s="384" t="s">
        <v>710</v>
      </c>
      <c r="B189" s="385" t="s">
        <v>1946</v>
      </c>
      <c r="C189" s="384" t="s">
        <v>1933</v>
      </c>
      <c r="D189" s="407" t="s">
        <v>1935</v>
      </c>
      <c r="E189" s="380" t="s">
        <v>711</v>
      </c>
      <c r="F189" s="380" t="s">
        <v>1689</v>
      </c>
      <c r="G189" s="370">
        <v>0</v>
      </c>
      <c r="H189" s="367">
        <v>0</v>
      </c>
      <c r="I189" s="367">
        <v>0</v>
      </c>
      <c r="J189" s="370">
        <v>0</v>
      </c>
      <c r="K189" s="370">
        <v>1</v>
      </c>
      <c r="L189" s="371">
        <v>1.2</v>
      </c>
      <c r="M189" s="379"/>
      <c r="N189" s="379"/>
    </row>
    <row r="190" spans="1:14" ht="21.95" customHeight="1" x14ac:dyDescent="0.2">
      <c r="A190" s="384" t="s">
        <v>1948</v>
      </c>
      <c r="B190" s="385" t="s">
        <v>1937</v>
      </c>
      <c r="C190" s="384" t="s">
        <v>1947</v>
      </c>
      <c r="D190" s="407" t="s">
        <v>1938</v>
      </c>
      <c r="E190" s="380">
        <v>30</v>
      </c>
      <c r="F190" s="380" t="s">
        <v>1689</v>
      </c>
      <c r="G190" s="370">
        <v>0</v>
      </c>
      <c r="H190" s="370">
        <v>0</v>
      </c>
      <c r="I190" s="367">
        <v>0</v>
      </c>
      <c r="J190" s="370">
        <v>0</v>
      </c>
      <c r="K190" s="370">
        <v>0.16</v>
      </c>
      <c r="L190" s="371">
        <v>0.18</v>
      </c>
      <c r="M190" s="379"/>
      <c r="N190" s="379"/>
    </row>
    <row r="191" spans="1:14" ht="21.95" customHeight="1" x14ac:dyDescent="0.2">
      <c r="A191" s="384" t="s">
        <v>1949</v>
      </c>
      <c r="B191" s="385" t="s">
        <v>1950</v>
      </c>
      <c r="C191" s="384" t="s">
        <v>1951</v>
      </c>
      <c r="D191" s="407" t="s">
        <v>1941</v>
      </c>
      <c r="E191" s="380" t="s">
        <v>1952</v>
      </c>
      <c r="F191" s="380" t="s">
        <v>1689</v>
      </c>
      <c r="G191" s="370">
        <v>0</v>
      </c>
      <c r="H191" s="370">
        <v>0</v>
      </c>
      <c r="I191" s="367">
        <v>0</v>
      </c>
      <c r="J191" s="370">
        <v>0</v>
      </c>
      <c r="K191" s="370">
        <v>0.2</v>
      </c>
      <c r="L191" s="371">
        <v>0.22</v>
      </c>
      <c r="M191" s="379"/>
      <c r="N191" s="379"/>
    </row>
    <row r="192" spans="1:14" ht="21.95" customHeight="1" x14ac:dyDescent="0.2">
      <c r="A192" s="427"/>
      <c r="B192" s="397" t="s">
        <v>1953</v>
      </c>
      <c r="C192" s="380"/>
      <c r="D192" s="380"/>
      <c r="E192" s="380"/>
      <c r="F192" s="380"/>
      <c r="G192" s="430"/>
      <c r="H192" s="430"/>
      <c r="I192" s="430"/>
      <c r="J192" s="430"/>
      <c r="K192" s="430"/>
      <c r="L192" s="430"/>
      <c r="M192" s="379"/>
      <c r="N192" s="379"/>
    </row>
    <row r="193" spans="1:14" ht="21.95" customHeight="1" x14ac:dyDescent="0.2">
      <c r="A193" s="427">
        <v>1845170001</v>
      </c>
      <c r="B193" s="379" t="s">
        <v>1954</v>
      </c>
      <c r="C193" s="380" t="s">
        <v>1955</v>
      </c>
      <c r="D193" s="380" t="s">
        <v>1956</v>
      </c>
      <c r="E193" s="380" t="s">
        <v>1957</v>
      </c>
      <c r="F193" s="380" t="s">
        <v>1689</v>
      </c>
      <c r="G193" s="367">
        <v>0</v>
      </c>
      <c r="H193" s="367">
        <v>0</v>
      </c>
      <c r="I193" s="367">
        <v>0</v>
      </c>
      <c r="J193" s="367">
        <v>0</v>
      </c>
      <c r="K193" s="367">
        <v>0.11</v>
      </c>
      <c r="L193" s="368">
        <v>0.12</v>
      </c>
      <c r="M193" s="379"/>
      <c r="N193" s="379"/>
    </row>
    <row r="194" spans="1:14" ht="21.95" customHeight="1" x14ac:dyDescent="0.2">
      <c r="A194" s="384" t="s">
        <v>712</v>
      </c>
      <c r="B194" s="385" t="s">
        <v>1958</v>
      </c>
      <c r="C194" s="384" t="s">
        <v>1961</v>
      </c>
      <c r="D194" s="407" t="s">
        <v>1959</v>
      </c>
      <c r="E194" s="380">
        <v>22</v>
      </c>
      <c r="F194" s="380" t="s">
        <v>1689</v>
      </c>
      <c r="G194" s="370">
        <v>0</v>
      </c>
      <c r="H194" s="370">
        <v>0</v>
      </c>
      <c r="I194" s="367">
        <v>0</v>
      </c>
      <c r="J194" s="367">
        <v>0</v>
      </c>
      <c r="K194" s="370">
        <v>0.2</v>
      </c>
      <c r="L194" s="370">
        <v>0.2</v>
      </c>
      <c r="M194" s="379"/>
      <c r="N194" s="379"/>
    </row>
    <row r="195" spans="1:14" ht="21.95" customHeight="1" x14ac:dyDescent="0.2">
      <c r="A195" s="384" t="s">
        <v>1960</v>
      </c>
      <c r="B195" s="385" t="s">
        <v>1958</v>
      </c>
      <c r="C195" s="384" t="s">
        <v>1961</v>
      </c>
      <c r="D195" s="407" t="s">
        <v>1959</v>
      </c>
      <c r="E195" s="380">
        <v>30</v>
      </c>
      <c r="F195" s="380" t="s">
        <v>1689</v>
      </c>
      <c r="G195" s="370">
        <v>0</v>
      </c>
      <c r="H195" s="370">
        <v>0</v>
      </c>
      <c r="I195" s="367">
        <v>0</v>
      </c>
      <c r="J195" s="367">
        <v>0</v>
      </c>
      <c r="K195" s="370">
        <v>0.5</v>
      </c>
      <c r="L195" s="371">
        <v>0.6</v>
      </c>
      <c r="M195" s="379"/>
      <c r="N195" s="379"/>
    </row>
    <row r="196" spans="1:14" ht="21.95" customHeight="1" x14ac:dyDescent="0.2">
      <c r="A196" s="384"/>
      <c r="B196" s="435" t="s">
        <v>1962</v>
      </c>
      <c r="C196" s="384"/>
      <c r="D196" s="407"/>
      <c r="E196" s="380"/>
      <c r="F196" s="380"/>
      <c r="G196" s="409"/>
      <c r="H196" s="409"/>
      <c r="I196" s="370"/>
      <c r="J196" s="370"/>
      <c r="K196" s="370"/>
      <c r="L196" s="410"/>
      <c r="M196" s="379"/>
      <c r="N196" s="379"/>
    </row>
    <row r="197" spans="1:14" ht="21.95" customHeight="1" x14ac:dyDescent="0.2">
      <c r="A197" s="384" t="s">
        <v>1966</v>
      </c>
      <c r="B197" s="385" t="s">
        <v>1963</v>
      </c>
      <c r="C197" s="384" t="s">
        <v>1964</v>
      </c>
      <c r="D197" s="407" t="s">
        <v>1965</v>
      </c>
      <c r="E197" s="380">
        <v>12</v>
      </c>
      <c r="F197" s="380" t="s">
        <v>1689</v>
      </c>
      <c r="G197" s="370">
        <v>0</v>
      </c>
      <c r="H197" s="370">
        <v>0</v>
      </c>
      <c r="I197" s="370">
        <v>0</v>
      </c>
      <c r="J197" s="370">
        <v>0</v>
      </c>
      <c r="K197" s="370">
        <v>0.05</v>
      </c>
      <c r="L197" s="371">
        <v>0.1</v>
      </c>
      <c r="M197" s="379"/>
      <c r="N197" s="379"/>
    </row>
    <row r="198" spans="1:14" ht="21.95" customHeight="1" x14ac:dyDescent="0.2">
      <c r="A198" s="384" t="s">
        <v>1967</v>
      </c>
      <c r="B198" s="385" t="s">
        <v>1968</v>
      </c>
      <c r="C198" s="384" t="s">
        <v>1969</v>
      </c>
      <c r="D198" s="407" t="s">
        <v>1965</v>
      </c>
      <c r="E198" s="380">
        <v>22</v>
      </c>
      <c r="F198" s="380" t="s">
        <v>1689</v>
      </c>
      <c r="G198" s="370">
        <v>0</v>
      </c>
      <c r="H198" s="370">
        <v>0</v>
      </c>
      <c r="I198" s="370">
        <v>0</v>
      </c>
      <c r="J198" s="370">
        <v>0</v>
      </c>
      <c r="K198" s="370">
        <v>0.25</v>
      </c>
      <c r="L198" s="371">
        <v>0.3</v>
      </c>
      <c r="M198" s="379"/>
      <c r="N198" s="379"/>
    </row>
    <row r="199" spans="1:14" ht="21.95" customHeight="1" x14ac:dyDescent="0.2">
      <c r="A199" s="384" t="s">
        <v>713</v>
      </c>
      <c r="B199" s="385" t="s">
        <v>1963</v>
      </c>
      <c r="C199" s="384" t="s">
        <v>1964</v>
      </c>
      <c r="D199" s="407" t="s">
        <v>1965</v>
      </c>
      <c r="E199" s="380">
        <v>85</v>
      </c>
      <c r="F199" s="380" t="s">
        <v>1689</v>
      </c>
      <c r="G199" s="370">
        <v>0</v>
      </c>
      <c r="H199" s="370">
        <v>0</v>
      </c>
      <c r="I199" s="370">
        <v>0</v>
      </c>
      <c r="J199" s="370">
        <v>0</v>
      </c>
      <c r="K199" s="370">
        <v>0.5</v>
      </c>
      <c r="L199" s="371">
        <v>0.6</v>
      </c>
      <c r="M199" s="379"/>
      <c r="N199" s="379"/>
    </row>
    <row r="200" spans="1:14" ht="21.95" customHeight="1" x14ac:dyDescent="0.2">
      <c r="A200" s="427"/>
      <c r="B200" s="200" t="s">
        <v>1970</v>
      </c>
      <c r="C200" s="380"/>
      <c r="D200" s="380"/>
      <c r="E200" s="380"/>
      <c r="F200" s="380"/>
      <c r="G200" s="367"/>
      <c r="H200" s="367"/>
      <c r="I200" s="367"/>
      <c r="J200" s="367"/>
      <c r="K200" s="367"/>
      <c r="L200" s="368"/>
      <c r="M200" s="379"/>
      <c r="N200" s="379"/>
    </row>
    <row r="201" spans="1:14" ht="21.95" customHeight="1" x14ac:dyDescent="0.2">
      <c r="A201" s="427"/>
      <c r="B201" s="200" t="s">
        <v>1971</v>
      </c>
      <c r="C201" s="380"/>
      <c r="D201" s="380"/>
      <c r="E201" s="380"/>
      <c r="F201" s="380"/>
      <c r="G201" s="367"/>
      <c r="H201" s="367"/>
      <c r="I201" s="367"/>
      <c r="J201" s="367"/>
      <c r="K201" s="367"/>
      <c r="L201" s="368"/>
      <c r="M201" s="379"/>
      <c r="N201" s="379"/>
    </row>
    <row r="202" spans="1:14" ht="21.95" customHeight="1" x14ac:dyDescent="0.2">
      <c r="A202" s="427"/>
      <c r="B202" s="397" t="s">
        <v>1972</v>
      </c>
      <c r="C202" s="431"/>
      <c r="D202" s="380"/>
      <c r="E202" s="380"/>
      <c r="F202" s="380"/>
      <c r="G202" s="367"/>
      <c r="H202" s="367"/>
      <c r="I202" s="367"/>
      <c r="J202" s="367"/>
      <c r="K202" s="367"/>
      <c r="L202" s="368"/>
      <c r="M202" s="379"/>
      <c r="N202" s="379"/>
    </row>
    <row r="203" spans="1:14" ht="21.95" customHeight="1" x14ac:dyDescent="0.2">
      <c r="A203" s="427">
        <v>2114110002</v>
      </c>
      <c r="B203" s="379" t="s">
        <v>1973</v>
      </c>
      <c r="C203" s="380"/>
      <c r="D203" s="380" t="s">
        <v>1974</v>
      </c>
      <c r="E203" s="380" t="s">
        <v>1975</v>
      </c>
      <c r="F203" s="380" t="s">
        <v>1976</v>
      </c>
      <c r="G203" s="367">
        <v>0</v>
      </c>
      <c r="H203" s="367">
        <v>0</v>
      </c>
      <c r="I203" s="367">
        <v>0</v>
      </c>
      <c r="J203" s="367">
        <v>1.7</v>
      </c>
      <c r="K203" s="367">
        <v>3</v>
      </c>
      <c r="L203" s="368">
        <v>3.1</v>
      </c>
      <c r="M203" s="379"/>
      <c r="N203" s="379"/>
    </row>
    <row r="204" spans="1:14" s="436" customFormat="1" ht="21.95" customHeight="1" x14ac:dyDescent="0.2">
      <c r="A204" s="427">
        <v>2114810003</v>
      </c>
      <c r="B204" s="379" t="s">
        <v>1977</v>
      </c>
      <c r="C204" s="380"/>
      <c r="D204" s="380" t="s">
        <v>1978</v>
      </c>
      <c r="E204" s="380" t="s">
        <v>1975</v>
      </c>
      <c r="F204" s="380" t="s">
        <v>1689</v>
      </c>
      <c r="G204" s="367">
        <v>0</v>
      </c>
      <c r="H204" s="367">
        <v>0</v>
      </c>
      <c r="I204" s="367">
        <v>0</v>
      </c>
      <c r="J204" s="367">
        <v>0</v>
      </c>
      <c r="K204" s="367">
        <v>0.12</v>
      </c>
      <c r="L204" s="368">
        <v>0.14000000000000001</v>
      </c>
      <c r="M204" s="379"/>
      <c r="N204" s="572"/>
    </row>
    <row r="205" spans="1:14" s="436" customFormat="1" ht="21.95" customHeight="1" x14ac:dyDescent="0.2">
      <c r="A205" s="427"/>
      <c r="B205" s="200" t="s">
        <v>1980</v>
      </c>
      <c r="C205" s="380"/>
      <c r="D205" s="380"/>
      <c r="E205" s="380"/>
      <c r="F205" s="380"/>
      <c r="G205" s="367"/>
      <c r="H205" s="367"/>
      <c r="I205" s="367"/>
      <c r="J205" s="367"/>
      <c r="K205" s="367"/>
      <c r="L205" s="368"/>
      <c r="M205" s="379"/>
      <c r="N205" s="572"/>
    </row>
    <row r="206" spans="1:14" ht="21.95" customHeight="1" x14ac:dyDescent="0.2">
      <c r="A206" s="427"/>
      <c r="B206" s="397" t="s">
        <v>1981</v>
      </c>
      <c r="C206" s="380"/>
      <c r="D206" s="380"/>
      <c r="E206" s="380"/>
      <c r="F206" s="380"/>
      <c r="G206" s="367"/>
      <c r="H206" s="367"/>
      <c r="I206" s="367"/>
      <c r="J206" s="367"/>
      <c r="K206" s="367"/>
      <c r="L206" s="368"/>
      <c r="M206" s="379"/>
      <c r="N206" s="379"/>
    </row>
    <row r="207" spans="1:14" ht="21.95" customHeight="1" x14ac:dyDescent="0.2">
      <c r="A207" s="427">
        <v>2131110105</v>
      </c>
      <c r="B207" s="379" t="s">
        <v>1981</v>
      </c>
      <c r="C207" s="380" t="s">
        <v>1731</v>
      </c>
      <c r="D207" s="380" t="s">
        <v>1982</v>
      </c>
      <c r="E207" s="380" t="s">
        <v>1975</v>
      </c>
      <c r="F207" s="380" t="s">
        <v>1689</v>
      </c>
      <c r="G207" s="367">
        <v>0</v>
      </c>
      <c r="H207" s="367">
        <v>0</v>
      </c>
      <c r="I207" s="367">
        <v>0</v>
      </c>
      <c r="J207" s="367">
        <v>6.0000000000000001E-3</v>
      </c>
      <c r="K207" s="367">
        <v>3</v>
      </c>
      <c r="L207" s="367">
        <v>3</v>
      </c>
      <c r="M207" s="379"/>
      <c r="N207" s="379"/>
    </row>
    <row r="208" spans="1:14" s="436" customFormat="1" ht="21.95" customHeight="1" x14ac:dyDescent="0.2">
      <c r="A208" s="427"/>
      <c r="B208" s="200" t="s">
        <v>1983</v>
      </c>
      <c r="C208" s="380"/>
      <c r="D208" s="380"/>
      <c r="E208" s="380"/>
      <c r="F208" s="380"/>
      <c r="G208" s="367"/>
      <c r="H208" s="367"/>
      <c r="I208" s="367"/>
      <c r="J208" s="367"/>
      <c r="K208" s="367"/>
      <c r="L208" s="368"/>
      <c r="M208" s="379"/>
      <c r="N208" s="572"/>
    </row>
    <row r="209" spans="1:14" ht="21.95" customHeight="1" x14ac:dyDescent="0.2">
      <c r="A209" s="427"/>
      <c r="B209" s="397" t="s">
        <v>1985</v>
      </c>
      <c r="C209" s="380"/>
      <c r="D209" s="380"/>
      <c r="E209" s="380"/>
      <c r="F209" s="380"/>
      <c r="G209" s="367"/>
      <c r="H209" s="367"/>
      <c r="I209" s="367"/>
      <c r="J209" s="367"/>
      <c r="K209" s="367"/>
      <c r="L209" s="368"/>
      <c r="M209" s="379"/>
      <c r="N209" s="379"/>
    </row>
    <row r="210" spans="1:14" ht="21.95" customHeight="1" x14ac:dyDescent="0.2">
      <c r="A210" s="427">
        <v>2146410003</v>
      </c>
      <c r="B210" s="379" t="s">
        <v>1986</v>
      </c>
      <c r="C210" s="380" t="s">
        <v>1731</v>
      </c>
      <c r="D210" s="380" t="s">
        <v>1987</v>
      </c>
      <c r="E210" s="380" t="s">
        <v>1988</v>
      </c>
      <c r="F210" s="380" t="s">
        <v>1689</v>
      </c>
      <c r="G210" s="367">
        <v>0</v>
      </c>
      <c r="H210" s="367">
        <v>0</v>
      </c>
      <c r="I210" s="367">
        <v>0</v>
      </c>
      <c r="J210" s="367">
        <v>0.2</v>
      </c>
      <c r="K210" s="367">
        <v>0.25</v>
      </c>
      <c r="L210" s="368">
        <v>0.3</v>
      </c>
      <c r="M210" s="379"/>
      <c r="N210" s="379"/>
    </row>
    <row r="211" spans="1:14" s="436" customFormat="1" ht="21.95" customHeight="1" x14ac:dyDescent="0.2">
      <c r="A211" s="427"/>
      <c r="B211" s="200" t="s">
        <v>1989</v>
      </c>
      <c r="C211" s="380"/>
      <c r="D211" s="380"/>
      <c r="E211" s="380"/>
      <c r="F211" s="380"/>
      <c r="G211" s="367"/>
      <c r="H211" s="367"/>
      <c r="I211" s="367"/>
      <c r="J211" s="367"/>
      <c r="K211" s="367"/>
      <c r="L211" s="368"/>
      <c r="M211" s="379"/>
      <c r="N211" s="572"/>
    </row>
    <row r="212" spans="1:14" ht="21.95" customHeight="1" x14ac:dyDescent="0.2">
      <c r="A212" s="427"/>
      <c r="B212" s="397" t="s">
        <v>1990</v>
      </c>
      <c r="C212" s="380"/>
      <c r="D212" s="380"/>
      <c r="E212" s="380"/>
      <c r="F212" s="380"/>
      <c r="G212" s="367"/>
      <c r="H212" s="367"/>
      <c r="I212" s="367"/>
      <c r="J212" s="367"/>
      <c r="K212" s="367"/>
      <c r="L212" s="368"/>
      <c r="M212" s="379"/>
      <c r="N212" s="379"/>
    </row>
    <row r="213" spans="1:14" ht="21.95" customHeight="1" x14ac:dyDescent="0.2">
      <c r="A213" s="427">
        <v>2155310003</v>
      </c>
      <c r="B213" s="379" t="s">
        <v>1991</v>
      </c>
      <c r="C213" s="380"/>
      <c r="D213" s="380" t="s">
        <v>1992</v>
      </c>
      <c r="E213" s="380" t="s">
        <v>1993</v>
      </c>
      <c r="F213" s="380" t="s">
        <v>1689</v>
      </c>
      <c r="G213" s="367">
        <v>0</v>
      </c>
      <c r="H213" s="367">
        <v>0</v>
      </c>
      <c r="I213" s="367">
        <v>0</v>
      </c>
      <c r="J213" s="367">
        <v>1.5</v>
      </c>
      <c r="K213" s="367">
        <v>3</v>
      </c>
      <c r="L213" s="368">
        <v>5</v>
      </c>
      <c r="M213" s="379"/>
      <c r="N213" s="379"/>
    </row>
    <row r="214" spans="1:14" s="436" customFormat="1" ht="21.95" customHeight="1" x14ac:dyDescent="0.2">
      <c r="A214" s="427"/>
      <c r="B214" s="200" t="s">
        <v>1994</v>
      </c>
      <c r="C214" s="380"/>
      <c r="D214" s="380"/>
      <c r="E214" s="380"/>
      <c r="F214" s="380"/>
      <c r="G214" s="367"/>
      <c r="H214" s="367"/>
      <c r="I214" s="367"/>
      <c r="J214" s="367"/>
      <c r="K214" s="367"/>
      <c r="L214" s="368"/>
      <c r="M214" s="379"/>
      <c r="N214" s="572"/>
    </row>
    <row r="215" spans="1:14" ht="21.95" customHeight="1" x14ac:dyDescent="0.2">
      <c r="A215" s="427"/>
      <c r="B215" s="200" t="s">
        <v>1995</v>
      </c>
      <c r="C215" s="380"/>
      <c r="D215" s="380"/>
      <c r="E215" s="380"/>
      <c r="F215" s="380"/>
      <c r="G215" s="367"/>
      <c r="H215" s="367"/>
      <c r="I215" s="367"/>
      <c r="J215" s="367"/>
      <c r="K215" s="367"/>
      <c r="L215" s="368"/>
      <c r="M215" s="379"/>
      <c r="N215" s="379"/>
    </row>
    <row r="216" spans="1:14" ht="21.95" customHeight="1" x14ac:dyDescent="0.2">
      <c r="A216" s="427"/>
      <c r="B216" s="397" t="s">
        <v>1996</v>
      </c>
      <c r="C216" s="380"/>
      <c r="D216" s="380"/>
      <c r="E216" s="380"/>
      <c r="F216" s="380"/>
      <c r="G216" s="367"/>
      <c r="H216" s="367"/>
      <c r="I216" s="367"/>
      <c r="J216" s="367"/>
      <c r="K216" s="367"/>
      <c r="L216" s="368"/>
      <c r="M216" s="379"/>
      <c r="N216" s="379"/>
    </row>
    <row r="217" spans="1:14" ht="21.95" customHeight="1" x14ac:dyDescent="0.2">
      <c r="A217" s="380">
        <v>2211910001</v>
      </c>
      <c r="B217" s="379" t="s">
        <v>1997</v>
      </c>
      <c r="C217" s="380" t="s">
        <v>1998</v>
      </c>
      <c r="D217" s="380" t="s">
        <v>1999</v>
      </c>
      <c r="E217" s="380"/>
      <c r="F217" s="380" t="s">
        <v>1689</v>
      </c>
      <c r="G217" s="367">
        <v>0</v>
      </c>
      <c r="H217" s="367">
        <v>0</v>
      </c>
      <c r="I217" s="367">
        <v>0</v>
      </c>
      <c r="J217" s="367">
        <v>0</v>
      </c>
      <c r="K217" s="367">
        <v>0.2</v>
      </c>
      <c r="L217" s="368">
        <v>0.21</v>
      </c>
      <c r="M217" s="379"/>
      <c r="N217" s="379"/>
    </row>
    <row r="218" spans="1:14" s="436" customFormat="1" ht="21.95" customHeight="1" x14ac:dyDescent="0.2">
      <c r="A218" s="427"/>
      <c r="B218" s="200" t="s">
        <v>2000</v>
      </c>
      <c r="C218" s="380"/>
      <c r="D218" s="380"/>
      <c r="E218" s="380"/>
      <c r="F218" s="380"/>
      <c r="G218" s="367"/>
      <c r="H218" s="367"/>
      <c r="I218" s="367"/>
      <c r="J218" s="367"/>
      <c r="K218" s="367"/>
      <c r="L218" s="368"/>
      <c r="M218" s="379"/>
      <c r="N218" s="572"/>
    </row>
    <row r="219" spans="1:14" ht="21.95" customHeight="1" x14ac:dyDescent="0.2">
      <c r="A219" s="427"/>
      <c r="B219" s="397" t="s">
        <v>2001</v>
      </c>
      <c r="C219" s="380"/>
      <c r="D219" s="380"/>
      <c r="E219" s="380"/>
      <c r="F219" s="380"/>
      <c r="G219" s="367"/>
      <c r="H219" s="367"/>
      <c r="I219" s="367"/>
      <c r="J219" s="367"/>
      <c r="K219" s="367"/>
      <c r="L219" s="368"/>
      <c r="M219" s="379"/>
      <c r="N219" s="379"/>
    </row>
    <row r="220" spans="1:14" ht="21.95" customHeight="1" x14ac:dyDescent="0.2">
      <c r="A220" s="427">
        <v>2221250001</v>
      </c>
      <c r="B220" s="379" t="s">
        <v>2002</v>
      </c>
      <c r="C220" s="380" t="s">
        <v>2003</v>
      </c>
      <c r="D220" s="380" t="s">
        <v>2004</v>
      </c>
      <c r="E220" s="380"/>
      <c r="F220" s="380" t="s">
        <v>1689</v>
      </c>
      <c r="G220" s="367">
        <v>0</v>
      </c>
      <c r="H220" s="367">
        <v>0</v>
      </c>
      <c r="I220" s="367">
        <v>0</v>
      </c>
      <c r="J220" s="367">
        <v>0</v>
      </c>
      <c r="K220" s="367">
        <v>0.2</v>
      </c>
      <c r="L220" s="368">
        <v>0.25</v>
      </c>
      <c r="M220" s="379"/>
      <c r="N220" s="379"/>
    </row>
    <row r="221" spans="1:14" s="436" customFormat="1" ht="21.95" customHeight="1" x14ac:dyDescent="0.2">
      <c r="A221" s="427"/>
      <c r="B221" s="397" t="s">
        <v>2005</v>
      </c>
      <c r="C221" s="380"/>
      <c r="D221" s="380"/>
      <c r="E221" s="380"/>
      <c r="F221" s="380"/>
      <c r="G221" s="367"/>
      <c r="H221" s="367"/>
      <c r="I221" s="367"/>
      <c r="J221" s="367"/>
      <c r="K221" s="367"/>
      <c r="L221" s="368"/>
      <c r="M221" s="379"/>
      <c r="N221" s="572"/>
    </row>
    <row r="222" spans="1:14" ht="21.95" customHeight="1" x14ac:dyDescent="0.2">
      <c r="A222" s="427">
        <v>2225110101</v>
      </c>
      <c r="B222" s="379" t="s">
        <v>2006</v>
      </c>
      <c r="C222" s="380" t="s">
        <v>2007</v>
      </c>
      <c r="D222" s="380" t="s">
        <v>2008</v>
      </c>
      <c r="E222" s="380"/>
      <c r="F222" s="380" t="s">
        <v>1689</v>
      </c>
      <c r="G222" s="367">
        <v>0</v>
      </c>
      <c r="H222" s="367">
        <v>0</v>
      </c>
      <c r="I222" s="367">
        <v>0</v>
      </c>
      <c r="J222" s="367">
        <v>0</v>
      </c>
      <c r="K222" s="367">
        <v>0.05</v>
      </c>
      <c r="L222" s="368">
        <v>0.08</v>
      </c>
      <c r="M222" s="379"/>
      <c r="N222" s="379"/>
    </row>
    <row r="223" spans="1:14" s="436" customFormat="1" ht="21.95" customHeight="1" x14ac:dyDescent="0.2">
      <c r="A223" s="427"/>
      <c r="B223" s="200" t="s">
        <v>2009</v>
      </c>
      <c r="C223" s="380"/>
      <c r="D223" s="380"/>
      <c r="E223" s="380"/>
      <c r="F223" s="380"/>
      <c r="G223" s="367"/>
      <c r="H223" s="367"/>
      <c r="I223" s="367"/>
      <c r="J223" s="367"/>
      <c r="K223" s="367"/>
      <c r="L223" s="368"/>
      <c r="M223" s="379"/>
      <c r="N223" s="572"/>
    </row>
    <row r="224" spans="1:14" ht="21.95" customHeight="1" x14ac:dyDescent="0.2">
      <c r="A224" s="427"/>
      <c r="B224" s="397" t="s">
        <v>2010</v>
      </c>
      <c r="C224" s="380"/>
      <c r="D224" s="380"/>
      <c r="E224" s="380"/>
      <c r="F224" s="380"/>
      <c r="G224" s="367"/>
      <c r="H224" s="367"/>
      <c r="I224" s="367"/>
      <c r="J224" s="367"/>
      <c r="K224" s="367"/>
      <c r="L224" s="368"/>
      <c r="M224" s="379"/>
      <c r="N224" s="379"/>
    </row>
    <row r="225" spans="1:14" ht="21.95" customHeight="1" x14ac:dyDescent="0.2">
      <c r="A225" s="427">
        <v>2245220003</v>
      </c>
      <c r="B225" s="379" t="s">
        <v>2011</v>
      </c>
      <c r="C225" s="380" t="s">
        <v>2012</v>
      </c>
      <c r="D225" s="380" t="s">
        <v>2013</v>
      </c>
      <c r="E225" s="380" t="s">
        <v>2014</v>
      </c>
      <c r="F225" s="380" t="s">
        <v>1689</v>
      </c>
      <c r="G225" s="367">
        <v>0</v>
      </c>
      <c r="H225" s="367">
        <v>0</v>
      </c>
      <c r="I225" s="367">
        <v>0</v>
      </c>
      <c r="J225" s="367">
        <v>0</v>
      </c>
      <c r="K225" s="367">
        <v>0.03</v>
      </c>
      <c r="L225" s="368">
        <v>0.05</v>
      </c>
      <c r="M225" s="379"/>
      <c r="N225" s="379"/>
    </row>
    <row r="226" spans="1:14" s="436" customFormat="1" ht="21.95" customHeight="1" x14ac:dyDescent="0.2">
      <c r="A226" s="427"/>
      <c r="B226" s="397" t="s">
        <v>2015</v>
      </c>
      <c r="C226" s="380"/>
      <c r="D226" s="380"/>
      <c r="E226" s="380"/>
      <c r="F226" s="380"/>
      <c r="G226" s="367"/>
      <c r="H226" s="367"/>
      <c r="I226" s="367"/>
      <c r="J226" s="367"/>
      <c r="K226" s="367"/>
      <c r="L226" s="368"/>
      <c r="M226" s="379"/>
      <c r="N226" s="572"/>
    </row>
    <row r="227" spans="1:14" ht="21.95" customHeight="1" x14ac:dyDescent="0.2">
      <c r="A227" s="427">
        <v>2247210007</v>
      </c>
      <c r="B227" s="379" t="s">
        <v>2016</v>
      </c>
      <c r="C227" s="380" t="s">
        <v>2017</v>
      </c>
      <c r="D227" s="380" t="s">
        <v>2018</v>
      </c>
      <c r="E227" s="380" t="s">
        <v>2019</v>
      </c>
      <c r="F227" s="380" t="s">
        <v>1689</v>
      </c>
      <c r="G227" s="367">
        <v>0</v>
      </c>
      <c r="H227" s="367">
        <v>0</v>
      </c>
      <c r="I227" s="367">
        <v>0</v>
      </c>
      <c r="J227" s="367">
        <v>0</v>
      </c>
      <c r="K227" s="367">
        <v>0.1</v>
      </c>
      <c r="L227" s="368">
        <v>0.12</v>
      </c>
      <c r="M227" s="379"/>
      <c r="N227" s="379"/>
    </row>
    <row r="228" spans="1:14" s="436" customFormat="1" ht="21.95" customHeight="1" x14ac:dyDescent="0.2">
      <c r="A228" s="427">
        <v>2247210204</v>
      </c>
      <c r="B228" s="379" t="s">
        <v>2020</v>
      </c>
      <c r="C228" s="380" t="s">
        <v>2021</v>
      </c>
      <c r="D228" s="380" t="s">
        <v>2022</v>
      </c>
      <c r="E228" s="380">
        <v>2</v>
      </c>
      <c r="F228" s="380" t="s">
        <v>1820</v>
      </c>
      <c r="G228" s="367">
        <v>0</v>
      </c>
      <c r="H228" s="367">
        <v>0</v>
      </c>
      <c r="I228" s="367">
        <v>0</v>
      </c>
      <c r="J228" s="367">
        <v>0</v>
      </c>
      <c r="K228" s="367">
        <v>0.04</v>
      </c>
      <c r="L228" s="368">
        <v>0.05</v>
      </c>
      <c r="M228" s="379"/>
      <c r="N228" s="572"/>
    </row>
    <row r="229" spans="1:14" ht="21.95" customHeight="1" x14ac:dyDescent="0.2">
      <c r="A229" s="427"/>
      <c r="B229" s="200" t="s">
        <v>2023</v>
      </c>
      <c r="C229" s="380"/>
      <c r="D229" s="380"/>
      <c r="E229" s="380"/>
      <c r="F229" s="380"/>
      <c r="G229" s="367"/>
      <c r="H229" s="367"/>
      <c r="I229" s="367"/>
      <c r="J229" s="367"/>
      <c r="K229" s="367"/>
      <c r="L229" s="368"/>
      <c r="M229" s="379"/>
      <c r="N229" s="379"/>
    </row>
    <row r="230" spans="1:14" ht="21.95" customHeight="1" x14ac:dyDescent="0.2">
      <c r="A230" s="427"/>
      <c r="B230" s="397" t="s">
        <v>2024</v>
      </c>
      <c r="C230" s="380"/>
      <c r="D230" s="380"/>
      <c r="E230" s="380"/>
      <c r="F230" s="380"/>
      <c r="G230" s="367"/>
      <c r="H230" s="367"/>
      <c r="I230" s="367"/>
      <c r="J230" s="367"/>
      <c r="K230" s="367"/>
      <c r="L230" s="368"/>
      <c r="M230" s="379"/>
      <c r="N230" s="379"/>
    </row>
    <row r="231" spans="1:14" ht="21.95" customHeight="1" x14ac:dyDescent="0.2">
      <c r="A231" s="427">
        <v>2252110001</v>
      </c>
      <c r="B231" s="379" t="s">
        <v>2025</v>
      </c>
      <c r="C231" s="380" t="s">
        <v>2026</v>
      </c>
      <c r="D231" s="380" t="s">
        <v>2027</v>
      </c>
      <c r="E231" s="380"/>
      <c r="F231" s="380" t="s">
        <v>1689</v>
      </c>
      <c r="G231" s="367">
        <v>0</v>
      </c>
      <c r="H231" s="367">
        <v>0</v>
      </c>
      <c r="I231" s="367">
        <v>0</v>
      </c>
      <c r="J231" s="367">
        <v>0.03</v>
      </c>
      <c r="K231" s="367">
        <v>0.04</v>
      </c>
      <c r="L231" s="368">
        <v>0.05</v>
      </c>
      <c r="M231" s="379"/>
      <c r="N231" s="379"/>
    </row>
    <row r="232" spans="1:14" s="436" customFormat="1" ht="21.95" customHeight="1" x14ac:dyDescent="0.2">
      <c r="A232" s="427"/>
      <c r="B232" s="437" t="s">
        <v>669</v>
      </c>
      <c r="C232" s="380"/>
      <c r="D232" s="380"/>
      <c r="E232" s="380"/>
      <c r="F232" s="380"/>
      <c r="G232" s="367"/>
      <c r="H232" s="367"/>
      <c r="I232" s="367"/>
      <c r="J232" s="367"/>
      <c r="K232" s="367"/>
      <c r="L232" s="368"/>
      <c r="M232" s="379"/>
      <c r="N232" s="572"/>
    </row>
    <row r="233" spans="1:14" s="436" customFormat="1" ht="21.95" customHeight="1" x14ac:dyDescent="0.2">
      <c r="A233" s="378" t="s">
        <v>668</v>
      </c>
      <c r="B233" s="438" t="s">
        <v>669</v>
      </c>
      <c r="C233" s="380"/>
      <c r="D233" s="380"/>
      <c r="E233" s="380">
        <v>0.6</v>
      </c>
      <c r="F233" s="380" t="s">
        <v>1689</v>
      </c>
      <c r="G233" s="367">
        <v>0</v>
      </c>
      <c r="H233" s="367">
        <v>0</v>
      </c>
      <c r="I233" s="367">
        <v>0</v>
      </c>
      <c r="J233" s="367">
        <v>0</v>
      </c>
      <c r="K233" s="367">
        <v>8.0000000000000002E-3</v>
      </c>
      <c r="L233" s="367">
        <v>8.0000000000000002E-3</v>
      </c>
      <c r="M233" s="379"/>
      <c r="N233" s="572"/>
    </row>
    <row r="234" spans="1:14" s="439" customFormat="1" ht="21.95" customHeight="1" x14ac:dyDescent="0.2">
      <c r="A234" s="427"/>
      <c r="B234" s="200" t="s">
        <v>2028</v>
      </c>
      <c r="C234" s="380"/>
      <c r="D234" s="380"/>
      <c r="E234" s="380"/>
      <c r="F234" s="380"/>
      <c r="G234" s="367"/>
      <c r="H234" s="367"/>
      <c r="I234" s="367"/>
      <c r="J234" s="367"/>
      <c r="K234" s="367"/>
      <c r="L234" s="368"/>
      <c r="M234" s="379"/>
      <c r="N234" s="573"/>
    </row>
    <row r="235" spans="1:14" ht="21.95" customHeight="1" x14ac:dyDescent="0.2">
      <c r="A235" s="427"/>
      <c r="B235" s="397" t="s">
        <v>2029</v>
      </c>
      <c r="C235" s="380"/>
      <c r="D235" s="380"/>
      <c r="E235" s="380"/>
      <c r="F235" s="380"/>
      <c r="G235" s="367"/>
      <c r="H235" s="367"/>
      <c r="I235" s="367"/>
      <c r="J235" s="367"/>
      <c r="K235" s="367"/>
      <c r="L235" s="368"/>
      <c r="M235" s="379"/>
      <c r="N235" s="379"/>
    </row>
    <row r="236" spans="1:14" ht="21.95" customHeight="1" x14ac:dyDescent="0.2">
      <c r="A236" s="427">
        <v>2296131601</v>
      </c>
      <c r="B236" s="379" t="s">
        <v>2030</v>
      </c>
      <c r="C236" s="380" t="s">
        <v>2031</v>
      </c>
      <c r="D236" s="380" t="s">
        <v>2032</v>
      </c>
      <c r="E236" s="380">
        <v>6</v>
      </c>
      <c r="F236" s="380" t="s">
        <v>1689</v>
      </c>
      <c r="G236" s="367">
        <v>0</v>
      </c>
      <c r="H236" s="367">
        <v>0</v>
      </c>
      <c r="I236" s="367">
        <v>0</v>
      </c>
      <c r="J236" s="367">
        <v>0.05</v>
      </c>
      <c r="K236" s="367">
        <v>0.06</v>
      </c>
      <c r="L236" s="368">
        <v>0.08</v>
      </c>
      <c r="M236" s="379"/>
      <c r="N236" s="379"/>
    </row>
    <row r="237" spans="1:14" ht="21.95" customHeight="1" x14ac:dyDescent="0.2">
      <c r="A237" s="427"/>
      <c r="B237" s="200" t="s">
        <v>2033</v>
      </c>
      <c r="C237" s="380"/>
      <c r="D237" s="380"/>
      <c r="E237" s="380"/>
      <c r="F237" s="380"/>
      <c r="G237" s="367"/>
      <c r="H237" s="367"/>
      <c r="I237" s="367"/>
      <c r="J237" s="367"/>
      <c r="K237" s="367"/>
      <c r="L237" s="368"/>
      <c r="M237" s="379"/>
      <c r="N237" s="379"/>
    </row>
    <row r="238" spans="1:14" ht="21.95" customHeight="1" x14ac:dyDescent="0.2">
      <c r="A238" s="427"/>
      <c r="B238" s="200" t="s">
        <v>2034</v>
      </c>
      <c r="C238" s="380"/>
      <c r="D238" s="380"/>
      <c r="E238" s="380"/>
      <c r="F238" s="380"/>
      <c r="G238" s="367"/>
      <c r="H238" s="367"/>
      <c r="I238" s="367"/>
      <c r="J238" s="367"/>
      <c r="K238" s="367"/>
      <c r="L238" s="368"/>
      <c r="M238" s="379"/>
      <c r="N238" s="379"/>
    </row>
    <row r="239" spans="1:14" ht="21.95" customHeight="1" x14ac:dyDescent="0.2">
      <c r="A239" s="427"/>
      <c r="B239" s="397" t="s">
        <v>2035</v>
      </c>
      <c r="C239" s="380"/>
      <c r="D239" s="380"/>
      <c r="E239" s="380"/>
      <c r="F239" s="380"/>
      <c r="G239" s="367"/>
      <c r="H239" s="367"/>
      <c r="I239" s="367"/>
      <c r="J239" s="367"/>
      <c r="K239" s="367"/>
      <c r="L239" s="368"/>
      <c r="M239" s="379"/>
      <c r="N239" s="379"/>
    </row>
    <row r="240" spans="1:14" ht="21.95" customHeight="1" x14ac:dyDescent="0.2">
      <c r="A240" s="427">
        <v>2311210001</v>
      </c>
      <c r="B240" s="379" t="s">
        <v>2036</v>
      </c>
      <c r="C240" s="380" t="s">
        <v>2037</v>
      </c>
      <c r="D240" s="380" t="s">
        <v>2038</v>
      </c>
      <c r="E240" s="380"/>
      <c r="F240" s="380" t="s">
        <v>1689</v>
      </c>
      <c r="G240" s="367">
        <v>0</v>
      </c>
      <c r="H240" s="367">
        <v>0</v>
      </c>
      <c r="I240" s="367">
        <v>0</v>
      </c>
      <c r="J240" s="367">
        <v>0</v>
      </c>
      <c r="K240" s="367">
        <v>0.2</v>
      </c>
      <c r="L240" s="368">
        <v>0.22</v>
      </c>
      <c r="M240" s="379"/>
      <c r="N240" s="379"/>
    </row>
    <row r="241" spans="1:14" s="436" customFormat="1" ht="21.95" customHeight="1" x14ac:dyDescent="0.2">
      <c r="A241" s="427">
        <v>2311130066</v>
      </c>
      <c r="B241" s="379" t="s">
        <v>2036</v>
      </c>
      <c r="C241" s="380" t="s">
        <v>2039</v>
      </c>
      <c r="D241" s="380" t="s">
        <v>2040</v>
      </c>
      <c r="E241" s="380"/>
      <c r="F241" s="380" t="s">
        <v>1689</v>
      </c>
      <c r="G241" s="367">
        <v>0</v>
      </c>
      <c r="H241" s="367">
        <v>0</v>
      </c>
      <c r="I241" s="367">
        <v>0</v>
      </c>
      <c r="J241" s="367">
        <v>0</v>
      </c>
      <c r="K241" s="367">
        <v>2.5</v>
      </c>
      <c r="L241" s="368">
        <v>4</v>
      </c>
      <c r="M241" s="379"/>
      <c r="N241" s="572"/>
    </row>
    <row r="242" spans="1:14" s="436" customFormat="1" ht="21.95" customHeight="1" x14ac:dyDescent="0.2">
      <c r="A242" s="427">
        <v>2311350001</v>
      </c>
      <c r="B242" s="379" t="s">
        <v>2036</v>
      </c>
      <c r="C242" s="380" t="s">
        <v>2041</v>
      </c>
      <c r="D242" s="380" t="s">
        <v>2042</v>
      </c>
      <c r="E242" s="380"/>
      <c r="F242" s="380" t="s">
        <v>1689</v>
      </c>
      <c r="G242" s="367">
        <v>0</v>
      </c>
      <c r="H242" s="367">
        <v>0</v>
      </c>
      <c r="I242" s="367">
        <v>0</v>
      </c>
      <c r="J242" s="367">
        <v>0</v>
      </c>
      <c r="K242" s="367">
        <v>5</v>
      </c>
      <c r="L242" s="368">
        <v>8</v>
      </c>
      <c r="M242" s="379"/>
      <c r="N242" s="572"/>
    </row>
    <row r="243" spans="1:14" s="436" customFormat="1" ht="21.95" customHeight="1" x14ac:dyDescent="0.2">
      <c r="A243" s="427">
        <v>2311130003</v>
      </c>
      <c r="B243" s="379" t="s">
        <v>2036</v>
      </c>
      <c r="C243" s="380" t="s">
        <v>2043</v>
      </c>
      <c r="D243" s="380" t="s">
        <v>2044</v>
      </c>
      <c r="E243" s="380"/>
      <c r="F243" s="380" t="s">
        <v>1689</v>
      </c>
      <c r="G243" s="367">
        <v>0</v>
      </c>
      <c r="H243" s="367">
        <v>0</v>
      </c>
      <c r="I243" s="367">
        <v>0</v>
      </c>
      <c r="J243" s="367">
        <v>0</v>
      </c>
      <c r="K243" s="367">
        <v>0.3</v>
      </c>
      <c r="L243" s="368">
        <v>0.5</v>
      </c>
      <c r="M243" s="379"/>
      <c r="N243" s="572"/>
    </row>
    <row r="244" spans="1:14" s="436" customFormat="1" ht="21.95" customHeight="1" x14ac:dyDescent="0.2">
      <c r="A244" s="427">
        <v>2311220037</v>
      </c>
      <c r="B244" s="379" t="s">
        <v>2045</v>
      </c>
      <c r="C244" s="380" t="s">
        <v>2046</v>
      </c>
      <c r="D244" s="380"/>
      <c r="E244" s="380" t="s">
        <v>595</v>
      </c>
      <c r="F244" s="380" t="s">
        <v>1689</v>
      </c>
      <c r="G244" s="367">
        <v>0</v>
      </c>
      <c r="H244" s="367">
        <v>0</v>
      </c>
      <c r="I244" s="367">
        <v>0</v>
      </c>
      <c r="J244" s="367">
        <v>0</v>
      </c>
      <c r="K244" s="367">
        <v>0.3</v>
      </c>
      <c r="L244" s="368">
        <v>0.3</v>
      </c>
      <c r="M244" s="379"/>
      <c r="N244" s="572"/>
    </row>
    <row r="245" spans="1:14" s="436" customFormat="1" ht="21.95" customHeight="1" x14ac:dyDescent="0.2">
      <c r="A245" s="378" t="s">
        <v>2047</v>
      </c>
      <c r="B245" s="379" t="s">
        <v>2048</v>
      </c>
      <c r="C245" s="380" t="s">
        <v>2049</v>
      </c>
      <c r="D245" s="380" t="s">
        <v>2050</v>
      </c>
      <c r="E245" s="380"/>
      <c r="F245" s="380" t="s">
        <v>1689</v>
      </c>
      <c r="G245" s="367">
        <v>0</v>
      </c>
      <c r="H245" s="367">
        <v>0</v>
      </c>
      <c r="I245" s="367">
        <v>0</v>
      </c>
      <c r="J245" s="367">
        <v>0</v>
      </c>
      <c r="K245" s="367">
        <v>0.12</v>
      </c>
      <c r="L245" s="368">
        <v>0.2</v>
      </c>
      <c r="M245" s="379"/>
      <c r="N245" s="572"/>
    </row>
    <row r="246" spans="1:14" s="436" customFormat="1" ht="21.95" customHeight="1" x14ac:dyDescent="0.2">
      <c r="A246" s="427"/>
      <c r="B246" s="397" t="s">
        <v>2051</v>
      </c>
      <c r="C246" s="380"/>
      <c r="D246" s="380"/>
      <c r="E246" s="380"/>
      <c r="F246" s="380"/>
      <c r="G246" s="367"/>
      <c r="H246" s="367"/>
      <c r="I246" s="367"/>
      <c r="J246" s="367"/>
      <c r="K246" s="367"/>
      <c r="L246" s="368"/>
      <c r="M246" s="379"/>
      <c r="N246" s="572"/>
    </row>
    <row r="247" spans="1:14" ht="21.95" customHeight="1" x14ac:dyDescent="0.2">
      <c r="A247" s="440" t="s">
        <v>2052</v>
      </c>
      <c r="B247" s="379" t="s">
        <v>2053</v>
      </c>
      <c r="C247" s="380" t="s">
        <v>2054</v>
      </c>
      <c r="D247" s="421" t="s">
        <v>2055</v>
      </c>
      <c r="E247" s="421" t="s">
        <v>2283</v>
      </c>
      <c r="F247" s="380" t="s">
        <v>1689</v>
      </c>
      <c r="G247" s="441">
        <v>0</v>
      </c>
      <c r="H247" s="441">
        <v>0</v>
      </c>
      <c r="I247" s="441">
        <v>0</v>
      </c>
      <c r="J247" s="441">
        <v>0.7</v>
      </c>
      <c r="K247" s="441">
        <v>1.8</v>
      </c>
      <c r="L247" s="441">
        <v>8</v>
      </c>
      <c r="M247" s="379"/>
      <c r="N247" s="379"/>
    </row>
    <row r="248" spans="1:14" s="436" customFormat="1" ht="21.95" customHeight="1" x14ac:dyDescent="0.2">
      <c r="A248" s="440" t="s">
        <v>2056</v>
      </c>
      <c r="B248" s="379" t="s">
        <v>2053</v>
      </c>
      <c r="C248" s="380" t="s">
        <v>2054</v>
      </c>
      <c r="D248" s="421" t="s">
        <v>2055</v>
      </c>
      <c r="E248" s="421" t="s">
        <v>2284</v>
      </c>
      <c r="F248" s="380" t="s">
        <v>1689</v>
      </c>
      <c r="G248" s="367">
        <v>0</v>
      </c>
      <c r="H248" s="367">
        <v>0</v>
      </c>
      <c r="I248" s="367">
        <v>0</v>
      </c>
      <c r="J248" s="367">
        <v>0.5</v>
      </c>
      <c r="K248" s="367">
        <v>1</v>
      </c>
      <c r="L248" s="368">
        <v>1.3</v>
      </c>
      <c r="M248" s="379"/>
      <c r="N248" s="572"/>
    </row>
    <row r="249" spans="1:14" s="436" customFormat="1" ht="21.95" customHeight="1" x14ac:dyDescent="0.2">
      <c r="A249" s="440" t="s">
        <v>2057</v>
      </c>
      <c r="B249" s="379" t="s">
        <v>2053</v>
      </c>
      <c r="C249" s="421" t="s">
        <v>2058</v>
      </c>
      <c r="D249" s="421" t="s">
        <v>2059</v>
      </c>
      <c r="E249" s="380" t="s">
        <v>2285</v>
      </c>
      <c r="F249" s="380" t="s">
        <v>1689</v>
      </c>
      <c r="G249" s="441">
        <v>0</v>
      </c>
      <c r="H249" s="441">
        <v>0</v>
      </c>
      <c r="I249" s="441">
        <v>0</v>
      </c>
      <c r="J249" s="441">
        <v>0.14000000000000001</v>
      </c>
      <c r="K249" s="441">
        <v>0.2</v>
      </c>
      <c r="L249" s="441">
        <v>3.1</v>
      </c>
      <c r="M249" s="379"/>
      <c r="N249" s="572"/>
    </row>
    <row r="250" spans="1:14" s="436" customFormat="1" ht="21.95" customHeight="1" x14ac:dyDescent="0.2">
      <c r="A250" s="440" t="s">
        <v>2060</v>
      </c>
      <c r="B250" s="379" t="s">
        <v>2053</v>
      </c>
      <c r="C250" s="380" t="s">
        <v>2054</v>
      </c>
      <c r="D250" s="421" t="s">
        <v>2055</v>
      </c>
      <c r="E250" s="421" t="s">
        <v>2286</v>
      </c>
      <c r="F250" s="380" t="s">
        <v>1689</v>
      </c>
      <c r="G250" s="441">
        <v>0</v>
      </c>
      <c r="H250" s="441">
        <v>0</v>
      </c>
      <c r="I250" s="441">
        <v>0</v>
      </c>
      <c r="J250" s="441">
        <v>0.3</v>
      </c>
      <c r="K250" s="441">
        <v>0.6</v>
      </c>
      <c r="L250" s="441">
        <v>0.8</v>
      </c>
      <c r="M250" s="379"/>
      <c r="N250" s="572"/>
    </row>
    <row r="251" spans="1:14" s="436" customFormat="1" ht="21.95" customHeight="1" x14ac:dyDescent="0.2">
      <c r="A251" s="440" t="s">
        <v>2061</v>
      </c>
      <c r="B251" s="379" t="s">
        <v>2053</v>
      </c>
      <c r="C251" s="421" t="s">
        <v>2058</v>
      </c>
      <c r="D251" s="421" t="s">
        <v>2059</v>
      </c>
      <c r="E251" s="380" t="s">
        <v>2287</v>
      </c>
      <c r="F251" s="380" t="s">
        <v>1689</v>
      </c>
      <c r="G251" s="367">
        <v>0</v>
      </c>
      <c r="H251" s="367">
        <v>0</v>
      </c>
      <c r="I251" s="367">
        <v>0</v>
      </c>
      <c r="J251" s="367">
        <v>0.3</v>
      </c>
      <c r="K251" s="367">
        <v>0.9</v>
      </c>
      <c r="L251" s="368">
        <v>1</v>
      </c>
      <c r="M251" s="379"/>
      <c r="N251" s="572"/>
    </row>
    <row r="252" spans="1:14" s="436" customFormat="1" ht="21.95" customHeight="1" x14ac:dyDescent="0.2">
      <c r="A252" s="393">
        <v>2312225095</v>
      </c>
      <c r="B252" s="379" t="s">
        <v>2053</v>
      </c>
      <c r="C252" s="442" t="s">
        <v>2062</v>
      </c>
      <c r="D252" s="443" t="s">
        <v>2063</v>
      </c>
      <c r="E252" s="444" t="s">
        <v>2288</v>
      </c>
      <c r="F252" s="380" t="s">
        <v>1689</v>
      </c>
      <c r="G252" s="367">
        <v>0</v>
      </c>
      <c r="H252" s="367">
        <v>0</v>
      </c>
      <c r="I252" s="367">
        <v>0</v>
      </c>
      <c r="J252" s="367">
        <v>0.5</v>
      </c>
      <c r="K252" s="367">
        <v>1.5</v>
      </c>
      <c r="L252" s="368">
        <v>3</v>
      </c>
      <c r="M252" s="379"/>
      <c r="N252" s="572"/>
    </row>
    <row r="253" spans="1:14" s="436" customFormat="1" ht="21.95" customHeight="1" x14ac:dyDescent="0.2">
      <c r="A253" s="445">
        <v>2312220402</v>
      </c>
      <c r="B253" s="379" t="s">
        <v>2053</v>
      </c>
      <c r="C253" s="442" t="s">
        <v>2062</v>
      </c>
      <c r="D253" s="443" t="s">
        <v>2063</v>
      </c>
      <c r="E253" s="444" t="s">
        <v>2289</v>
      </c>
      <c r="F253" s="380" t="s">
        <v>1689</v>
      </c>
      <c r="G253" s="441">
        <v>0</v>
      </c>
      <c r="H253" s="441">
        <v>0</v>
      </c>
      <c r="I253" s="441">
        <v>0</v>
      </c>
      <c r="J253" s="441">
        <v>0.7</v>
      </c>
      <c r="K253" s="441">
        <v>13</v>
      </c>
      <c r="L253" s="441">
        <v>15</v>
      </c>
      <c r="M253" s="379"/>
      <c r="N253" s="572"/>
    </row>
    <row r="254" spans="1:14" s="436" customFormat="1" ht="21.95" customHeight="1" x14ac:dyDescent="0.2">
      <c r="A254" s="440" t="s">
        <v>2064</v>
      </c>
      <c r="B254" s="379" t="s">
        <v>2053</v>
      </c>
      <c r="C254" s="380" t="s">
        <v>2054</v>
      </c>
      <c r="D254" s="421" t="s">
        <v>2055</v>
      </c>
      <c r="E254" s="444" t="s">
        <v>2290</v>
      </c>
      <c r="F254" s="380" t="s">
        <v>1689</v>
      </c>
      <c r="G254" s="367">
        <v>0</v>
      </c>
      <c r="H254" s="367">
        <v>0</v>
      </c>
      <c r="I254" s="367">
        <v>0</v>
      </c>
      <c r="J254" s="367">
        <v>0.1</v>
      </c>
      <c r="K254" s="367">
        <v>6</v>
      </c>
      <c r="L254" s="368">
        <v>6.2</v>
      </c>
      <c r="M254" s="379"/>
      <c r="N254" s="572"/>
    </row>
    <row r="255" spans="1:14" s="436" customFormat="1" ht="21.95" customHeight="1" x14ac:dyDescent="0.2">
      <c r="A255" s="440" t="s">
        <v>2065</v>
      </c>
      <c r="B255" s="379" t="s">
        <v>2053</v>
      </c>
      <c r="C255" s="380" t="s">
        <v>2054</v>
      </c>
      <c r="D255" s="421" t="s">
        <v>2055</v>
      </c>
      <c r="E255" s="444" t="s">
        <v>2291</v>
      </c>
      <c r="F255" s="380" t="s">
        <v>1689</v>
      </c>
      <c r="G255" s="367">
        <v>0</v>
      </c>
      <c r="H255" s="367">
        <v>0</v>
      </c>
      <c r="I255" s="367">
        <v>0</v>
      </c>
      <c r="J255" s="367">
        <v>0.8</v>
      </c>
      <c r="K255" s="367">
        <v>1</v>
      </c>
      <c r="L255" s="368">
        <v>1.2</v>
      </c>
      <c r="M255" s="379"/>
      <c r="N255" s="572"/>
    </row>
    <row r="256" spans="1:14" s="436" customFormat="1" ht="21.95" customHeight="1" x14ac:dyDescent="0.2">
      <c r="A256" s="445">
        <v>2312129013</v>
      </c>
      <c r="B256" s="379" t="s">
        <v>2053</v>
      </c>
      <c r="C256" s="380" t="s">
        <v>2066</v>
      </c>
      <c r="D256" s="380" t="s">
        <v>2067</v>
      </c>
      <c r="E256" s="380" t="s">
        <v>2292</v>
      </c>
      <c r="F256" s="380" t="s">
        <v>1689</v>
      </c>
      <c r="G256" s="441">
        <v>0</v>
      </c>
      <c r="H256" s="441">
        <v>0</v>
      </c>
      <c r="I256" s="441">
        <v>0</v>
      </c>
      <c r="J256" s="441">
        <v>0.7</v>
      </c>
      <c r="K256" s="441">
        <v>0.8</v>
      </c>
      <c r="L256" s="441">
        <v>3.2</v>
      </c>
      <c r="M256" s="379"/>
      <c r="N256" s="572"/>
    </row>
    <row r="257" spans="1:14" s="436" customFormat="1" ht="21.95" customHeight="1" x14ac:dyDescent="0.2">
      <c r="A257" s="445">
        <v>2312229110</v>
      </c>
      <c r="B257" s="379" t="s">
        <v>2068</v>
      </c>
      <c r="C257" s="380" t="s">
        <v>2069</v>
      </c>
      <c r="D257" s="380"/>
      <c r="E257" s="380" t="s">
        <v>2293</v>
      </c>
      <c r="F257" s="380" t="s">
        <v>1689</v>
      </c>
      <c r="G257" s="367">
        <v>0</v>
      </c>
      <c r="H257" s="367">
        <v>0</v>
      </c>
      <c r="I257" s="367">
        <v>0</v>
      </c>
      <c r="J257" s="367">
        <v>0</v>
      </c>
      <c r="K257" s="367">
        <v>0.4</v>
      </c>
      <c r="L257" s="368">
        <v>0.8</v>
      </c>
      <c r="M257" s="379"/>
      <c r="N257" s="572"/>
    </row>
    <row r="258" spans="1:14" s="436" customFormat="1" ht="21.95" customHeight="1" x14ac:dyDescent="0.2">
      <c r="A258" s="445">
        <v>2312132003</v>
      </c>
      <c r="B258" s="379" t="s">
        <v>2070</v>
      </c>
      <c r="C258" s="380" t="s">
        <v>2071</v>
      </c>
      <c r="D258" s="380" t="s">
        <v>2072</v>
      </c>
      <c r="E258" s="421" t="s">
        <v>2294</v>
      </c>
      <c r="F258" s="380" t="s">
        <v>1689</v>
      </c>
      <c r="G258" s="367">
        <v>0</v>
      </c>
      <c r="H258" s="367">
        <v>0</v>
      </c>
      <c r="I258" s="367">
        <v>0</v>
      </c>
      <c r="J258" s="367">
        <v>0.05</v>
      </c>
      <c r="K258" s="367">
        <v>0.5</v>
      </c>
      <c r="L258" s="368">
        <v>0.5</v>
      </c>
      <c r="M258" s="379"/>
      <c r="N258" s="572"/>
    </row>
    <row r="259" spans="1:14" s="436" customFormat="1" ht="21.95" customHeight="1" x14ac:dyDescent="0.2">
      <c r="A259" s="445">
        <v>2312242001</v>
      </c>
      <c r="B259" s="379" t="s">
        <v>2073</v>
      </c>
      <c r="C259" s="380" t="s">
        <v>2074</v>
      </c>
      <c r="D259" s="380" t="s">
        <v>2075</v>
      </c>
      <c r="E259" s="380" t="s">
        <v>2295</v>
      </c>
      <c r="F259" s="380" t="s">
        <v>1689</v>
      </c>
      <c r="G259" s="367">
        <v>0</v>
      </c>
      <c r="H259" s="367">
        <v>0</v>
      </c>
      <c r="I259" s="367">
        <v>0</v>
      </c>
      <c r="J259" s="367">
        <v>0</v>
      </c>
      <c r="K259" s="367">
        <v>1.5</v>
      </c>
      <c r="L259" s="368">
        <v>10</v>
      </c>
      <c r="M259" s="379"/>
      <c r="N259" s="572"/>
    </row>
    <row r="260" spans="1:14" s="436" customFormat="1" ht="21.95" customHeight="1" x14ac:dyDescent="0.2">
      <c r="A260" s="445"/>
      <c r="B260" s="397" t="s">
        <v>2076</v>
      </c>
      <c r="C260" s="380"/>
      <c r="D260" s="380"/>
      <c r="E260" s="380"/>
      <c r="F260" s="380"/>
      <c r="G260" s="367"/>
      <c r="H260" s="367"/>
      <c r="I260" s="367"/>
      <c r="J260" s="367"/>
      <c r="K260" s="367"/>
      <c r="L260" s="368"/>
      <c r="M260" s="379"/>
      <c r="N260" s="572"/>
    </row>
    <row r="261" spans="1:14" ht="21.95" customHeight="1" x14ac:dyDescent="0.2">
      <c r="A261" s="445">
        <v>2313410003</v>
      </c>
      <c r="B261" s="379" t="s">
        <v>2077</v>
      </c>
      <c r="C261" s="380" t="s">
        <v>2078</v>
      </c>
      <c r="D261" s="380" t="s">
        <v>2079</v>
      </c>
      <c r="E261" s="380"/>
      <c r="F261" s="380" t="s">
        <v>1689</v>
      </c>
      <c r="G261" s="367">
        <v>0</v>
      </c>
      <c r="H261" s="367">
        <v>0</v>
      </c>
      <c r="I261" s="367">
        <v>0</v>
      </c>
      <c r="J261" s="367">
        <v>0</v>
      </c>
      <c r="K261" s="367">
        <v>0.04</v>
      </c>
      <c r="L261" s="368">
        <v>0.05</v>
      </c>
      <c r="M261" s="379"/>
      <c r="N261" s="379"/>
    </row>
    <row r="262" spans="1:14" s="436" customFormat="1" ht="21.95" customHeight="1" x14ac:dyDescent="0.2">
      <c r="A262" s="445">
        <v>2313421006</v>
      </c>
      <c r="B262" s="379" t="s">
        <v>2080</v>
      </c>
      <c r="C262" s="380" t="s">
        <v>2081</v>
      </c>
      <c r="D262" s="380" t="s">
        <v>2082</v>
      </c>
      <c r="E262" s="316"/>
      <c r="F262" s="380" t="s">
        <v>1689</v>
      </c>
      <c r="G262" s="367">
        <v>0</v>
      </c>
      <c r="H262" s="367">
        <v>0</v>
      </c>
      <c r="I262" s="367">
        <v>0</v>
      </c>
      <c r="J262" s="367">
        <v>0.02</v>
      </c>
      <c r="K262" s="367">
        <v>0.06</v>
      </c>
      <c r="L262" s="368">
        <v>7.0000000000000007E-2</v>
      </c>
      <c r="M262" s="379"/>
      <c r="N262" s="572"/>
    </row>
    <row r="263" spans="1:14" s="436" customFormat="1" ht="21.95" customHeight="1" x14ac:dyDescent="0.2">
      <c r="A263" s="445">
        <v>2313429004</v>
      </c>
      <c r="B263" s="379" t="s">
        <v>2080</v>
      </c>
      <c r="C263" s="380" t="s">
        <v>2083</v>
      </c>
      <c r="D263" s="380"/>
      <c r="E263" s="380" t="s">
        <v>2292</v>
      </c>
      <c r="F263" s="380" t="s">
        <v>1689</v>
      </c>
      <c r="G263" s="367">
        <v>0</v>
      </c>
      <c r="H263" s="367">
        <v>0</v>
      </c>
      <c r="I263" s="367">
        <v>0</v>
      </c>
      <c r="J263" s="367">
        <v>0</v>
      </c>
      <c r="K263" s="367">
        <v>7.0000000000000007E-2</v>
      </c>
      <c r="L263" s="368">
        <v>0.08</v>
      </c>
      <c r="M263" s="379"/>
      <c r="N263" s="572"/>
    </row>
    <row r="264" spans="1:14" s="436" customFormat="1" ht="21.95" customHeight="1" x14ac:dyDescent="0.2">
      <c r="A264" s="445">
        <v>2313120015</v>
      </c>
      <c r="B264" s="379" t="s">
        <v>2080</v>
      </c>
      <c r="C264" s="380" t="s">
        <v>2084</v>
      </c>
      <c r="D264" s="380"/>
      <c r="E264" s="380"/>
      <c r="F264" s="380" t="s">
        <v>1689</v>
      </c>
      <c r="G264" s="367">
        <v>0</v>
      </c>
      <c r="H264" s="367">
        <v>0</v>
      </c>
      <c r="I264" s="367">
        <v>0</v>
      </c>
      <c r="J264" s="367">
        <v>0</v>
      </c>
      <c r="K264" s="367">
        <v>0.3</v>
      </c>
      <c r="L264" s="368">
        <v>0.35</v>
      </c>
      <c r="M264" s="379"/>
      <c r="N264" s="572"/>
    </row>
    <row r="265" spans="1:14" s="436" customFormat="1" ht="21.95" customHeight="1" x14ac:dyDescent="0.2">
      <c r="A265" s="445">
        <v>2313220005</v>
      </c>
      <c r="B265" s="379" t="s">
        <v>2085</v>
      </c>
      <c r="C265" s="380" t="s">
        <v>2086</v>
      </c>
      <c r="D265" s="380" t="s">
        <v>2087</v>
      </c>
      <c r="E265" s="380"/>
      <c r="F265" s="380" t="s">
        <v>1689</v>
      </c>
      <c r="G265" s="367">
        <v>0</v>
      </c>
      <c r="H265" s="367">
        <v>0</v>
      </c>
      <c r="I265" s="367">
        <v>0</v>
      </c>
      <c r="J265" s="367">
        <v>0</v>
      </c>
      <c r="K265" s="367">
        <v>0.04</v>
      </c>
      <c r="L265" s="368">
        <v>0.05</v>
      </c>
      <c r="M265" s="379"/>
      <c r="N265" s="572"/>
    </row>
    <row r="266" spans="1:14" s="436" customFormat="1" ht="21.95" customHeight="1" x14ac:dyDescent="0.2">
      <c r="A266" s="427"/>
      <c r="B266" s="397" t="s">
        <v>2088</v>
      </c>
      <c r="C266" s="380"/>
      <c r="D266" s="380"/>
      <c r="E266" s="380"/>
      <c r="F266" s="380"/>
      <c r="G266" s="367"/>
      <c r="H266" s="367"/>
      <c r="I266" s="367"/>
      <c r="J266" s="367"/>
      <c r="K266" s="367"/>
      <c r="L266" s="368"/>
      <c r="M266" s="379"/>
      <c r="N266" s="572"/>
    </row>
    <row r="267" spans="1:14" ht="21.95" customHeight="1" x14ac:dyDescent="0.2">
      <c r="A267" s="378" t="s">
        <v>714</v>
      </c>
      <c r="B267" s="428" t="s">
        <v>2036</v>
      </c>
      <c r="C267" s="380" t="s">
        <v>715</v>
      </c>
      <c r="D267" s="380" t="s">
        <v>716</v>
      </c>
      <c r="E267" s="380" t="s">
        <v>717</v>
      </c>
      <c r="F267" s="380" t="s">
        <v>1689</v>
      </c>
      <c r="G267" s="367">
        <v>0</v>
      </c>
      <c r="H267" s="367">
        <v>0</v>
      </c>
      <c r="I267" s="367">
        <v>0</v>
      </c>
      <c r="J267" s="367">
        <v>0</v>
      </c>
      <c r="K267" s="367">
        <v>0.02</v>
      </c>
      <c r="L267" s="368">
        <v>0.02</v>
      </c>
      <c r="M267" s="379"/>
      <c r="N267" s="379"/>
    </row>
    <row r="268" spans="1:14" ht="21.95" customHeight="1" x14ac:dyDescent="0.2">
      <c r="A268" s="427">
        <v>2314221001</v>
      </c>
      <c r="B268" s="379" t="s">
        <v>2089</v>
      </c>
      <c r="C268" s="380" t="s">
        <v>2090</v>
      </c>
      <c r="D268" s="380"/>
      <c r="E268" s="380" t="s">
        <v>2296</v>
      </c>
      <c r="F268" s="380" t="s">
        <v>1689</v>
      </c>
      <c r="G268" s="367">
        <v>0</v>
      </c>
      <c r="H268" s="367">
        <v>0</v>
      </c>
      <c r="I268" s="367">
        <v>0</v>
      </c>
      <c r="J268" s="367">
        <v>0.8</v>
      </c>
      <c r="K268" s="367">
        <v>1.1000000000000001</v>
      </c>
      <c r="L268" s="368">
        <v>1.2</v>
      </c>
      <c r="M268" s="379"/>
      <c r="N268" s="379"/>
    </row>
    <row r="269" spans="1:14" s="436" customFormat="1" ht="21.95" customHeight="1" x14ac:dyDescent="0.2">
      <c r="A269" s="427">
        <v>2314145001</v>
      </c>
      <c r="B269" s="379" t="s">
        <v>2091</v>
      </c>
      <c r="C269" s="380" t="s">
        <v>2092</v>
      </c>
      <c r="D269" s="380" t="s">
        <v>2075</v>
      </c>
      <c r="E269" s="380"/>
      <c r="F269" s="380" t="s">
        <v>1689</v>
      </c>
      <c r="G269" s="367">
        <v>0</v>
      </c>
      <c r="H269" s="367">
        <v>0</v>
      </c>
      <c r="I269" s="367">
        <v>0</v>
      </c>
      <c r="J269" s="367">
        <v>0</v>
      </c>
      <c r="K269" s="367">
        <v>0.06</v>
      </c>
      <c r="L269" s="368">
        <v>7.0000000000000007E-2</v>
      </c>
      <c r="M269" s="379"/>
      <c r="N269" s="572"/>
    </row>
    <row r="270" spans="1:14" s="436" customFormat="1" ht="21.95" customHeight="1" x14ac:dyDescent="0.2">
      <c r="A270" s="427"/>
      <c r="B270" s="397" t="s">
        <v>2093</v>
      </c>
      <c r="C270" s="380"/>
      <c r="D270" s="380"/>
      <c r="E270" s="380"/>
      <c r="F270" s="380"/>
      <c r="G270" s="367"/>
      <c r="H270" s="367"/>
      <c r="I270" s="367"/>
      <c r="J270" s="367"/>
      <c r="K270" s="367"/>
      <c r="L270" s="368"/>
      <c r="M270" s="379"/>
      <c r="N270" s="572"/>
    </row>
    <row r="271" spans="1:14" ht="21.95" customHeight="1" x14ac:dyDescent="0.2">
      <c r="A271" s="380">
        <v>2317110010</v>
      </c>
      <c r="B271" s="379" t="s">
        <v>2094</v>
      </c>
      <c r="C271" s="380" t="s">
        <v>2095</v>
      </c>
      <c r="D271" s="380" t="s">
        <v>2096</v>
      </c>
      <c r="E271" s="380"/>
      <c r="F271" s="380" t="s">
        <v>1689</v>
      </c>
      <c r="G271" s="367">
        <v>0</v>
      </c>
      <c r="H271" s="367">
        <v>0</v>
      </c>
      <c r="I271" s="367">
        <v>0</v>
      </c>
      <c r="J271" s="367">
        <v>0</v>
      </c>
      <c r="K271" s="367">
        <v>0.3</v>
      </c>
      <c r="L271" s="368">
        <v>0.4</v>
      </c>
      <c r="M271" s="379"/>
      <c r="N271" s="379"/>
    </row>
    <row r="272" spans="1:14" s="436" customFormat="1" ht="21.95" customHeight="1" x14ac:dyDescent="0.2">
      <c r="A272" s="427">
        <v>2317229059</v>
      </c>
      <c r="B272" s="379" t="s">
        <v>2097</v>
      </c>
      <c r="C272" s="380" t="s">
        <v>2098</v>
      </c>
      <c r="D272" s="380" t="s">
        <v>2099</v>
      </c>
      <c r="E272" s="380" t="s">
        <v>2297</v>
      </c>
      <c r="F272" s="380" t="s">
        <v>1689</v>
      </c>
      <c r="G272" s="367">
        <v>0</v>
      </c>
      <c r="H272" s="367">
        <v>0</v>
      </c>
      <c r="I272" s="367">
        <v>0</v>
      </c>
      <c r="J272" s="367">
        <v>0</v>
      </c>
      <c r="K272" s="367">
        <v>0.02</v>
      </c>
      <c r="L272" s="368">
        <v>0.03</v>
      </c>
      <c r="M272" s="379"/>
      <c r="N272" s="572"/>
    </row>
    <row r="273" spans="1:14" s="436" customFormat="1" ht="21.95" customHeight="1" x14ac:dyDescent="0.2">
      <c r="A273" s="427"/>
      <c r="B273" s="397" t="s">
        <v>2100</v>
      </c>
      <c r="C273" s="380"/>
      <c r="D273" s="390"/>
      <c r="E273" s="380"/>
      <c r="F273" s="380"/>
      <c r="G273" s="367"/>
      <c r="H273" s="367"/>
      <c r="I273" s="367"/>
      <c r="J273" s="367"/>
      <c r="K273" s="367"/>
      <c r="L273" s="368"/>
      <c r="M273" s="379"/>
      <c r="N273" s="572"/>
    </row>
    <row r="274" spans="1:14" ht="21.95" customHeight="1" x14ac:dyDescent="0.2">
      <c r="A274" s="427">
        <v>2318320012</v>
      </c>
      <c r="B274" s="379" t="s">
        <v>2101</v>
      </c>
      <c r="C274" s="380" t="s">
        <v>2102</v>
      </c>
      <c r="D274" s="380" t="s">
        <v>2103</v>
      </c>
      <c r="E274" s="380"/>
      <c r="F274" s="380"/>
      <c r="G274" s="367">
        <v>0</v>
      </c>
      <c r="H274" s="367">
        <v>0</v>
      </c>
      <c r="I274" s="367">
        <v>0</v>
      </c>
      <c r="J274" s="367">
        <v>0</v>
      </c>
      <c r="K274" s="367">
        <v>0.2</v>
      </c>
      <c r="L274" s="368">
        <v>0.2</v>
      </c>
      <c r="M274" s="379"/>
      <c r="N274" s="379"/>
    </row>
    <row r="275" spans="1:14" s="436" customFormat="1" ht="21.95" customHeight="1" x14ac:dyDescent="0.2">
      <c r="A275" s="427"/>
      <c r="B275" s="397" t="s">
        <v>2104</v>
      </c>
      <c r="C275" s="380"/>
      <c r="D275" s="390"/>
      <c r="E275" s="380"/>
      <c r="F275" s="380"/>
      <c r="G275" s="367"/>
      <c r="H275" s="367"/>
      <c r="I275" s="367"/>
      <c r="J275" s="367"/>
      <c r="K275" s="367"/>
      <c r="L275" s="368"/>
      <c r="M275" s="379"/>
      <c r="N275" s="572"/>
    </row>
    <row r="276" spans="1:14" ht="21.95" customHeight="1" x14ac:dyDescent="0.2">
      <c r="A276" s="427">
        <v>2319130015</v>
      </c>
      <c r="B276" s="379" t="s">
        <v>2105</v>
      </c>
      <c r="C276" s="380">
        <v>646</v>
      </c>
      <c r="D276" s="380" t="s">
        <v>2106</v>
      </c>
      <c r="E276" s="380"/>
      <c r="F276" s="380" t="s">
        <v>1689</v>
      </c>
      <c r="G276" s="441">
        <v>0</v>
      </c>
      <c r="H276" s="441">
        <v>0</v>
      </c>
      <c r="I276" s="441">
        <v>7.0000000000000007E-2</v>
      </c>
      <c r="J276" s="441">
        <v>3.7</v>
      </c>
      <c r="K276" s="441">
        <v>10</v>
      </c>
      <c r="L276" s="441">
        <v>12</v>
      </c>
      <c r="M276" s="379"/>
      <c r="N276" s="379"/>
    </row>
    <row r="277" spans="1:14" s="436" customFormat="1" ht="21.95" customHeight="1" x14ac:dyDescent="0.2">
      <c r="A277" s="378">
        <v>2319130101</v>
      </c>
      <c r="B277" s="379" t="s">
        <v>2107</v>
      </c>
      <c r="C277" s="380" t="s">
        <v>2108</v>
      </c>
      <c r="D277" s="380" t="s">
        <v>2109</v>
      </c>
      <c r="E277" s="380"/>
      <c r="F277" s="380" t="s">
        <v>1689</v>
      </c>
      <c r="G277" s="441">
        <v>0</v>
      </c>
      <c r="H277" s="441">
        <v>0</v>
      </c>
      <c r="I277" s="441">
        <v>0.03</v>
      </c>
      <c r="J277" s="441">
        <v>2.14</v>
      </c>
      <c r="K277" s="441">
        <v>21.7</v>
      </c>
      <c r="L277" s="441">
        <v>21.7</v>
      </c>
      <c r="M277" s="379"/>
      <c r="N277" s="572"/>
    </row>
    <row r="278" spans="1:14" s="436" customFormat="1" ht="21.95" customHeight="1" x14ac:dyDescent="0.2">
      <c r="A278" s="427"/>
      <c r="B278" s="200" t="s">
        <v>2110</v>
      </c>
      <c r="C278" s="380"/>
      <c r="D278" s="380"/>
      <c r="E278" s="380"/>
      <c r="F278" s="380"/>
      <c r="G278" s="367"/>
      <c r="H278" s="367"/>
      <c r="I278" s="367"/>
      <c r="J278" s="367"/>
      <c r="K278" s="367"/>
      <c r="L278" s="368"/>
      <c r="M278" s="379"/>
      <c r="N278" s="572"/>
    </row>
    <row r="279" spans="1:14" ht="21.95" customHeight="1" x14ac:dyDescent="0.2">
      <c r="A279" s="427"/>
      <c r="B279" s="397" t="s">
        <v>2111</v>
      </c>
      <c r="C279" s="380"/>
      <c r="D279" s="380"/>
      <c r="E279" s="380"/>
      <c r="F279" s="380"/>
      <c r="G279" s="367"/>
      <c r="H279" s="367"/>
      <c r="I279" s="367"/>
      <c r="J279" s="367"/>
      <c r="K279" s="367"/>
      <c r="L279" s="368"/>
      <c r="M279" s="379"/>
      <c r="N279" s="379"/>
    </row>
    <row r="280" spans="1:14" ht="21.95" customHeight="1" x14ac:dyDescent="0.2">
      <c r="A280" s="427">
        <v>2332230009</v>
      </c>
      <c r="B280" s="379" t="s">
        <v>2112</v>
      </c>
      <c r="C280" s="380" t="s">
        <v>2113</v>
      </c>
      <c r="D280" s="380" t="s">
        <v>2114</v>
      </c>
      <c r="E280" s="380"/>
      <c r="F280" s="380" t="s">
        <v>1689</v>
      </c>
      <c r="G280" s="367">
        <v>0</v>
      </c>
      <c r="H280" s="367">
        <v>0</v>
      </c>
      <c r="I280" s="367">
        <v>0</v>
      </c>
      <c r="J280" s="367">
        <v>0</v>
      </c>
      <c r="K280" s="367">
        <v>0.01</v>
      </c>
      <c r="L280" s="368">
        <v>0.01</v>
      </c>
      <c r="M280" s="379"/>
      <c r="N280" s="379"/>
    </row>
    <row r="281" spans="1:14" s="436" customFormat="1" ht="21.95" customHeight="1" x14ac:dyDescent="0.2">
      <c r="A281" s="427">
        <v>2332230014</v>
      </c>
      <c r="B281" s="379" t="s">
        <v>2112</v>
      </c>
      <c r="C281" s="380" t="s">
        <v>718</v>
      </c>
      <c r="D281" s="380" t="s">
        <v>719</v>
      </c>
      <c r="E281" s="380"/>
      <c r="F281" s="380" t="s">
        <v>1689</v>
      </c>
      <c r="G281" s="367">
        <v>0</v>
      </c>
      <c r="H281" s="367">
        <v>0</v>
      </c>
      <c r="I281" s="367">
        <v>0</v>
      </c>
      <c r="J281" s="367">
        <v>0</v>
      </c>
      <c r="K281" s="367">
        <v>5.0000000000000001E-3</v>
      </c>
      <c r="L281" s="368">
        <v>5.0000000000000001E-3</v>
      </c>
      <c r="M281" s="379"/>
      <c r="N281" s="572"/>
    </row>
    <row r="282" spans="1:14" s="436" customFormat="1" ht="21.95" customHeight="1" x14ac:dyDescent="0.2">
      <c r="A282" s="427"/>
      <c r="B282" s="200" t="s">
        <v>2115</v>
      </c>
      <c r="C282" s="380"/>
      <c r="D282" s="380"/>
      <c r="E282" s="380"/>
      <c r="F282" s="380"/>
      <c r="G282" s="367"/>
      <c r="H282" s="367"/>
      <c r="I282" s="367"/>
      <c r="J282" s="367"/>
      <c r="K282" s="367"/>
      <c r="L282" s="368"/>
      <c r="M282" s="379"/>
      <c r="N282" s="572"/>
    </row>
    <row r="283" spans="1:14" ht="21.95" customHeight="1" x14ac:dyDescent="0.2">
      <c r="A283" s="427"/>
      <c r="B283" s="200" t="s">
        <v>2116</v>
      </c>
      <c r="C283" s="380"/>
      <c r="D283" s="380"/>
      <c r="E283" s="380"/>
      <c r="F283" s="380"/>
      <c r="G283" s="367"/>
      <c r="H283" s="367"/>
      <c r="I283" s="367"/>
      <c r="J283" s="367"/>
      <c r="K283" s="367"/>
      <c r="L283" s="368"/>
      <c r="M283" s="379"/>
      <c r="N283" s="379"/>
    </row>
    <row r="284" spans="1:14" ht="21.95" customHeight="1" x14ac:dyDescent="0.2">
      <c r="A284" s="427"/>
      <c r="B284" s="397" t="s">
        <v>2117</v>
      </c>
      <c r="C284" s="380"/>
      <c r="D284" s="380"/>
      <c r="E284" s="380"/>
      <c r="F284" s="380"/>
      <c r="G284" s="367"/>
      <c r="H284" s="367"/>
      <c r="I284" s="367"/>
      <c r="J284" s="367"/>
      <c r="K284" s="367"/>
      <c r="L284" s="368"/>
      <c r="M284" s="379"/>
      <c r="N284" s="379"/>
    </row>
    <row r="285" spans="1:14" ht="21.95" customHeight="1" x14ac:dyDescent="0.2">
      <c r="A285" s="427">
        <v>2413450001</v>
      </c>
      <c r="B285" s="379" t="s">
        <v>2118</v>
      </c>
      <c r="C285" s="380" t="s">
        <v>2119</v>
      </c>
      <c r="D285" s="380" t="s">
        <v>2120</v>
      </c>
      <c r="E285" s="380"/>
      <c r="F285" s="380" t="s">
        <v>1689</v>
      </c>
      <c r="G285" s="367">
        <v>0</v>
      </c>
      <c r="H285" s="367">
        <v>0</v>
      </c>
      <c r="I285" s="367">
        <v>0</v>
      </c>
      <c r="J285" s="367">
        <v>0</v>
      </c>
      <c r="K285" s="367">
        <v>0.03</v>
      </c>
      <c r="L285" s="368">
        <v>0.04</v>
      </c>
      <c r="M285" s="379"/>
      <c r="N285" s="379"/>
    </row>
    <row r="286" spans="1:14" s="436" customFormat="1" ht="21.95" customHeight="1" x14ac:dyDescent="0.2">
      <c r="A286" s="427"/>
      <c r="B286" s="397" t="s">
        <v>2121</v>
      </c>
      <c r="C286" s="380"/>
      <c r="D286" s="380"/>
      <c r="E286" s="380"/>
      <c r="F286" s="380"/>
      <c r="G286" s="367"/>
      <c r="H286" s="367"/>
      <c r="I286" s="367"/>
      <c r="J286" s="367"/>
      <c r="K286" s="367"/>
      <c r="L286" s="368"/>
      <c r="M286" s="379"/>
      <c r="N286" s="572"/>
    </row>
    <row r="287" spans="1:14" ht="21.95" customHeight="1" x14ac:dyDescent="0.2">
      <c r="A287" s="427">
        <v>2414520001</v>
      </c>
      <c r="B287" s="379" t="s">
        <v>2122</v>
      </c>
      <c r="C287" s="380"/>
      <c r="D287" s="380" t="s">
        <v>2123</v>
      </c>
      <c r="E287" s="380" t="s">
        <v>1984</v>
      </c>
      <c r="F287" s="380" t="s">
        <v>1689</v>
      </c>
      <c r="G287" s="367">
        <v>0</v>
      </c>
      <c r="H287" s="367">
        <v>0</v>
      </c>
      <c r="I287" s="367">
        <v>0</v>
      </c>
      <c r="J287" s="367">
        <v>7.0000000000000007E-2</v>
      </c>
      <c r="K287" s="367">
        <v>0.08</v>
      </c>
      <c r="L287" s="368">
        <v>0.09</v>
      </c>
      <c r="M287" s="379"/>
      <c r="N287" s="379"/>
    </row>
    <row r="288" spans="1:14" s="436" customFormat="1" ht="21.95" customHeight="1" x14ac:dyDescent="0.2">
      <c r="A288" s="427"/>
      <c r="B288" s="397" t="s">
        <v>2124</v>
      </c>
      <c r="C288" s="380"/>
      <c r="D288" s="380"/>
      <c r="E288" s="380"/>
      <c r="F288" s="380"/>
      <c r="G288" s="367"/>
      <c r="H288" s="367"/>
      <c r="I288" s="367"/>
      <c r="J288" s="367"/>
      <c r="K288" s="367"/>
      <c r="L288" s="368"/>
      <c r="M288" s="379"/>
      <c r="N288" s="572"/>
    </row>
    <row r="289" spans="1:14" ht="21.95" customHeight="1" x14ac:dyDescent="0.2">
      <c r="A289" s="427">
        <v>2416110101</v>
      </c>
      <c r="B289" s="379" t="s">
        <v>2125</v>
      </c>
      <c r="C289" s="380"/>
      <c r="D289" s="380" t="s">
        <v>2126</v>
      </c>
      <c r="E289" s="380"/>
      <c r="F289" s="380" t="s">
        <v>1689</v>
      </c>
      <c r="G289" s="367">
        <v>0</v>
      </c>
      <c r="H289" s="367">
        <v>0</v>
      </c>
      <c r="I289" s="367">
        <v>0</v>
      </c>
      <c r="J289" s="367">
        <v>0.05</v>
      </c>
      <c r="K289" s="367">
        <v>0.1</v>
      </c>
      <c r="L289" s="368">
        <v>0.14000000000000001</v>
      </c>
      <c r="M289" s="379"/>
      <c r="N289" s="379"/>
    </row>
    <row r="290" spans="1:14" s="436" customFormat="1" ht="21.95" customHeight="1" x14ac:dyDescent="0.2">
      <c r="A290" s="427"/>
      <c r="B290" s="397" t="s">
        <v>2127</v>
      </c>
      <c r="C290" s="380"/>
      <c r="D290" s="380"/>
      <c r="E290" s="380"/>
      <c r="F290" s="380"/>
      <c r="G290" s="367"/>
      <c r="H290" s="367"/>
      <c r="I290" s="367"/>
      <c r="J290" s="367"/>
      <c r="K290" s="367"/>
      <c r="L290" s="368"/>
      <c r="M290" s="379"/>
      <c r="N290" s="572"/>
    </row>
    <row r="291" spans="1:14" ht="21.95" customHeight="1" x14ac:dyDescent="0.2">
      <c r="A291" s="427">
        <v>2418110003</v>
      </c>
      <c r="B291" s="379" t="s">
        <v>2128</v>
      </c>
      <c r="C291" s="380"/>
      <c r="D291" s="380" t="s">
        <v>2129</v>
      </c>
      <c r="E291" s="380" t="s">
        <v>1975</v>
      </c>
      <c r="F291" s="380" t="s">
        <v>1689</v>
      </c>
      <c r="G291" s="367">
        <v>0</v>
      </c>
      <c r="H291" s="367">
        <v>0</v>
      </c>
      <c r="I291" s="367">
        <v>0</v>
      </c>
      <c r="J291" s="367">
        <v>1.3</v>
      </c>
      <c r="K291" s="367">
        <v>1.5</v>
      </c>
      <c r="L291" s="368">
        <v>1.6</v>
      </c>
      <c r="M291" s="379"/>
      <c r="N291" s="379"/>
    </row>
    <row r="292" spans="1:14" s="436" customFormat="1" ht="21.95" customHeight="1" x14ac:dyDescent="0.2">
      <c r="A292" s="427"/>
      <c r="B292" s="200" t="s">
        <v>2130</v>
      </c>
      <c r="C292" s="380"/>
      <c r="D292" s="380"/>
      <c r="E292" s="380"/>
      <c r="F292" s="380"/>
      <c r="G292" s="367"/>
      <c r="H292" s="367"/>
      <c r="I292" s="367"/>
      <c r="J292" s="367"/>
      <c r="K292" s="367"/>
      <c r="L292" s="368"/>
      <c r="M292" s="379"/>
      <c r="N292" s="572"/>
    </row>
    <row r="293" spans="1:14" ht="21.95" customHeight="1" x14ac:dyDescent="0.2">
      <c r="A293" s="427"/>
      <c r="B293" s="397" t="s">
        <v>2131</v>
      </c>
      <c r="C293" s="380"/>
      <c r="D293" s="380"/>
      <c r="E293" s="380"/>
      <c r="F293" s="380"/>
      <c r="G293" s="367"/>
      <c r="H293" s="367"/>
      <c r="I293" s="367"/>
      <c r="J293" s="367"/>
      <c r="K293" s="367"/>
      <c r="L293" s="368"/>
      <c r="M293" s="379"/>
      <c r="N293" s="379"/>
    </row>
    <row r="294" spans="1:14" ht="21.95" customHeight="1" x14ac:dyDescent="0.2">
      <c r="A294" s="427">
        <v>2422320004</v>
      </c>
      <c r="B294" s="379" t="s">
        <v>2132</v>
      </c>
      <c r="C294" s="380" t="s">
        <v>2133</v>
      </c>
      <c r="D294" s="380" t="s">
        <v>2134</v>
      </c>
      <c r="E294" s="380"/>
      <c r="F294" s="380" t="s">
        <v>1689</v>
      </c>
      <c r="G294" s="367">
        <v>0</v>
      </c>
      <c r="H294" s="367">
        <v>0</v>
      </c>
      <c r="I294" s="367">
        <v>0</v>
      </c>
      <c r="J294" s="367">
        <v>0</v>
      </c>
      <c r="K294" s="367">
        <v>0.01</v>
      </c>
      <c r="L294" s="368">
        <v>0.02</v>
      </c>
      <c r="M294" s="379"/>
      <c r="N294" s="379"/>
    </row>
    <row r="295" spans="1:14" s="436" customFormat="1" ht="21.95" customHeight="1" x14ac:dyDescent="0.2">
      <c r="A295" s="427"/>
      <c r="B295" s="200" t="s">
        <v>2135</v>
      </c>
      <c r="C295" s="380"/>
      <c r="D295" s="380"/>
      <c r="E295" s="380"/>
      <c r="F295" s="380"/>
      <c r="G295" s="367"/>
      <c r="H295" s="367"/>
      <c r="I295" s="367"/>
      <c r="J295" s="367"/>
      <c r="K295" s="367"/>
      <c r="L295" s="368"/>
      <c r="M295" s="379"/>
      <c r="N295" s="572"/>
    </row>
    <row r="296" spans="1:14" ht="21.95" customHeight="1" x14ac:dyDescent="0.2">
      <c r="A296" s="427"/>
      <c r="B296" s="397" t="s">
        <v>2136</v>
      </c>
      <c r="C296" s="380"/>
      <c r="D296" s="380"/>
      <c r="E296" s="380"/>
      <c r="F296" s="380"/>
      <c r="G296" s="367"/>
      <c r="H296" s="367"/>
      <c r="I296" s="367"/>
      <c r="J296" s="367"/>
      <c r="K296" s="367"/>
      <c r="L296" s="368"/>
      <c r="M296" s="379"/>
      <c r="N296" s="379"/>
    </row>
    <row r="297" spans="1:14" ht="21.95" customHeight="1" x14ac:dyDescent="0.2">
      <c r="A297" s="427">
        <v>2453720002</v>
      </c>
      <c r="B297" s="379" t="s">
        <v>2137</v>
      </c>
      <c r="C297" s="380"/>
      <c r="D297" s="380" t="s">
        <v>2138</v>
      </c>
      <c r="E297" s="380" t="s">
        <v>1984</v>
      </c>
      <c r="F297" s="380" t="s">
        <v>1689</v>
      </c>
      <c r="G297" s="367">
        <v>0</v>
      </c>
      <c r="H297" s="367">
        <v>0</v>
      </c>
      <c r="I297" s="367">
        <v>0</v>
      </c>
      <c r="J297" s="367">
        <v>0.06</v>
      </c>
      <c r="K297" s="367">
        <v>0.09</v>
      </c>
      <c r="L297" s="368">
        <v>0.28000000000000003</v>
      </c>
      <c r="M297" s="379"/>
      <c r="N297" s="379"/>
    </row>
    <row r="298" spans="1:14" s="436" customFormat="1" ht="21.95" customHeight="1" x14ac:dyDescent="0.2">
      <c r="A298" s="427"/>
      <c r="B298" s="200" t="s">
        <v>2139</v>
      </c>
      <c r="C298" s="380"/>
      <c r="D298" s="380"/>
      <c r="E298" s="380"/>
      <c r="F298" s="380"/>
      <c r="G298" s="367"/>
      <c r="H298" s="367"/>
      <c r="I298" s="367"/>
      <c r="J298" s="367"/>
      <c r="K298" s="367"/>
      <c r="L298" s="368"/>
      <c r="M298" s="379"/>
      <c r="N298" s="572"/>
    </row>
    <row r="299" spans="1:14" ht="21.95" customHeight="1" x14ac:dyDescent="0.2">
      <c r="A299" s="427"/>
      <c r="B299" s="397" t="s">
        <v>2140</v>
      </c>
      <c r="C299" s="380"/>
      <c r="D299" s="380"/>
      <c r="E299" s="380"/>
      <c r="F299" s="380"/>
      <c r="G299" s="367"/>
      <c r="H299" s="367"/>
      <c r="I299" s="367"/>
      <c r="J299" s="367"/>
      <c r="K299" s="367"/>
      <c r="L299" s="368"/>
      <c r="M299" s="379"/>
      <c r="N299" s="379"/>
    </row>
    <row r="300" spans="1:14" ht="21.95" customHeight="1" x14ac:dyDescent="0.2">
      <c r="A300" s="427">
        <v>2493100006</v>
      </c>
      <c r="B300" s="379" t="s">
        <v>2141</v>
      </c>
      <c r="C300" s="380"/>
      <c r="D300" s="380" t="s">
        <v>2142</v>
      </c>
      <c r="E300" s="380"/>
      <c r="F300" s="380" t="s">
        <v>1689</v>
      </c>
      <c r="G300" s="367">
        <v>0</v>
      </c>
      <c r="H300" s="367">
        <v>0</v>
      </c>
      <c r="I300" s="367">
        <v>0</v>
      </c>
      <c r="J300" s="367">
        <v>0</v>
      </c>
      <c r="K300" s="367">
        <v>8.0000000000000002E-3</v>
      </c>
      <c r="L300" s="368">
        <v>0.01</v>
      </c>
      <c r="M300" s="379"/>
      <c r="N300" s="379"/>
    </row>
    <row r="301" spans="1:14" s="436" customFormat="1" ht="21.95" customHeight="1" x14ac:dyDescent="0.2">
      <c r="A301" s="427"/>
      <c r="B301" s="200" t="s">
        <v>2143</v>
      </c>
      <c r="C301" s="380"/>
      <c r="D301" s="380"/>
      <c r="E301" s="380"/>
      <c r="F301" s="380"/>
      <c r="G301" s="367"/>
      <c r="H301" s="367"/>
      <c r="I301" s="367"/>
      <c r="J301" s="367"/>
      <c r="K301" s="367"/>
      <c r="L301" s="368"/>
      <c r="M301" s="379"/>
      <c r="N301" s="572"/>
    </row>
    <row r="302" spans="1:14" ht="21.95" customHeight="1" x14ac:dyDescent="0.2">
      <c r="A302" s="427"/>
      <c r="B302" s="200" t="s">
        <v>2144</v>
      </c>
      <c r="C302" s="380"/>
      <c r="D302" s="380"/>
      <c r="E302" s="380"/>
      <c r="F302" s="380"/>
      <c r="G302" s="367"/>
      <c r="H302" s="367"/>
      <c r="I302" s="367"/>
      <c r="J302" s="367"/>
      <c r="K302" s="367"/>
      <c r="L302" s="368"/>
      <c r="M302" s="379"/>
      <c r="N302" s="379"/>
    </row>
    <row r="303" spans="1:14" ht="21.95" customHeight="1" x14ac:dyDescent="0.2">
      <c r="A303" s="427"/>
      <c r="B303" s="397" t="s">
        <v>2145</v>
      </c>
      <c r="C303" s="380"/>
      <c r="D303" s="380"/>
      <c r="E303" s="380"/>
      <c r="F303" s="380"/>
      <c r="G303" s="367"/>
      <c r="H303" s="367"/>
      <c r="I303" s="367"/>
      <c r="J303" s="367"/>
      <c r="K303" s="367"/>
      <c r="L303" s="368"/>
      <c r="M303" s="379"/>
      <c r="N303" s="379"/>
    </row>
    <row r="304" spans="1:14" ht="21.95" customHeight="1" x14ac:dyDescent="0.2">
      <c r="A304" s="427">
        <v>2513110103</v>
      </c>
      <c r="B304" s="379" t="s">
        <v>2146</v>
      </c>
      <c r="C304" s="380" t="s">
        <v>2147</v>
      </c>
      <c r="D304" s="380" t="s">
        <v>2148</v>
      </c>
      <c r="E304" s="380"/>
      <c r="F304" s="380" t="s">
        <v>1689</v>
      </c>
      <c r="G304" s="367">
        <v>0</v>
      </c>
      <c r="H304" s="367">
        <v>0</v>
      </c>
      <c r="I304" s="367">
        <v>0</v>
      </c>
      <c r="J304" s="367">
        <v>6.0000000000000001E-3</v>
      </c>
      <c r="K304" s="367">
        <v>8.0000000000000002E-3</v>
      </c>
      <c r="L304" s="368">
        <v>0.01</v>
      </c>
      <c r="M304" s="379"/>
      <c r="N304" s="379"/>
    </row>
    <row r="305" spans="1:14" s="436" customFormat="1" ht="21.95" customHeight="1" x14ac:dyDescent="0.2">
      <c r="A305" s="427">
        <v>2385100031</v>
      </c>
      <c r="B305" s="379" t="s">
        <v>2149</v>
      </c>
      <c r="C305" s="380" t="s">
        <v>2150</v>
      </c>
      <c r="D305" s="380" t="s">
        <v>2151</v>
      </c>
      <c r="E305" s="380"/>
      <c r="F305" s="380" t="s">
        <v>1689</v>
      </c>
      <c r="G305" s="367">
        <v>0</v>
      </c>
      <c r="H305" s="367">
        <v>0</v>
      </c>
      <c r="I305" s="367">
        <v>0</v>
      </c>
      <c r="J305" s="367">
        <v>0.01</v>
      </c>
      <c r="K305" s="367">
        <v>0.05</v>
      </c>
      <c r="L305" s="368">
        <v>0.09</v>
      </c>
      <c r="M305" s="379"/>
      <c r="N305" s="572"/>
    </row>
    <row r="306" spans="1:14" s="436" customFormat="1" ht="21.95" customHeight="1" x14ac:dyDescent="0.2">
      <c r="A306" s="427"/>
      <c r="B306" s="200" t="s">
        <v>2152</v>
      </c>
      <c r="C306" s="380"/>
      <c r="D306" s="380"/>
      <c r="E306" s="380"/>
      <c r="F306" s="380"/>
      <c r="G306" s="379"/>
      <c r="H306" s="379"/>
      <c r="I306" s="379"/>
      <c r="J306" s="379"/>
      <c r="K306" s="379"/>
      <c r="L306" s="379"/>
      <c r="M306" s="379"/>
      <c r="N306" s="572"/>
    </row>
    <row r="307" spans="1:14" ht="21.95" customHeight="1" x14ac:dyDescent="0.2">
      <c r="A307" s="427"/>
      <c r="B307" s="397" t="s">
        <v>2153</v>
      </c>
      <c r="C307" s="380"/>
      <c r="D307" s="380"/>
      <c r="E307" s="380"/>
      <c r="F307" s="380"/>
      <c r="G307" s="367"/>
      <c r="H307" s="367"/>
      <c r="I307" s="367"/>
      <c r="J307" s="367"/>
      <c r="K307" s="367"/>
      <c r="L307" s="368"/>
      <c r="M307" s="379"/>
      <c r="N307" s="379"/>
    </row>
    <row r="308" spans="1:14" ht="21.95" customHeight="1" x14ac:dyDescent="0.2">
      <c r="A308" s="427">
        <v>2543100029</v>
      </c>
      <c r="B308" s="379" t="s">
        <v>2154</v>
      </c>
      <c r="C308" s="380" t="s">
        <v>2155</v>
      </c>
      <c r="D308" s="380" t="s">
        <v>2156</v>
      </c>
      <c r="E308" s="380">
        <v>3</v>
      </c>
      <c r="F308" s="380" t="s">
        <v>1689</v>
      </c>
      <c r="G308" s="367">
        <v>0</v>
      </c>
      <c r="H308" s="367">
        <v>0</v>
      </c>
      <c r="I308" s="367">
        <v>0.2</v>
      </c>
      <c r="J308" s="367">
        <v>0.4</v>
      </c>
      <c r="K308" s="367">
        <v>0.8</v>
      </c>
      <c r="L308" s="368">
        <v>1</v>
      </c>
      <c r="M308" s="379"/>
      <c r="N308" s="379"/>
    </row>
    <row r="309" spans="1:14" s="436" customFormat="1" ht="21.95" customHeight="1" x14ac:dyDescent="0.2">
      <c r="A309" s="427">
        <v>2543203004</v>
      </c>
      <c r="B309" s="379" t="s">
        <v>2157</v>
      </c>
      <c r="C309" s="380" t="s">
        <v>2158</v>
      </c>
      <c r="D309" s="380" t="s">
        <v>2156</v>
      </c>
      <c r="E309" s="380">
        <v>4</v>
      </c>
      <c r="F309" s="380" t="s">
        <v>1689</v>
      </c>
      <c r="G309" s="367">
        <v>0</v>
      </c>
      <c r="H309" s="367">
        <v>0</v>
      </c>
      <c r="I309" s="367">
        <v>0.1</v>
      </c>
      <c r="J309" s="367">
        <v>0.2</v>
      </c>
      <c r="K309" s="367">
        <v>0.3</v>
      </c>
      <c r="L309" s="368">
        <v>0.4</v>
      </c>
      <c r="M309" s="379"/>
      <c r="N309" s="572"/>
    </row>
    <row r="310" spans="1:14" s="436" customFormat="1" ht="21.95" customHeight="1" x14ac:dyDescent="0.2">
      <c r="A310" s="427"/>
      <c r="B310" s="200" t="s">
        <v>2159</v>
      </c>
      <c r="C310" s="380"/>
      <c r="D310" s="380"/>
      <c r="E310" s="380"/>
      <c r="F310" s="380"/>
      <c r="G310" s="367"/>
      <c r="H310" s="367"/>
      <c r="I310" s="367"/>
      <c r="J310" s="367"/>
      <c r="K310" s="367"/>
      <c r="L310" s="368"/>
      <c r="M310" s="379"/>
      <c r="N310" s="572"/>
    </row>
    <row r="311" spans="1:14" ht="21.95" customHeight="1" x14ac:dyDescent="0.2">
      <c r="A311" s="427"/>
      <c r="B311" s="397" t="s">
        <v>2160</v>
      </c>
      <c r="C311" s="380"/>
      <c r="D311" s="380"/>
      <c r="E311" s="380"/>
      <c r="F311" s="380"/>
      <c r="G311" s="429"/>
      <c r="H311" s="429"/>
      <c r="I311" s="429"/>
      <c r="J311" s="429"/>
      <c r="K311" s="429"/>
      <c r="L311" s="429"/>
      <c r="M311" s="379"/>
      <c r="N311" s="379"/>
    </row>
    <row r="312" spans="1:14" ht="21.95" customHeight="1" x14ac:dyDescent="0.2">
      <c r="A312" s="427">
        <v>2553310062</v>
      </c>
      <c r="B312" s="379" t="s">
        <v>597</v>
      </c>
      <c r="C312" s="380" t="s">
        <v>2161</v>
      </c>
      <c r="D312" s="380" t="s">
        <v>596</v>
      </c>
      <c r="E312" s="380" t="s">
        <v>2162</v>
      </c>
      <c r="F312" s="380" t="s">
        <v>1820</v>
      </c>
      <c r="G312" s="367">
        <v>0</v>
      </c>
      <c r="H312" s="367">
        <v>0</v>
      </c>
      <c r="I312" s="367">
        <v>0.01</v>
      </c>
      <c r="J312" s="367">
        <v>0.03</v>
      </c>
      <c r="K312" s="368">
        <v>0.04</v>
      </c>
      <c r="L312" s="368">
        <v>0.04</v>
      </c>
      <c r="M312" s="379"/>
      <c r="N312" s="379"/>
    </row>
    <row r="313" spans="1:14" s="436" customFormat="1" ht="21.95" customHeight="1" x14ac:dyDescent="0.2">
      <c r="A313" s="427">
        <v>2553314013</v>
      </c>
      <c r="B313" s="379" t="s">
        <v>597</v>
      </c>
      <c r="C313" s="380" t="s">
        <v>2161</v>
      </c>
      <c r="D313" s="380" t="s">
        <v>2163</v>
      </c>
      <c r="E313" s="380" t="s">
        <v>2167</v>
      </c>
      <c r="F313" s="380" t="s">
        <v>1820</v>
      </c>
      <c r="G313" s="367">
        <v>0</v>
      </c>
      <c r="H313" s="367">
        <v>0</v>
      </c>
      <c r="I313" s="367">
        <v>0.01</v>
      </c>
      <c r="J313" s="367">
        <v>0.03</v>
      </c>
      <c r="K313" s="368">
        <v>0.04</v>
      </c>
      <c r="L313" s="368">
        <v>0.04</v>
      </c>
      <c r="M313" s="379"/>
      <c r="N313" s="572"/>
    </row>
    <row r="314" spans="1:14" ht="21.95" customHeight="1" x14ac:dyDescent="0.2">
      <c r="A314" s="427">
        <v>2553310022</v>
      </c>
      <c r="B314" s="379" t="s">
        <v>597</v>
      </c>
      <c r="C314" s="380" t="s">
        <v>2161</v>
      </c>
      <c r="D314" s="380" t="s">
        <v>2163</v>
      </c>
      <c r="E314" s="380" t="s">
        <v>2165</v>
      </c>
      <c r="F314" s="380" t="s">
        <v>1820</v>
      </c>
      <c r="G314" s="367">
        <v>0</v>
      </c>
      <c r="H314" s="367">
        <v>0</v>
      </c>
      <c r="I314" s="367">
        <v>0.01</v>
      </c>
      <c r="J314" s="367">
        <v>0.03</v>
      </c>
      <c r="K314" s="368">
        <v>0.04</v>
      </c>
      <c r="L314" s="368">
        <v>0.04</v>
      </c>
      <c r="M314" s="379"/>
      <c r="N314" s="379"/>
    </row>
    <row r="315" spans="1:14" ht="21.95" customHeight="1" x14ac:dyDescent="0.2">
      <c r="A315" s="427">
        <v>2553310008</v>
      </c>
      <c r="B315" s="379" t="s">
        <v>597</v>
      </c>
      <c r="C315" s="380" t="s">
        <v>2161</v>
      </c>
      <c r="D315" s="380" t="s">
        <v>2163</v>
      </c>
      <c r="E315" s="380" t="s">
        <v>2164</v>
      </c>
      <c r="F315" s="380" t="s">
        <v>1820</v>
      </c>
      <c r="G315" s="367">
        <v>0</v>
      </c>
      <c r="H315" s="367">
        <v>0</v>
      </c>
      <c r="I315" s="367">
        <v>0.03</v>
      </c>
      <c r="J315" s="367">
        <v>0.1</v>
      </c>
      <c r="K315" s="368">
        <v>0.13</v>
      </c>
      <c r="L315" s="368">
        <v>0.13</v>
      </c>
      <c r="M315" s="379"/>
      <c r="N315" s="379"/>
    </row>
    <row r="316" spans="1:14" ht="21.95" customHeight="1" x14ac:dyDescent="0.2">
      <c r="A316" s="427">
        <v>2553310025</v>
      </c>
      <c r="B316" s="379" t="s">
        <v>597</v>
      </c>
      <c r="C316" s="380" t="s">
        <v>2161</v>
      </c>
      <c r="D316" s="380" t="s">
        <v>2163</v>
      </c>
      <c r="E316" s="380" t="s">
        <v>2166</v>
      </c>
      <c r="F316" s="380" t="s">
        <v>1820</v>
      </c>
      <c r="G316" s="367">
        <v>0</v>
      </c>
      <c r="H316" s="367">
        <v>0</v>
      </c>
      <c r="I316" s="367">
        <v>0.01</v>
      </c>
      <c r="J316" s="367">
        <v>0.03</v>
      </c>
      <c r="K316" s="368">
        <v>0.04</v>
      </c>
      <c r="L316" s="368">
        <v>0.04</v>
      </c>
      <c r="M316" s="379"/>
      <c r="N316" s="379"/>
    </row>
    <row r="317" spans="1:14" ht="21.95" customHeight="1" x14ac:dyDescent="0.2">
      <c r="A317" s="427">
        <v>2553220008</v>
      </c>
      <c r="B317" s="379" t="s">
        <v>2168</v>
      </c>
      <c r="C317" s="380" t="s">
        <v>2169</v>
      </c>
      <c r="D317" s="380" t="s">
        <v>2170</v>
      </c>
      <c r="E317" s="380" t="s">
        <v>2171</v>
      </c>
      <c r="F317" s="380" t="s">
        <v>1820</v>
      </c>
      <c r="G317" s="367">
        <v>0</v>
      </c>
      <c r="H317" s="367">
        <v>0</v>
      </c>
      <c r="I317" s="367">
        <v>0.02</v>
      </c>
      <c r="J317" s="367">
        <v>0.06</v>
      </c>
      <c r="K317" s="368">
        <v>0.1</v>
      </c>
      <c r="L317" s="368">
        <v>0.1</v>
      </c>
      <c r="M317" s="379"/>
      <c r="N317" s="379"/>
    </row>
    <row r="318" spans="1:14" s="436" customFormat="1" ht="21.95" customHeight="1" x14ac:dyDescent="0.2">
      <c r="A318" s="427">
        <v>2553250012</v>
      </c>
      <c r="B318" s="379" t="s">
        <v>2168</v>
      </c>
      <c r="C318" s="380" t="s">
        <v>2172</v>
      </c>
      <c r="D318" s="380" t="s">
        <v>2170</v>
      </c>
      <c r="E318" s="380" t="s">
        <v>2173</v>
      </c>
      <c r="F318" s="380" t="s">
        <v>1820</v>
      </c>
      <c r="G318" s="367">
        <v>0</v>
      </c>
      <c r="H318" s="367">
        <v>0</v>
      </c>
      <c r="I318" s="367">
        <v>0.02</v>
      </c>
      <c r="J318" s="367">
        <v>0.4</v>
      </c>
      <c r="K318" s="368">
        <v>0.5</v>
      </c>
      <c r="L318" s="368">
        <v>0.5</v>
      </c>
      <c r="M318" s="379"/>
      <c r="N318" s="572"/>
    </row>
    <row r="319" spans="1:14" s="436" customFormat="1" ht="21.95" customHeight="1" x14ac:dyDescent="0.2">
      <c r="A319" s="427">
        <v>3187224166</v>
      </c>
      <c r="B319" s="379" t="s">
        <v>2174</v>
      </c>
      <c r="C319" s="380" t="s">
        <v>2175</v>
      </c>
      <c r="D319" s="380" t="s">
        <v>2176</v>
      </c>
      <c r="E319" s="380"/>
      <c r="F319" s="380" t="s">
        <v>1820</v>
      </c>
      <c r="G319" s="367">
        <v>0</v>
      </c>
      <c r="H319" s="367">
        <v>0</v>
      </c>
      <c r="I319" s="367">
        <v>0.03</v>
      </c>
      <c r="J319" s="367">
        <v>0.1</v>
      </c>
      <c r="K319" s="368">
        <v>0.2</v>
      </c>
      <c r="L319" s="368">
        <v>0.2</v>
      </c>
      <c r="M319" s="379"/>
      <c r="N319" s="572"/>
    </row>
    <row r="320" spans="1:14" ht="21.95" customHeight="1" x14ac:dyDescent="0.2">
      <c r="A320" s="427"/>
      <c r="B320" s="397" t="s">
        <v>2179</v>
      </c>
      <c r="C320" s="380"/>
      <c r="D320" s="380"/>
      <c r="E320" s="380"/>
      <c r="F320" s="380"/>
      <c r="G320" s="367"/>
      <c r="H320" s="367"/>
      <c r="I320" s="367"/>
      <c r="J320" s="367"/>
      <c r="K320" s="367"/>
      <c r="L320" s="368"/>
      <c r="M320" s="379"/>
      <c r="N320" s="379"/>
    </row>
    <row r="321" spans="1:14" ht="21.95" customHeight="1" x14ac:dyDescent="0.2">
      <c r="A321" s="427">
        <v>2559345002</v>
      </c>
      <c r="B321" s="379" t="s">
        <v>2180</v>
      </c>
      <c r="C321" s="380"/>
      <c r="D321" s="380" t="s">
        <v>2181</v>
      </c>
      <c r="E321" s="380" t="s">
        <v>2182</v>
      </c>
      <c r="F321" s="380" t="s">
        <v>1824</v>
      </c>
      <c r="G321" s="367">
        <v>0</v>
      </c>
      <c r="H321" s="367">
        <v>0</v>
      </c>
      <c r="I321" s="367">
        <v>0</v>
      </c>
      <c r="J321" s="367">
        <v>0.02</v>
      </c>
      <c r="K321" s="367">
        <v>2.5000000000000001E-2</v>
      </c>
      <c r="L321" s="368">
        <v>0.03</v>
      </c>
      <c r="M321" s="379"/>
      <c r="N321" s="379"/>
    </row>
    <row r="322" spans="1:14" s="436" customFormat="1" ht="21.95" customHeight="1" x14ac:dyDescent="0.2">
      <c r="A322" s="427"/>
      <c r="B322" s="200" t="s">
        <v>2183</v>
      </c>
      <c r="C322" s="380"/>
      <c r="D322" s="380"/>
      <c r="E322" s="380"/>
      <c r="F322" s="380"/>
      <c r="G322" s="367"/>
      <c r="H322" s="367"/>
      <c r="I322" s="367"/>
      <c r="J322" s="367"/>
      <c r="K322" s="367"/>
      <c r="L322" s="368"/>
      <c r="M322" s="379"/>
      <c r="N322" s="572"/>
    </row>
    <row r="323" spans="1:14" ht="21.95" customHeight="1" x14ac:dyDescent="0.2">
      <c r="A323" s="427"/>
      <c r="B323" s="397" t="s">
        <v>2184</v>
      </c>
      <c r="C323" s="380"/>
      <c r="D323" s="380"/>
      <c r="E323" s="380"/>
      <c r="F323" s="380"/>
      <c r="G323" s="367"/>
      <c r="H323" s="367"/>
      <c r="I323" s="367"/>
      <c r="J323" s="367"/>
      <c r="K323" s="367"/>
      <c r="L323" s="368"/>
      <c r="M323" s="379"/>
      <c r="N323" s="379"/>
    </row>
    <row r="324" spans="1:14" ht="21.95" customHeight="1" x14ac:dyDescent="0.2">
      <c r="A324" s="446" t="s">
        <v>2258</v>
      </c>
      <c r="B324" s="428" t="s">
        <v>2259</v>
      </c>
      <c r="C324" s="447" t="s">
        <v>2260</v>
      </c>
      <c r="D324" s="443" t="s">
        <v>2261</v>
      </c>
      <c r="E324" s="381" t="s">
        <v>2262</v>
      </c>
      <c r="F324" s="380" t="s">
        <v>1824</v>
      </c>
      <c r="G324" s="367">
        <v>0</v>
      </c>
      <c r="H324" s="367">
        <v>0</v>
      </c>
      <c r="I324" s="370">
        <v>0.4</v>
      </c>
      <c r="J324" s="370">
        <v>4</v>
      </c>
      <c r="K324" s="370">
        <v>18</v>
      </c>
      <c r="L324" s="370">
        <v>18</v>
      </c>
      <c r="M324" s="379"/>
      <c r="N324" s="379"/>
    </row>
    <row r="325" spans="1:14" s="436" customFormat="1" ht="21.95" customHeight="1" x14ac:dyDescent="0.2">
      <c r="A325" s="427"/>
      <c r="B325" s="397" t="s">
        <v>2185</v>
      </c>
      <c r="C325" s="380"/>
      <c r="D325" s="380"/>
      <c r="E325" s="380"/>
      <c r="F325" s="380"/>
      <c r="G325" s="367"/>
      <c r="H325" s="367"/>
      <c r="I325" s="367"/>
      <c r="J325" s="367"/>
      <c r="K325" s="367"/>
      <c r="L325" s="368"/>
      <c r="M325" s="379"/>
      <c r="N325" s="572"/>
    </row>
    <row r="326" spans="1:14" ht="21.95" customHeight="1" x14ac:dyDescent="0.2">
      <c r="A326" s="427">
        <v>2567600008</v>
      </c>
      <c r="B326" s="379" t="s">
        <v>2186</v>
      </c>
      <c r="C326" s="380" t="s">
        <v>2187</v>
      </c>
      <c r="D326" s="380" t="s">
        <v>2188</v>
      </c>
      <c r="E326" s="380" t="s">
        <v>2189</v>
      </c>
      <c r="F326" s="380" t="s">
        <v>1689</v>
      </c>
      <c r="G326" s="367">
        <v>0</v>
      </c>
      <c r="H326" s="367">
        <v>2.9999999999999997E-4</v>
      </c>
      <c r="I326" s="367">
        <v>0.04</v>
      </c>
      <c r="J326" s="367">
        <v>0.14000000000000001</v>
      </c>
      <c r="K326" s="367">
        <v>0.14499999999999999</v>
      </c>
      <c r="L326" s="368">
        <v>0.15</v>
      </c>
      <c r="M326" s="379"/>
      <c r="N326" s="379"/>
    </row>
    <row r="327" spans="1:14" s="436" customFormat="1" ht="21.95" customHeight="1" x14ac:dyDescent="0.2">
      <c r="A327" s="427">
        <v>2567600001</v>
      </c>
      <c r="B327" s="379" t="s">
        <v>2190</v>
      </c>
      <c r="C327" s="380" t="s">
        <v>2191</v>
      </c>
      <c r="D327" s="380" t="s">
        <v>2192</v>
      </c>
      <c r="E327" s="380"/>
      <c r="F327" s="380" t="s">
        <v>1689</v>
      </c>
      <c r="G327" s="367">
        <v>0</v>
      </c>
      <c r="H327" s="367">
        <v>8.0000000000000007E-5</v>
      </c>
      <c r="I327" s="367">
        <v>0.01</v>
      </c>
      <c r="J327" s="367">
        <v>0.04</v>
      </c>
      <c r="K327" s="367">
        <v>0.05</v>
      </c>
      <c r="L327" s="368">
        <v>0.06</v>
      </c>
      <c r="M327" s="379"/>
      <c r="N327" s="572"/>
    </row>
    <row r="328" spans="1:14" s="436" customFormat="1" ht="21.95" customHeight="1" x14ac:dyDescent="0.2">
      <c r="A328" s="427"/>
      <c r="B328" s="200" t="s">
        <v>2193</v>
      </c>
      <c r="C328" s="380"/>
      <c r="D328" s="380"/>
      <c r="E328" s="380"/>
      <c r="F328" s="380"/>
      <c r="G328" s="448"/>
      <c r="H328" s="448"/>
      <c r="I328" s="448"/>
      <c r="J328" s="448"/>
      <c r="K328" s="448"/>
      <c r="L328" s="448"/>
      <c r="M328" s="379"/>
      <c r="N328" s="572"/>
    </row>
    <row r="329" spans="1:14" s="436" customFormat="1" ht="21.95" customHeight="1" x14ac:dyDescent="0.2">
      <c r="A329" s="427"/>
      <c r="B329" s="397" t="s">
        <v>2194</v>
      </c>
      <c r="C329" s="380"/>
      <c r="D329" s="380"/>
      <c r="E329" s="380"/>
      <c r="F329" s="380"/>
      <c r="G329" s="367"/>
      <c r="H329" s="367"/>
      <c r="I329" s="367"/>
      <c r="J329" s="367"/>
      <c r="K329" s="367"/>
      <c r="L329" s="368"/>
      <c r="M329" s="379"/>
      <c r="N329" s="572"/>
    </row>
    <row r="330" spans="1:14" ht="21.95" customHeight="1" x14ac:dyDescent="0.2">
      <c r="A330" s="427">
        <v>2574400008</v>
      </c>
      <c r="B330" s="379" t="s">
        <v>2195</v>
      </c>
      <c r="C330" s="380" t="s">
        <v>2196</v>
      </c>
      <c r="D330" s="380" t="s">
        <v>2197</v>
      </c>
      <c r="E330" s="380">
        <v>2</v>
      </c>
      <c r="F330" s="380" t="s">
        <v>1689</v>
      </c>
      <c r="G330" s="367">
        <v>0</v>
      </c>
      <c r="H330" s="367">
        <v>0</v>
      </c>
      <c r="I330" s="367">
        <v>0</v>
      </c>
      <c r="J330" s="367">
        <v>0.6</v>
      </c>
      <c r="K330" s="367">
        <v>0.8</v>
      </c>
      <c r="L330" s="368">
        <v>1</v>
      </c>
      <c r="M330" s="379"/>
      <c r="N330" s="379"/>
    </row>
    <row r="331" spans="1:14" s="436" customFormat="1" ht="21.95" customHeight="1" x14ac:dyDescent="0.2">
      <c r="A331" s="427"/>
      <c r="B331" s="397" t="s">
        <v>2198</v>
      </c>
      <c r="C331" s="380"/>
      <c r="D331" s="380"/>
      <c r="E331" s="380"/>
      <c r="F331" s="380"/>
      <c r="G331" s="367"/>
      <c r="H331" s="367"/>
      <c r="I331" s="367"/>
      <c r="J331" s="367"/>
      <c r="K331" s="367"/>
      <c r="L331" s="368"/>
      <c r="M331" s="379"/>
      <c r="N331" s="572"/>
    </row>
    <row r="332" spans="1:14" ht="21.95" customHeight="1" x14ac:dyDescent="0.2">
      <c r="A332" s="427">
        <v>2575103022</v>
      </c>
      <c r="B332" s="379" t="s">
        <v>2199</v>
      </c>
      <c r="C332" s="380" t="s">
        <v>2200</v>
      </c>
      <c r="D332" s="380" t="s">
        <v>2201</v>
      </c>
      <c r="E332" s="380">
        <v>3</v>
      </c>
      <c r="F332" s="380" t="s">
        <v>1689</v>
      </c>
      <c r="G332" s="367">
        <v>0</v>
      </c>
      <c r="H332" s="367">
        <v>0</v>
      </c>
      <c r="I332" s="367">
        <v>0</v>
      </c>
      <c r="J332" s="367">
        <v>3.2</v>
      </c>
      <c r="K332" s="367">
        <v>4</v>
      </c>
      <c r="L332" s="368">
        <v>4.5</v>
      </c>
      <c r="M332" s="379"/>
      <c r="N332" s="379"/>
    </row>
    <row r="333" spans="1:14" s="436" customFormat="1" ht="21.95" customHeight="1" x14ac:dyDescent="0.2">
      <c r="A333" s="427"/>
      <c r="B333" s="397" t="s">
        <v>2202</v>
      </c>
      <c r="C333" s="380"/>
      <c r="D333" s="380"/>
      <c r="E333" s="380"/>
      <c r="F333" s="380"/>
      <c r="G333" s="367"/>
      <c r="H333" s="367"/>
      <c r="I333" s="367"/>
      <c r="J333" s="367"/>
      <c r="K333" s="367"/>
      <c r="L333" s="368"/>
      <c r="M333" s="379"/>
      <c r="N333" s="572"/>
    </row>
    <row r="334" spans="1:14" ht="21.95" customHeight="1" x14ac:dyDescent="0.2">
      <c r="A334" s="427">
        <v>2576100001</v>
      </c>
      <c r="B334" s="379" t="s">
        <v>2248</v>
      </c>
      <c r="C334" s="380" t="s">
        <v>2203</v>
      </c>
      <c r="D334" s="380" t="s">
        <v>2204</v>
      </c>
      <c r="E334" s="380" t="s">
        <v>2205</v>
      </c>
      <c r="F334" s="380" t="s">
        <v>1689</v>
      </c>
      <c r="G334" s="367">
        <v>0</v>
      </c>
      <c r="H334" s="367">
        <v>2.9999999999999997E-4</v>
      </c>
      <c r="I334" s="367">
        <v>2.9999999999999997E-4</v>
      </c>
      <c r="J334" s="367">
        <v>0.2</v>
      </c>
      <c r="K334" s="367">
        <v>0.5</v>
      </c>
      <c r="L334" s="368">
        <v>0.6</v>
      </c>
      <c r="M334" s="379"/>
      <c r="N334" s="379"/>
    </row>
    <row r="335" spans="1:14" s="436" customFormat="1" ht="21.95" customHeight="1" x14ac:dyDescent="0.2">
      <c r="A335" s="427">
        <v>2576303004</v>
      </c>
      <c r="B335" s="379" t="s">
        <v>2206</v>
      </c>
      <c r="C335" s="380"/>
      <c r="D335" s="380" t="s">
        <v>2207</v>
      </c>
      <c r="E335" s="380">
        <v>2.5</v>
      </c>
      <c r="F335" s="380" t="s">
        <v>1689</v>
      </c>
      <c r="G335" s="367">
        <v>0</v>
      </c>
      <c r="H335" s="367">
        <v>0</v>
      </c>
      <c r="I335" s="367">
        <v>0</v>
      </c>
      <c r="J335" s="367">
        <v>0.3</v>
      </c>
      <c r="K335" s="367">
        <v>0.6</v>
      </c>
      <c r="L335" s="368">
        <v>0.9</v>
      </c>
      <c r="M335" s="379"/>
      <c r="N335" s="572"/>
    </row>
    <row r="336" spans="1:14" s="436" customFormat="1" ht="21.95" customHeight="1" x14ac:dyDescent="0.2">
      <c r="A336" s="427"/>
      <c r="B336" s="200" t="s">
        <v>2208</v>
      </c>
      <c r="C336" s="380"/>
      <c r="D336" s="380"/>
      <c r="E336" s="380"/>
      <c r="F336" s="380"/>
      <c r="G336" s="367"/>
      <c r="H336" s="367"/>
      <c r="I336" s="367"/>
      <c r="J336" s="367"/>
      <c r="K336" s="367"/>
      <c r="L336" s="368"/>
      <c r="M336" s="379"/>
      <c r="N336" s="572"/>
    </row>
    <row r="337" spans="1:14" ht="21.95" customHeight="1" x14ac:dyDescent="0.2">
      <c r="A337" s="427"/>
      <c r="B337" s="397" t="s">
        <v>2209</v>
      </c>
      <c r="C337" s="380"/>
      <c r="D337" s="380"/>
      <c r="E337" s="380"/>
      <c r="F337" s="380"/>
      <c r="G337" s="367"/>
      <c r="H337" s="367"/>
      <c r="I337" s="367"/>
      <c r="J337" s="367"/>
      <c r="K337" s="367"/>
      <c r="L337" s="368"/>
      <c r="M337" s="379"/>
      <c r="N337" s="379"/>
    </row>
    <row r="338" spans="1:14" ht="21.95" customHeight="1" x14ac:dyDescent="0.2">
      <c r="A338" s="427">
        <v>2585120013</v>
      </c>
      <c r="B338" s="379" t="s">
        <v>2210</v>
      </c>
      <c r="C338" s="380" t="s">
        <v>1979</v>
      </c>
      <c r="D338" s="380" t="s">
        <v>2211</v>
      </c>
      <c r="E338" s="380">
        <v>20</v>
      </c>
      <c r="F338" s="380" t="s">
        <v>1689</v>
      </c>
      <c r="G338" s="367">
        <v>0</v>
      </c>
      <c r="H338" s="367">
        <v>0</v>
      </c>
      <c r="I338" s="367">
        <v>0</v>
      </c>
      <c r="J338" s="367">
        <v>0.12</v>
      </c>
      <c r="K338" s="367">
        <v>0.5</v>
      </c>
      <c r="L338" s="368">
        <v>0.5</v>
      </c>
      <c r="M338" s="379"/>
      <c r="N338" s="379"/>
    </row>
    <row r="339" spans="1:14" ht="21.95" customHeight="1" x14ac:dyDescent="0.2">
      <c r="A339" s="427"/>
      <c r="B339" s="200" t="s">
        <v>2212</v>
      </c>
      <c r="C339" s="380"/>
      <c r="D339" s="380"/>
      <c r="E339" s="380"/>
      <c r="F339" s="380"/>
      <c r="G339" s="367"/>
      <c r="H339" s="367"/>
      <c r="I339" s="367"/>
      <c r="J339" s="367"/>
      <c r="K339" s="367"/>
      <c r="L339" s="368"/>
      <c r="M339" s="379"/>
      <c r="N339" s="379"/>
    </row>
    <row r="340" spans="1:14" ht="21.95" customHeight="1" x14ac:dyDescent="0.2">
      <c r="A340" s="427"/>
      <c r="B340" s="200" t="s">
        <v>2213</v>
      </c>
      <c r="C340" s="380"/>
      <c r="D340" s="380"/>
      <c r="E340" s="380"/>
      <c r="F340" s="380"/>
      <c r="G340" s="367"/>
      <c r="H340" s="367"/>
      <c r="I340" s="367"/>
      <c r="J340" s="367"/>
      <c r="K340" s="367"/>
      <c r="L340" s="368"/>
      <c r="M340" s="379"/>
      <c r="N340" s="379"/>
    </row>
    <row r="341" spans="1:14" ht="21.95" customHeight="1" x14ac:dyDescent="0.2">
      <c r="A341" s="427"/>
      <c r="B341" s="397" t="s">
        <v>2214</v>
      </c>
      <c r="C341" s="431"/>
      <c r="D341" s="431"/>
      <c r="E341" s="431"/>
      <c r="F341" s="431"/>
      <c r="G341" s="367"/>
      <c r="H341" s="367"/>
      <c r="I341" s="367"/>
      <c r="J341" s="449"/>
      <c r="K341" s="449"/>
      <c r="L341" s="429"/>
      <c r="M341" s="379"/>
      <c r="N341" s="379"/>
    </row>
    <row r="342" spans="1:14" ht="21.95" customHeight="1" x14ac:dyDescent="0.2">
      <c r="A342" s="427">
        <v>3491110001</v>
      </c>
      <c r="B342" s="379" t="s">
        <v>2215</v>
      </c>
      <c r="C342" s="380" t="s">
        <v>2216</v>
      </c>
      <c r="D342" s="380" t="s">
        <v>2217</v>
      </c>
      <c r="E342" s="380">
        <v>0.5</v>
      </c>
      <c r="F342" s="380" t="s">
        <v>1689</v>
      </c>
      <c r="G342" s="367">
        <v>0</v>
      </c>
      <c r="H342" s="367">
        <v>0</v>
      </c>
      <c r="I342" s="367">
        <v>0</v>
      </c>
      <c r="J342" s="367">
        <v>0.02</v>
      </c>
      <c r="K342" s="367">
        <v>0.03</v>
      </c>
      <c r="L342" s="367">
        <v>0.03</v>
      </c>
      <c r="M342" s="379"/>
      <c r="N342" s="379"/>
    </row>
    <row r="343" spans="1:14" s="436" customFormat="1" ht="21.95" customHeight="1" x14ac:dyDescent="0.2">
      <c r="A343" s="427">
        <v>3491310009</v>
      </c>
      <c r="B343" s="379" t="s">
        <v>2218</v>
      </c>
      <c r="C343" s="380" t="s">
        <v>2219</v>
      </c>
      <c r="D343" s="380" t="s">
        <v>2220</v>
      </c>
      <c r="E343" s="380">
        <v>0.1</v>
      </c>
      <c r="F343" s="380" t="s">
        <v>1689</v>
      </c>
      <c r="G343" s="367">
        <v>0</v>
      </c>
      <c r="H343" s="367">
        <v>0</v>
      </c>
      <c r="I343" s="367">
        <v>0.2</v>
      </c>
      <c r="J343" s="367">
        <v>0.5</v>
      </c>
      <c r="K343" s="367">
        <v>0.6</v>
      </c>
      <c r="L343" s="367">
        <v>0.6</v>
      </c>
      <c r="M343" s="379"/>
      <c r="N343" s="572"/>
    </row>
    <row r="344" spans="1:14" s="436" customFormat="1" ht="21.95" customHeight="1" x14ac:dyDescent="0.2">
      <c r="A344" s="427">
        <v>3491310108</v>
      </c>
      <c r="B344" s="379" t="s">
        <v>2218</v>
      </c>
      <c r="C344" s="380" t="s">
        <v>2221</v>
      </c>
      <c r="D344" s="380" t="s">
        <v>2222</v>
      </c>
      <c r="E344" s="380">
        <v>0.1</v>
      </c>
      <c r="F344" s="380" t="s">
        <v>1814</v>
      </c>
      <c r="G344" s="367">
        <v>0</v>
      </c>
      <c r="H344" s="367">
        <v>0</v>
      </c>
      <c r="I344" s="367">
        <v>0.1</v>
      </c>
      <c r="J344" s="367">
        <v>0.3</v>
      </c>
      <c r="K344" s="367">
        <v>0.4</v>
      </c>
      <c r="L344" s="367">
        <v>0.4</v>
      </c>
      <c r="M344" s="379"/>
      <c r="N344" s="572"/>
    </row>
    <row r="345" spans="1:14" s="436" customFormat="1" ht="21.95" customHeight="1" x14ac:dyDescent="0.2">
      <c r="A345" s="427"/>
      <c r="B345" s="397" t="s">
        <v>2223</v>
      </c>
      <c r="C345" s="380"/>
      <c r="D345" s="380"/>
      <c r="E345" s="380"/>
      <c r="F345" s="380"/>
      <c r="G345" s="367"/>
      <c r="H345" s="367"/>
      <c r="I345" s="367"/>
      <c r="J345" s="367"/>
      <c r="K345" s="367"/>
      <c r="L345" s="368"/>
      <c r="M345" s="379"/>
      <c r="N345" s="572"/>
    </row>
    <row r="346" spans="1:14" ht="21.95" customHeight="1" x14ac:dyDescent="0.2">
      <c r="A346" s="427">
        <v>3492260092</v>
      </c>
      <c r="B346" s="379" t="s">
        <v>2224</v>
      </c>
      <c r="C346" s="380" t="s">
        <v>2225</v>
      </c>
      <c r="D346" s="380" t="s">
        <v>2226</v>
      </c>
      <c r="E346" s="380" t="s">
        <v>2227</v>
      </c>
      <c r="F346" s="380" t="s">
        <v>1820</v>
      </c>
      <c r="G346" s="367">
        <v>0</v>
      </c>
      <c r="H346" s="367">
        <v>0</v>
      </c>
      <c r="I346" s="367">
        <v>0.2</v>
      </c>
      <c r="J346" s="367">
        <v>0.4</v>
      </c>
      <c r="K346" s="367">
        <v>0.8</v>
      </c>
      <c r="L346" s="368">
        <v>0.8</v>
      </c>
      <c r="M346" s="379"/>
      <c r="N346" s="379"/>
    </row>
    <row r="347" spans="1:14" s="436" customFormat="1" ht="21.95" customHeight="1" x14ac:dyDescent="0.2">
      <c r="A347" s="427">
        <v>3492260605</v>
      </c>
      <c r="B347" s="379" t="s">
        <v>2228</v>
      </c>
      <c r="C347" s="380" t="s">
        <v>2229</v>
      </c>
      <c r="D347" s="380" t="s">
        <v>2230</v>
      </c>
      <c r="E347" s="380" t="s">
        <v>2231</v>
      </c>
      <c r="F347" s="380" t="s">
        <v>1976</v>
      </c>
      <c r="G347" s="367">
        <v>0</v>
      </c>
      <c r="H347" s="367">
        <v>0</v>
      </c>
      <c r="I347" s="367">
        <v>0</v>
      </c>
      <c r="J347" s="367">
        <v>0.06</v>
      </c>
      <c r="K347" s="367">
        <v>7.0000000000000007E-2</v>
      </c>
      <c r="L347" s="367">
        <v>7.0000000000000007E-2</v>
      </c>
      <c r="M347" s="379"/>
      <c r="N347" s="572"/>
    </row>
    <row r="348" spans="1:14" s="436" customFormat="1" ht="21.95" customHeight="1" x14ac:dyDescent="0.2">
      <c r="A348" s="427"/>
      <c r="B348" s="200" t="s">
        <v>2232</v>
      </c>
      <c r="C348" s="380"/>
      <c r="D348" s="380"/>
      <c r="E348" s="380"/>
      <c r="F348" s="380"/>
      <c r="G348" s="367"/>
      <c r="H348" s="367"/>
      <c r="I348" s="367"/>
      <c r="J348" s="367"/>
      <c r="K348" s="367"/>
      <c r="L348" s="368"/>
      <c r="M348" s="379"/>
      <c r="N348" s="572"/>
    </row>
    <row r="349" spans="1:14" ht="21.95" customHeight="1" x14ac:dyDescent="0.2">
      <c r="A349" s="427"/>
      <c r="B349" s="200" t="s">
        <v>2233</v>
      </c>
      <c r="C349" s="380"/>
      <c r="D349" s="380"/>
      <c r="E349" s="380"/>
      <c r="F349" s="380"/>
      <c r="G349" s="367"/>
      <c r="H349" s="367"/>
      <c r="I349" s="367"/>
      <c r="J349" s="367"/>
      <c r="K349" s="367"/>
      <c r="L349" s="368"/>
      <c r="M349" s="379"/>
      <c r="N349" s="379"/>
    </row>
    <row r="350" spans="1:14" ht="21.95" customHeight="1" x14ac:dyDescent="0.2">
      <c r="A350" s="427"/>
      <c r="B350" s="397" t="s">
        <v>2234</v>
      </c>
      <c r="C350" s="380"/>
      <c r="D350" s="380"/>
      <c r="E350" s="380"/>
      <c r="F350" s="380"/>
      <c r="G350" s="367"/>
      <c r="H350" s="367"/>
      <c r="I350" s="367"/>
      <c r="J350" s="367"/>
      <c r="K350" s="367"/>
      <c r="L350" s="368"/>
      <c r="M350" s="379"/>
      <c r="N350" s="379"/>
    </row>
    <row r="351" spans="1:14" ht="21.95" customHeight="1" x14ac:dyDescent="0.2">
      <c r="A351" s="450">
        <v>3517000042</v>
      </c>
      <c r="B351" s="379" t="s">
        <v>2235</v>
      </c>
      <c r="C351" s="380" t="s">
        <v>2236</v>
      </c>
      <c r="D351" s="380" t="s">
        <v>2237</v>
      </c>
      <c r="E351" s="380">
        <v>10</v>
      </c>
      <c r="F351" s="380" t="s">
        <v>1689</v>
      </c>
      <c r="G351" s="451">
        <v>0</v>
      </c>
      <c r="H351" s="451">
        <v>0</v>
      </c>
      <c r="I351" s="451">
        <v>0</v>
      </c>
      <c r="J351" s="451">
        <v>0</v>
      </c>
      <c r="K351" s="451">
        <v>0.09</v>
      </c>
      <c r="L351" s="451">
        <v>0.09</v>
      </c>
      <c r="M351" s="379"/>
      <c r="N351" s="379"/>
    </row>
    <row r="352" spans="1:14" ht="21.95" customHeight="1" x14ac:dyDescent="0.2">
      <c r="A352" s="450"/>
      <c r="B352" s="200" t="s">
        <v>2238</v>
      </c>
      <c r="C352" s="380"/>
      <c r="D352" s="380"/>
      <c r="E352" s="380"/>
      <c r="F352" s="380"/>
      <c r="G352" s="451"/>
      <c r="H352" s="451"/>
      <c r="I352" s="451"/>
      <c r="J352" s="451"/>
      <c r="K352" s="451"/>
      <c r="L352" s="452"/>
      <c r="M352" s="379"/>
      <c r="N352" s="379"/>
    </row>
    <row r="353" spans="1:14" ht="21.95" customHeight="1" x14ac:dyDescent="0.2">
      <c r="A353" s="450"/>
      <c r="B353" s="397" t="s">
        <v>2239</v>
      </c>
      <c r="C353" s="380"/>
      <c r="D353" s="380"/>
      <c r="E353" s="380"/>
      <c r="F353" s="380"/>
      <c r="G353" s="451"/>
      <c r="H353" s="451"/>
      <c r="I353" s="451"/>
      <c r="J353" s="451"/>
      <c r="K353" s="451"/>
      <c r="L353" s="452"/>
      <c r="M353" s="379"/>
      <c r="N353" s="379"/>
    </row>
    <row r="354" spans="1:14" ht="21.95" customHeight="1" x14ac:dyDescent="0.2">
      <c r="A354" s="450">
        <v>3583000125</v>
      </c>
      <c r="B354" s="379" t="s">
        <v>2240</v>
      </c>
      <c r="C354" s="380" t="s">
        <v>1004</v>
      </c>
      <c r="D354" s="380" t="s">
        <v>1005</v>
      </c>
      <c r="E354" s="380">
        <v>1.5</v>
      </c>
      <c r="F354" s="380" t="s">
        <v>1820</v>
      </c>
      <c r="G354" s="451">
        <v>0</v>
      </c>
      <c r="H354" s="451">
        <v>1.3</v>
      </c>
      <c r="I354" s="451">
        <v>3.3</v>
      </c>
      <c r="J354" s="451">
        <v>5.6</v>
      </c>
      <c r="K354" s="451">
        <v>5.8</v>
      </c>
      <c r="L354" s="451">
        <v>6</v>
      </c>
      <c r="M354" s="379"/>
      <c r="N354" s="379"/>
    </row>
    <row r="355" spans="1:14" ht="21.95" customHeight="1" x14ac:dyDescent="0.2">
      <c r="A355" s="450">
        <v>3583000131</v>
      </c>
      <c r="B355" s="379" t="s">
        <v>2240</v>
      </c>
      <c r="C355" s="380" t="s">
        <v>1004</v>
      </c>
      <c r="D355" s="380" t="s">
        <v>1005</v>
      </c>
      <c r="E355" s="380">
        <v>2.5</v>
      </c>
      <c r="F355" s="380" t="s">
        <v>1820</v>
      </c>
      <c r="G355" s="451">
        <v>0</v>
      </c>
      <c r="H355" s="451">
        <v>0.3</v>
      </c>
      <c r="I355" s="451">
        <v>0.8</v>
      </c>
      <c r="J355" s="451">
        <v>1.1000000000000001</v>
      </c>
      <c r="K355" s="451">
        <v>1.2</v>
      </c>
      <c r="L355" s="451">
        <v>1.2</v>
      </c>
      <c r="M355" s="379"/>
      <c r="N355" s="379"/>
    </row>
    <row r="356" spans="1:14" ht="21.95" customHeight="1" x14ac:dyDescent="0.2">
      <c r="A356" s="450">
        <v>3583000134</v>
      </c>
      <c r="B356" s="379" t="s">
        <v>2240</v>
      </c>
      <c r="C356" s="380" t="s">
        <v>1004</v>
      </c>
      <c r="D356" s="380" t="s">
        <v>1005</v>
      </c>
      <c r="E356" s="380">
        <v>4</v>
      </c>
      <c r="F356" s="380" t="s">
        <v>1820</v>
      </c>
      <c r="G356" s="451">
        <v>0</v>
      </c>
      <c r="H356" s="451">
        <v>0.15</v>
      </c>
      <c r="I356" s="451">
        <v>0.4</v>
      </c>
      <c r="J356" s="451">
        <v>0.7</v>
      </c>
      <c r="K356" s="451">
        <v>0.7</v>
      </c>
      <c r="L356" s="451">
        <v>0.72</v>
      </c>
      <c r="M356" s="379"/>
      <c r="N356" s="379"/>
    </row>
    <row r="357" spans="1:14" ht="21.95" customHeight="1" x14ac:dyDescent="0.2">
      <c r="A357" s="450"/>
      <c r="B357" s="397" t="s">
        <v>1006</v>
      </c>
      <c r="C357" s="380"/>
      <c r="D357" s="380"/>
      <c r="E357" s="380"/>
      <c r="F357" s="380"/>
      <c r="G357" s="451"/>
      <c r="H357" s="451"/>
      <c r="I357" s="451"/>
      <c r="J357" s="451"/>
      <c r="K357" s="451"/>
      <c r="L357" s="451"/>
      <c r="M357" s="379"/>
      <c r="N357" s="379"/>
    </row>
    <row r="358" spans="1:14" ht="21.95" customHeight="1" x14ac:dyDescent="0.2">
      <c r="A358" s="450">
        <v>3588000378</v>
      </c>
      <c r="B358" s="379" t="s">
        <v>1007</v>
      </c>
      <c r="C358" s="380" t="s">
        <v>1008</v>
      </c>
      <c r="D358" s="380" t="s">
        <v>1009</v>
      </c>
      <c r="E358" s="380" t="s">
        <v>1010</v>
      </c>
      <c r="F358" s="380" t="s">
        <v>1820</v>
      </c>
      <c r="G358" s="451">
        <v>0</v>
      </c>
      <c r="H358" s="451">
        <v>0</v>
      </c>
      <c r="I358" s="451">
        <v>0.06</v>
      </c>
      <c r="J358" s="451">
        <v>0.1</v>
      </c>
      <c r="K358" s="451">
        <v>0.12</v>
      </c>
      <c r="L358" s="451">
        <v>0.12</v>
      </c>
      <c r="M358" s="392" t="s">
        <v>748</v>
      </c>
      <c r="N358" s="379"/>
    </row>
    <row r="359" spans="1:14" ht="21.95" customHeight="1" x14ac:dyDescent="0.2">
      <c r="A359" s="450"/>
      <c r="B359" s="200" t="s">
        <v>1011</v>
      </c>
      <c r="C359" s="380"/>
      <c r="D359" s="380"/>
      <c r="E359" s="380"/>
      <c r="F359" s="380"/>
      <c r="G359" s="451"/>
      <c r="H359" s="451"/>
      <c r="I359" s="451"/>
      <c r="J359" s="451"/>
      <c r="K359" s="451"/>
      <c r="L359" s="452"/>
      <c r="M359" s="379"/>
      <c r="N359" s="379"/>
    </row>
    <row r="360" spans="1:14" ht="21.95" customHeight="1" x14ac:dyDescent="0.2">
      <c r="A360" s="450"/>
      <c r="B360" s="200" t="s">
        <v>1012</v>
      </c>
      <c r="C360" s="380"/>
      <c r="D360" s="380"/>
      <c r="E360" s="380"/>
      <c r="F360" s="380"/>
      <c r="G360" s="451"/>
      <c r="H360" s="451"/>
      <c r="I360" s="451"/>
      <c r="J360" s="451"/>
      <c r="K360" s="451"/>
      <c r="L360" s="452"/>
      <c r="M360" s="379"/>
      <c r="N360" s="379"/>
    </row>
    <row r="361" spans="1:14" ht="21.95" customHeight="1" x14ac:dyDescent="0.2">
      <c r="A361" s="450"/>
      <c r="B361" s="397" t="s">
        <v>1013</v>
      </c>
      <c r="C361" s="380"/>
      <c r="D361" s="380"/>
      <c r="E361" s="380"/>
      <c r="F361" s="380"/>
      <c r="G361" s="451"/>
      <c r="H361" s="451"/>
      <c r="I361" s="451"/>
      <c r="J361" s="451"/>
      <c r="K361" s="451"/>
      <c r="L361" s="452"/>
      <c r="M361" s="379"/>
      <c r="N361" s="379"/>
    </row>
    <row r="362" spans="1:14" ht="21.95" customHeight="1" x14ac:dyDescent="0.2">
      <c r="A362" s="427">
        <v>5333110153</v>
      </c>
      <c r="B362" s="379" t="s">
        <v>1014</v>
      </c>
      <c r="C362" s="380" t="s">
        <v>1015</v>
      </c>
      <c r="D362" s="380" t="s">
        <v>1016</v>
      </c>
      <c r="E362" s="380" t="s">
        <v>721</v>
      </c>
      <c r="F362" s="380" t="s">
        <v>1976</v>
      </c>
      <c r="G362" s="367">
        <v>0</v>
      </c>
      <c r="H362" s="367">
        <v>0</v>
      </c>
      <c r="I362" s="367">
        <v>0</v>
      </c>
      <c r="J362" s="367">
        <v>0</v>
      </c>
      <c r="K362" s="367">
        <v>8.0000000000000002E-3</v>
      </c>
      <c r="L362" s="367">
        <v>8.9999999999999993E-3</v>
      </c>
      <c r="M362" s="379"/>
      <c r="N362" s="379"/>
    </row>
    <row r="363" spans="1:14" s="436" customFormat="1" ht="21.95" customHeight="1" x14ac:dyDescent="0.2">
      <c r="A363" s="427"/>
      <c r="B363" s="200" t="s">
        <v>1017</v>
      </c>
      <c r="C363" s="380"/>
      <c r="D363" s="380"/>
      <c r="E363" s="380"/>
      <c r="F363" s="380"/>
      <c r="G363" s="367"/>
      <c r="H363" s="367"/>
      <c r="I363" s="367"/>
      <c r="J363" s="367"/>
      <c r="K363" s="367"/>
      <c r="L363" s="368"/>
      <c r="M363" s="379"/>
      <c r="N363" s="572"/>
    </row>
    <row r="364" spans="1:14" ht="21.95" customHeight="1" x14ac:dyDescent="0.2">
      <c r="A364" s="427"/>
      <c r="B364" s="200" t="s">
        <v>1018</v>
      </c>
      <c r="C364" s="380"/>
      <c r="D364" s="380"/>
      <c r="E364" s="380"/>
      <c r="F364" s="380"/>
      <c r="G364" s="367"/>
      <c r="H364" s="367"/>
      <c r="I364" s="367"/>
      <c r="J364" s="367"/>
      <c r="K364" s="367"/>
      <c r="L364" s="368"/>
      <c r="M364" s="379"/>
      <c r="N364" s="379"/>
    </row>
    <row r="365" spans="1:14" ht="21.95" customHeight="1" x14ac:dyDescent="0.2">
      <c r="A365" s="450"/>
      <c r="B365" s="397" t="s">
        <v>1019</v>
      </c>
      <c r="C365" s="380"/>
      <c r="D365" s="380"/>
      <c r="E365" s="380"/>
      <c r="F365" s="380"/>
      <c r="G365" s="451"/>
      <c r="H365" s="451"/>
      <c r="I365" s="451"/>
      <c r="J365" s="451"/>
      <c r="K365" s="451"/>
      <c r="L365" s="452"/>
      <c r="M365" s="379"/>
      <c r="N365" s="379"/>
    </row>
    <row r="366" spans="1:14" ht="21.95" customHeight="1" x14ac:dyDescent="0.2">
      <c r="A366" s="427">
        <v>5443110006</v>
      </c>
      <c r="B366" s="379" t="s">
        <v>1020</v>
      </c>
      <c r="C366" s="380" t="s">
        <v>1021</v>
      </c>
      <c r="D366" s="380" t="s">
        <v>1022</v>
      </c>
      <c r="E366" s="380">
        <v>0.3</v>
      </c>
      <c r="F366" s="380" t="s">
        <v>1689</v>
      </c>
      <c r="G366" s="367">
        <v>0</v>
      </c>
      <c r="H366" s="367">
        <v>0</v>
      </c>
      <c r="I366" s="367">
        <v>0</v>
      </c>
      <c r="J366" s="367">
        <v>0.1</v>
      </c>
      <c r="K366" s="367">
        <v>0.25</v>
      </c>
      <c r="L366" s="368">
        <v>0.25</v>
      </c>
      <c r="M366" s="379"/>
      <c r="N366" s="379"/>
    </row>
    <row r="367" spans="1:14" s="436" customFormat="1" ht="21.95" customHeight="1" x14ac:dyDescent="0.2">
      <c r="A367" s="427"/>
      <c r="B367" s="200" t="s">
        <v>1023</v>
      </c>
      <c r="C367" s="380"/>
      <c r="D367" s="380"/>
      <c r="E367" s="380"/>
      <c r="F367" s="380"/>
      <c r="G367" s="367"/>
      <c r="H367" s="367"/>
      <c r="I367" s="367"/>
      <c r="J367" s="367"/>
      <c r="K367" s="367"/>
      <c r="L367" s="368"/>
      <c r="M367" s="379"/>
      <c r="N367" s="572"/>
    </row>
    <row r="368" spans="1:14" ht="21.95" customHeight="1" x14ac:dyDescent="0.2">
      <c r="A368" s="427"/>
      <c r="B368" s="397" t="s">
        <v>1024</v>
      </c>
      <c r="C368" s="380"/>
      <c r="D368" s="380"/>
      <c r="E368" s="380"/>
      <c r="F368" s="380"/>
      <c r="G368" s="367"/>
      <c r="H368" s="367"/>
      <c r="I368" s="367"/>
      <c r="J368" s="367"/>
      <c r="K368" s="367"/>
      <c r="L368" s="368"/>
      <c r="M368" s="379"/>
      <c r="N368" s="379"/>
    </row>
    <row r="369" spans="1:14" ht="21.95" customHeight="1" x14ac:dyDescent="0.2">
      <c r="A369" s="427">
        <v>5451160004</v>
      </c>
      <c r="B369" s="379" t="s">
        <v>1025</v>
      </c>
      <c r="C369" s="380" t="s">
        <v>1026</v>
      </c>
      <c r="D369" s="380" t="s">
        <v>1027</v>
      </c>
      <c r="E369" s="380"/>
      <c r="F369" s="380" t="s">
        <v>1814</v>
      </c>
      <c r="G369" s="367">
        <v>0</v>
      </c>
      <c r="H369" s="367">
        <v>0</v>
      </c>
      <c r="I369" s="367">
        <v>0</v>
      </c>
      <c r="J369" s="367">
        <v>0.05</v>
      </c>
      <c r="K369" s="367">
        <v>0.05</v>
      </c>
      <c r="L369" s="368">
        <v>0.05</v>
      </c>
      <c r="M369" s="379"/>
      <c r="N369" s="379"/>
    </row>
    <row r="370" spans="1:14" s="436" customFormat="1" ht="21.95" customHeight="1" x14ac:dyDescent="0.2">
      <c r="A370" s="427"/>
      <c r="B370" s="397" t="s">
        <v>1028</v>
      </c>
      <c r="C370" s="380"/>
      <c r="D370" s="380"/>
      <c r="E370" s="380"/>
      <c r="F370" s="380"/>
      <c r="G370" s="367"/>
      <c r="H370" s="367"/>
      <c r="I370" s="367"/>
      <c r="J370" s="367"/>
      <c r="K370" s="367"/>
      <c r="L370" s="368"/>
      <c r="M370" s="379"/>
      <c r="N370" s="572"/>
    </row>
    <row r="371" spans="1:14" ht="21.95" customHeight="1" x14ac:dyDescent="0.2">
      <c r="A371" s="427">
        <v>5458320002</v>
      </c>
      <c r="B371" s="379" t="s">
        <v>1029</v>
      </c>
      <c r="C371" s="380" t="s">
        <v>1030</v>
      </c>
      <c r="D371" s="380" t="s">
        <v>1031</v>
      </c>
      <c r="E371" s="380" t="s">
        <v>1032</v>
      </c>
      <c r="F371" s="380" t="s">
        <v>1689</v>
      </c>
      <c r="G371" s="367">
        <v>0</v>
      </c>
      <c r="H371" s="367">
        <v>0</v>
      </c>
      <c r="I371" s="367">
        <v>0</v>
      </c>
      <c r="J371" s="367">
        <v>0.06</v>
      </c>
      <c r="K371" s="367">
        <v>7.0000000000000007E-2</v>
      </c>
      <c r="L371" s="367">
        <v>7.0000000000000007E-2</v>
      </c>
      <c r="M371" s="379"/>
      <c r="N371" s="379"/>
    </row>
    <row r="372" spans="1:14" s="436" customFormat="1" ht="21.95" customHeight="1" x14ac:dyDescent="0.2">
      <c r="A372" s="427">
        <v>5458100005</v>
      </c>
      <c r="B372" s="379" t="s">
        <v>1033</v>
      </c>
      <c r="C372" s="380" t="s">
        <v>1034</v>
      </c>
      <c r="D372" s="380" t="s">
        <v>1035</v>
      </c>
      <c r="E372" s="380">
        <v>1</v>
      </c>
      <c r="F372" s="380" t="s">
        <v>1689</v>
      </c>
      <c r="G372" s="367">
        <v>0</v>
      </c>
      <c r="H372" s="367">
        <v>0</v>
      </c>
      <c r="I372" s="367">
        <v>0</v>
      </c>
      <c r="J372" s="367">
        <v>0.1</v>
      </c>
      <c r="K372" s="367">
        <v>0.11</v>
      </c>
      <c r="L372" s="367">
        <v>0.11</v>
      </c>
      <c r="M372" s="379"/>
      <c r="N372" s="572"/>
    </row>
    <row r="373" spans="1:14" s="436" customFormat="1" ht="21.95" customHeight="1" x14ac:dyDescent="0.2">
      <c r="A373" s="427"/>
      <c r="B373" s="200" t="s">
        <v>1036</v>
      </c>
      <c r="C373" s="380"/>
      <c r="D373" s="380"/>
      <c r="E373" s="380"/>
      <c r="F373" s="380"/>
      <c r="G373" s="367"/>
      <c r="H373" s="367"/>
      <c r="I373" s="367"/>
      <c r="J373" s="367"/>
      <c r="K373" s="367"/>
      <c r="L373" s="368"/>
      <c r="M373" s="379"/>
      <c r="N373" s="572"/>
    </row>
    <row r="374" spans="1:14" ht="21.95" customHeight="1" x14ac:dyDescent="0.2">
      <c r="A374" s="427"/>
      <c r="B374" s="200" t="s">
        <v>1037</v>
      </c>
      <c r="C374" s="380"/>
      <c r="D374" s="380"/>
      <c r="E374" s="380"/>
      <c r="F374" s="380"/>
      <c r="G374" s="367"/>
      <c r="H374" s="367"/>
      <c r="I374" s="367"/>
      <c r="J374" s="367"/>
      <c r="K374" s="367"/>
      <c r="L374" s="368"/>
      <c r="M374" s="379"/>
      <c r="N374" s="379"/>
    </row>
    <row r="375" spans="1:14" ht="21.95" customHeight="1" x14ac:dyDescent="0.2">
      <c r="A375" s="427"/>
      <c r="B375" s="397" t="s">
        <v>1038</v>
      </c>
      <c r="C375" s="380"/>
      <c r="D375" s="380"/>
      <c r="E375" s="380"/>
      <c r="F375" s="380"/>
      <c r="G375" s="367"/>
      <c r="H375" s="367"/>
      <c r="I375" s="367"/>
      <c r="J375" s="367"/>
      <c r="K375" s="367"/>
      <c r="L375" s="368"/>
      <c r="M375" s="379"/>
      <c r="N375" s="379"/>
    </row>
    <row r="376" spans="1:14" ht="21.95" customHeight="1" x14ac:dyDescent="0.2">
      <c r="A376" s="427">
        <v>5743120010</v>
      </c>
      <c r="B376" s="379" t="s">
        <v>1039</v>
      </c>
      <c r="C376" s="380"/>
      <c r="D376" s="380" t="s">
        <v>1040</v>
      </c>
      <c r="E376" s="380"/>
      <c r="F376" s="380" t="s">
        <v>1689</v>
      </c>
      <c r="G376" s="367">
        <v>0</v>
      </c>
      <c r="H376" s="367">
        <v>0</v>
      </c>
      <c r="I376" s="367">
        <v>0</v>
      </c>
      <c r="J376" s="367">
        <v>0.02</v>
      </c>
      <c r="K376" s="367">
        <v>0.03</v>
      </c>
      <c r="L376" s="367">
        <v>0.03</v>
      </c>
      <c r="M376" s="379"/>
      <c r="N376" s="379"/>
    </row>
    <row r="377" spans="1:14" s="436" customFormat="1" ht="21.95" customHeight="1" x14ac:dyDescent="0.2">
      <c r="A377" s="427"/>
      <c r="B377" s="200" t="s">
        <v>1041</v>
      </c>
      <c r="C377" s="380"/>
      <c r="D377" s="380"/>
      <c r="E377" s="380"/>
      <c r="F377" s="380"/>
      <c r="G377" s="367"/>
      <c r="H377" s="367"/>
      <c r="I377" s="367"/>
      <c r="J377" s="367"/>
      <c r="K377" s="367"/>
      <c r="L377" s="368"/>
      <c r="M377" s="379"/>
      <c r="N377" s="572"/>
    </row>
    <row r="378" spans="1:14" ht="21.95" customHeight="1" x14ac:dyDescent="0.2">
      <c r="A378" s="427"/>
      <c r="B378" s="397" t="s">
        <v>1042</v>
      </c>
      <c r="C378" s="380"/>
      <c r="D378" s="380"/>
      <c r="E378" s="380"/>
      <c r="F378" s="380"/>
      <c r="G378" s="367"/>
      <c r="H378" s="367"/>
      <c r="I378" s="367"/>
      <c r="J378" s="367"/>
      <c r="K378" s="367"/>
      <c r="L378" s="368"/>
      <c r="M378" s="379"/>
      <c r="N378" s="379"/>
    </row>
    <row r="379" spans="1:14" ht="21.95" customHeight="1" x14ac:dyDescent="0.2">
      <c r="A379" s="427">
        <v>5771140004</v>
      </c>
      <c r="B379" s="379" t="s">
        <v>1042</v>
      </c>
      <c r="C379" s="380" t="s">
        <v>1043</v>
      </c>
      <c r="D379" s="380" t="s">
        <v>1044</v>
      </c>
      <c r="E379" s="421" t="s">
        <v>1045</v>
      </c>
      <c r="F379" s="380" t="s">
        <v>1814</v>
      </c>
      <c r="G379" s="367">
        <v>0</v>
      </c>
      <c r="H379" s="367">
        <v>0</v>
      </c>
      <c r="I379" s="367">
        <v>0.03</v>
      </c>
      <c r="J379" s="367">
        <v>0.2</v>
      </c>
      <c r="K379" s="367">
        <v>1.2</v>
      </c>
      <c r="L379" s="368">
        <v>1.3</v>
      </c>
      <c r="M379" s="379"/>
      <c r="N379" s="379"/>
    </row>
    <row r="380" spans="1:14" s="436" customFormat="1" ht="21.95" customHeight="1" x14ac:dyDescent="0.2">
      <c r="A380" s="427"/>
      <c r="B380" s="200" t="s">
        <v>1046</v>
      </c>
      <c r="C380" s="380"/>
      <c r="D380" s="380"/>
      <c r="E380" s="380"/>
      <c r="F380" s="380"/>
      <c r="G380" s="367"/>
      <c r="H380" s="367"/>
      <c r="I380" s="367"/>
      <c r="J380" s="367"/>
      <c r="K380" s="367"/>
      <c r="L380" s="368"/>
      <c r="M380" s="379"/>
      <c r="N380" s="572"/>
    </row>
    <row r="381" spans="1:14" ht="21.95" customHeight="1" x14ac:dyDescent="0.2">
      <c r="A381" s="427"/>
      <c r="B381" s="397" t="s">
        <v>1047</v>
      </c>
      <c r="C381" s="380"/>
      <c r="D381" s="380"/>
      <c r="E381" s="380"/>
      <c r="F381" s="380"/>
      <c r="G381" s="367"/>
      <c r="H381" s="367"/>
      <c r="I381" s="367"/>
      <c r="J381" s="367"/>
      <c r="K381" s="367"/>
      <c r="L381" s="368"/>
      <c r="M381" s="379"/>
      <c r="N381" s="379"/>
    </row>
    <row r="382" spans="1:14" ht="21.95" customHeight="1" x14ac:dyDescent="0.2">
      <c r="A382" s="427">
        <v>5789100019</v>
      </c>
      <c r="B382" s="379" t="s">
        <v>1048</v>
      </c>
      <c r="C382" s="380" t="s">
        <v>1049</v>
      </c>
      <c r="D382" s="380" t="s">
        <v>1050</v>
      </c>
      <c r="E382" s="380">
        <v>4</v>
      </c>
      <c r="F382" s="380" t="s">
        <v>1689</v>
      </c>
      <c r="G382" s="367">
        <v>0</v>
      </c>
      <c r="H382" s="367">
        <v>0</v>
      </c>
      <c r="I382" s="367">
        <v>0</v>
      </c>
      <c r="J382" s="367">
        <v>0.2</v>
      </c>
      <c r="K382" s="367">
        <v>0.21</v>
      </c>
      <c r="L382" s="367">
        <v>0.21</v>
      </c>
      <c r="M382" s="379"/>
      <c r="N382" s="379"/>
    </row>
    <row r="383" spans="1:14" ht="21.95" customHeight="1" x14ac:dyDescent="0.2">
      <c r="A383" s="427"/>
      <c r="B383" s="200" t="s">
        <v>1051</v>
      </c>
      <c r="C383" s="380"/>
      <c r="D383" s="380"/>
      <c r="E383" s="380"/>
      <c r="F383" s="380"/>
      <c r="G383" s="367"/>
      <c r="H383" s="367"/>
      <c r="I383" s="367"/>
      <c r="J383" s="367"/>
      <c r="K383" s="367"/>
      <c r="L383" s="368"/>
      <c r="M383" s="379"/>
      <c r="N383" s="379"/>
    </row>
    <row r="384" spans="1:14" ht="21.95" customHeight="1" x14ac:dyDescent="0.2">
      <c r="A384" s="427"/>
      <c r="B384" s="200" t="s">
        <v>1052</v>
      </c>
      <c r="C384" s="380"/>
      <c r="D384" s="380"/>
      <c r="E384" s="380"/>
      <c r="F384" s="380"/>
      <c r="G384" s="367"/>
      <c r="H384" s="367"/>
      <c r="I384" s="367"/>
      <c r="J384" s="367"/>
      <c r="K384" s="367"/>
      <c r="L384" s="368"/>
      <c r="M384" s="379"/>
      <c r="N384" s="379"/>
    </row>
    <row r="385" spans="1:14" ht="21.95" customHeight="1" x14ac:dyDescent="0.2">
      <c r="A385" s="427"/>
      <c r="B385" s="397" t="s">
        <v>1053</v>
      </c>
      <c r="C385" s="380"/>
      <c r="D385" s="380"/>
      <c r="E385" s="380"/>
      <c r="F385" s="380"/>
      <c r="G385" s="367"/>
      <c r="H385" s="367"/>
      <c r="I385" s="367"/>
      <c r="J385" s="367"/>
      <c r="K385" s="367"/>
      <c r="L385" s="368"/>
      <c r="M385" s="379"/>
      <c r="N385" s="379"/>
    </row>
    <row r="386" spans="1:14" ht="21.95" customHeight="1" x14ac:dyDescent="0.2">
      <c r="A386" s="427">
        <v>5911410102</v>
      </c>
      <c r="B386" s="379" t="s">
        <v>1054</v>
      </c>
      <c r="C386" s="380" t="s">
        <v>1055</v>
      </c>
      <c r="D386" s="380" t="s">
        <v>1056</v>
      </c>
      <c r="E386" s="380">
        <v>4</v>
      </c>
      <c r="F386" s="380" t="s">
        <v>1814</v>
      </c>
      <c r="G386" s="367">
        <v>0</v>
      </c>
      <c r="H386" s="367">
        <v>0</v>
      </c>
      <c r="I386" s="367">
        <v>0</v>
      </c>
      <c r="J386" s="367">
        <v>6.0000000000000001E-3</v>
      </c>
      <c r="K386" s="367">
        <v>8.9999999999999993E-3</v>
      </c>
      <c r="L386" s="367">
        <v>8.9999999999999993E-3</v>
      </c>
      <c r="M386" s="379"/>
      <c r="N386" s="379"/>
    </row>
    <row r="387" spans="1:14" s="436" customFormat="1" ht="21.95" customHeight="1" x14ac:dyDescent="0.2">
      <c r="A387" s="427"/>
      <c r="B387" s="200" t="s">
        <v>1057</v>
      </c>
      <c r="C387" s="380"/>
      <c r="D387" s="380"/>
      <c r="E387" s="380"/>
      <c r="F387" s="380"/>
      <c r="G387" s="367"/>
      <c r="H387" s="367"/>
      <c r="I387" s="367"/>
      <c r="J387" s="367"/>
      <c r="K387" s="367"/>
      <c r="L387" s="368"/>
      <c r="M387" s="379"/>
      <c r="N387" s="572"/>
    </row>
    <row r="388" spans="1:14" ht="19.5" customHeight="1" x14ac:dyDescent="0.2">
      <c r="A388" s="427"/>
      <c r="B388" s="397" t="s">
        <v>1058</v>
      </c>
      <c r="C388" s="380"/>
      <c r="D388" s="380"/>
      <c r="E388" s="380"/>
      <c r="F388" s="380"/>
      <c r="G388" s="367"/>
      <c r="H388" s="367"/>
      <c r="I388" s="367"/>
      <c r="J388" s="367"/>
      <c r="K388" s="367"/>
      <c r="L388" s="368"/>
      <c r="M388" s="379"/>
      <c r="N388" s="379"/>
    </row>
    <row r="389" spans="1:14" ht="19.5" customHeight="1" x14ac:dyDescent="0.2">
      <c r="A389" s="427">
        <v>5923300004</v>
      </c>
      <c r="B389" s="379" t="s">
        <v>1059</v>
      </c>
      <c r="C389" s="380" t="s">
        <v>1060</v>
      </c>
      <c r="D389" s="380" t="s">
        <v>1061</v>
      </c>
      <c r="E389" s="380" t="s">
        <v>1062</v>
      </c>
      <c r="F389" s="380" t="s">
        <v>1814</v>
      </c>
      <c r="G389" s="367">
        <v>0</v>
      </c>
      <c r="H389" s="367">
        <v>0</v>
      </c>
      <c r="I389" s="367">
        <v>0</v>
      </c>
      <c r="J389" s="367">
        <v>0.04</v>
      </c>
      <c r="K389" s="367">
        <v>4.4999999999999998E-2</v>
      </c>
      <c r="L389" s="367">
        <v>4.4999999999999998E-2</v>
      </c>
      <c r="M389" s="379"/>
      <c r="N389" s="379"/>
    </row>
    <row r="390" spans="1:14" s="436" customFormat="1" ht="21.95" customHeight="1" x14ac:dyDescent="0.2">
      <c r="A390" s="427"/>
      <c r="B390" s="200" t="s">
        <v>1063</v>
      </c>
      <c r="C390" s="380"/>
      <c r="D390" s="380"/>
      <c r="E390" s="380"/>
      <c r="F390" s="380"/>
      <c r="G390" s="367"/>
      <c r="H390" s="367"/>
      <c r="I390" s="367"/>
      <c r="J390" s="367"/>
      <c r="K390" s="367"/>
      <c r="L390" s="368"/>
      <c r="M390" s="379"/>
      <c r="N390" s="572"/>
    </row>
    <row r="391" spans="1:14" ht="21.95" customHeight="1" x14ac:dyDescent="0.2">
      <c r="A391" s="427"/>
      <c r="B391" s="200" t="s">
        <v>1064</v>
      </c>
      <c r="C391" s="380"/>
      <c r="D391" s="380"/>
      <c r="E391" s="380"/>
      <c r="F391" s="380"/>
      <c r="G391" s="367"/>
      <c r="H391" s="367"/>
      <c r="I391" s="367"/>
      <c r="J391" s="367"/>
      <c r="K391" s="367"/>
      <c r="L391" s="368"/>
      <c r="M391" s="379"/>
      <c r="N391" s="379"/>
    </row>
    <row r="392" spans="1:14" ht="18.75" customHeight="1" x14ac:dyDescent="0.2">
      <c r="A392" s="427"/>
      <c r="B392" s="397" t="s">
        <v>1065</v>
      </c>
      <c r="C392" s="380"/>
      <c r="D392" s="380"/>
      <c r="E392" s="380"/>
      <c r="F392" s="380"/>
      <c r="G392" s="367"/>
      <c r="H392" s="367"/>
      <c r="I392" s="367"/>
      <c r="J392" s="367"/>
      <c r="K392" s="367"/>
      <c r="L392" s="368"/>
      <c r="M392" s="379"/>
      <c r="N392" s="379"/>
    </row>
    <row r="393" spans="1:14" ht="18.75" customHeight="1" x14ac:dyDescent="0.2">
      <c r="A393" s="427">
        <v>8122560002</v>
      </c>
      <c r="B393" s="379" t="s">
        <v>1066</v>
      </c>
      <c r="C393" s="380" t="s">
        <v>1067</v>
      </c>
      <c r="D393" s="380" t="s">
        <v>1068</v>
      </c>
      <c r="E393" s="380" t="s">
        <v>1069</v>
      </c>
      <c r="F393" s="380" t="s">
        <v>1689</v>
      </c>
      <c r="G393" s="367">
        <v>0</v>
      </c>
      <c r="H393" s="367">
        <v>0</v>
      </c>
      <c r="I393" s="367">
        <v>0.09</v>
      </c>
      <c r="J393" s="367">
        <v>0.3</v>
      </c>
      <c r="K393" s="367">
        <v>0.35</v>
      </c>
      <c r="L393" s="367">
        <v>0.35</v>
      </c>
      <c r="M393" s="379"/>
      <c r="N393" s="379"/>
    </row>
    <row r="394" spans="1:14" s="436" customFormat="1" ht="21.95" customHeight="1" x14ac:dyDescent="0.2">
      <c r="A394" s="427"/>
      <c r="B394" s="200" t="s">
        <v>1070</v>
      </c>
      <c r="C394" s="380"/>
      <c r="D394" s="380"/>
      <c r="E394" s="380"/>
      <c r="F394" s="380"/>
      <c r="G394" s="367"/>
      <c r="H394" s="367"/>
      <c r="I394" s="367"/>
      <c r="J394" s="367"/>
      <c r="K394" s="367"/>
      <c r="L394" s="368"/>
      <c r="M394" s="379"/>
      <c r="N394" s="572"/>
    </row>
    <row r="395" spans="1:14" ht="21.95" customHeight="1" x14ac:dyDescent="0.2">
      <c r="A395" s="427"/>
      <c r="B395" s="397" t="s">
        <v>1071</v>
      </c>
      <c r="C395" s="380"/>
      <c r="D395" s="380"/>
      <c r="E395" s="380"/>
      <c r="F395" s="380"/>
      <c r="G395" s="367"/>
      <c r="H395" s="367"/>
      <c r="I395" s="367"/>
      <c r="J395" s="367"/>
      <c r="K395" s="367"/>
      <c r="L395" s="368"/>
      <c r="M395" s="379"/>
      <c r="N395" s="379"/>
    </row>
    <row r="396" spans="1:14" ht="21.95" customHeight="1" x14ac:dyDescent="0.2">
      <c r="A396" s="427">
        <v>8143130001</v>
      </c>
      <c r="B396" s="379" t="s">
        <v>1071</v>
      </c>
      <c r="C396" s="380" t="s">
        <v>1072</v>
      </c>
      <c r="D396" s="380" t="s">
        <v>1073</v>
      </c>
      <c r="E396" s="380" t="s">
        <v>1975</v>
      </c>
      <c r="F396" s="380" t="s">
        <v>1689</v>
      </c>
      <c r="G396" s="367">
        <v>0</v>
      </c>
      <c r="H396" s="367">
        <v>0</v>
      </c>
      <c r="I396" s="367">
        <v>0</v>
      </c>
      <c r="J396" s="367">
        <v>3.0000000000000001E-3</v>
      </c>
      <c r="K396" s="367">
        <v>4.0000000000000001E-3</v>
      </c>
      <c r="L396" s="367">
        <v>4.0000000000000001E-3</v>
      </c>
      <c r="M396" s="379"/>
      <c r="N396" s="379"/>
    </row>
    <row r="397" spans="1:14" s="436" customFormat="1" ht="21.95" customHeight="1" x14ac:dyDescent="0.2">
      <c r="A397" s="427"/>
      <c r="B397" s="200" t="s">
        <v>1074</v>
      </c>
      <c r="C397" s="380"/>
      <c r="D397" s="380"/>
      <c r="E397" s="380"/>
      <c r="F397" s="380"/>
      <c r="G397" s="367"/>
      <c r="H397" s="367"/>
      <c r="I397" s="367"/>
      <c r="J397" s="367"/>
      <c r="K397" s="367"/>
      <c r="L397" s="368"/>
      <c r="M397" s="379"/>
      <c r="N397" s="572"/>
    </row>
    <row r="398" spans="1:14" ht="21.95" customHeight="1" x14ac:dyDescent="0.2">
      <c r="A398" s="427"/>
      <c r="B398" s="397" t="s">
        <v>1075</v>
      </c>
      <c r="C398" s="380"/>
      <c r="D398" s="380"/>
      <c r="E398" s="380"/>
      <c r="F398" s="380"/>
      <c r="G398" s="367"/>
      <c r="H398" s="367"/>
      <c r="I398" s="367"/>
      <c r="J398" s="367"/>
      <c r="K398" s="367"/>
      <c r="L398" s="368"/>
      <c r="M398" s="379"/>
      <c r="N398" s="379"/>
    </row>
    <row r="399" spans="1:14" ht="21.95" customHeight="1" x14ac:dyDescent="0.2">
      <c r="A399" s="427">
        <v>8151560019</v>
      </c>
      <c r="B399" s="379" t="s">
        <v>1076</v>
      </c>
      <c r="C399" s="380" t="s">
        <v>1077</v>
      </c>
      <c r="D399" s="380" t="s">
        <v>1078</v>
      </c>
      <c r="E399" s="380">
        <v>20</v>
      </c>
      <c r="F399" s="380" t="s">
        <v>1820</v>
      </c>
      <c r="G399" s="367">
        <v>0</v>
      </c>
      <c r="H399" s="367">
        <v>0.1</v>
      </c>
      <c r="I399" s="367">
        <v>13</v>
      </c>
      <c r="J399" s="367">
        <v>40</v>
      </c>
      <c r="K399" s="367">
        <v>50</v>
      </c>
      <c r="L399" s="367">
        <v>50</v>
      </c>
      <c r="M399" s="379"/>
      <c r="N399" s="379"/>
    </row>
    <row r="400" spans="1:14" s="436" customFormat="1" ht="21.95" customHeight="1" x14ac:dyDescent="0.2">
      <c r="A400" s="427">
        <v>8151560013</v>
      </c>
      <c r="B400" s="379" t="s">
        <v>1079</v>
      </c>
      <c r="C400" s="380" t="s">
        <v>1080</v>
      </c>
      <c r="D400" s="380" t="s">
        <v>1078</v>
      </c>
      <c r="E400" s="380">
        <v>30</v>
      </c>
      <c r="F400" s="380" t="s">
        <v>1820</v>
      </c>
      <c r="G400" s="367">
        <v>0</v>
      </c>
      <c r="H400" s="367">
        <v>0.04</v>
      </c>
      <c r="I400" s="367">
        <v>5</v>
      </c>
      <c r="J400" s="367">
        <v>20</v>
      </c>
      <c r="K400" s="367">
        <v>21</v>
      </c>
      <c r="L400" s="367">
        <v>21</v>
      </c>
      <c r="M400" s="379"/>
      <c r="N400" s="572"/>
    </row>
    <row r="401" spans="1:14" s="436" customFormat="1" ht="21.95" customHeight="1" x14ac:dyDescent="0.2">
      <c r="A401" s="427">
        <v>8151920004</v>
      </c>
      <c r="B401" s="379" t="s">
        <v>1081</v>
      </c>
      <c r="C401" s="380" t="s">
        <v>1082</v>
      </c>
      <c r="D401" s="380" t="s">
        <v>1083</v>
      </c>
      <c r="E401" s="380">
        <v>120</v>
      </c>
      <c r="F401" s="380" t="s">
        <v>1824</v>
      </c>
      <c r="G401" s="367">
        <v>0</v>
      </c>
      <c r="H401" s="367">
        <v>0.04</v>
      </c>
      <c r="I401" s="367">
        <v>2</v>
      </c>
      <c r="J401" s="367">
        <v>3</v>
      </c>
      <c r="K401" s="367">
        <v>3.5</v>
      </c>
      <c r="L401" s="367">
        <v>3.5</v>
      </c>
      <c r="M401" s="379"/>
      <c r="N401" s="572"/>
    </row>
    <row r="402" spans="1:14" s="436" customFormat="1" ht="21.95" customHeight="1" x14ac:dyDescent="0.2">
      <c r="A402" s="427"/>
      <c r="B402" s="200" t="s">
        <v>1084</v>
      </c>
      <c r="C402" s="380"/>
      <c r="D402" s="380"/>
      <c r="E402" s="380"/>
      <c r="F402" s="380"/>
      <c r="G402" s="367"/>
      <c r="H402" s="367"/>
      <c r="I402" s="367"/>
      <c r="J402" s="367"/>
      <c r="K402" s="367"/>
      <c r="L402" s="368"/>
      <c r="M402" s="379"/>
      <c r="N402" s="572"/>
    </row>
    <row r="403" spans="1:14" ht="21.95" customHeight="1" x14ac:dyDescent="0.2">
      <c r="A403" s="427"/>
      <c r="B403" s="397" t="s">
        <v>1085</v>
      </c>
      <c r="C403" s="380"/>
      <c r="D403" s="380"/>
      <c r="E403" s="380"/>
      <c r="F403" s="380"/>
      <c r="G403" s="367"/>
      <c r="H403" s="367"/>
      <c r="I403" s="367"/>
      <c r="J403" s="367"/>
      <c r="K403" s="367"/>
      <c r="L403" s="368"/>
      <c r="M403" s="379"/>
      <c r="N403" s="379"/>
    </row>
    <row r="404" spans="1:14" ht="21.95" customHeight="1" x14ac:dyDescent="0.2">
      <c r="A404" s="427">
        <v>8161110026</v>
      </c>
      <c r="B404" s="379" t="s">
        <v>1086</v>
      </c>
      <c r="C404" s="380" t="s">
        <v>1087</v>
      </c>
      <c r="D404" s="380" t="s">
        <v>1088</v>
      </c>
      <c r="E404" s="380">
        <v>8</v>
      </c>
      <c r="F404" s="380" t="s">
        <v>1689</v>
      </c>
      <c r="G404" s="367">
        <v>0</v>
      </c>
      <c r="H404" s="367">
        <v>0</v>
      </c>
      <c r="I404" s="367">
        <v>0</v>
      </c>
      <c r="J404" s="367">
        <v>0.25</v>
      </c>
      <c r="K404" s="367">
        <v>0.28999999999999998</v>
      </c>
      <c r="L404" s="367">
        <v>0.3</v>
      </c>
      <c r="M404" s="379"/>
      <c r="N404" s="379"/>
    </row>
    <row r="405" spans="1:14" s="436" customFormat="1" ht="21.95" customHeight="1" x14ac:dyDescent="0.2">
      <c r="A405" s="453" t="s">
        <v>1090</v>
      </c>
      <c r="B405" s="454" t="s">
        <v>1091</v>
      </c>
      <c r="C405" s="398" t="s">
        <v>1092</v>
      </c>
      <c r="D405" s="398" t="s">
        <v>1093</v>
      </c>
      <c r="E405" s="398">
        <v>6</v>
      </c>
      <c r="F405" s="455" t="s">
        <v>1689</v>
      </c>
      <c r="G405" s="370">
        <v>0</v>
      </c>
      <c r="H405" s="370">
        <v>0</v>
      </c>
      <c r="I405" s="370">
        <v>0</v>
      </c>
      <c r="J405" s="370">
        <v>0.13999999999999999</v>
      </c>
      <c r="K405" s="370">
        <v>0.9</v>
      </c>
      <c r="L405" s="370">
        <v>1</v>
      </c>
      <c r="M405" s="379"/>
      <c r="N405" s="572"/>
    </row>
    <row r="406" spans="1:14" s="436" customFormat="1" ht="21.95" customHeight="1" x14ac:dyDescent="0.2">
      <c r="A406" s="453" t="s">
        <v>1094</v>
      </c>
      <c r="B406" s="454" t="s">
        <v>1095</v>
      </c>
      <c r="C406" s="398" t="s">
        <v>1087</v>
      </c>
      <c r="D406" s="398" t="s">
        <v>1088</v>
      </c>
      <c r="E406" s="398">
        <v>4</v>
      </c>
      <c r="F406" s="455" t="s">
        <v>1689</v>
      </c>
      <c r="G406" s="370">
        <v>0</v>
      </c>
      <c r="H406" s="370">
        <v>1.2000000000000002E-4</v>
      </c>
      <c r="I406" s="370">
        <v>1.2000000000000002E-4</v>
      </c>
      <c r="J406" s="370">
        <v>0.01</v>
      </c>
      <c r="K406" s="370">
        <v>0.1</v>
      </c>
      <c r="L406" s="370">
        <v>0.11</v>
      </c>
      <c r="M406" s="379"/>
      <c r="N406" s="572"/>
    </row>
    <row r="407" spans="1:14" s="436" customFormat="1" ht="21.95" customHeight="1" x14ac:dyDescent="0.2">
      <c r="A407" s="453" t="s">
        <v>1096</v>
      </c>
      <c r="B407" s="454" t="s">
        <v>1095</v>
      </c>
      <c r="C407" s="398" t="s">
        <v>1097</v>
      </c>
      <c r="D407" s="398" t="s">
        <v>1088</v>
      </c>
      <c r="E407" s="398">
        <v>6</v>
      </c>
      <c r="F407" s="455" t="s">
        <v>1689</v>
      </c>
      <c r="G407" s="370">
        <v>0</v>
      </c>
      <c r="H407" s="370">
        <v>8.9999999999999985E-6</v>
      </c>
      <c r="I407" s="370">
        <v>8.9999999999999992E-5</v>
      </c>
      <c r="J407" s="370">
        <v>8.9999999999999992E-5</v>
      </c>
      <c r="K407" s="370">
        <v>8.0000000000000002E-3</v>
      </c>
      <c r="L407" s="370">
        <v>8.0000000000000002E-3</v>
      </c>
      <c r="M407" s="379"/>
      <c r="N407" s="572"/>
    </row>
    <row r="408" spans="1:14" ht="21.95" customHeight="1" x14ac:dyDescent="0.2">
      <c r="A408" s="453" t="s">
        <v>1098</v>
      </c>
      <c r="B408" s="454" t="s">
        <v>1095</v>
      </c>
      <c r="C408" s="398" t="s">
        <v>1097</v>
      </c>
      <c r="D408" s="398" t="s">
        <v>1088</v>
      </c>
      <c r="E408" s="398">
        <v>8</v>
      </c>
      <c r="F408" s="455" t="s">
        <v>1689</v>
      </c>
      <c r="G408" s="370">
        <v>0</v>
      </c>
      <c r="H408" s="370">
        <v>0</v>
      </c>
      <c r="I408" s="370">
        <v>0</v>
      </c>
      <c r="J408" s="370">
        <v>0.18</v>
      </c>
      <c r="K408" s="370">
        <v>1.3</v>
      </c>
      <c r="L408" s="370">
        <v>1.5</v>
      </c>
      <c r="M408" s="379"/>
      <c r="N408" s="379"/>
    </row>
    <row r="409" spans="1:14" ht="21.95" customHeight="1" x14ac:dyDescent="0.2">
      <c r="A409" s="384" t="s">
        <v>1099</v>
      </c>
      <c r="B409" s="454" t="s">
        <v>1100</v>
      </c>
      <c r="C409" s="380" t="s">
        <v>1101</v>
      </c>
      <c r="D409" s="407" t="s">
        <v>1089</v>
      </c>
      <c r="E409" s="407">
        <v>8</v>
      </c>
      <c r="F409" s="407" t="s">
        <v>1689</v>
      </c>
      <c r="G409" s="370">
        <v>0</v>
      </c>
      <c r="H409" s="370">
        <v>0</v>
      </c>
      <c r="I409" s="370">
        <v>0</v>
      </c>
      <c r="J409" s="370">
        <v>6.9999999999999993E-2</v>
      </c>
      <c r="K409" s="370">
        <v>0.3</v>
      </c>
      <c r="L409" s="370">
        <v>0.4</v>
      </c>
      <c r="M409" s="379"/>
      <c r="N409" s="379"/>
    </row>
    <row r="410" spans="1:14" ht="21.95" customHeight="1" x14ac:dyDescent="0.2">
      <c r="A410" s="384" t="s">
        <v>1102</v>
      </c>
      <c r="B410" s="454" t="s">
        <v>1100</v>
      </c>
      <c r="C410" s="380" t="s">
        <v>1101</v>
      </c>
      <c r="D410" s="407" t="s">
        <v>1089</v>
      </c>
      <c r="E410" s="407">
        <v>12</v>
      </c>
      <c r="F410" s="407" t="s">
        <v>1689</v>
      </c>
      <c r="G410" s="370">
        <v>0</v>
      </c>
      <c r="H410" s="370">
        <v>0</v>
      </c>
      <c r="I410" s="370">
        <v>0</v>
      </c>
      <c r="J410" s="370">
        <v>0.05</v>
      </c>
      <c r="K410" s="370">
        <v>0.3</v>
      </c>
      <c r="L410" s="370">
        <v>0.4</v>
      </c>
      <c r="M410" s="428"/>
      <c r="N410" s="379"/>
    </row>
    <row r="411" spans="1:14" s="456" customFormat="1" ht="21.95" customHeight="1" x14ac:dyDescent="0.2">
      <c r="A411" s="384" t="s">
        <v>1103</v>
      </c>
      <c r="B411" s="454" t="s">
        <v>1100</v>
      </c>
      <c r="C411" s="380" t="s">
        <v>1101</v>
      </c>
      <c r="D411" s="407" t="s">
        <v>1089</v>
      </c>
      <c r="E411" s="407">
        <v>14</v>
      </c>
      <c r="F411" s="407" t="s">
        <v>1689</v>
      </c>
      <c r="G411" s="370">
        <v>0</v>
      </c>
      <c r="H411" s="370">
        <v>0</v>
      </c>
      <c r="I411" s="370">
        <v>0</v>
      </c>
      <c r="J411" s="370">
        <v>0.08</v>
      </c>
      <c r="K411" s="370">
        <v>0.27</v>
      </c>
      <c r="L411" s="370">
        <v>0.28999999999999998</v>
      </c>
      <c r="M411" s="428"/>
      <c r="N411" s="574"/>
    </row>
    <row r="412" spans="1:14" s="456" customFormat="1" ht="21.95" customHeight="1" x14ac:dyDescent="0.2">
      <c r="A412" s="384" t="s">
        <v>1104</v>
      </c>
      <c r="B412" s="454" t="s">
        <v>1100</v>
      </c>
      <c r="C412" s="380" t="s">
        <v>1101</v>
      </c>
      <c r="D412" s="407" t="s">
        <v>1089</v>
      </c>
      <c r="E412" s="407">
        <v>16</v>
      </c>
      <c r="F412" s="407" t="s">
        <v>1689</v>
      </c>
      <c r="G412" s="370">
        <v>0</v>
      </c>
      <c r="H412" s="370">
        <v>0</v>
      </c>
      <c r="I412" s="370">
        <v>0</v>
      </c>
      <c r="J412" s="370">
        <v>6.9999999999999993E-2</v>
      </c>
      <c r="K412" s="370">
        <v>0.3</v>
      </c>
      <c r="L412" s="370">
        <v>0.32</v>
      </c>
      <c r="M412" s="428"/>
      <c r="N412" s="574"/>
    </row>
    <row r="413" spans="1:14" s="456" customFormat="1" ht="21.95" customHeight="1" x14ac:dyDescent="0.2">
      <c r="A413" s="427"/>
      <c r="B413" s="200" t="s">
        <v>1105</v>
      </c>
      <c r="C413" s="380"/>
      <c r="D413" s="380"/>
      <c r="E413" s="380"/>
      <c r="F413" s="380"/>
      <c r="G413" s="367"/>
      <c r="H413" s="367"/>
      <c r="I413" s="367"/>
      <c r="J413" s="367"/>
      <c r="K413" s="367"/>
      <c r="L413" s="368"/>
      <c r="M413" s="379"/>
      <c r="N413" s="574"/>
    </row>
    <row r="414" spans="1:14" ht="21.95" customHeight="1" x14ac:dyDescent="0.2">
      <c r="A414" s="427"/>
      <c r="B414" s="397" t="s">
        <v>1106</v>
      </c>
      <c r="C414" s="380"/>
      <c r="D414" s="380"/>
      <c r="E414" s="380"/>
      <c r="F414" s="380"/>
      <c r="G414" s="367"/>
      <c r="H414" s="367"/>
      <c r="I414" s="367"/>
      <c r="J414" s="367"/>
      <c r="K414" s="367"/>
      <c r="L414" s="368"/>
      <c r="M414" s="379"/>
      <c r="N414" s="379"/>
    </row>
    <row r="415" spans="1:14" ht="21.95" customHeight="1" x14ac:dyDescent="0.2">
      <c r="A415" s="427">
        <v>8186430002</v>
      </c>
      <c r="B415" s="379" t="s">
        <v>1107</v>
      </c>
      <c r="C415" s="380"/>
      <c r="D415" s="380" t="s">
        <v>1108</v>
      </c>
      <c r="E415" s="380"/>
      <c r="F415" s="380" t="s">
        <v>1689</v>
      </c>
      <c r="G415" s="367">
        <v>7.0000000000000007E-2</v>
      </c>
      <c r="H415" s="367">
        <v>0.16</v>
      </c>
      <c r="I415" s="367">
        <v>5</v>
      </c>
      <c r="J415" s="367">
        <v>6</v>
      </c>
      <c r="K415" s="367">
        <v>8</v>
      </c>
      <c r="L415" s="367">
        <v>10</v>
      </c>
      <c r="M415" s="379"/>
      <c r="N415" s="379"/>
    </row>
    <row r="416" spans="1:14" s="436" customFormat="1" ht="21.95" customHeight="1" x14ac:dyDescent="0.2">
      <c r="A416" s="378" t="s">
        <v>722</v>
      </c>
      <c r="B416" s="379" t="s">
        <v>723</v>
      </c>
      <c r="C416" s="380"/>
      <c r="D416" s="380"/>
      <c r="E416" s="380" t="s">
        <v>724</v>
      </c>
      <c r="F416" s="380" t="s">
        <v>1689</v>
      </c>
      <c r="G416" s="367">
        <v>0.2</v>
      </c>
      <c r="H416" s="367">
        <v>0.2</v>
      </c>
      <c r="I416" s="367">
        <v>2</v>
      </c>
      <c r="J416" s="367">
        <v>3.5</v>
      </c>
      <c r="K416" s="367">
        <v>3.8</v>
      </c>
      <c r="L416" s="367">
        <v>4</v>
      </c>
      <c r="M416" s="379"/>
      <c r="N416" s="572"/>
    </row>
    <row r="417" spans="1:14" s="436" customFormat="1" ht="21.95" customHeight="1" x14ac:dyDescent="0.2">
      <c r="A417" s="427"/>
      <c r="B417" s="408" t="s">
        <v>720</v>
      </c>
      <c r="C417" s="380"/>
      <c r="D417" s="380"/>
      <c r="E417" s="380"/>
      <c r="F417" s="380"/>
      <c r="G417" s="367"/>
      <c r="H417" s="367"/>
      <c r="I417" s="367"/>
      <c r="J417" s="367"/>
      <c r="K417" s="367"/>
      <c r="L417" s="368"/>
      <c r="M417" s="379"/>
      <c r="N417" s="572"/>
    </row>
    <row r="418" spans="1:14" s="436" customFormat="1" ht="21.95" customHeight="1" x14ac:dyDescent="0.2">
      <c r="A418" s="427">
        <v>8193200001</v>
      </c>
      <c r="B418" s="385" t="s">
        <v>2177</v>
      </c>
      <c r="C418" s="380" t="s">
        <v>2178</v>
      </c>
      <c r="D418" s="380"/>
      <c r="E418" s="380"/>
      <c r="F418" s="380" t="s">
        <v>1820</v>
      </c>
      <c r="G418" s="367">
        <v>0</v>
      </c>
      <c r="H418" s="367">
        <v>0</v>
      </c>
      <c r="I418" s="367">
        <v>0.05</v>
      </c>
      <c r="J418" s="367">
        <v>0.19</v>
      </c>
      <c r="K418" s="368">
        <v>0.2</v>
      </c>
      <c r="L418" s="368">
        <v>0.2</v>
      </c>
      <c r="M418" s="379"/>
      <c r="N418" s="572"/>
    </row>
    <row r="419" spans="1:14" s="436" customFormat="1" ht="21.95" customHeight="1" x14ac:dyDescent="0.2">
      <c r="A419" s="427"/>
      <c r="B419" s="200" t="s">
        <v>1109</v>
      </c>
      <c r="C419" s="380"/>
      <c r="D419" s="380"/>
      <c r="E419" s="380"/>
      <c r="F419" s="380"/>
      <c r="G419" s="367"/>
      <c r="H419" s="367"/>
      <c r="I419" s="367"/>
      <c r="J419" s="367"/>
      <c r="K419" s="367"/>
      <c r="L419" s="368"/>
      <c r="M419" s="379"/>
      <c r="N419" s="572"/>
    </row>
    <row r="420" spans="1:14" ht="21.95" customHeight="1" x14ac:dyDescent="0.2">
      <c r="A420" s="427"/>
      <c r="B420" s="200" t="s">
        <v>1110</v>
      </c>
      <c r="C420" s="380"/>
      <c r="D420" s="380"/>
      <c r="E420" s="380"/>
      <c r="F420" s="380"/>
      <c r="G420" s="367"/>
      <c r="H420" s="367"/>
      <c r="I420" s="367"/>
      <c r="J420" s="367"/>
      <c r="K420" s="367"/>
      <c r="L420" s="368"/>
      <c r="M420" s="379"/>
      <c r="N420" s="379"/>
    </row>
    <row r="421" spans="1:14" ht="21.95" customHeight="1" x14ac:dyDescent="0.2">
      <c r="A421" s="427"/>
      <c r="B421" s="397" t="s">
        <v>1111</v>
      </c>
      <c r="C421" s="380"/>
      <c r="D421" s="380"/>
      <c r="E421" s="380"/>
      <c r="F421" s="380"/>
      <c r="G421" s="367"/>
      <c r="H421" s="367"/>
      <c r="I421" s="367"/>
      <c r="J421" s="367"/>
      <c r="K421" s="367"/>
      <c r="L421" s="368"/>
      <c r="M421" s="379"/>
      <c r="N421" s="379"/>
    </row>
    <row r="422" spans="1:14" ht="21.95" customHeight="1" x14ac:dyDescent="0.2">
      <c r="A422" s="427">
        <v>8238210001</v>
      </c>
      <c r="B422" s="379" t="s">
        <v>1112</v>
      </c>
      <c r="C422" s="380" t="s">
        <v>1113</v>
      </c>
      <c r="D422" s="380" t="s">
        <v>1114</v>
      </c>
      <c r="E422" s="380" t="s">
        <v>1115</v>
      </c>
      <c r="F422" s="380" t="s">
        <v>1820</v>
      </c>
      <c r="G422" s="367">
        <v>0</v>
      </c>
      <c r="H422" s="367">
        <v>0</v>
      </c>
      <c r="I422" s="367">
        <v>0.17</v>
      </c>
      <c r="J422" s="367">
        <v>0.4</v>
      </c>
      <c r="K422" s="367">
        <v>0.45</v>
      </c>
      <c r="L422" s="367">
        <v>0.5</v>
      </c>
      <c r="M422" s="379"/>
      <c r="N422" s="379"/>
    </row>
    <row r="423" spans="1:14" s="436" customFormat="1" ht="21.95" customHeight="1" x14ac:dyDescent="0.2">
      <c r="A423" s="427"/>
      <c r="B423" s="200" t="s">
        <v>1116</v>
      </c>
      <c r="C423" s="380"/>
      <c r="D423" s="380"/>
      <c r="E423" s="380"/>
      <c r="F423" s="380"/>
      <c r="G423" s="367"/>
      <c r="H423" s="367"/>
      <c r="I423" s="367"/>
      <c r="J423" s="367"/>
      <c r="K423" s="367"/>
      <c r="L423" s="368"/>
      <c r="M423" s="379"/>
      <c r="N423" s="572"/>
    </row>
    <row r="424" spans="1:14" ht="21.95" customHeight="1" x14ac:dyDescent="0.2">
      <c r="A424" s="427"/>
      <c r="B424" s="200" t="s">
        <v>1117</v>
      </c>
      <c r="C424" s="380"/>
      <c r="D424" s="380"/>
      <c r="E424" s="380"/>
      <c r="F424" s="380"/>
      <c r="G424" s="367"/>
      <c r="H424" s="367"/>
      <c r="I424" s="367"/>
      <c r="J424" s="367"/>
      <c r="K424" s="367"/>
      <c r="L424" s="368"/>
      <c r="M424" s="379"/>
      <c r="N424" s="379"/>
    </row>
    <row r="425" spans="1:14" ht="21.95" customHeight="1" x14ac:dyDescent="0.2">
      <c r="A425" s="427"/>
      <c r="B425" s="397" t="s">
        <v>1118</v>
      </c>
      <c r="C425" s="380"/>
      <c r="D425" s="380"/>
      <c r="E425" s="380"/>
      <c r="F425" s="380"/>
      <c r="G425" s="367"/>
      <c r="H425" s="367"/>
      <c r="I425" s="367"/>
      <c r="J425" s="367"/>
      <c r="K425" s="367"/>
      <c r="L425" s="368"/>
      <c r="M425" s="379"/>
      <c r="N425" s="379"/>
    </row>
    <row r="426" spans="1:14" ht="21.95" customHeight="1" x14ac:dyDescent="0.2">
      <c r="A426" s="427">
        <v>8397110001</v>
      </c>
      <c r="B426" s="379" t="s">
        <v>1119</v>
      </c>
      <c r="C426" s="380"/>
      <c r="D426" s="380" t="s">
        <v>1120</v>
      </c>
      <c r="E426" s="380"/>
      <c r="F426" s="380" t="s">
        <v>1689</v>
      </c>
      <c r="G426" s="367">
        <v>0</v>
      </c>
      <c r="H426" s="367">
        <v>0</v>
      </c>
      <c r="I426" s="367">
        <v>0.3</v>
      </c>
      <c r="J426" s="367">
        <v>0.9</v>
      </c>
      <c r="K426" s="367">
        <v>0.95</v>
      </c>
      <c r="L426" s="367">
        <v>1</v>
      </c>
      <c r="M426" s="379"/>
      <c r="N426" s="379"/>
    </row>
    <row r="427" spans="1:14" s="436" customFormat="1" ht="21.95" customHeight="1" x14ac:dyDescent="0.2">
      <c r="A427" s="427"/>
      <c r="B427" s="200" t="s">
        <v>1121</v>
      </c>
      <c r="C427" s="380"/>
      <c r="D427" s="380"/>
      <c r="E427" s="380"/>
      <c r="F427" s="380"/>
      <c r="G427" s="367"/>
      <c r="H427" s="367"/>
      <c r="I427" s="367"/>
      <c r="J427" s="367"/>
      <c r="K427" s="367"/>
      <c r="L427" s="368"/>
      <c r="M427" s="379"/>
      <c r="N427" s="572"/>
    </row>
    <row r="428" spans="1:14" ht="21.95" customHeight="1" x14ac:dyDescent="0.2">
      <c r="A428" s="427"/>
      <c r="B428" s="200" t="s">
        <v>1122</v>
      </c>
      <c r="C428" s="380"/>
      <c r="D428" s="380"/>
      <c r="E428" s="380"/>
      <c r="F428" s="380"/>
      <c r="G428" s="367"/>
      <c r="H428" s="367"/>
      <c r="I428" s="367"/>
      <c r="J428" s="367"/>
      <c r="K428" s="367"/>
      <c r="L428" s="368"/>
      <c r="M428" s="379"/>
      <c r="N428" s="379"/>
    </row>
    <row r="429" spans="1:14" ht="21.95" customHeight="1" x14ac:dyDescent="0.2">
      <c r="A429" s="427"/>
      <c r="B429" s="397" t="s">
        <v>1123</v>
      </c>
      <c r="C429" s="380"/>
      <c r="D429" s="380"/>
      <c r="E429" s="380"/>
      <c r="F429" s="380"/>
      <c r="G429" s="367"/>
      <c r="H429" s="367"/>
      <c r="I429" s="367"/>
      <c r="J429" s="367"/>
      <c r="K429" s="367"/>
      <c r="L429" s="368"/>
      <c r="M429" s="379"/>
      <c r="N429" s="379"/>
    </row>
    <row r="430" spans="1:14" ht="21.95" customHeight="1" x14ac:dyDescent="0.2">
      <c r="A430" s="427">
        <v>8711140001</v>
      </c>
      <c r="B430" s="379" t="s">
        <v>1124</v>
      </c>
      <c r="C430" s="380" t="s">
        <v>1125</v>
      </c>
      <c r="D430" s="380" t="s">
        <v>1126</v>
      </c>
      <c r="E430" s="380"/>
      <c r="F430" s="380" t="s">
        <v>1814</v>
      </c>
      <c r="G430" s="367">
        <v>0</v>
      </c>
      <c r="H430" s="367">
        <v>0</v>
      </c>
      <c r="I430" s="367">
        <v>0</v>
      </c>
      <c r="J430" s="367">
        <v>0.05</v>
      </c>
      <c r="K430" s="367">
        <v>0.08</v>
      </c>
      <c r="L430" s="367">
        <v>0.1</v>
      </c>
      <c r="M430" s="379"/>
      <c r="N430" s="379"/>
    </row>
    <row r="431" spans="1:14" s="436" customFormat="1" ht="21.95" customHeight="1" x14ac:dyDescent="0.2">
      <c r="A431" s="427"/>
      <c r="B431" s="200" t="s">
        <v>1127</v>
      </c>
      <c r="C431" s="380"/>
      <c r="D431" s="380"/>
      <c r="E431" s="380"/>
      <c r="F431" s="380"/>
      <c r="G431" s="367"/>
      <c r="H431" s="367"/>
      <c r="I431" s="367"/>
      <c r="J431" s="367"/>
      <c r="K431" s="367"/>
      <c r="L431" s="368"/>
      <c r="M431" s="379"/>
      <c r="N431" s="572"/>
    </row>
    <row r="432" spans="1:14" ht="21.95" customHeight="1" x14ac:dyDescent="0.2">
      <c r="A432" s="427"/>
      <c r="B432" s="200" t="s">
        <v>1128</v>
      </c>
      <c r="C432" s="380"/>
      <c r="D432" s="380"/>
      <c r="E432" s="380"/>
      <c r="F432" s="380"/>
      <c r="G432" s="367"/>
      <c r="H432" s="367"/>
      <c r="I432" s="367"/>
      <c r="J432" s="367"/>
      <c r="K432" s="367"/>
      <c r="L432" s="368"/>
      <c r="M432" s="379"/>
      <c r="N432" s="379"/>
    </row>
    <row r="433" spans="1:14" ht="21.95" customHeight="1" x14ac:dyDescent="0.2">
      <c r="A433" s="427"/>
      <c r="B433" s="397" t="s">
        <v>1129</v>
      </c>
      <c r="C433" s="380"/>
      <c r="D433" s="380"/>
      <c r="E433" s="380"/>
      <c r="F433" s="380"/>
      <c r="G433" s="367"/>
      <c r="H433" s="367"/>
      <c r="I433" s="367"/>
      <c r="J433" s="367"/>
      <c r="K433" s="367"/>
      <c r="L433" s="368"/>
      <c r="M433" s="379"/>
      <c r="N433" s="379"/>
    </row>
    <row r="434" spans="1:14" ht="21.95" customHeight="1" x14ac:dyDescent="0.2">
      <c r="A434" s="427">
        <v>9144110201</v>
      </c>
      <c r="B434" s="379" t="s">
        <v>1130</v>
      </c>
      <c r="C434" s="457">
        <v>0.72</v>
      </c>
      <c r="D434" s="380" t="s">
        <v>1131</v>
      </c>
      <c r="E434" s="380" t="s">
        <v>1132</v>
      </c>
      <c r="F434" s="380" t="s">
        <v>1689</v>
      </c>
      <c r="G434" s="367">
        <v>0</v>
      </c>
      <c r="H434" s="367">
        <v>1E-4</v>
      </c>
      <c r="I434" s="367">
        <v>5.0000000000000001E-3</v>
      </c>
      <c r="J434" s="367">
        <v>0.01</v>
      </c>
      <c r="K434" s="367">
        <v>0.03</v>
      </c>
      <c r="L434" s="368">
        <v>0.03</v>
      </c>
      <c r="M434" s="379"/>
      <c r="N434" s="379"/>
    </row>
    <row r="435" spans="1:14" ht="21.95" customHeight="1" x14ac:dyDescent="0.2">
      <c r="A435" s="427"/>
      <c r="B435" s="200" t="s">
        <v>1133</v>
      </c>
      <c r="C435" s="380"/>
      <c r="D435" s="380"/>
      <c r="E435" s="380"/>
      <c r="F435" s="380"/>
      <c r="G435" s="367"/>
      <c r="H435" s="367"/>
      <c r="I435" s="367"/>
      <c r="J435" s="367"/>
      <c r="K435" s="367"/>
      <c r="L435" s="368"/>
      <c r="M435" s="379"/>
      <c r="N435" s="379"/>
    </row>
    <row r="436" spans="1:14" ht="21.95" customHeight="1" x14ac:dyDescent="0.2">
      <c r="A436" s="427"/>
      <c r="B436" s="397" t="s">
        <v>1134</v>
      </c>
      <c r="C436" s="380"/>
      <c r="D436" s="380"/>
      <c r="E436" s="380"/>
      <c r="F436" s="380"/>
      <c r="G436" s="367"/>
      <c r="H436" s="367"/>
      <c r="I436" s="367"/>
      <c r="J436" s="367"/>
      <c r="K436" s="367"/>
      <c r="L436" s="368"/>
      <c r="M436" s="379"/>
      <c r="N436" s="379"/>
    </row>
    <row r="437" spans="1:14" ht="21.95" customHeight="1" x14ac:dyDescent="0.2">
      <c r="A437" s="427">
        <v>9164419001</v>
      </c>
      <c r="B437" s="379" t="s">
        <v>2242</v>
      </c>
      <c r="C437" s="380"/>
      <c r="D437" s="380"/>
      <c r="E437" s="380"/>
      <c r="F437" s="380" t="s">
        <v>1689</v>
      </c>
      <c r="G437" s="367">
        <v>0</v>
      </c>
      <c r="H437" s="367">
        <v>0</v>
      </c>
      <c r="I437" s="367">
        <v>0</v>
      </c>
      <c r="J437" s="367">
        <v>0.3</v>
      </c>
      <c r="K437" s="367">
        <v>0.4</v>
      </c>
      <c r="L437" s="368">
        <v>0.5</v>
      </c>
      <c r="M437" s="379"/>
      <c r="N437" s="379"/>
    </row>
    <row r="438" spans="1:14" ht="21.95" customHeight="1" x14ac:dyDescent="0.2">
      <c r="A438" s="427"/>
      <c r="B438" s="200" t="s">
        <v>1135</v>
      </c>
      <c r="C438" s="380"/>
      <c r="D438" s="380"/>
      <c r="E438" s="380"/>
      <c r="F438" s="380"/>
      <c r="G438" s="367"/>
      <c r="H438" s="367"/>
      <c r="I438" s="367"/>
      <c r="J438" s="367"/>
      <c r="K438" s="367"/>
      <c r="L438" s="368"/>
      <c r="M438" s="379"/>
      <c r="N438" s="379"/>
    </row>
    <row r="439" spans="1:14" ht="21.95" customHeight="1" x14ac:dyDescent="0.2">
      <c r="A439" s="427"/>
      <c r="B439" s="397" t="s">
        <v>1136</v>
      </c>
      <c r="C439" s="380"/>
      <c r="D439" s="380"/>
      <c r="E439" s="380"/>
      <c r="F439" s="380"/>
      <c r="G439" s="367"/>
      <c r="H439" s="367"/>
      <c r="I439" s="367"/>
      <c r="J439" s="367"/>
      <c r="K439" s="367"/>
      <c r="L439" s="368"/>
      <c r="M439" s="379"/>
      <c r="N439" s="379"/>
    </row>
    <row r="440" spans="1:14" ht="21.95" customHeight="1" x14ac:dyDescent="0.2">
      <c r="A440" s="427">
        <v>9182120102</v>
      </c>
      <c r="B440" s="379" t="s">
        <v>1137</v>
      </c>
      <c r="C440" s="380" t="s">
        <v>1139</v>
      </c>
      <c r="D440" s="380" t="s">
        <v>1138</v>
      </c>
      <c r="E440" s="380"/>
      <c r="F440" s="380" t="s">
        <v>1140</v>
      </c>
      <c r="G440" s="367">
        <v>0</v>
      </c>
      <c r="H440" s="367">
        <v>0</v>
      </c>
      <c r="I440" s="367">
        <v>0</v>
      </c>
      <c r="J440" s="367">
        <v>0.16</v>
      </c>
      <c r="K440" s="367">
        <v>0.25</v>
      </c>
      <c r="L440" s="368">
        <v>0.77</v>
      </c>
      <c r="M440" s="379"/>
      <c r="N440" s="379"/>
    </row>
  </sheetData>
  <autoFilter ref="A6:S440"/>
  <mergeCells count="12">
    <mergeCell ref="F4:F5"/>
    <mergeCell ref="G4:L4"/>
    <mergeCell ref="N4:N5"/>
    <mergeCell ref="A1:M1"/>
    <mergeCell ref="A2:M2"/>
    <mergeCell ref="A3:M3"/>
    <mergeCell ref="M4:M5"/>
    <mergeCell ref="A4:A5"/>
    <mergeCell ref="B4:B5"/>
    <mergeCell ref="C4:C5"/>
    <mergeCell ref="D4:D5"/>
    <mergeCell ref="E4:E5"/>
  </mergeCells>
  <phoneticPr fontId="41" type="noConversion"/>
  <conditionalFormatting sqref="A122:A137">
    <cfRule type="duplicateValues" dxfId="182" priority="182" stopIfTrue="1"/>
    <cfRule type="duplicateValues" dxfId="181" priority="183" stopIfTrue="1"/>
    <cfRule type="duplicateValues" dxfId="180" priority="184" stopIfTrue="1"/>
  </conditionalFormatting>
  <conditionalFormatting sqref="A122:A137">
    <cfRule type="duplicateValues" dxfId="179" priority="181" stopIfTrue="1"/>
  </conditionalFormatting>
  <conditionalFormatting sqref="A141">
    <cfRule type="duplicateValues" dxfId="178" priority="174" stopIfTrue="1"/>
    <cfRule type="duplicateValues" dxfId="177" priority="175" stopIfTrue="1"/>
    <cfRule type="duplicateValues" dxfId="176" priority="176" stopIfTrue="1"/>
  </conditionalFormatting>
  <conditionalFormatting sqref="A141">
    <cfRule type="duplicateValues" dxfId="175" priority="173" stopIfTrue="1"/>
  </conditionalFormatting>
  <conditionalFormatting sqref="A141:A159">
    <cfRule type="duplicateValues" dxfId="174" priority="166" stopIfTrue="1"/>
    <cfRule type="duplicateValues" dxfId="173" priority="167" stopIfTrue="1"/>
    <cfRule type="duplicateValues" dxfId="172" priority="168" stopIfTrue="1"/>
  </conditionalFormatting>
  <conditionalFormatting sqref="A141:A159">
    <cfRule type="duplicateValues" dxfId="171" priority="165" stopIfTrue="1"/>
  </conditionalFormatting>
  <conditionalFormatting sqref="A158:A159">
    <cfRule type="duplicateValues" dxfId="170" priority="162" stopIfTrue="1"/>
    <cfRule type="duplicateValues" dxfId="169" priority="163" stopIfTrue="1"/>
    <cfRule type="duplicateValues" dxfId="168" priority="164" stopIfTrue="1"/>
  </conditionalFormatting>
  <conditionalFormatting sqref="A158:A159">
    <cfRule type="duplicateValues" dxfId="167" priority="161" stopIfTrue="1"/>
  </conditionalFormatting>
  <conditionalFormatting sqref="A177">
    <cfRule type="duplicateValues" dxfId="166" priority="154" stopIfTrue="1"/>
    <cfRule type="duplicateValues" dxfId="165" priority="155" stopIfTrue="1"/>
    <cfRule type="duplicateValues" dxfId="164" priority="156" stopIfTrue="1"/>
  </conditionalFormatting>
  <conditionalFormatting sqref="A177">
    <cfRule type="duplicateValues" dxfId="163" priority="153" stopIfTrue="1"/>
  </conditionalFormatting>
  <conditionalFormatting sqref="A184:A192">
    <cfRule type="duplicateValues" dxfId="162" priority="146" stopIfTrue="1"/>
    <cfRule type="duplicateValues" dxfId="161" priority="147" stopIfTrue="1"/>
    <cfRule type="duplicateValues" dxfId="160" priority="148" stopIfTrue="1"/>
  </conditionalFormatting>
  <conditionalFormatting sqref="A184:A192">
    <cfRule type="duplicateValues" dxfId="159" priority="145" stopIfTrue="1"/>
  </conditionalFormatting>
  <conditionalFormatting sqref="A194:A196">
    <cfRule type="duplicateValues" dxfId="158" priority="138" stopIfTrue="1"/>
    <cfRule type="duplicateValues" dxfId="157" priority="139" stopIfTrue="1"/>
    <cfRule type="duplicateValues" dxfId="156" priority="140" stopIfTrue="1"/>
  </conditionalFormatting>
  <conditionalFormatting sqref="A194:A196">
    <cfRule type="duplicateValues" dxfId="155" priority="137" stopIfTrue="1"/>
  </conditionalFormatting>
  <conditionalFormatting sqref="A198:A200">
    <cfRule type="duplicateValues" dxfId="154" priority="130" stopIfTrue="1"/>
    <cfRule type="duplicateValues" dxfId="153" priority="131" stopIfTrue="1"/>
    <cfRule type="duplicateValues" dxfId="152" priority="132" stopIfTrue="1"/>
  </conditionalFormatting>
  <conditionalFormatting sqref="A198:A200">
    <cfRule type="duplicateValues" dxfId="151" priority="129" stopIfTrue="1"/>
  </conditionalFormatting>
  <conditionalFormatting sqref="A268">
    <cfRule type="duplicateValues" dxfId="150" priority="122" stopIfTrue="1"/>
    <cfRule type="duplicateValues" dxfId="149" priority="123" stopIfTrue="1"/>
    <cfRule type="duplicateValues" dxfId="148" priority="124" stopIfTrue="1"/>
  </conditionalFormatting>
  <conditionalFormatting sqref="A268">
    <cfRule type="duplicateValues" dxfId="147" priority="121" stopIfTrue="1"/>
  </conditionalFormatting>
  <conditionalFormatting sqref="A281:A282">
    <cfRule type="duplicateValues" dxfId="146" priority="114" stopIfTrue="1"/>
    <cfRule type="duplicateValues" dxfId="145" priority="115" stopIfTrue="1"/>
    <cfRule type="duplicateValues" dxfId="144" priority="116" stopIfTrue="1"/>
  </conditionalFormatting>
  <conditionalFormatting sqref="A281:A282">
    <cfRule type="duplicateValues" dxfId="143" priority="113" stopIfTrue="1"/>
  </conditionalFormatting>
  <conditionalFormatting sqref="A418:A419">
    <cfRule type="duplicateValues" dxfId="142" priority="106" stopIfTrue="1"/>
    <cfRule type="duplicateValues" dxfId="141" priority="107" stopIfTrue="1"/>
    <cfRule type="duplicateValues" dxfId="140" priority="108" stopIfTrue="1"/>
  </conditionalFormatting>
  <conditionalFormatting sqref="A418:A419">
    <cfRule type="duplicateValues" dxfId="139" priority="105" stopIfTrue="1"/>
  </conditionalFormatting>
  <conditionalFormatting sqref="A333">
    <cfRule type="duplicateValues" dxfId="138" priority="98" stopIfTrue="1"/>
    <cfRule type="duplicateValues" dxfId="137" priority="99" stopIfTrue="1"/>
    <cfRule type="duplicateValues" dxfId="136" priority="100" stopIfTrue="1"/>
  </conditionalFormatting>
  <conditionalFormatting sqref="A333">
    <cfRule type="duplicateValues" dxfId="135" priority="97" stopIfTrue="1"/>
  </conditionalFormatting>
  <conditionalFormatting sqref="A355:A357">
    <cfRule type="duplicateValues" dxfId="134" priority="90" stopIfTrue="1"/>
    <cfRule type="duplicateValues" dxfId="133" priority="91" stopIfTrue="1"/>
    <cfRule type="duplicateValues" dxfId="132" priority="92" stopIfTrue="1"/>
  </conditionalFormatting>
  <conditionalFormatting sqref="A355:A357">
    <cfRule type="duplicateValues" dxfId="131" priority="89" stopIfTrue="1"/>
  </conditionalFormatting>
  <conditionalFormatting sqref="A363">
    <cfRule type="duplicateValues" dxfId="130" priority="82" stopIfTrue="1"/>
    <cfRule type="duplicateValues" dxfId="129" priority="83" stopIfTrue="1"/>
    <cfRule type="duplicateValues" dxfId="128" priority="84" stopIfTrue="1"/>
  </conditionalFormatting>
  <conditionalFormatting sqref="A363">
    <cfRule type="duplicateValues" dxfId="127" priority="81" stopIfTrue="1"/>
  </conditionalFormatting>
  <conditionalFormatting sqref="A387">
    <cfRule type="duplicateValues" dxfId="126" priority="74" stopIfTrue="1"/>
    <cfRule type="duplicateValues" dxfId="125" priority="75" stopIfTrue="1"/>
    <cfRule type="duplicateValues" dxfId="124" priority="76" stopIfTrue="1"/>
  </conditionalFormatting>
  <conditionalFormatting sqref="A387">
    <cfRule type="duplicateValues" dxfId="123" priority="73" stopIfTrue="1"/>
  </conditionalFormatting>
  <conditionalFormatting sqref="A405:A413">
    <cfRule type="duplicateValues" dxfId="122" priority="66" stopIfTrue="1"/>
    <cfRule type="duplicateValues" dxfId="121" priority="67" stopIfTrue="1"/>
    <cfRule type="duplicateValues" dxfId="120" priority="68" stopIfTrue="1"/>
  </conditionalFormatting>
  <conditionalFormatting sqref="A405:A413">
    <cfRule type="duplicateValues" dxfId="119" priority="65" stopIfTrue="1"/>
  </conditionalFormatting>
  <conditionalFormatting sqref="A427">
    <cfRule type="duplicateValues" dxfId="118" priority="58" stopIfTrue="1"/>
    <cfRule type="duplicateValues" dxfId="117" priority="59" stopIfTrue="1"/>
    <cfRule type="duplicateValues" dxfId="116" priority="60" stopIfTrue="1"/>
  </conditionalFormatting>
  <conditionalFormatting sqref="A427">
    <cfRule type="duplicateValues" dxfId="115" priority="57" stopIfTrue="1"/>
  </conditionalFormatting>
  <conditionalFormatting sqref="A121:A137">
    <cfRule type="duplicateValues" dxfId="114" priority="50" stopIfTrue="1"/>
    <cfRule type="duplicateValues" dxfId="113" priority="51" stopIfTrue="1"/>
    <cfRule type="duplicateValues" dxfId="112" priority="52" stopIfTrue="1"/>
  </conditionalFormatting>
  <conditionalFormatting sqref="A121:A137">
    <cfRule type="duplicateValues" dxfId="111" priority="49" stopIfTrue="1"/>
  </conditionalFormatting>
  <conditionalFormatting sqref="A140">
    <cfRule type="duplicateValues" dxfId="110" priority="46" stopIfTrue="1"/>
    <cfRule type="duplicateValues" dxfId="109" priority="47" stopIfTrue="1"/>
    <cfRule type="duplicateValues" dxfId="108" priority="48" stopIfTrue="1"/>
  </conditionalFormatting>
  <conditionalFormatting sqref="A140">
    <cfRule type="duplicateValues" dxfId="107" priority="45" stopIfTrue="1"/>
  </conditionalFormatting>
  <conditionalFormatting sqref="A140:A158">
    <cfRule type="duplicateValues" dxfId="106" priority="42" stopIfTrue="1"/>
    <cfRule type="duplicateValues" dxfId="105" priority="43" stopIfTrue="1"/>
    <cfRule type="duplicateValues" dxfId="104" priority="44" stopIfTrue="1"/>
  </conditionalFormatting>
  <conditionalFormatting sqref="A140:A158">
    <cfRule type="duplicateValues" dxfId="103" priority="41" stopIfTrue="1"/>
  </conditionalFormatting>
  <conditionalFormatting sqref="A157:A158">
    <cfRule type="duplicateValues" dxfId="102" priority="38" stopIfTrue="1"/>
    <cfRule type="duplicateValues" dxfId="101" priority="39" stopIfTrue="1"/>
    <cfRule type="duplicateValues" dxfId="100" priority="40" stopIfTrue="1"/>
  </conditionalFormatting>
  <conditionalFormatting sqref="A157:A158">
    <cfRule type="duplicateValues" dxfId="99" priority="37" stopIfTrue="1"/>
  </conditionalFormatting>
  <conditionalFormatting sqref="A183:A191">
    <cfRule type="duplicateValues" dxfId="98" priority="34" stopIfTrue="1"/>
    <cfRule type="duplicateValues" dxfId="97" priority="35" stopIfTrue="1"/>
    <cfRule type="duplicateValues" dxfId="96" priority="36" stopIfTrue="1"/>
  </conditionalFormatting>
  <conditionalFormatting sqref="A183:A191">
    <cfRule type="duplicateValues" dxfId="95" priority="33" stopIfTrue="1"/>
  </conditionalFormatting>
  <conditionalFormatting sqref="A193:A195">
    <cfRule type="duplicateValues" dxfId="94" priority="30" stopIfTrue="1"/>
    <cfRule type="duplicateValues" dxfId="93" priority="31" stopIfTrue="1"/>
    <cfRule type="duplicateValues" dxfId="92" priority="32" stopIfTrue="1"/>
  </conditionalFormatting>
  <conditionalFormatting sqref="A193:A195">
    <cfRule type="duplicateValues" dxfId="91" priority="29" stopIfTrue="1"/>
  </conditionalFormatting>
  <conditionalFormatting sqref="A197:A199">
    <cfRule type="duplicateValues" dxfId="90" priority="26" stopIfTrue="1"/>
    <cfRule type="duplicateValues" dxfId="89" priority="27" stopIfTrue="1"/>
    <cfRule type="duplicateValues" dxfId="88" priority="28" stopIfTrue="1"/>
  </conditionalFormatting>
  <conditionalFormatting sqref="A197:A199">
    <cfRule type="duplicateValues" dxfId="87" priority="25" stopIfTrue="1"/>
  </conditionalFormatting>
  <conditionalFormatting sqref="A267">
    <cfRule type="duplicateValues" dxfId="86" priority="22" stopIfTrue="1"/>
    <cfRule type="duplicateValues" dxfId="85" priority="23" stopIfTrue="1"/>
    <cfRule type="duplicateValues" dxfId="84" priority="24" stopIfTrue="1"/>
  </conditionalFormatting>
  <conditionalFormatting sqref="A267">
    <cfRule type="duplicateValues" dxfId="83" priority="21" stopIfTrue="1"/>
  </conditionalFormatting>
  <conditionalFormatting sqref="A280:A281">
    <cfRule type="duplicateValues" dxfId="82" priority="18" stopIfTrue="1"/>
    <cfRule type="duplicateValues" dxfId="81" priority="19" stopIfTrue="1"/>
    <cfRule type="duplicateValues" dxfId="80" priority="20" stopIfTrue="1"/>
  </conditionalFormatting>
  <conditionalFormatting sqref="A280:A281">
    <cfRule type="duplicateValues" dxfId="79" priority="17" stopIfTrue="1"/>
  </conditionalFormatting>
  <conditionalFormatting sqref="A332">
    <cfRule type="duplicateValues" dxfId="78" priority="14" stopIfTrue="1"/>
    <cfRule type="duplicateValues" dxfId="77" priority="15" stopIfTrue="1"/>
    <cfRule type="duplicateValues" dxfId="76" priority="16" stopIfTrue="1"/>
  </conditionalFormatting>
  <conditionalFormatting sqref="A332">
    <cfRule type="duplicateValues" dxfId="75" priority="13" stopIfTrue="1"/>
  </conditionalFormatting>
  <conditionalFormatting sqref="A354:A356">
    <cfRule type="duplicateValues" dxfId="74" priority="10" stopIfTrue="1"/>
    <cfRule type="duplicateValues" dxfId="73" priority="11" stopIfTrue="1"/>
    <cfRule type="duplicateValues" dxfId="72" priority="12" stopIfTrue="1"/>
  </conditionalFormatting>
  <conditionalFormatting sqref="A354:A356">
    <cfRule type="duplicateValues" dxfId="71" priority="9" stopIfTrue="1"/>
  </conditionalFormatting>
  <conditionalFormatting sqref="A362">
    <cfRule type="duplicateValues" dxfId="70" priority="6" stopIfTrue="1"/>
    <cfRule type="duplicateValues" dxfId="69" priority="7" stopIfTrue="1"/>
    <cfRule type="duplicateValues" dxfId="68" priority="8" stopIfTrue="1"/>
  </conditionalFormatting>
  <conditionalFormatting sqref="A362">
    <cfRule type="duplicateValues" dxfId="67" priority="5" stopIfTrue="1"/>
  </conditionalFormatting>
  <conditionalFormatting sqref="A404:A412">
    <cfRule type="duplicateValues" dxfId="66" priority="2" stopIfTrue="1"/>
    <cfRule type="duplicateValues" dxfId="65" priority="3" stopIfTrue="1"/>
    <cfRule type="duplicateValues" dxfId="64" priority="4" stopIfTrue="1"/>
  </conditionalFormatting>
  <conditionalFormatting sqref="A404:A412">
    <cfRule type="duplicateValues" dxfId="63" priority="1" stopIfTrue="1"/>
  </conditionalFormatting>
  <conditionalFormatting sqref="A1:A3">
    <cfRule type="duplicateValues" dxfId="62" priority="186" stopIfTrue="1"/>
    <cfRule type="duplicateValues" dxfId="61" priority="187" stopIfTrue="1"/>
    <cfRule type="duplicateValues" dxfId="60" priority="188" stopIfTrue="1"/>
  </conditionalFormatting>
  <conditionalFormatting sqref="A1:A3">
    <cfRule type="duplicateValues" dxfId="59" priority="185" stopIfTrue="1"/>
  </conditionalFormatting>
  <printOptions horizontalCentered="1"/>
  <pageMargins left="0.39370078740157483" right="0.39370078740157483" top="0.47244094488188981" bottom="0.43307086614173229" header="0.31496062992125984" footer="0.23622047244094491"/>
  <pageSetup paperSize="9" scale="60" firstPageNumber="3" orientation="landscape" useFirstPageNumber="1" horizontalDpi="300" verticalDpi="300" r:id="rId1"/>
  <headerFooter alignWithMargins="0">
    <oddFooter>&amp;R&amp;P</oddFooter>
  </headerFooter>
  <rowBreaks count="4" manualBreakCount="4">
    <brk id="38" max="15" man="1"/>
    <brk id="228" max="15" man="1"/>
    <brk id="305" max="15" man="1"/>
    <brk id="38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N611"/>
  <sheetViews>
    <sheetView view="pageBreakPreview" zoomScale="90" zoomScaleNormal="75" zoomScaleSheetLayoutView="90" workbookViewId="0">
      <selection activeCell="A4" sqref="A4:N5"/>
    </sheetView>
  </sheetViews>
  <sheetFormatPr defaultRowHeight="15.75" x14ac:dyDescent="0.2"/>
  <cols>
    <col min="1" max="1" width="14" style="316" customWidth="1"/>
    <col min="2" max="2" width="40.140625" style="316" customWidth="1"/>
    <col min="3" max="3" width="38.85546875" style="458" customWidth="1"/>
    <col min="4" max="4" width="27.28515625" style="458" customWidth="1"/>
    <col min="5" max="5" width="20.85546875" style="458" customWidth="1"/>
    <col min="6" max="6" width="8.140625" style="458" customWidth="1"/>
    <col min="7" max="7" width="11.7109375" style="316" customWidth="1"/>
    <col min="8" max="12" width="11.7109375" style="458" customWidth="1"/>
    <col min="13" max="13" width="15.7109375" style="316" customWidth="1"/>
    <col min="14" max="16384" width="9.140625" style="316"/>
  </cols>
  <sheetData>
    <row r="1" spans="1:14" ht="18.75" x14ac:dyDescent="0.2">
      <c r="A1" s="588" t="s">
        <v>1665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14" ht="18.75" x14ac:dyDescent="0.2">
      <c r="A2" s="589" t="s">
        <v>2252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4" ht="19.5" thickBot="1" x14ac:dyDescent="0.25">
      <c r="A3" s="590" t="s">
        <v>2321</v>
      </c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89"/>
    </row>
    <row r="4" spans="1:14" ht="20.25" customHeight="1" thickBot="1" x14ac:dyDescent="0.25">
      <c r="A4" s="592" t="s">
        <v>2474</v>
      </c>
      <c r="B4" s="592" t="s">
        <v>2475</v>
      </c>
      <c r="C4" s="592" t="s">
        <v>2251</v>
      </c>
      <c r="D4" s="592" t="s">
        <v>1669</v>
      </c>
      <c r="E4" s="592" t="s">
        <v>2476</v>
      </c>
      <c r="F4" s="592" t="s">
        <v>2477</v>
      </c>
      <c r="G4" s="594" t="s">
        <v>218</v>
      </c>
      <c r="H4" s="595"/>
      <c r="I4" s="595"/>
      <c r="J4" s="595"/>
      <c r="K4" s="595"/>
      <c r="L4" s="596"/>
      <c r="M4" s="586" t="s">
        <v>2244</v>
      </c>
      <c r="N4" s="586" t="s">
        <v>2473</v>
      </c>
    </row>
    <row r="5" spans="1:14" ht="19.5" customHeight="1" thickBot="1" x14ac:dyDescent="0.25">
      <c r="A5" s="593"/>
      <c r="B5" s="593"/>
      <c r="C5" s="593"/>
      <c r="D5" s="593"/>
      <c r="E5" s="593"/>
      <c r="F5" s="593"/>
      <c r="G5" s="575" t="s">
        <v>1671</v>
      </c>
      <c r="H5" s="575" t="s">
        <v>1672</v>
      </c>
      <c r="I5" s="575" t="s">
        <v>2478</v>
      </c>
      <c r="J5" s="576" t="s">
        <v>2479</v>
      </c>
      <c r="K5" s="576" t="s">
        <v>1675</v>
      </c>
      <c r="L5" s="576" t="s">
        <v>1676</v>
      </c>
      <c r="M5" s="591"/>
      <c r="N5" s="587"/>
    </row>
    <row r="6" spans="1:14" x14ac:dyDescent="0.2">
      <c r="A6" s="459"/>
      <c r="B6" s="460" t="s">
        <v>1141</v>
      </c>
      <c r="C6" s="461"/>
      <c r="D6" s="462"/>
      <c r="E6" s="461"/>
      <c r="F6" s="462"/>
      <c r="G6" s="462"/>
      <c r="H6" s="460"/>
      <c r="I6" s="463"/>
      <c r="J6" s="464"/>
      <c r="K6" s="464"/>
      <c r="L6" s="465"/>
      <c r="M6" s="406"/>
      <c r="N6" s="379"/>
    </row>
    <row r="7" spans="1:14" x14ac:dyDescent="0.2">
      <c r="A7" s="407"/>
      <c r="B7" s="466" t="s">
        <v>749</v>
      </c>
      <c r="C7" s="467"/>
      <c r="D7" s="407"/>
      <c r="E7" s="407"/>
      <c r="F7" s="407"/>
      <c r="G7" s="409"/>
      <c r="H7" s="409"/>
      <c r="I7" s="409"/>
      <c r="J7" s="409"/>
      <c r="K7" s="409"/>
      <c r="L7" s="410"/>
      <c r="M7" s="379"/>
      <c r="N7" s="379"/>
    </row>
    <row r="8" spans="1:14" x14ac:dyDescent="0.2">
      <c r="A8" s="407">
        <v>3187172258</v>
      </c>
      <c r="B8" s="401" t="s">
        <v>1144</v>
      </c>
      <c r="C8" s="407" t="s">
        <v>1145</v>
      </c>
      <c r="D8" s="407"/>
      <c r="E8" s="395" t="s">
        <v>1146</v>
      </c>
      <c r="F8" s="411" t="s">
        <v>1147</v>
      </c>
      <c r="G8" s="579">
        <v>0</v>
      </c>
      <c r="H8" s="579">
        <v>0</v>
      </c>
      <c r="I8" s="579">
        <v>0</v>
      </c>
      <c r="J8" s="579">
        <v>0</v>
      </c>
      <c r="K8" s="579">
        <v>0.7</v>
      </c>
      <c r="L8" s="585">
        <v>1</v>
      </c>
      <c r="M8" s="417"/>
      <c r="N8" s="379"/>
    </row>
    <row r="9" spans="1:14" x14ac:dyDescent="0.2">
      <c r="A9" s="407">
        <v>3187170708</v>
      </c>
      <c r="B9" s="401" t="s">
        <v>1144</v>
      </c>
      <c r="C9" s="407" t="s">
        <v>1145</v>
      </c>
      <c r="D9" s="407"/>
      <c r="E9" s="395" t="s">
        <v>2365</v>
      </c>
      <c r="F9" s="411" t="s">
        <v>1147</v>
      </c>
      <c r="G9" s="579">
        <v>0</v>
      </c>
      <c r="H9" s="579">
        <v>0</v>
      </c>
      <c r="I9" s="579">
        <v>0</v>
      </c>
      <c r="J9" s="579">
        <v>0</v>
      </c>
      <c r="K9" s="579">
        <v>0.7</v>
      </c>
      <c r="L9" s="585">
        <v>1</v>
      </c>
      <c r="M9" s="476"/>
      <c r="N9" s="379"/>
    </row>
    <row r="10" spans="1:14" x14ac:dyDescent="0.2">
      <c r="A10" s="407">
        <v>3187170709</v>
      </c>
      <c r="B10" s="401" t="s">
        <v>1144</v>
      </c>
      <c r="C10" s="407" t="s">
        <v>1145</v>
      </c>
      <c r="D10" s="407"/>
      <c r="E10" s="395" t="s">
        <v>2366</v>
      </c>
      <c r="F10" s="411" t="s">
        <v>1147</v>
      </c>
      <c r="G10" s="579">
        <v>0</v>
      </c>
      <c r="H10" s="579">
        <v>0</v>
      </c>
      <c r="I10" s="579">
        <v>0</v>
      </c>
      <c r="J10" s="579">
        <v>0</v>
      </c>
      <c r="K10" s="579">
        <v>0.7</v>
      </c>
      <c r="L10" s="585">
        <v>1</v>
      </c>
      <c r="M10" s="476"/>
      <c r="N10" s="379"/>
    </row>
    <row r="11" spans="1:14" x14ac:dyDescent="0.2">
      <c r="A11" s="407">
        <v>3187170080</v>
      </c>
      <c r="B11" s="401" t="s">
        <v>1144</v>
      </c>
      <c r="C11" s="407" t="s">
        <v>1145</v>
      </c>
      <c r="D11" s="407"/>
      <c r="E11" s="395" t="s">
        <v>2367</v>
      </c>
      <c r="F11" s="411" t="s">
        <v>1147</v>
      </c>
      <c r="G11" s="579">
        <v>0</v>
      </c>
      <c r="H11" s="579">
        <v>0</v>
      </c>
      <c r="I11" s="579">
        <v>0</v>
      </c>
      <c r="J11" s="579">
        <v>0</v>
      </c>
      <c r="K11" s="579">
        <v>0.7</v>
      </c>
      <c r="L11" s="585">
        <v>1</v>
      </c>
      <c r="M11" s="476"/>
      <c r="N11" s="379"/>
    </row>
    <row r="12" spans="1:14" x14ac:dyDescent="0.2">
      <c r="A12" s="407">
        <v>3187170710</v>
      </c>
      <c r="B12" s="401" t="s">
        <v>1144</v>
      </c>
      <c r="C12" s="407" t="s">
        <v>1145</v>
      </c>
      <c r="D12" s="407"/>
      <c r="E12" s="395" t="s">
        <v>2368</v>
      </c>
      <c r="F12" s="411" t="s">
        <v>1147</v>
      </c>
      <c r="G12" s="579">
        <v>0</v>
      </c>
      <c r="H12" s="579">
        <v>0</v>
      </c>
      <c r="I12" s="579">
        <v>0</v>
      </c>
      <c r="J12" s="579">
        <v>0</v>
      </c>
      <c r="K12" s="579">
        <v>0.7</v>
      </c>
      <c r="L12" s="585">
        <v>1</v>
      </c>
      <c r="M12" s="476"/>
      <c r="N12" s="379"/>
    </row>
    <row r="13" spans="1:14" x14ac:dyDescent="0.2">
      <c r="A13" s="407">
        <v>3187170711</v>
      </c>
      <c r="B13" s="401" t="s">
        <v>1144</v>
      </c>
      <c r="C13" s="407" t="s">
        <v>1145</v>
      </c>
      <c r="D13" s="407"/>
      <c r="E13" s="395" t="s">
        <v>2369</v>
      </c>
      <c r="F13" s="411" t="s">
        <v>1147</v>
      </c>
      <c r="G13" s="579">
        <v>0</v>
      </c>
      <c r="H13" s="579">
        <v>0</v>
      </c>
      <c r="I13" s="579">
        <v>0</v>
      </c>
      <c r="J13" s="579">
        <v>0</v>
      </c>
      <c r="K13" s="579">
        <v>0.7</v>
      </c>
      <c r="L13" s="585">
        <v>1</v>
      </c>
      <c r="M13" s="476"/>
      <c r="N13" s="379"/>
    </row>
    <row r="14" spans="1:14" x14ac:dyDescent="0.2">
      <c r="A14" s="407">
        <v>3187170712</v>
      </c>
      <c r="B14" s="401" t="s">
        <v>1144</v>
      </c>
      <c r="C14" s="407" t="s">
        <v>1145</v>
      </c>
      <c r="D14" s="407"/>
      <c r="E14" s="395" t="s">
        <v>2370</v>
      </c>
      <c r="F14" s="411" t="s">
        <v>1147</v>
      </c>
      <c r="G14" s="579">
        <v>0</v>
      </c>
      <c r="H14" s="579">
        <v>0</v>
      </c>
      <c r="I14" s="579">
        <v>0</v>
      </c>
      <c r="J14" s="579">
        <v>0</v>
      </c>
      <c r="K14" s="579">
        <v>0.7</v>
      </c>
      <c r="L14" s="585">
        <v>1</v>
      </c>
      <c r="M14" s="476"/>
      <c r="N14" s="379"/>
    </row>
    <row r="15" spans="1:14" x14ac:dyDescent="0.2">
      <c r="A15" s="407">
        <v>3187170713</v>
      </c>
      <c r="B15" s="401" t="s">
        <v>1144</v>
      </c>
      <c r="C15" s="407" t="s">
        <v>1145</v>
      </c>
      <c r="D15" s="407"/>
      <c r="E15" s="395" t="s">
        <v>2371</v>
      </c>
      <c r="F15" s="411" t="s">
        <v>1147</v>
      </c>
      <c r="G15" s="579">
        <v>0</v>
      </c>
      <c r="H15" s="579">
        <v>0</v>
      </c>
      <c r="I15" s="579">
        <v>0</v>
      </c>
      <c r="J15" s="579">
        <v>0</v>
      </c>
      <c r="K15" s="579">
        <v>0.7</v>
      </c>
      <c r="L15" s="585">
        <v>1</v>
      </c>
      <c r="M15" s="476"/>
      <c r="N15" s="379"/>
    </row>
    <row r="16" spans="1:14" x14ac:dyDescent="0.2">
      <c r="A16" s="407">
        <v>3187170760</v>
      </c>
      <c r="B16" s="401" t="s">
        <v>1144</v>
      </c>
      <c r="C16" s="407" t="s">
        <v>2374</v>
      </c>
      <c r="D16" s="407"/>
      <c r="E16" s="395" t="s">
        <v>2372</v>
      </c>
      <c r="F16" s="411" t="s">
        <v>1147</v>
      </c>
      <c r="G16" s="579">
        <v>0</v>
      </c>
      <c r="H16" s="579">
        <v>0</v>
      </c>
      <c r="I16" s="579">
        <v>0</v>
      </c>
      <c r="J16" s="579">
        <v>0</v>
      </c>
      <c r="K16" s="579">
        <v>0.7</v>
      </c>
      <c r="L16" s="585">
        <v>1</v>
      </c>
      <c r="M16" s="476"/>
      <c r="N16" s="379"/>
    </row>
    <row r="17" spans="1:14" x14ac:dyDescent="0.2">
      <c r="A17" s="407">
        <v>3187170761</v>
      </c>
      <c r="B17" s="401" t="s">
        <v>1144</v>
      </c>
      <c r="C17" s="407" t="s">
        <v>2374</v>
      </c>
      <c r="D17" s="407"/>
      <c r="E17" s="395" t="s">
        <v>2373</v>
      </c>
      <c r="F17" s="411" t="s">
        <v>1147</v>
      </c>
      <c r="G17" s="579">
        <v>0</v>
      </c>
      <c r="H17" s="579">
        <v>0</v>
      </c>
      <c r="I17" s="579">
        <v>0</v>
      </c>
      <c r="J17" s="579">
        <v>0</v>
      </c>
      <c r="K17" s="579">
        <v>0.7</v>
      </c>
      <c r="L17" s="585">
        <v>1</v>
      </c>
      <c r="M17" s="406"/>
      <c r="N17" s="379"/>
    </row>
    <row r="18" spans="1:14" x14ac:dyDescent="0.2">
      <c r="A18" s="395" t="s">
        <v>1148</v>
      </c>
      <c r="B18" s="469" t="s">
        <v>1149</v>
      </c>
      <c r="C18" s="407" t="s">
        <v>1150</v>
      </c>
      <c r="D18" s="407"/>
      <c r="E18" s="395" t="s">
        <v>1146</v>
      </c>
      <c r="F18" s="411" t="s">
        <v>1147</v>
      </c>
      <c r="G18" s="579">
        <v>0</v>
      </c>
      <c r="H18" s="579">
        <v>0</v>
      </c>
      <c r="I18" s="579">
        <v>0</v>
      </c>
      <c r="J18" s="579">
        <v>0</v>
      </c>
      <c r="K18" s="579">
        <v>1</v>
      </c>
      <c r="L18" s="585">
        <v>6</v>
      </c>
      <c r="M18" s="417"/>
      <c r="N18" s="379"/>
    </row>
    <row r="19" spans="1:14" x14ac:dyDescent="0.2">
      <c r="A19" s="395" t="s">
        <v>2375</v>
      </c>
      <c r="B19" s="469" t="s">
        <v>1149</v>
      </c>
      <c r="C19" s="407" t="s">
        <v>1150</v>
      </c>
      <c r="D19" s="470"/>
      <c r="E19" s="395" t="s">
        <v>2365</v>
      </c>
      <c r="F19" s="411" t="s">
        <v>1147</v>
      </c>
      <c r="G19" s="579">
        <v>0</v>
      </c>
      <c r="H19" s="579">
        <v>0</v>
      </c>
      <c r="I19" s="579">
        <v>0</v>
      </c>
      <c r="J19" s="579">
        <v>0</v>
      </c>
      <c r="K19" s="579">
        <v>1</v>
      </c>
      <c r="L19" s="585">
        <v>6</v>
      </c>
      <c r="M19" s="476"/>
      <c r="N19" s="379"/>
    </row>
    <row r="20" spans="1:14" x14ac:dyDescent="0.2">
      <c r="A20" s="395" t="s">
        <v>2376</v>
      </c>
      <c r="B20" s="469" t="s">
        <v>1149</v>
      </c>
      <c r="C20" s="407" t="s">
        <v>1150</v>
      </c>
      <c r="D20" s="470"/>
      <c r="E20" s="395" t="s">
        <v>2366</v>
      </c>
      <c r="F20" s="411" t="s">
        <v>1147</v>
      </c>
      <c r="G20" s="579">
        <v>0</v>
      </c>
      <c r="H20" s="579">
        <v>0</v>
      </c>
      <c r="I20" s="579">
        <v>0</v>
      </c>
      <c r="J20" s="579">
        <v>0</v>
      </c>
      <c r="K20" s="579">
        <v>1</v>
      </c>
      <c r="L20" s="585">
        <v>6</v>
      </c>
      <c r="M20" s="476"/>
      <c r="N20" s="379"/>
    </row>
    <row r="21" spans="1:14" x14ac:dyDescent="0.2">
      <c r="A21" s="395" t="s">
        <v>2377</v>
      </c>
      <c r="B21" s="469" t="s">
        <v>1149</v>
      </c>
      <c r="C21" s="407" t="s">
        <v>1150</v>
      </c>
      <c r="D21" s="470"/>
      <c r="E21" s="395" t="s">
        <v>2367</v>
      </c>
      <c r="F21" s="411" t="s">
        <v>1147</v>
      </c>
      <c r="G21" s="579">
        <v>0</v>
      </c>
      <c r="H21" s="579">
        <v>0</v>
      </c>
      <c r="I21" s="579">
        <v>0</v>
      </c>
      <c r="J21" s="579">
        <v>0</v>
      </c>
      <c r="K21" s="579">
        <v>1</v>
      </c>
      <c r="L21" s="585">
        <v>6</v>
      </c>
      <c r="M21" s="476"/>
      <c r="N21" s="379"/>
    </row>
    <row r="22" spans="1:14" x14ac:dyDescent="0.2">
      <c r="A22" s="395" t="s">
        <v>2378</v>
      </c>
      <c r="B22" s="469" t="s">
        <v>1149</v>
      </c>
      <c r="C22" s="407" t="s">
        <v>1150</v>
      </c>
      <c r="D22" s="470"/>
      <c r="E22" s="395" t="s">
        <v>2368</v>
      </c>
      <c r="F22" s="411" t="s">
        <v>1147</v>
      </c>
      <c r="G22" s="579">
        <v>0</v>
      </c>
      <c r="H22" s="579">
        <v>0</v>
      </c>
      <c r="I22" s="579">
        <v>0</v>
      </c>
      <c r="J22" s="579">
        <v>0</v>
      </c>
      <c r="K22" s="579">
        <v>1</v>
      </c>
      <c r="L22" s="585">
        <v>6</v>
      </c>
      <c r="M22" s="476"/>
      <c r="N22" s="379"/>
    </row>
    <row r="23" spans="1:14" x14ac:dyDescent="0.2">
      <c r="A23" s="395" t="s">
        <v>2379</v>
      </c>
      <c r="B23" s="469" t="s">
        <v>1149</v>
      </c>
      <c r="C23" s="407" t="s">
        <v>1150</v>
      </c>
      <c r="D23" s="470"/>
      <c r="E23" s="395" t="s">
        <v>2369</v>
      </c>
      <c r="F23" s="411" t="s">
        <v>1147</v>
      </c>
      <c r="G23" s="579">
        <v>0</v>
      </c>
      <c r="H23" s="579">
        <v>0</v>
      </c>
      <c r="I23" s="579">
        <v>0</v>
      </c>
      <c r="J23" s="579">
        <v>0</v>
      </c>
      <c r="K23" s="579">
        <v>1</v>
      </c>
      <c r="L23" s="585">
        <v>6</v>
      </c>
      <c r="M23" s="476"/>
      <c r="N23" s="379"/>
    </row>
    <row r="24" spans="1:14" x14ac:dyDescent="0.2">
      <c r="A24" s="395" t="s">
        <v>2380</v>
      </c>
      <c r="B24" s="469" t="s">
        <v>1149</v>
      </c>
      <c r="C24" s="407" t="s">
        <v>1150</v>
      </c>
      <c r="D24" s="470"/>
      <c r="E24" s="395" t="s">
        <v>2370</v>
      </c>
      <c r="F24" s="411" t="s">
        <v>1147</v>
      </c>
      <c r="G24" s="579">
        <v>0</v>
      </c>
      <c r="H24" s="579">
        <v>0</v>
      </c>
      <c r="I24" s="579">
        <v>0</v>
      </c>
      <c r="J24" s="579">
        <v>0</v>
      </c>
      <c r="K24" s="579">
        <v>1</v>
      </c>
      <c r="L24" s="585">
        <v>6</v>
      </c>
      <c r="M24" s="476"/>
      <c r="N24" s="379"/>
    </row>
    <row r="25" spans="1:14" x14ac:dyDescent="0.2">
      <c r="A25" s="395" t="s">
        <v>2381</v>
      </c>
      <c r="B25" s="469" t="s">
        <v>1149</v>
      </c>
      <c r="C25" s="407" t="s">
        <v>1150</v>
      </c>
      <c r="D25" s="470"/>
      <c r="E25" s="395" t="s">
        <v>2371</v>
      </c>
      <c r="F25" s="411" t="s">
        <v>1147</v>
      </c>
      <c r="G25" s="579">
        <v>0</v>
      </c>
      <c r="H25" s="579">
        <v>0</v>
      </c>
      <c r="I25" s="579">
        <v>0</v>
      </c>
      <c r="J25" s="579">
        <v>0</v>
      </c>
      <c r="K25" s="579">
        <v>1</v>
      </c>
      <c r="L25" s="585">
        <v>6</v>
      </c>
      <c r="M25" s="476"/>
      <c r="N25" s="379"/>
    </row>
    <row r="26" spans="1:14" x14ac:dyDescent="0.2">
      <c r="A26" s="395" t="s">
        <v>2382</v>
      </c>
      <c r="B26" s="469" t="s">
        <v>1149</v>
      </c>
      <c r="C26" s="407" t="s">
        <v>1150</v>
      </c>
      <c r="D26" s="470"/>
      <c r="E26" s="395" t="s">
        <v>2372</v>
      </c>
      <c r="F26" s="411" t="s">
        <v>1147</v>
      </c>
      <c r="G26" s="579">
        <v>0</v>
      </c>
      <c r="H26" s="579">
        <v>0</v>
      </c>
      <c r="I26" s="579">
        <v>0</v>
      </c>
      <c r="J26" s="579">
        <v>0</v>
      </c>
      <c r="K26" s="579">
        <v>1</v>
      </c>
      <c r="L26" s="585">
        <v>6</v>
      </c>
      <c r="M26" s="406"/>
      <c r="N26" s="379"/>
    </row>
    <row r="27" spans="1:14" x14ac:dyDescent="0.2">
      <c r="A27" s="381"/>
      <c r="B27" s="471" t="s">
        <v>1174</v>
      </c>
      <c r="C27" s="394"/>
      <c r="D27" s="394"/>
      <c r="E27" s="453"/>
      <c r="F27" s="383" t="str">
        <f>IF(ISNUMBER(#REF!),IF(ISNUMBER(Q27),Q27*2.76)+IF(ISNUMBER(#REF!),#REF!*4.38)+IF(ISNUMBER(S27),S27*15.62)+IF(ISNUMBER(T27),T27*84.38)+IF(ISNUMBER(#REF!),#REF!),"")</f>
        <v/>
      </c>
      <c r="G27" s="374"/>
      <c r="H27" s="374"/>
      <c r="I27" s="266"/>
      <c r="J27" s="266"/>
      <c r="K27" s="374"/>
      <c r="L27" s="472"/>
      <c r="M27" s="379"/>
      <c r="N27" s="379"/>
    </row>
    <row r="28" spans="1:14" x14ac:dyDescent="0.2">
      <c r="A28" s="407">
        <v>3187171006</v>
      </c>
      <c r="B28" s="469" t="s">
        <v>1142</v>
      </c>
      <c r="C28" s="407" t="s">
        <v>1143</v>
      </c>
      <c r="D28" s="407"/>
      <c r="E28" s="407"/>
      <c r="F28" s="407" t="s">
        <v>1824</v>
      </c>
      <c r="G28" s="409">
        <v>0</v>
      </c>
      <c r="H28" s="409">
        <v>0</v>
      </c>
      <c r="I28" s="409">
        <v>1</v>
      </c>
      <c r="J28" s="409">
        <v>6</v>
      </c>
      <c r="K28" s="409">
        <v>12</v>
      </c>
      <c r="L28" s="410">
        <v>12</v>
      </c>
      <c r="M28" s="379"/>
      <c r="N28" s="379"/>
    </row>
    <row r="29" spans="1:14" x14ac:dyDescent="0.2">
      <c r="A29" s="388">
        <v>3187010322</v>
      </c>
      <c r="B29" s="402" t="s">
        <v>1176</v>
      </c>
      <c r="C29" s="393" t="s">
        <v>817</v>
      </c>
      <c r="D29" s="393"/>
      <c r="E29" s="393"/>
      <c r="F29" s="393" t="s">
        <v>1824</v>
      </c>
      <c r="G29" s="375">
        <v>0</v>
      </c>
      <c r="H29" s="375">
        <v>0</v>
      </c>
      <c r="I29" s="375">
        <v>0</v>
      </c>
      <c r="J29" s="375">
        <v>0</v>
      </c>
      <c r="K29" s="375">
        <v>14</v>
      </c>
      <c r="L29" s="473">
        <v>14</v>
      </c>
      <c r="M29" s="379"/>
      <c r="N29" s="379"/>
    </row>
    <row r="30" spans="1:14" x14ac:dyDescent="0.2">
      <c r="A30" s="388">
        <v>3187171036</v>
      </c>
      <c r="B30" s="402" t="s">
        <v>1177</v>
      </c>
      <c r="C30" s="393" t="s">
        <v>816</v>
      </c>
      <c r="D30" s="393"/>
      <c r="E30" s="393"/>
      <c r="F30" s="393" t="s">
        <v>1824</v>
      </c>
      <c r="G30" s="375">
        <v>0</v>
      </c>
      <c r="H30" s="375">
        <v>0</v>
      </c>
      <c r="I30" s="375">
        <v>0</v>
      </c>
      <c r="J30" s="375">
        <v>0.08</v>
      </c>
      <c r="K30" s="375">
        <v>0.2</v>
      </c>
      <c r="L30" s="473">
        <v>0.25</v>
      </c>
      <c r="M30" s="379"/>
      <c r="N30" s="379"/>
    </row>
    <row r="31" spans="1:14" x14ac:dyDescent="0.2">
      <c r="A31" s="388">
        <v>3187172397</v>
      </c>
      <c r="B31" s="402" t="s">
        <v>1883</v>
      </c>
      <c r="C31" s="393" t="s">
        <v>815</v>
      </c>
      <c r="D31" s="393"/>
      <c r="E31" s="393" t="s">
        <v>1178</v>
      </c>
      <c r="F31" s="393" t="s">
        <v>1824</v>
      </c>
      <c r="G31" s="375">
        <v>0</v>
      </c>
      <c r="H31" s="375">
        <v>0</v>
      </c>
      <c r="I31" s="375">
        <v>0</v>
      </c>
      <c r="J31" s="375">
        <v>0.15</v>
      </c>
      <c r="K31" s="375">
        <v>3</v>
      </c>
      <c r="L31" s="473">
        <v>3</v>
      </c>
      <c r="M31" s="379"/>
      <c r="N31" s="379"/>
    </row>
    <row r="32" spans="1:14" x14ac:dyDescent="0.2">
      <c r="A32" s="388">
        <v>3187171456</v>
      </c>
      <c r="B32" s="402" t="s">
        <v>1175</v>
      </c>
      <c r="C32" s="393" t="s">
        <v>814</v>
      </c>
      <c r="D32" s="393"/>
      <c r="E32" s="474" t="s">
        <v>2319</v>
      </c>
      <c r="F32" s="393" t="s">
        <v>1824</v>
      </c>
      <c r="G32" s="375">
        <v>0</v>
      </c>
      <c r="H32" s="375">
        <v>0</v>
      </c>
      <c r="I32" s="375">
        <v>0.2</v>
      </c>
      <c r="J32" s="375">
        <v>1</v>
      </c>
      <c r="K32" s="375">
        <v>3</v>
      </c>
      <c r="L32" s="473">
        <v>4</v>
      </c>
      <c r="M32" s="379"/>
      <c r="N32" s="379"/>
    </row>
    <row r="33" spans="1:14" x14ac:dyDescent="0.2">
      <c r="A33" s="407"/>
      <c r="B33" s="605" t="s">
        <v>236</v>
      </c>
      <c r="C33" s="607"/>
      <c r="D33" s="606"/>
      <c r="E33" s="407"/>
      <c r="F33" s="407"/>
      <c r="G33" s="409"/>
      <c r="H33" s="409"/>
      <c r="I33" s="409"/>
      <c r="J33" s="409"/>
      <c r="K33" s="409"/>
      <c r="L33" s="410"/>
      <c r="M33" s="379"/>
      <c r="N33" s="379"/>
    </row>
    <row r="34" spans="1:14" x14ac:dyDescent="0.2">
      <c r="A34" s="388">
        <v>3187172261</v>
      </c>
      <c r="B34" s="402" t="s">
        <v>1169</v>
      </c>
      <c r="C34" s="393" t="s">
        <v>813</v>
      </c>
      <c r="D34" s="393"/>
      <c r="E34" s="393"/>
      <c r="F34" s="393" t="s">
        <v>1824</v>
      </c>
      <c r="G34" s="375">
        <v>0</v>
      </c>
      <c r="H34" s="375">
        <v>0</v>
      </c>
      <c r="I34" s="375">
        <v>0</v>
      </c>
      <c r="J34" s="375">
        <v>0.1</v>
      </c>
      <c r="K34" s="375">
        <v>0.2</v>
      </c>
      <c r="L34" s="473">
        <v>4</v>
      </c>
      <c r="M34" s="379"/>
      <c r="N34" s="379"/>
    </row>
    <row r="35" spans="1:14" x14ac:dyDescent="0.2">
      <c r="A35" s="388">
        <v>3187172393</v>
      </c>
      <c r="B35" s="402" t="s">
        <v>774</v>
      </c>
      <c r="C35" s="393" t="s">
        <v>1156</v>
      </c>
      <c r="D35" s="393"/>
      <c r="E35" s="393"/>
      <c r="F35" s="393" t="s">
        <v>1824</v>
      </c>
      <c r="G35" s="375">
        <v>0</v>
      </c>
      <c r="H35" s="375">
        <v>0</v>
      </c>
      <c r="I35" s="375">
        <v>0</v>
      </c>
      <c r="J35" s="375">
        <v>1</v>
      </c>
      <c r="K35" s="375">
        <v>3</v>
      </c>
      <c r="L35" s="473">
        <v>3</v>
      </c>
      <c r="M35" s="379"/>
      <c r="N35" s="379"/>
    </row>
    <row r="36" spans="1:14" x14ac:dyDescent="0.2">
      <c r="A36" s="388">
        <v>3187170108</v>
      </c>
      <c r="B36" s="402" t="s">
        <v>774</v>
      </c>
      <c r="C36" s="393" t="s">
        <v>1155</v>
      </c>
      <c r="D36" s="393"/>
      <c r="E36" s="393"/>
      <c r="F36" s="393" t="s">
        <v>1824</v>
      </c>
      <c r="G36" s="375">
        <v>0</v>
      </c>
      <c r="H36" s="375">
        <v>0</v>
      </c>
      <c r="I36" s="375">
        <v>0</v>
      </c>
      <c r="J36" s="375">
        <v>0.5</v>
      </c>
      <c r="K36" s="375">
        <v>1</v>
      </c>
      <c r="L36" s="473">
        <v>1</v>
      </c>
      <c r="M36" s="379"/>
      <c r="N36" s="379"/>
    </row>
    <row r="37" spans="1:14" x14ac:dyDescent="0.2">
      <c r="A37" s="388">
        <v>3187172394</v>
      </c>
      <c r="B37" s="402" t="s">
        <v>774</v>
      </c>
      <c r="C37" s="393" t="s">
        <v>1157</v>
      </c>
      <c r="D37" s="393"/>
      <c r="E37" s="393"/>
      <c r="F37" s="393" t="s">
        <v>1824</v>
      </c>
      <c r="G37" s="375">
        <v>0</v>
      </c>
      <c r="H37" s="375">
        <v>0</v>
      </c>
      <c r="I37" s="375">
        <v>0</v>
      </c>
      <c r="J37" s="375">
        <v>0.4</v>
      </c>
      <c r="K37" s="375">
        <v>0.5</v>
      </c>
      <c r="L37" s="473">
        <v>0.5</v>
      </c>
      <c r="M37" s="379"/>
      <c r="N37" s="379"/>
    </row>
    <row r="38" spans="1:14" x14ac:dyDescent="0.2">
      <c r="A38" s="388">
        <v>3187172395</v>
      </c>
      <c r="B38" s="402" t="s">
        <v>774</v>
      </c>
      <c r="C38" s="393" t="s">
        <v>1158</v>
      </c>
      <c r="D38" s="393"/>
      <c r="E38" s="393"/>
      <c r="F38" s="393" t="s">
        <v>1824</v>
      </c>
      <c r="G38" s="375">
        <v>0</v>
      </c>
      <c r="H38" s="375">
        <v>0</v>
      </c>
      <c r="I38" s="375">
        <v>0</v>
      </c>
      <c r="J38" s="375">
        <v>1</v>
      </c>
      <c r="K38" s="375">
        <v>3</v>
      </c>
      <c r="L38" s="473">
        <v>3</v>
      </c>
      <c r="M38" s="379"/>
      <c r="N38" s="379"/>
    </row>
    <row r="39" spans="1:14" x14ac:dyDescent="0.2">
      <c r="A39" s="388">
        <v>3187170109</v>
      </c>
      <c r="B39" s="402" t="s">
        <v>1559</v>
      </c>
      <c r="C39" s="393" t="s">
        <v>1167</v>
      </c>
      <c r="D39" s="393"/>
      <c r="E39" s="393"/>
      <c r="F39" s="393" t="s">
        <v>1824</v>
      </c>
      <c r="G39" s="375">
        <v>0</v>
      </c>
      <c r="H39" s="375">
        <v>0</v>
      </c>
      <c r="I39" s="375">
        <v>0</v>
      </c>
      <c r="J39" s="375">
        <v>0.42</v>
      </c>
      <c r="K39" s="375">
        <v>1</v>
      </c>
      <c r="L39" s="473">
        <v>1</v>
      </c>
      <c r="M39" s="379"/>
      <c r="N39" s="379"/>
    </row>
    <row r="40" spans="1:14" x14ac:dyDescent="0.2">
      <c r="A40" s="388">
        <v>3187172402</v>
      </c>
      <c r="B40" s="402" t="s">
        <v>1159</v>
      </c>
      <c r="C40" s="393" t="s">
        <v>1163</v>
      </c>
      <c r="D40" s="393"/>
      <c r="E40" s="393"/>
      <c r="F40" s="393" t="s">
        <v>1824</v>
      </c>
      <c r="G40" s="375">
        <v>0</v>
      </c>
      <c r="H40" s="375">
        <v>0</v>
      </c>
      <c r="I40" s="375">
        <v>0</v>
      </c>
      <c r="J40" s="375">
        <v>0.4</v>
      </c>
      <c r="K40" s="375">
        <v>0.6</v>
      </c>
      <c r="L40" s="473">
        <v>0.6</v>
      </c>
      <c r="M40" s="379"/>
      <c r="N40" s="379"/>
    </row>
    <row r="41" spans="1:14" x14ac:dyDescent="0.2">
      <c r="A41" s="388">
        <v>3187170110</v>
      </c>
      <c r="B41" s="402" t="s">
        <v>1559</v>
      </c>
      <c r="C41" s="393" t="s">
        <v>1164</v>
      </c>
      <c r="D41" s="393"/>
      <c r="E41" s="393"/>
      <c r="F41" s="393" t="s">
        <v>1824</v>
      </c>
      <c r="G41" s="375">
        <v>0</v>
      </c>
      <c r="H41" s="375">
        <v>0</v>
      </c>
      <c r="I41" s="375">
        <v>0</v>
      </c>
      <c r="J41" s="375">
        <v>0.4</v>
      </c>
      <c r="K41" s="375">
        <v>1</v>
      </c>
      <c r="L41" s="473">
        <v>1</v>
      </c>
      <c r="M41" s="379"/>
      <c r="N41" s="379"/>
    </row>
    <row r="42" spans="1:14" x14ac:dyDescent="0.2">
      <c r="A42" s="388" t="s">
        <v>1165</v>
      </c>
      <c r="B42" s="402" t="s">
        <v>1559</v>
      </c>
      <c r="C42" s="393" t="s">
        <v>1166</v>
      </c>
      <c r="D42" s="393"/>
      <c r="E42" s="393"/>
      <c r="F42" s="393" t="s">
        <v>1824</v>
      </c>
      <c r="G42" s="375">
        <v>0</v>
      </c>
      <c r="H42" s="375">
        <v>0</v>
      </c>
      <c r="I42" s="375">
        <v>0</v>
      </c>
      <c r="J42" s="375">
        <v>0.8</v>
      </c>
      <c r="K42" s="375">
        <v>2</v>
      </c>
      <c r="L42" s="473">
        <v>2</v>
      </c>
      <c r="M42" s="379"/>
      <c r="N42" s="379"/>
    </row>
    <row r="43" spans="1:14" x14ac:dyDescent="0.2">
      <c r="A43" s="388">
        <v>3187172400</v>
      </c>
      <c r="B43" s="402" t="s">
        <v>1159</v>
      </c>
      <c r="C43" s="393" t="s">
        <v>1161</v>
      </c>
      <c r="D43" s="393"/>
      <c r="E43" s="393"/>
      <c r="F43" s="393" t="s">
        <v>1824</v>
      </c>
      <c r="G43" s="375">
        <v>0</v>
      </c>
      <c r="H43" s="375">
        <v>0</v>
      </c>
      <c r="I43" s="375">
        <v>0</v>
      </c>
      <c r="J43" s="375">
        <v>0.8</v>
      </c>
      <c r="K43" s="375">
        <v>0.9</v>
      </c>
      <c r="L43" s="473">
        <v>0.9</v>
      </c>
      <c r="M43" s="379"/>
      <c r="N43" s="379"/>
    </row>
    <row r="44" spans="1:14" x14ac:dyDescent="0.2">
      <c r="A44" s="388">
        <v>3187172401</v>
      </c>
      <c r="B44" s="402" t="s">
        <v>1159</v>
      </c>
      <c r="C44" s="393" t="s">
        <v>1162</v>
      </c>
      <c r="D44" s="393"/>
      <c r="E44" s="393"/>
      <c r="F44" s="393" t="s">
        <v>1824</v>
      </c>
      <c r="G44" s="375">
        <v>0</v>
      </c>
      <c r="H44" s="375">
        <v>0</v>
      </c>
      <c r="I44" s="375">
        <v>0</v>
      </c>
      <c r="J44" s="375">
        <v>0.4</v>
      </c>
      <c r="K44" s="375">
        <v>0.5</v>
      </c>
      <c r="L44" s="473">
        <v>0.5</v>
      </c>
      <c r="M44" s="379"/>
      <c r="N44" s="379"/>
    </row>
    <row r="45" spans="1:14" x14ac:dyDescent="0.2">
      <c r="A45" s="388">
        <v>3187172399</v>
      </c>
      <c r="B45" s="402" t="s">
        <v>1159</v>
      </c>
      <c r="C45" s="393" t="s">
        <v>1160</v>
      </c>
      <c r="D45" s="393"/>
      <c r="E45" s="393"/>
      <c r="F45" s="393" t="s">
        <v>1824</v>
      </c>
      <c r="G45" s="375">
        <v>0</v>
      </c>
      <c r="H45" s="375">
        <v>0</v>
      </c>
      <c r="I45" s="375">
        <v>0</v>
      </c>
      <c r="J45" s="375">
        <v>0.6</v>
      </c>
      <c r="K45" s="375">
        <v>0.7</v>
      </c>
      <c r="L45" s="473">
        <v>0.7</v>
      </c>
      <c r="M45" s="379"/>
      <c r="N45" s="379"/>
    </row>
    <row r="46" spans="1:14" x14ac:dyDescent="0.2">
      <c r="A46" s="381"/>
      <c r="B46" s="475" t="s">
        <v>1179</v>
      </c>
      <c r="C46" s="475"/>
      <c r="D46" s="475"/>
      <c r="E46" s="475"/>
      <c r="F46" s="475"/>
      <c r="G46" s="475"/>
      <c r="H46" s="475"/>
      <c r="I46" s="475"/>
      <c r="J46" s="475"/>
      <c r="K46" s="475"/>
      <c r="L46" s="473"/>
      <c r="M46" s="379"/>
      <c r="N46" s="379"/>
    </row>
    <row r="47" spans="1:14" x14ac:dyDescent="0.2">
      <c r="A47" s="388">
        <v>3187171356</v>
      </c>
      <c r="B47" s="402" t="s">
        <v>243</v>
      </c>
      <c r="C47" s="393" t="s">
        <v>776</v>
      </c>
      <c r="D47" s="393"/>
      <c r="E47" s="393"/>
      <c r="F47" s="393" t="s">
        <v>1824</v>
      </c>
      <c r="G47" s="375">
        <v>0</v>
      </c>
      <c r="H47" s="375">
        <v>0</v>
      </c>
      <c r="I47" s="374">
        <v>0.4</v>
      </c>
      <c r="J47" s="375">
        <v>3</v>
      </c>
      <c r="K47" s="375">
        <v>6</v>
      </c>
      <c r="L47" s="473">
        <v>6</v>
      </c>
      <c r="M47" s="379"/>
      <c r="N47" s="379"/>
    </row>
    <row r="48" spans="1:14" x14ac:dyDescent="0.2">
      <c r="A48" s="388">
        <v>3187172322</v>
      </c>
      <c r="B48" s="402" t="s">
        <v>243</v>
      </c>
      <c r="C48" s="393" t="s">
        <v>777</v>
      </c>
      <c r="D48" s="393"/>
      <c r="E48" s="393"/>
      <c r="F48" s="393" t="s">
        <v>1824</v>
      </c>
      <c r="G48" s="375">
        <v>0</v>
      </c>
      <c r="H48" s="375">
        <v>0</v>
      </c>
      <c r="I48" s="374">
        <v>0.4</v>
      </c>
      <c r="J48" s="375">
        <v>3</v>
      </c>
      <c r="K48" s="375">
        <v>6</v>
      </c>
      <c r="L48" s="473">
        <v>6</v>
      </c>
      <c r="M48" s="379"/>
      <c r="N48" s="379"/>
    </row>
    <row r="49" spans="1:14" x14ac:dyDescent="0.2">
      <c r="A49" s="388">
        <v>3187171354</v>
      </c>
      <c r="B49" s="402" t="s">
        <v>243</v>
      </c>
      <c r="C49" s="393" t="s">
        <v>778</v>
      </c>
      <c r="D49" s="393"/>
      <c r="E49" s="393"/>
      <c r="F49" s="393" t="s">
        <v>1824</v>
      </c>
      <c r="G49" s="375">
        <v>0</v>
      </c>
      <c r="H49" s="375">
        <v>0</v>
      </c>
      <c r="I49" s="374">
        <v>0.4</v>
      </c>
      <c r="J49" s="375">
        <v>3</v>
      </c>
      <c r="K49" s="375">
        <v>6</v>
      </c>
      <c r="L49" s="473">
        <v>6</v>
      </c>
      <c r="M49" s="379"/>
      <c r="N49" s="379"/>
    </row>
    <row r="50" spans="1:14" x14ac:dyDescent="0.2">
      <c r="A50" s="388">
        <v>3187171353</v>
      </c>
      <c r="B50" s="402" t="s">
        <v>243</v>
      </c>
      <c r="C50" s="393" t="s">
        <v>1183</v>
      </c>
      <c r="D50" s="393"/>
      <c r="E50" s="393"/>
      <c r="F50" s="393" t="s">
        <v>1824</v>
      </c>
      <c r="G50" s="375">
        <v>0</v>
      </c>
      <c r="H50" s="375">
        <v>0</v>
      </c>
      <c r="I50" s="374">
        <v>0.4</v>
      </c>
      <c r="J50" s="375">
        <v>3</v>
      </c>
      <c r="K50" s="375">
        <v>6</v>
      </c>
      <c r="L50" s="473">
        <v>6</v>
      </c>
      <c r="M50" s="379"/>
      <c r="N50" s="379"/>
    </row>
    <row r="51" spans="1:14" x14ac:dyDescent="0.2">
      <c r="A51" s="388">
        <v>3187172255</v>
      </c>
      <c r="B51" s="402" t="s">
        <v>1184</v>
      </c>
      <c r="C51" s="393" t="s">
        <v>779</v>
      </c>
      <c r="D51" s="393"/>
      <c r="E51" s="393"/>
      <c r="F51" s="393" t="s">
        <v>1824</v>
      </c>
      <c r="G51" s="375">
        <v>0</v>
      </c>
      <c r="H51" s="375">
        <v>0</v>
      </c>
      <c r="I51" s="374">
        <v>0.4</v>
      </c>
      <c r="J51" s="375">
        <v>3</v>
      </c>
      <c r="K51" s="375">
        <v>6</v>
      </c>
      <c r="L51" s="473">
        <v>6</v>
      </c>
      <c r="M51" s="379"/>
      <c r="N51" s="379"/>
    </row>
    <row r="52" spans="1:14" x14ac:dyDescent="0.2">
      <c r="A52" s="388">
        <v>3187172256</v>
      </c>
      <c r="B52" s="402" t="s">
        <v>1185</v>
      </c>
      <c r="C52" s="393" t="s">
        <v>780</v>
      </c>
      <c r="D52" s="393"/>
      <c r="E52" s="393"/>
      <c r="F52" s="393" t="s">
        <v>1824</v>
      </c>
      <c r="G52" s="375">
        <v>0</v>
      </c>
      <c r="H52" s="375">
        <v>0</v>
      </c>
      <c r="I52" s="374">
        <v>0.4</v>
      </c>
      <c r="J52" s="375">
        <v>3</v>
      </c>
      <c r="K52" s="375">
        <v>6</v>
      </c>
      <c r="L52" s="473">
        <v>6</v>
      </c>
      <c r="M52" s="379"/>
      <c r="N52" s="379"/>
    </row>
    <row r="53" spans="1:14" x14ac:dyDescent="0.2">
      <c r="A53" s="388" t="s">
        <v>602</v>
      </c>
      <c r="B53" s="402" t="s">
        <v>1180</v>
      </c>
      <c r="C53" s="443" t="s">
        <v>601</v>
      </c>
      <c r="D53" s="393"/>
      <c r="E53" s="393"/>
      <c r="F53" s="393" t="s">
        <v>1824</v>
      </c>
      <c r="G53" s="375">
        <v>0</v>
      </c>
      <c r="H53" s="375">
        <v>0</v>
      </c>
      <c r="I53" s="375">
        <v>0</v>
      </c>
      <c r="J53" s="375">
        <v>0.06</v>
      </c>
      <c r="K53" s="375">
        <v>1</v>
      </c>
      <c r="L53" s="473">
        <v>1</v>
      </c>
      <c r="M53" s="379"/>
      <c r="N53" s="379"/>
    </row>
    <row r="54" spans="1:14" x14ac:dyDescent="0.2">
      <c r="A54" s="388">
        <v>3187172319</v>
      </c>
      <c r="B54" s="402" t="s">
        <v>976</v>
      </c>
      <c r="C54" s="393" t="s">
        <v>1181</v>
      </c>
      <c r="D54" s="393"/>
      <c r="E54" s="393" t="s">
        <v>1182</v>
      </c>
      <c r="F54" s="393" t="s">
        <v>1824</v>
      </c>
      <c r="G54" s="375">
        <v>0</v>
      </c>
      <c r="H54" s="375">
        <v>0</v>
      </c>
      <c r="I54" s="266">
        <v>0.08</v>
      </c>
      <c r="J54" s="375">
        <v>0.2</v>
      </c>
      <c r="K54" s="375">
        <v>0.5</v>
      </c>
      <c r="L54" s="473">
        <v>1</v>
      </c>
      <c r="M54" s="379"/>
      <c r="N54" s="379"/>
    </row>
    <row r="55" spans="1:14" x14ac:dyDescent="0.2">
      <c r="A55" s="381"/>
      <c r="B55" s="475" t="s">
        <v>1186</v>
      </c>
      <c r="C55" s="475"/>
      <c r="D55" s="475"/>
      <c r="E55" s="475"/>
      <c r="F55" s="475"/>
      <c r="G55" s="475"/>
      <c r="H55" s="475"/>
      <c r="I55" s="475"/>
      <c r="J55" s="475"/>
      <c r="K55" s="475"/>
      <c r="L55" s="473"/>
      <c r="M55" s="379"/>
      <c r="N55" s="379"/>
    </row>
    <row r="56" spans="1:14" x14ac:dyDescent="0.2">
      <c r="A56" s="407">
        <v>3129005340</v>
      </c>
      <c r="B56" s="469" t="s">
        <v>1187</v>
      </c>
      <c r="C56" s="407" t="s">
        <v>781</v>
      </c>
      <c r="D56" s="407"/>
      <c r="E56" s="407"/>
      <c r="F56" s="407" t="s">
        <v>1824</v>
      </c>
      <c r="G56" s="409">
        <v>0</v>
      </c>
      <c r="H56" s="409">
        <v>0</v>
      </c>
      <c r="I56" s="409">
        <v>0</v>
      </c>
      <c r="J56" s="409">
        <v>0</v>
      </c>
      <c r="K56" s="409">
        <v>0.08</v>
      </c>
      <c r="L56" s="410">
        <v>0.09</v>
      </c>
      <c r="M56" s="379"/>
      <c r="N56" s="379"/>
    </row>
    <row r="57" spans="1:14" x14ac:dyDescent="0.2">
      <c r="A57" s="388">
        <v>3187172490</v>
      </c>
      <c r="B57" s="402" t="s">
        <v>666</v>
      </c>
      <c r="C57" s="393" t="s">
        <v>782</v>
      </c>
      <c r="D57" s="393"/>
      <c r="E57" s="393"/>
      <c r="F57" s="393" t="s">
        <v>1824</v>
      </c>
      <c r="G57" s="375">
        <v>0</v>
      </c>
      <c r="H57" s="375">
        <v>0</v>
      </c>
      <c r="I57" s="266">
        <v>0.2</v>
      </c>
      <c r="J57" s="375">
        <v>0.75</v>
      </c>
      <c r="K57" s="375">
        <v>6</v>
      </c>
      <c r="L57" s="473">
        <v>6</v>
      </c>
      <c r="M57" s="379"/>
      <c r="N57" s="379"/>
    </row>
    <row r="58" spans="1:14" x14ac:dyDescent="0.2">
      <c r="A58" s="388">
        <v>3187171462</v>
      </c>
      <c r="B58" s="402" t="s">
        <v>1188</v>
      </c>
      <c r="C58" s="393" t="s">
        <v>784</v>
      </c>
      <c r="D58" s="393"/>
      <c r="E58" s="393"/>
      <c r="F58" s="393" t="s">
        <v>1824</v>
      </c>
      <c r="G58" s="375">
        <v>0</v>
      </c>
      <c r="H58" s="375">
        <v>0</v>
      </c>
      <c r="I58" s="375">
        <v>0</v>
      </c>
      <c r="J58" s="375">
        <v>1</v>
      </c>
      <c r="K58" s="375">
        <v>2.8</v>
      </c>
      <c r="L58" s="473">
        <v>3</v>
      </c>
      <c r="M58" s="379"/>
      <c r="N58" s="379"/>
    </row>
    <row r="59" spans="1:14" x14ac:dyDescent="0.2">
      <c r="A59" s="388" t="s">
        <v>2272</v>
      </c>
      <c r="B59" s="476" t="s">
        <v>2271</v>
      </c>
      <c r="C59" s="380" t="s">
        <v>785</v>
      </c>
      <c r="D59" s="393"/>
      <c r="E59" s="393"/>
      <c r="F59" s="468" t="s">
        <v>2253</v>
      </c>
      <c r="G59" s="375">
        <v>0</v>
      </c>
      <c r="H59" s="375">
        <v>0</v>
      </c>
      <c r="I59" s="375">
        <v>0</v>
      </c>
      <c r="J59" s="375">
        <v>0</v>
      </c>
      <c r="K59" s="375">
        <v>0.3</v>
      </c>
      <c r="L59" s="473">
        <v>0.4</v>
      </c>
      <c r="M59" s="379"/>
      <c r="N59" s="379"/>
    </row>
    <row r="60" spans="1:14" x14ac:dyDescent="0.2">
      <c r="A60" s="381"/>
      <c r="B60" s="475" t="s">
        <v>1190</v>
      </c>
      <c r="C60" s="475"/>
      <c r="D60" s="475"/>
      <c r="E60" s="475"/>
      <c r="F60" s="475"/>
      <c r="G60" s="475"/>
      <c r="H60" s="475"/>
      <c r="I60" s="475"/>
      <c r="J60" s="475"/>
      <c r="K60" s="475"/>
      <c r="L60" s="473"/>
      <c r="M60" s="379"/>
      <c r="N60" s="379"/>
    </row>
    <row r="61" spans="1:14" x14ac:dyDescent="0.2">
      <c r="A61" s="388" t="s">
        <v>2383</v>
      </c>
      <c r="B61" s="402" t="s">
        <v>1245</v>
      </c>
      <c r="C61" s="393" t="s">
        <v>2384</v>
      </c>
      <c r="D61" s="393"/>
      <c r="E61" s="393"/>
      <c r="F61" s="393" t="s">
        <v>1824</v>
      </c>
      <c r="G61" s="375">
        <v>0</v>
      </c>
      <c r="H61" s="375">
        <v>0</v>
      </c>
      <c r="I61" s="375">
        <v>0</v>
      </c>
      <c r="J61" s="375">
        <v>5.0000000000000001E-3</v>
      </c>
      <c r="K61" s="375">
        <v>0.01</v>
      </c>
      <c r="L61" s="473">
        <v>0.01</v>
      </c>
      <c r="M61" s="379"/>
      <c r="N61" s="379"/>
    </row>
    <row r="62" spans="1:14" x14ac:dyDescent="0.2">
      <c r="A62" s="407">
        <v>3187170113</v>
      </c>
      <c r="B62" s="469" t="s">
        <v>2385</v>
      </c>
      <c r="C62" s="407" t="s">
        <v>783</v>
      </c>
      <c r="D62" s="407"/>
      <c r="E62" s="407"/>
      <c r="F62" s="407" t="s">
        <v>1824</v>
      </c>
      <c r="G62" s="409">
        <v>0</v>
      </c>
      <c r="H62" s="409">
        <v>0</v>
      </c>
      <c r="I62" s="409">
        <v>0</v>
      </c>
      <c r="J62" s="409">
        <v>0</v>
      </c>
      <c r="K62" s="409">
        <v>8.9999999999999993E-3</v>
      </c>
      <c r="L62" s="410">
        <v>0.02</v>
      </c>
      <c r="M62" s="379"/>
      <c r="N62" s="379"/>
    </row>
    <row r="63" spans="1:14" x14ac:dyDescent="0.2">
      <c r="A63" s="381"/>
      <c r="B63" s="475" t="s">
        <v>1191</v>
      </c>
      <c r="C63" s="475"/>
      <c r="D63" s="475"/>
      <c r="E63" s="475"/>
      <c r="F63" s="475"/>
      <c r="G63" s="475"/>
      <c r="H63" s="475"/>
      <c r="I63" s="475"/>
      <c r="J63" s="475"/>
      <c r="K63" s="475"/>
      <c r="L63" s="473"/>
      <c r="M63" s="379"/>
      <c r="N63" s="379"/>
    </row>
    <row r="64" spans="1:14" x14ac:dyDescent="0.2">
      <c r="A64" s="388">
        <v>3187171064</v>
      </c>
      <c r="B64" s="477" t="s">
        <v>1195</v>
      </c>
      <c r="C64" s="394" t="s">
        <v>812</v>
      </c>
      <c r="D64" s="393"/>
      <c r="E64" s="393"/>
      <c r="F64" s="393" t="s">
        <v>1824</v>
      </c>
      <c r="G64" s="375">
        <v>0</v>
      </c>
      <c r="H64" s="375">
        <v>0</v>
      </c>
      <c r="I64" s="375">
        <v>0</v>
      </c>
      <c r="J64" s="375">
        <v>0</v>
      </c>
      <c r="K64" s="375">
        <v>0.03</v>
      </c>
      <c r="L64" s="473">
        <v>0.04</v>
      </c>
      <c r="M64" s="379"/>
      <c r="N64" s="379"/>
    </row>
    <row r="65" spans="1:14" x14ac:dyDescent="0.2">
      <c r="A65" s="388" t="s">
        <v>2386</v>
      </c>
      <c r="B65" s="402" t="s">
        <v>1192</v>
      </c>
      <c r="C65" s="393" t="s">
        <v>811</v>
      </c>
      <c r="D65" s="393"/>
      <c r="E65" s="393"/>
      <c r="F65" s="393" t="s">
        <v>1824</v>
      </c>
      <c r="G65" s="375">
        <v>0</v>
      </c>
      <c r="H65" s="375">
        <v>0</v>
      </c>
      <c r="I65" s="375">
        <v>0</v>
      </c>
      <c r="J65" s="375">
        <v>0</v>
      </c>
      <c r="K65" s="375">
        <v>0.9</v>
      </c>
      <c r="L65" s="473">
        <v>1</v>
      </c>
      <c r="M65" s="379"/>
      <c r="N65" s="379"/>
    </row>
    <row r="66" spans="1:14" x14ac:dyDescent="0.2">
      <c r="A66" s="388">
        <v>3187171465</v>
      </c>
      <c r="B66" s="402" t="s">
        <v>1193</v>
      </c>
      <c r="C66" s="393" t="s">
        <v>1194</v>
      </c>
      <c r="D66" s="393"/>
      <c r="E66" s="393"/>
      <c r="F66" s="393" t="s">
        <v>1824</v>
      </c>
      <c r="G66" s="375">
        <v>0</v>
      </c>
      <c r="H66" s="375">
        <v>0</v>
      </c>
      <c r="I66" s="375">
        <v>0</v>
      </c>
      <c r="J66" s="375">
        <v>0</v>
      </c>
      <c r="K66" s="375">
        <v>0.28000000000000003</v>
      </c>
      <c r="L66" s="473">
        <v>0.28000000000000003</v>
      </c>
      <c r="M66" s="379"/>
      <c r="N66" s="379"/>
    </row>
    <row r="67" spans="1:14" x14ac:dyDescent="0.2">
      <c r="A67" s="381"/>
      <c r="B67" s="599" t="s">
        <v>1196</v>
      </c>
      <c r="C67" s="600"/>
      <c r="D67" s="601"/>
      <c r="E67" s="475"/>
      <c r="F67" s="475"/>
      <c r="G67" s="475"/>
      <c r="H67" s="475"/>
      <c r="I67" s="475"/>
      <c r="J67" s="475"/>
      <c r="K67" s="475"/>
      <c r="L67" s="473"/>
      <c r="M67" s="379"/>
      <c r="N67" s="379"/>
    </row>
    <row r="68" spans="1:14" x14ac:dyDescent="0.2">
      <c r="A68" s="388">
        <v>3187172414</v>
      </c>
      <c r="B68" s="402" t="s">
        <v>1197</v>
      </c>
      <c r="C68" s="393" t="s">
        <v>1198</v>
      </c>
      <c r="D68" s="393"/>
      <c r="E68" s="393"/>
      <c r="F68" s="393" t="s">
        <v>1824</v>
      </c>
      <c r="G68" s="375">
        <v>0</v>
      </c>
      <c r="H68" s="375">
        <v>0</v>
      </c>
      <c r="I68" s="375">
        <v>0</v>
      </c>
      <c r="J68" s="375">
        <v>0</v>
      </c>
      <c r="K68" s="375">
        <v>0.13</v>
      </c>
      <c r="L68" s="473">
        <v>0.14000000000000001</v>
      </c>
      <c r="M68" s="379"/>
      <c r="N68" s="379"/>
    </row>
    <row r="69" spans="1:14" x14ac:dyDescent="0.2">
      <c r="A69" s="388">
        <v>3187170314</v>
      </c>
      <c r="B69" s="402" t="s">
        <v>1199</v>
      </c>
      <c r="C69" s="393" t="s">
        <v>1200</v>
      </c>
      <c r="D69" s="393"/>
      <c r="E69" s="393"/>
      <c r="F69" s="393" t="s">
        <v>1824</v>
      </c>
      <c r="G69" s="375">
        <v>0</v>
      </c>
      <c r="H69" s="375">
        <v>0</v>
      </c>
      <c r="I69" s="375">
        <v>0</v>
      </c>
      <c r="J69" s="375">
        <v>0</v>
      </c>
      <c r="K69" s="375">
        <v>0.13</v>
      </c>
      <c r="L69" s="473">
        <v>0.14000000000000001</v>
      </c>
      <c r="M69" s="379"/>
      <c r="N69" s="379"/>
    </row>
    <row r="70" spans="1:14" x14ac:dyDescent="0.2">
      <c r="A70" s="407">
        <v>3129005201</v>
      </c>
      <c r="B70" s="469" t="s">
        <v>1201</v>
      </c>
      <c r="C70" s="407" t="s">
        <v>1205</v>
      </c>
      <c r="D70" s="393"/>
      <c r="E70" s="393"/>
      <c r="F70" s="393" t="s">
        <v>1824</v>
      </c>
      <c r="G70" s="375">
        <v>0</v>
      </c>
      <c r="H70" s="375">
        <v>0</v>
      </c>
      <c r="I70" s="375">
        <v>0</v>
      </c>
      <c r="J70" s="375">
        <v>0</v>
      </c>
      <c r="K70" s="410">
        <v>0.02</v>
      </c>
      <c r="L70" s="410">
        <v>0.02</v>
      </c>
      <c r="M70" s="379"/>
      <c r="N70" s="379"/>
    </row>
    <row r="71" spans="1:14" x14ac:dyDescent="0.2">
      <c r="A71" s="388">
        <v>3187171059</v>
      </c>
      <c r="B71" s="402" t="s">
        <v>2438</v>
      </c>
      <c r="C71" s="393" t="s">
        <v>888</v>
      </c>
      <c r="D71" s="393"/>
      <c r="E71" s="393"/>
      <c r="F71" s="393" t="s">
        <v>1824</v>
      </c>
      <c r="G71" s="375">
        <v>0</v>
      </c>
      <c r="H71" s="375">
        <v>0</v>
      </c>
      <c r="I71" s="375">
        <v>0</v>
      </c>
      <c r="J71" s="375">
        <v>0</v>
      </c>
      <c r="K71" s="375">
        <v>0.04</v>
      </c>
      <c r="L71" s="473">
        <v>0.04</v>
      </c>
      <c r="M71" s="379"/>
      <c r="N71" s="379"/>
    </row>
    <row r="72" spans="1:14" x14ac:dyDescent="0.2">
      <c r="A72" s="388">
        <v>3187171478</v>
      </c>
      <c r="B72" s="477" t="s">
        <v>1204</v>
      </c>
      <c r="C72" s="394" t="s">
        <v>906</v>
      </c>
      <c r="D72" s="393"/>
      <c r="E72" s="393"/>
      <c r="F72" s="393" t="s">
        <v>1824</v>
      </c>
      <c r="G72" s="375">
        <v>0</v>
      </c>
      <c r="H72" s="375">
        <v>0</v>
      </c>
      <c r="I72" s="375">
        <v>0</v>
      </c>
      <c r="J72" s="375">
        <v>0</v>
      </c>
      <c r="K72" s="375">
        <v>0.2</v>
      </c>
      <c r="L72" s="473">
        <v>0.2</v>
      </c>
      <c r="M72" s="379"/>
      <c r="N72" s="379"/>
    </row>
    <row r="73" spans="1:14" x14ac:dyDescent="0.2">
      <c r="A73" s="388">
        <v>3187171477</v>
      </c>
      <c r="B73" s="402" t="s">
        <v>1202</v>
      </c>
      <c r="C73" s="393" t="s">
        <v>1203</v>
      </c>
      <c r="D73" s="393"/>
      <c r="E73" s="393"/>
      <c r="F73" s="393" t="s">
        <v>1824</v>
      </c>
      <c r="G73" s="375">
        <v>0</v>
      </c>
      <c r="H73" s="375">
        <v>0</v>
      </c>
      <c r="I73" s="375">
        <v>0</v>
      </c>
      <c r="J73" s="375">
        <v>0</v>
      </c>
      <c r="K73" s="375">
        <v>0.18</v>
      </c>
      <c r="L73" s="473">
        <v>0.19</v>
      </c>
      <c r="M73" s="379"/>
      <c r="N73" s="379"/>
    </row>
    <row r="74" spans="1:14" x14ac:dyDescent="0.2">
      <c r="A74" s="388">
        <v>2559347001</v>
      </c>
      <c r="B74" s="477" t="s">
        <v>1173</v>
      </c>
      <c r="C74" s="394" t="s">
        <v>907</v>
      </c>
      <c r="D74" s="393"/>
      <c r="E74" s="393"/>
      <c r="F74" s="393" t="s">
        <v>1824</v>
      </c>
      <c r="G74" s="375">
        <v>0</v>
      </c>
      <c r="H74" s="375">
        <v>0</v>
      </c>
      <c r="I74" s="375">
        <v>2</v>
      </c>
      <c r="J74" s="375">
        <v>6</v>
      </c>
      <c r="K74" s="375">
        <v>16</v>
      </c>
      <c r="L74" s="473">
        <v>16</v>
      </c>
      <c r="M74" s="379"/>
      <c r="N74" s="379"/>
    </row>
    <row r="75" spans="1:14" x14ac:dyDescent="0.2">
      <c r="A75" s="381"/>
      <c r="B75" s="599" t="s">
        <v>191</v>
      </c>
      <c r="C75" s="601"/>
      <c r="D75" s="475"/>
      <c r="E75" s="475"/>
      <c r="F75" s="475"/>
      <c r="G75" s="475"/>
      <c r="H75" s="475"/>
      <c r="I75" s="475"/>
      <c r="J75" s="475"/>
      <c r="K75" s="475"/>
      <c r="L75" s="473"/>
      <c r="M75" s="379"/>
      <c r="N75" s="379"/>
    </row>
    <row r="76" spans="1:14" x14ac:dyDescent="0.2">
      <c r="A76" s="407">
        <v>3187171437</v>
      </c>
      <c r="B76" s="469" t="s">
        <v>1230</v>
      </c>
      <c r="C76" s="407" t="s">
        <v>911</v>
      </c>
      <c r="D76" s="407"/>
      <c r="E76" s="407"/>
      <c r="F76" s="407" t="s">
        <v>1824</v>
      </c>
      <c r="G76" s="409">
        <v>0</v>
      </c>
      <c r="H76" s="409">
        <v>0</v>
      </c>
      <c r="I76" s="409">
        <v>0</v>
      </c>
      <c r="J76" s="409">
        <v>0</v>
      </c>
      <c r="K76" s="409">
        <v>0.01</v>
      </c>
      <c r="L76" s="410">
        <v>0.2</v>
      </c>
      <c r="M76" s="379"/>
      <c r="N76" s="379"/>
    </row>
    <row r="77" spans="1:14" x14ac:dyDescent="0.2">
      <c r="A77" s="388">
        <v>3187172326</v>
      </c>
      <c r="B77" s="402" t="s">
        <v>908</v>
      </c>
      <c r="C77" s="393" t="s">
        <v>806</v>
      </c>
      <c r="D77" s="393"/>
      <c r="E77" s="393"/>
      <c r="F77" s="393" t="s">
        <v>1824</v>
      </c>
      <c r="G77" s="375">
        <v>0</v>
      </c>
      <c r="H77" s="375">
        <v>0</v>
      </c>
      <c r="I77" s="375">
        <v>0</v>
      </c>
      <c r="J77" s="375">
        <v>0.01</v>
      </c>
      <c r="K77" s="375">
        <v>0.1</v>
      </c>
      <c r="L77" s="410">
        <v>0.11</v>
      </c>
      <c r="M77" s="379"/>
      <c r="N77" s="379"/>
    </row>
    <row r="78" spans="1:14" x14ac:dyDescent="0.2">
      <c r="A78" s="388">
        <v>3187170114</v>
      </c>
      <c r="B78" s="402" t="s">
        <v>977</v>
      </c>
      <c r="C78" s="393" t="s">
        <v>807</v>
      </c>
      <c r="D78" s="393"/>
      <c r="E78" s="393"/>
      <c r="F78" s="393" t="s">
        <v>1824</v>
      </c>
      <c r="G78" s="375">
        <v>0</v>
      </c>
      <c r="H78" s="375">
        <v>0</v>
      </c>
      <c r="I78" s="375">
        <v>0</v>
      </c>
      <c r="J78" s="375">
        <v>4.0000000000000001E-3</v>
      </c>
      <c r="K78" s="375">
        <v>0.04</v>
      </c>
      <c r="L78" s="473">
        <v>0.05</v>
      </c>
      <c r="M78" s="379"/>
      <c r="N78" s="379"/>
    </row>
    <row r="79" spans="1:14" x14ac:dyDescent="0.2">
      <c r="A79" s="388">
        <v>3187171487</v>
      </c>
      <c r="B79" s="402" t="s">
        <v>1207</v>
      </c>
      <c r="C79" s="393" t="s">
        <v>808</v>
      </c>
      <c r="D79" s="393"/>
      <c r="E79" s="393"/>
      <c r="F79" s="393" t="s">
        <v>1824</v>
      </c>
      <c r="G79" s="375">
        <v>0</v>
      </c>
      <c r="H79" s="375">
        <v>0</v>
      </c>
      <c r="I79" s="375">
        <v>0</v>
      </c>
      <c r="J79" s="375">
        <v>0.01</v>
      </c>
      <c r="K79" s="375">
        <v>0.1</v>
      </c>
      <c r="L79" s="473">
        <v>0.11</v>
      </c>
      <c r="M79" s="379"/>
      <c r="N79" s="379"/>
    </row>
    <row r="80" spans="1:14" x14ac:dyDescent="0.2">
      <c r="A80" s="407">
        <v>3187170608</v>
      </c>
      <c r="B80" s="469" t="s">
        <v>910</v>
      </c>
      <c r="C80" s="421" t="s">
        <v>809</v>
      </c>
      <c r="D80" s="407"/>
      <c r="E80" s="407"/>
      <c r="F80" s="407" t="s">
        <v>1824</v>
      </c>
      <c r="G80" s="409">
        <v>0</v>
      </c>
      <c r="H80" s="409">
        <v>0</v>
      </c>
      <c r="I80" s="409">
        <v>0</v>
      </c>
      <c r="J80" s="409">
        <v>0</v>
      </c>
      <c r="K80" s="409">
        <v>0.05</v>
      </c>
      <c r="L80" s="410">
        <v>0.6</v>
      </c>
      <c r="M80" s="379"/>
      <c r="N80" s="379"/>
    </row>
    <row r="81" spans="1:14" x14ac:dyDescent="0.2">
      <c r="A81" s="381"/>
      <c r="B81" s="475" t="s">
        <v>1208</v>
      </c>
      <c r="C81" s="475"/>
      <c r="D81" s="475"/>
      <c r="E81" s="475"/>
      <c r="F81" s="475"/>
      <c r="G81" s="475"/>
      <c r="H81" s="475"/>
      <c r="I81" s="475"/>
      <c r="J81" s="475"/>
      <c r="K81" s="475"/>
      <c r="L81" s="473"/>
      <c r="M81" s="379"/>
      <c r="N81" s="379"/>
    </row>
    <row r="82" spans="1:14" x14ac:dyDescent="0.2">
      <c r="A82" s="388">
        <v>3187172335</v>
      </c>
      <c r="B82" s="402" t="s">
        <v>912</v>
      </c>
      <c r="C82" s="393" t="s">
        <v>790</v>
      </c>
      <c r="D82" s="393"/>
      <c r="E82" s="393"/>
      <c r="F82" s="393" t="s">
        <v>1824</v>
      </c>
      <c r="G82" s="375">
        <v>0</v>
      </c>
      <c r="H82" s="375">
        <v>0</v>
      </c>
      <c r="I82" s="375">
        <v>0</v>
      </c>
      <c r="J82" s="375">
        <v>0.04</v>
      </c>
      <c r="K82" s="375">
        <v>0.08</v>
      </c>
      <c r="L82" s="473">
        <v>0.08</v>
      </c>
      <c r="M82" s="379"/>
      <c r="N82" s="379"/>
    </row>
    <row r="83" spans="1:14" x14ac:dyDescent="0.2">
      <c r="A83" s="407">
        <v>3187171260</v>
      </c>
      <c r="B83" s="469" t="s">
        <v>770</v>
      </c>
      <c r="C83" s="407" t="s">
        <v>771</v>
      </c>
      <c r="D83" s="407"/>
      <c r="E83" s="407"/>
      <c r="F83" s="407" t="s">
        <v>1824</v>
      </c>
      <c r="G83" s="409">
        <v>0</v>
      </c>
      <c r="H83" s="409">
        <v>0</v>
      </c>
      <c r="I83" s="409">
        <v>0</v>
      </c>
      <c r="J83" s="409">
        <v>0</v>
      </c>
      <c r="K83" s="409">
        <v>0</v>
      </c>
      <c r="L83" s="410">
        <v>0.03</v>
      </c>
      <c r="M83" s="379"/>
      <c r="N83" s="379"/>
    </row>
    <row r="84" spans="1:14" x14ac:dyDescent="0.2">
      <c r="A84" s="388">
        <v>3187171259</v>
      </c>
      <c r="B84" s="469" t="s">
        <v>913</v>
      </c>
      <c r="C84" s="393" t="s">
        <v>789</v>
      </c>
      <c r="D84" s="393"/>
      <c r="E84" s="393"/>
      <c r="F84" s="393" t="s">
        <v>1824</v>
      </c>
      <c r="G84" s="375">
        <v>0</v>
      </c>
      <c r="H84" s="375">
        <v>0</v>
      </c>
      <c r="I84" s="375">
        <v>0</v>
      </c>
      <c r="J84" s="375">
        <v>0.01</v>
      </c>
      <c r="K84" s="375">
        <v>0.03</v>
      </c>
      <c r="L84" s="473">
        <v>0.03</v>
      </c>
      <c r="M84" s="379"/>
      <c r="N84" s="379"/>
    </row>
    <row r="85" spans="1:14" x14ac:dyDescent="0.2">
      <c r="A85" s="407">
        <v>3187171177</v>
      </c>
      <c r="B85" s="469" t="s">
        <v>1153</v>
      </c>
      <c r="C85" s="407" t="s">
        <v>773</v>
      </c>
      <c r="D85" s="407"/>
      <c r="E85" s="407"/>
      <c r="F85" s="407" t="s">
        <v>1824</v>
      </c>
      <c r="G85" s="409">
        <v>0</v>
      </c>
      <c r="H85" s="409">
        <v>0</v>
      </c>
      <c r="I85" s="409">
        <v>0</v>
      </c>
      <c r="J85" s="409">
        <v>0</v>
      </c>
      <c r="K85" s="409">
        <v>0</v>
      </c>
      <c r="L85" s="410">
        <v>2</v>
      </c>
      <c r="M85" s="379"/>
      <c r="N85" s="379"/>
    </row>
    <row r="86" spans="1:14" x14ac:dyDescent="0.2">
      <c r="A86" s="407">
        <v>3187171178</v>
      </c>
      <c r="B86" s="469" t="s">
        <v>1152</v>
      </c>
      <c r="C86" s="407" t="s">
        <v>802</v>
      </c>
      <c r="D86" s="407"/>
      <c r="E86" s="407"/>
      <c r="F86" s="407" t="s">
        <v>1824</v>
      </c>
      <c r="G86" s="409">
        <v>0</v>
      </c>
      <c r="H86" s="409">
        <v>0</v>
      </c>
      <c r="I86" s="409">
        <v>0</v>
      </c>
      <c r="J86" s="409">
        <v>0</v>
      </c>
      <c r="K86" s="409">
        <v>0</v>
      </c>
      <c r="L86" s="410">
        <v>2</v>
      </c>
      <c r="M86" s="379"/>
      <c r="N86" s="379"/>
    </row>
    <row r="87" spans="1:14" ht="31.5" x14ac:dyDescent="0.2">
      <c r="A87" s="388">
        <v>3187170100</v>
      </c>
      <c r="B87" s="469" t="s">
        <v>914</v>
      </c>
      <c r="C87" s="393" t="s">
        <v>1214</v>
      </c>
      <c r="D87" s="393"/>
      <c r="E87" s="393"/>
      <c r="F87" s="393" t="s">
        <v>1824</v>
      </c>
      <c r="G87" s="375">
        <v>0</v>
      </c>
      <c r="H87" s="375">
        <v>0</v>
      </c>
      <c r="I87" s="266">
        <v>2</v>
      </c>
      <c r="J87" s="266">
        <v>3</v>
      </c>
      <c r="K87" s="266">
        <v>6</v>
      </c>
      <c r="L87" s="299">
        <v>6</v>
      </c>
      <c r="M87" s="379"/>
      <c r="N87" s="379"/>
    </row>
    <row r="88" spans="1:14" x14ac:dyDescent="0.2">
      <c r="A88" s="388">
        <v>3187171078</v>
      </c>
      <c r="B88" s="402" t="s">
        <v>2391</v>
      </c>
      <c r="C88" s="393" t="s">
        <v>828</v>
      </c>
      <c r="D88" s="393"/>
      <c r="E88" s="393"/>
      <c r="F88" s="393" t="s">
        <v>1824</v>
      </c>
      <c r="G88" s="375">
        <v>0</v>
      </c>
      <c r="H88" s="375">
        <v>0</v>
      </c>
      <c r="I88" s="375">
        <v>1</v>
      </c>
      <c r="J88" s="266">
        <v>1</v>
      </c>
      <c r="K88" s="266">
        <v>6</v>
      </c>
      <c r="L88" s="478">
        <v>6</v>
      </c>
      <c r="M88" s="379"/>
      <c r="N88" s="379"/>
    </row>
    <row r="89" spans="1:14" x14ac:dyDescent="0.2">
      <c r="A89" s="388">
        <v>3187172409</v>
      </c>
      <c r="B89" s="402" t="s">
        <v>915</v>
      </c>
      <c r="C89" s="393" t="s">
        <v>805</v>
      </c>
      <c r="D89" s="393"/>
      <c r="E89" s="393"/>
      <c r="F89" s="393" t="s">
        <v>1824</v>
      </c>
      <c r="G89" s="375">
        <v>0</v>
      </c>
      <c r="H89" s="375">
        <v>0</v>
      </c>
      <c r="I89" s="375">
        <v>0</v>
      </c>
      <c r="J89" s="375">
        <v>7.0000000000000007E-2</v>
      </c>
      <c r="K89" s="375">
        <v>0.18</v>
      </c>
      <c r="L89" s="473">
        <v>0.18</v>
      </c>
      <c r="M89" s="379"/>
      <c r="N89" s="379"/>
    </row>
    <row r="90" spans="1:14" x14ac:dyDescent="0.2">
      <c r="A90" s="388">
        <v>3187171483</v>
      </c>
      <c r="B90" s="402" t="s">
        <v>916</v>
      </c>
      <c r="C90" s="443" t="s">
        <v>786</v>
      </c>
      <c r="D90" s="393"/>
      <c r="E90" s="393"/>
      <c r="F90" s="393" t="s">
        <v>1824</v>
      </c>
      <c r="G90" s="375">
        <v>0</v>
      </c>
      <c r="H90" s="375">
        <v>0</v>
      </c>
      <c r="I90" s="375">
        <v>4</v>
      </c>
      <c r="J90" s="375">
        <v>6</v>
      </c>
      <c r="K90" s="375">
        <v>8</v>
      </c>
      <c r="L90" s="410">
        <v>8</v>
      </c>
      <c r="M90" s="379"/>
      <c r="N90" s="379"/>
    </row>
    <row r="91" spans="1:14" x14ac:dyDescent="0.2">
      <c r="A91" s="388">
        <v>3187171402</v>
      </c>
      <c r="B91" s="402" t="s">
        <v>2387</v>
      </c>
      <c r="C91" s="393" t="s">
        <v>787</v>
      </c>
      <c r="D91" s="393"/>
      <c r="E91" s="393"/>
      <c r="F91" s="393" t="s">
        <v>1824</v>
      </c>
      <c r="G91" s="375">
        <v>0</v>
      </c>
      <c r="H91" s="375">
        <v>0</v>
      </c>
      <c r="I91" s="375">
        <v>0</v>
      </c>
      <c r="J91" s="375">
        <v>0.01</v>
      </c>
      <c r="K91" s="375">
        <v>0.03</v>
      </c>
      <c r="L91" s="473">
        <v>0.03</v>
      </c>
      <c r="M91" s="379"/>
      <c r="N91" s="379"/>
    </row>
    <row r="92" spans="1:14" x14ac:dyDescent="0.2">
      <c r="A92" s="388">
        <v>3187171279</v>
      </c>
      <c r="B92" s="402" t="s">
        <v>2388</v>
      </c>
      <c r="C92" s="393" t="s">
        <v>788</v>
      </c>
      <c r="D92" s="393"/>
      <c r="E92" s="393"/>
      <c r="F92" s="393" t="s">
        <v>1824</v>
      </c>
      <c r="G92" s="375">
        <v>0</v>
      </c>
      <c r="H92" s="375">
        <v>0</v>
      </c>
      <c r="I92" s="375">
        <v>0</v>
      </c>
      <c r="J92" s="375">
        <v>1.4999999999999999E-2</v>
      </c>
      <c r="K92" s="375">
        <v>0.04</v>
      </c>
      <c r="L92" s="473">
        <v>0.04</v>
      </c>
      <c r="M92" s="379"/>
      <c r="N92" s="379"/>
    </row>
    <row r="93" spans="1:14" x14ac:dyDescent="0.2">
      <c r="A93" s="388">
        <v>3187172486</v>
      </c>
      <c r="B93" s="402" t="s">
        <v>917</v>
      </c>
      <c r="C93" s="393" t="s">
        <v>791</v>
      </c>
      <c r="D93" s="393"/>
      <c r="E93" s="393"/>
      <c r="F93" s="393" t="s">
        <v>1824</v>
      </c>
      <c r="G93" s="375">
        <v>0</v>
      </c>
      <c r="H93" s="375">
        <v>0</v>
      </c>
      <c r="I93" s="375">
        <v>0</v>
      </c>
      <c r="J93" s="375">
        <v>0.09</v>
      </c>
      <c r="K93" s="375">
        <v>0.27</v>
      </c>
      <c r="L93" s="473">
        <v>0.27</v>
      </c>
      <c r="M93" s="379"/>
      <c r="N93" s="379"/>
    </row>
    <row r="94" spans="1:14" x14ac:dyDescent="0.2">
      <c r="A94" s="388">
        <v>3187171330</v>
      </c>
      <c r="B94" s="402" t="s">
        <v>2389</v>
      </c>
      <c r="C94" s="393" t="s">
        <v>792</v>
      </c>
      <c r="D94" s="393"/>
      <c r="E94" s="393"/>
      <c r="F94" s="393" t="s">
        <v>1824</v>
      </c>
      <c r="G94" s="375">
        <v>0</v>
      </c>
      <c r="H94" s="375">
        <v>0</v>
      </c>
      <c r="I94" s="375">
        <v>0</v>
      </c>
      <c r="J94" s="375">
        <v>0.5</v>
      </c>
      <c r="K94" s="375">
        <v>1</v>
      </c>
      <c r="L94" s="410">
        <v>1</v>
      </c>
      <c r="M94" s="379"/>
      <c r="N94" s="379"/>
    </row>
    <row r="95" spans="1:14" x14ac:dyDescent="0.2">
      <c r="A95" s="388">
        <v>3187172333</v>
      </c>
      <c r="B95" s="402" t="s">
        <v>1204</v>
      </c>
      <c r="C95" s="393" t="s">
        <v>793</v>
      </c>
      <c r="D95" s="393"/>
      <c r="E95" s="393"/>
      <c r="F95" s="393" t="s">
        <v>1824</v>
      </c>
      <c r="G95" s="375">
        <v>0</v>
      </c>
      <c r="H95" s="375">
        <v>0</v>
      </c>
      <c r="I95" s="375">
        <v>0</v>
      </c>
      <c r="J95" s="375">
        <v>2.4</v>
      </c>
      <c r="K95" s="375">
        <v>4</v>
      </c>
      <c r="L95" s="410">
        <v>6</v>
      </c>
      <c r="M95" s="379"/>
      <c r="N95" s="379"/>
    </row>
    <row r="96" spans="1:14" x14ac:dyDescent="0.2">
      <c r="A96" s="407">
        <v>3187172700</v>
      </c>
      <c r="B96" s="469" t="s">
        <v>1151</v>
      </c>
      <c r="C96" s="407" t="s">
        <v>772</v>
      </c>
      <c r="D96" s="407"/>
      <c r="E96" s="407"/>
      <c r="F96" s="407" t="s">
        <v>1824</v>
      </c>
      <c r="G96" s="409">
        <v>0</v>
      </c>
      <c r="H96" s="409">
        <v>0</v>
      </c>
      <c r="I96" s="409">
        <v>0</v>
      </c>
      <c r="J96" s="409">
        <v>0</v>
      </c>
      <c r="K96" s="409">
        <v>0</v>
      </c>
      <c r="L96" s="410">
        <v>0.25</v>
      </c>
      <c r="M96" s="379"/>
      <c r="N96" s="379"/>
    </row>
    <row r="97" spans="1:14" x14ac:dyDescent="0.2">
      <c r="A97" s="388">
        <v>3187172699</v>
      </c>
      <c r="B97" s="402" t="s">
        <v>1151</v>
      </c>
      <c r="C97" s="393" t="s">
        <v>1567</v>
      </c>
      <c r="D97" s="393"/>
      <c r="E97" s="393"/>
      <c r="F97" s="393" t="s">
        <v>1824</v>
      </c>
      <c r="G97" s="375">
        <v>0</v>
      </c>
      <c r="H97" s="375">
        <v>0</v>
      </c>
      <c r="I97" s="375">
        <v>0</v>
      </c>
      <c r="J97" s="375">
        <v>0.16</v>
      </c>
      <c r="K97" s="375">
        <v>0.5</v>
      </c>
      <c r="L97" s="473">
        <v>1</v>
      </c>
      <c r="M97" s="379"/>
      <c r="N97" s="379"/>
    </row>
    <row r="98" spans="1:14" x14ac:dyDescent="0.2">
      <c r="A98" s="388">
        <v>3187171108</v>
      </c>
      <c r="B98" s="402" t="s">
        <v>311</v>
      </c>
      <c r="C98" s="393" t="s">
        <v>794</v>
      </c>
      <c r="D98" s="393"/>
      <c r="E98" s="393"/>
      <c r="F98" s="393" t="s">
        <v>1824</v>
      </c>
      <c r="G98" s="375">
        <v>0</v>
      </c>
      <c r="H98" s="375">
        <v>0</v>
      </c>
      <c r="I98" s="375">
        <v>0</v>
      </c>
      <c r="J98" s="375">
        <v>0.06</v>
      </c>
      <c r="K98" s="375">
        <v>0.1</v>
      </c>
      <c r="L98" s="410">
        <v>0.11</v>
      </c>
      <c r="M98" s="379"/>
      <c r="N98" s="379"/>
    </row>
    <row r="99" spans="1:14" x14ac:dyDescent="0.2">
      <c r="A99" s="388">
        <v>3187172334</v>
      </c>
      <c r="B99" s="402" t="s">
        <v>918</v>
      </c>
      <c r="C99" s="393" t="s">
        <v>795</v>
      </c>
      <c r="D99" s="393"/>
      <c r="E99" s="393"/>
      <c r="F99" s="393" t="s">
        <v>1824</v>
      </c>
      <c r="G99" s="375">
        <v>0</v>
      </c>
      <c r="H99" s="375">
        <v>0</v>
      </c>
      <c r="I99" s="375">
        <v>0</v>
      </c>
      <c r="J99" s="375">
        <v>0.1</v>
      </c>
      <c r="K99" s="375">
        <v>0.18</v>
      </c>
      <c r="L99" s="473">
        <v>0.2</v>
      </c>
      <c r="M99" s="379"/>
      <c r="N99" s="379"/>
    </row>
    <row r="100" spans="1:14" x14ac:dyDescent="0.2">
      <c r="A100" s="388">
        <v>3187172398</v>
      </c>
      <c r="B100" s="402" t="s">
        <v>919</v>
      </c>
      <c r="C100" s="393" t="s">
        <v>796</v>
      </c>
      <c r="D100" s="393"/>
      <c r="E100" s="393"/>
      <c r="F100" s="393" t="s">
        <v>1824</v>
      </c>
      <c r="G100" s="375">
        <v>0</v>
      </c>
      <c r="H100" s="375">
        <v>0</v>
      </c>
      <c r="I100" s="375">
        <v>0</v>
      </c>
      <c r="J100" s="375">
        <v>0</v>
      </c>
      <c r="K100" s="375">
        <v>0.3</v>
      </c>
      <c r="L100" s="410">
        <v>0.32</v>
      </c>
      <c r="M100" s="379"/>
      <c r="N100" s="379"/>
    </row>
    <row r="101" spans="1:14" x14ac:dyDescent="0.2">
      <c r="A101" s="388" t="s">
        <v>2427</v>
      </c>
      <c r="B101" s="402" t="s">
        <v>920</v>
      </c>
      <c r="C101" s="393" t="s">
        <v>797</v>
      </c>
      <c r="D101" s="393"/>
      <c r="E101" s="393"/>
      <c r="F101" s="393" t="s">
        <v>1824</v>
      </c>
      <c r="G101" s="375">
        <v>0</v>
      </c>
      <c r="H101" s="375">
        <v>0</v>
      </c>
      <c r="I101" s="375">
        <v>0</v>
      </c>
      <c r="J101" s="375">
        <v>0.04</v>
      </c>
      <c r="K101" s="375">
        <v>0.1</v>
      </c>
      <c r="L101" s="410">
        <v>0.11</v>
      </c>
      <c r="M101" s="379"/>
      <c r="N101" s="379"/>
    </row>
    <row r="102" spans="1:14" x14ac:dyDescent="0.2">
      <c r="A102" s="388">
        <v>3187171291</v>
      </c>
      <c r="B102" s="402" t="s">
        <v>1213</v>
      </c>
      <c r="C102" s="443" t="s">
        <v>921</v>
      </c>
      <c r="D102" s="393"/>
      <c r="E102" s="393"/>
      <c r="F102" s="393" t="s">
        <v>1824</v>
      </c>
      <c r="G102" s="375">
        <v>0</v>
      </c>
      <c r="H102" s="375">
        <v>0</v>
      </c>
      <c r="I102" s="375">
        <v>0</v>
      </c>
      <c r="J102" s="375">
        <v>0</v>
      </c>
      <c r="K102" s="375">
        <v>0.2</v>
      </c>
      <c r="L102" s="473">
        <v>0.24</v>
      </c>
      <c r="M102" s="379"/>
      <c r="N102" s="379"/>
    </row>
    <row r="103" spans="1:14" x14ac:dyDescent="0.2">
      <c r="A103" s="388" t="s">
        <v>2428</v>
      </c>
      <c r="B103" s="402" t="s">
        <v>2429</v>
      </c>
      <c r="C103" s="393" t="s">
        <v>798</v>
      </c>
      <c r="D103" s="393"/>
      <c r="E103" s="393"/>
      <c r="F103" s="393" t="s">
        <v>1824</v>
      </c>
      <c r="G103" s="375">
        <v>0</v>
      </c>
      <c r="H103" s="375">
        <v>0</v>
      </c>
      <c r="I103" s="375">
        <v>0</v>
      </c>
      <c r="J103" s="375">
        <v>0.04</v>
      </c>
      <c r="K103" s="375">
        <v>0.1</v>
      </c>
      <c r="L103" s="410">
        <v>0.11</v>
      </c>
      <c r="M103" s="379"/>
      <c r="N103" s="379"/>
    </row>
    <row r="104" spans="1:14" x14ac:dyDescent="0.2">
      <c r="A104" s="388">
        <v>3187172407</v>
      </c>
      <c r="B104" s="402" t="s">
        <v>1210</v>
      </c>
      <c r="C104" s="388" t="s">
        <v>799</v>
      </c>
      <c r="D104" s="393"/>
      <c r="E104" s="393"/>
      <c r="F104" s="393" t="s">
        <v>1824</v>
      </c>
      <c r="G104" s="375">
        <v>0</v>
      </c>
      <c r="H104" s="375">
        <v>0</v>
      </c>
      <c r="I104" s="375">
        <v>0</v>
      </c>
      <c r="J104" s="375">
        <v>0.04</v>
      </c>
      <c r="K104" s="375">
        <v>0.4</v>
      </c>
      <c r="L104" s="473">
        <v>0.5</v>
      </c>
      <c r="M104" s="379"/>
      <c r="N104" s="379"/>
    </row>
    <row r="105" spans="1:14" x14ac:dyDescent="0.2">
      <c r="A105" s="388">
        <v>3187171466</v>
      </c>
      <c r="B105" s="402" t="s">
        <v>1314</v>
      </c>
      <c r="C105" s="393" t="s">
        <v>1211</v>
      </c>
      <c r="D105" s="393"/>
      <c r="E105" s="393"/>
      <c r="F105" s="393" t="s">
        <v>1824</v>
      </c>
      <c r="G105" s="375">
        <v>0</v>
      </c>
      <c r="H105" s="375">
        <v>0</v>
      </c>
      <c r="I105" s="375">
        <v>0</v>
      </c>
      <c r="J105" s="375">
        <v>0.02</v>
      </c>
      <c r="K105" s="375">
        <v>0.4</v>
      </c>
      <c r="L105" s="473">
        <v>0.5</v>
      </c>
      <c r="M105" s="379"/>
      <c r="N105" s="379"/>
    </row>
    <row r="106" spans="1:14" x14ac:dyDescent="0.2">
      <c r="A106" s="388">
        <v>3187172406</v>
      </c>
      <c r="B106" s="479" t="s">
        <v>271</v>
      </c>
      <c r="C106" s="308" t="s">
        <v>800</v>
      </c>
      <c r="D106" s="393"/>
      <c r="E106" s="393"/>
      <c r="F106" s="393" t="s">
        <v>1824</v>
      </c>
      <c r="G106" s="375">
        <v>0</v>
      </c>
      <c r="H106" s="375">
        <v>0</v>
      </c>
      <c r="I106" s="375">
        <v>0</v>
      </c>
      <c r="J106" s="375">
        <v>0.01</v>
      </c>
      <c r="K106" s="375">
        <v>0.3</v>
      </c>
      <c r="L106" s="410">
        <v>0.4</v>
      </c>
      <c r="M106" s="379"/>
      <c r="N106" s="379"/>
    </row>
    <row r="107" spans="1:14" x14ac:dyDescent="0.2">
      <c r="A107" s="388">
        <v>3187171035</v>
      </c>
      <c r="B107" s="402" t="s">
        <v>922</v>
      </c>
      <c r="C107" s="394" t="s">
        <v>801</v>
      </c>
      <c r="D107" s="393"/>
      <c r="E107" s="393"/>
      <c r="F107" s="393" t="s">
        <v>1824</v>
      </c>
      <c r="G107" s="375">
        <v>0</v>
      </c>
      <c r="H107" s="375">
        <v>0</v>
      </c>
      <c r="I107" s="375">
        <v>0</v>
      </c>
      <c r="J107" s="375">
        <v>0</v>
      </c>
      <c r="K107" s="375">
        <v>0.02</v>
      </c>
      <c r="L107" s="410">
        <v>0.2</v>
      </c>
      <c r="M107" s="379"/>
      <c r="N107" s="379"/>
    </row>
    <row r="108" spans="1:14" x14ac:dyDescent="0.2">
      <c r="A108" s="388">
        <v>3187170094</v>
      </c>
      <c r="B108" s="402" t="s">
        <v>923</v>
      </c>
      <c r="C108" s="393" t="s">
        <v>1212</v>
      </c>
      <c r="D108" s="393"/>
      <c r="E108" s="393"/>
      <c r="F108" s="393" t="s">
        <v>1824</v>
      </c>
      <c r="G108" s="375">
        <v>0</v>
      </c>
      <c r="H108" s="375">
        <v>0</v>
      </c>
      <c r="I108" s="375">
        <v>0</v>
      </c>
      <c r="J108" s="375">
        <v>0</v>
      </c>
      <c r="K108" s="375">
        <v>4.0000000000000001E-3</v>
      </c>
      <c r="L108" s="473">
        <v>0.04</v>
      </c>
      <c r="M108" s="379"/>
      <c r="N108" s="379"/>
    </row>
    <row r="109" spans="1:14" x14ac:dyDescent="0.2">
      <c r="A109" s="381"/>
      <c r="B109" s="475" t="s">
        <v>924</v>
      </c>
      <c r="C109" s="475"/>
      <c r="D109" s="475"/>
      <c r="E109" s="475"/>
      <c r="F109" s="475"/>
      <c r="G109" s="475"/>
      <c r="H109" s="475"/>
      <c r="I109" s="475"/>
      <c r="J109" s="475"/>
      <c r="K109" s="475"/>
      <c r="L109" s="473"/>
      <c r="M109" s="379"/>
      <c r="N109" s="379"/>
    </row>
    <row r="110" spans="1:14" x14ac:dyDescent="0.2">
      <c r="A110" s="388">
        <v>3187171105</v>
      </c>
      <c r="B110" s="402" t="s">
        <v>1216</v>
      </c>
      <c r="C110" s="393" t="s">
        <v>821</v>
      </c>
      <c r="D110" s="393"/>
      <c r="E110" s="393"/>
      <c r="F110" s="393" t="s">
        <v>1824</v>
      </c>
      <c r="G110" s="375">
        <v>0</v>
      </c>
      <c r="H110" s="375">
        <v>0</v>
      </c>
      <c r="I110" s="266">
        <v>0.1</v>
      </c>
      <c r="J110" s="266">
        <v>0.5</v>
      </c>
      <c r="K110" s="374">
        <v>0.8</v>
      </c>
      <c r="L110" s="480">
        <v>1</v>
      </c>
      <c r="M110" s="379"/>
      <c r="N110" s="379"/>
    </row>
    <row r="111" spans="1:14" x14ac:dyDescent="0.2">
      <c r="A111" s="388">
        <v>3187172429</v>
      </c>
      <c r="B111" s="402" t="s">
        <v>925</v>
      </c>
      <c r="C111" s="393" t="s">
        <v>835</v>
      </c>
      <c r="D111" s="393"/>
      <c r="E111" s="393"/>
      <c r="F111" s="393" t="s">
        <v>1824</v>
      </c>
      <c r="G111" s="375">
        <v>0</v>
      </c>
      <c r="H111" s="375">
        <v>0</v>
      </c>
      <c r="I111" s="375">
        <v>0</v>
      </c>
      <c r="J111" s="375">
        <v>3.5000000000000003E-2</v>
      </c>
      <c r="K111" s="375">
        <v>0.1</v>
      </c>
      <c r="L111" s="473">
        <v>0.1</v>
      </c>
      <c r="M111" s="379"/>
      <c r="N111" s="379"/>
    </row>
    <row r="112" spans="1:14" x14ac:dyDescent="0.2">
      <c r="A112" s="388"/>
      <c r="B112" s="475" t="s">
        <v>1215</v>
      </c>
      <c r="C112" s="393"/>
      <c r="D112" s="393"/>
      <c r="E112" s="393"/>
      <c r="F112" s="393"/>
      <c r="G112" s="375"/>
      <c r="H112" s="375"/>
      <c r="I112" s="375"/>
      <c r="J112" s="375"/>
      <c r="K112" s="375"/>
      <c r="L112" s="473"/>
      <c r="M112" s="379"/>
      <c r="N112" s="379"/>
    </row>
    <row r="113" spans="1:14" x14ac:dyDescent="0.2">
      <c r="A113" s="407">
        <v>3187171249</v>
      </c>
      <c r="B113" s="469" t="s">
        <v>1215</v>
      </c>
      <c r="C113" s="421" t="s">
        <v>823</v>
      </c>
      <c r="D113" s="407"/>
      <c r="E113" s="407"/>
      <c r="F113" s="407" t="s">
        <v>1824</v>
      </c>
      <c r="G113" s="409">
        <v>0</v>
      </c>
      <c r="H113" s="409">
        <v>0</v>
      </c>
      <c r="I113" s="409">
        <v>0</v>
      </c>
      <c r="J113" s="409">
        <v>0</v>
      </c>
      <c r="K113" s="409">
        <v>0.1</v>
      </c>
      <c r="L113" s="410">
        <v>0.2</v>
      </c>
      <c r="M113" s="379"/>
      <c r="N113" s="379"/>
    </row>
    <row r="114" spans="1:14" x14ac:dyDescent="0.2">
      <c r="A114" s="407">
        <v>3187171173</v>
      </c>
      <c r="B114" s="469" t="s">
        <v>1219</v>
      </c>
      <c r="C114" s="407" t="s">
        <v>820</v>
      </c>
      <c r="D114" s="407"/>
      <c r="E114" s="407"/>
      <c r="F114" s="407" t="s">
        <v>1824</v>
      </c>
      <c r="G114" s="409">
        <v>0</v>
      </c>
      <c r="H114" s="409">
        <v>0</v>
      </c>
      <c r="I114" s="409">
        <v>0</v>
      </c>
      <c r="J114" s="409">
        <v>0</v>
      </c>
      <c r="K114" s="409">
        <v>0</v>
      </c>
      <c r="L114" s="410">
        <v>1.4999999999999999E-2</v>
      </c>
      <c r="M114" s="379"/>
      <c r="N114" s="379"/>
    </row>
    <row r="115" spans="1:14" x14ac:dyDescent="0.2">
      <c r="A115" s="388">
        <v>3187170117</v>
      </c>
      <c r="B115" s="477" t="s">
        <v>1218</v>
      </c>
      <c r="C115" s="394" t="s">
        <v>822</v>
      </c>
      <c r="D115" s="393"/>
      <c r="E115" s="393"/>
      <c r="F115" s="393" t="s">
        <v>1824</v>
      </c>
      <c r="G115" s="375">
        <v>0</v>
      </c>
      <c r="H115" s="375">
        <v>0</v>
      </c>
      <c r="I115" s="375">
        <v>0</v>
      </c>
      <c r="J115" s="375">
        <v>0.1</v>
      </c>
      <c r="K115" s="375">
        <v>0.3</v>
      </c>
      <c r="L115" s="473">
        <v>0.3</v>
      </c>
      <c r="M115" s="379"/>
      <c r="N115" s="379"/>
    </row>
    <row r="116" spans="1:14" x14ac:dyDescent="0.2">
      <c r="A116" s="388">
        <v>3187172606</v>
      </c>
      <c r="B116" s="402" t="s">
        <v>279</v>
      </c>
      <c r="C116" s="393" t="s">
        <v>819</v>
      </c>
      <c r="D116" s="393"/>
      <c r="E116" s="393"/>
      <c r="F116" s="393" t="s">
        <v>1824</v>
      </c>
      <c r="G116" s="375">
        <v>0</v>
      </c>
      <c r="H116" s="375">
        <v>0</v>
      </c>
      <c r="I116" s="375">
        <v>0</v>
      </c>
      <c r="J116" s="375">
        <v>0.6</v>
      </c>
      <c r="K116" s="375">
        <v>1</v>
      </c>
      <c r="L116" s="473">
        <v>1</v>
      </c>
      <c r="M116" s="379"/>
      <c r="N116" s="379"/>
    </row>
    <row r="117" spans="1:14" x14ac:dyDescent="0.2">
      <c r="A117" s="388">
        <v>3187172433</v>
      </c>
      <c r="B117" s="402" t="s">
        <v>2390</v>
      </c>
      <c r="C117" s="393" t="s">
        <v>818</v>
      </c>
      <c r="D117" s="393"/>
      <c r="E117" s="393"/>
      <c r="F117" s="393" t="s">
        <v>1824</v>
      </c>
      <c r="G117" s="375">
        <v>0</v>
      </c>
      <c r="H117" s="375">
        <v>0</v>
      </c>
      <c r="I117" s="375">
        <v>0</v>
      </c>
      <c r="J117" s="375">
        <v>0.5</v>
      </c>
      <c r="K117" s="375">
        <v>2</v>
      </c>
      <c r="L117" s="410">
        <v>6</v>
      </c>
      <c r="M117" s="379"/>
      <c r="N117" s="379"/>
    </row>
    <row r="118" spans="1:14" x14ac:dyDescent="0.2">
      <c r="A118" s="381"/>
      <c r="B118" s="475" t="s">
        <v>926</v>
      </c>
      <c r="C118" s="475"/>
      <c r="D118" s="475"/>
      <c r="E118" s="475"/>
      <c r="F118" s="475"/>
      <c r="G118" s="475"/>
      <c r="H118" s="475"/>
      <c r="I118" s="475"/>
      <c r="J118" s="475"/>
      <c r="K118" s="475"/>
      <c r="L118" s="473"/>
      <c r="M118" s="379"/>
      <c r="N118" s="379"/>
    </row>
    <row r="119" spans="1:14" x14ac:dyDescent="0.2">
      <c r="A119" s="388">
        <v>3187171154</v>
      </c>
      <c r="B119" s="402" t="s">
        <v>192</v>
      </c>
      <c r="C119" s="393" t="s">
        <v>826</v>
      </c>
      <c r="D119" s="393"/>
      <c r="E119" s="393"/>
      <c r="F119" s="393" t="s">
        <v>1824</v>
      </c>
      <c r="G119" s="375">
        <v>0</v>
      </c>
      <c r="H119" s="375">
        <v>0</v>
      </c>
      <c r="I119" s="375">
        <v>1</v>
      </c>
      <c r="J119" s="375">
        <v>2</v>
      </c>
      <c r="K119" s="375">
        <v>6</v>
      </c>
      <c r="L119" s="410">
        <v>6</v>
      </c>
      <c r="M119" s="379"/>
      <c r="N119" s="379"/>
    </row>
    <row r="120" spans="1:14" x14ac:dyDescent="0.2">
      <c r="A120" s="407">
        <v>3187171159</v>
      </c>
      <c r="B120" s="469" t="s">
        <v>1307</v>
      </c>
      <c r="C120" s="407" t="s">
        <v>825</v>
      </c>
      <c r="D120" s="407"/>
      <c r="E120" s="407"/>
      <c r="F120" s="407" t="s">
        <v>1824</v>
      </c>
      <c r="G120" s="409">
        <v>0</v>
      </c>
      <c r="H120" s="409">
        <v>0</v>
      </c>
      <c r="I120" s="409">
        <v>0</v>
      </c>
      <c r="J120" s="409">
        <v>0</v>
      </c>
      <c r="K120" s="409">
        <v>0.05</v>
      </c>
      <c r="L120" s="410">
        <v>0.05</v>
      </c>
      <c r="M120" s="379"/>
      <c r="N120" s="379"/>
    </row>
    <row r="121" spans="1:14" x14ac:dyDescent="0.2">
      <c r="A121" s="388">
        <v>3187170465</v>
      </c>
      <c r="B121" s="402" t="s">
        <v>927</v>
      </c>
      <c r="C121" s="393" t="s">
        <v>824</v>
      </c>
      <c r="D121" s="393"/>
      <c r="E121" s="393"/>
      <c r="F121" s="393" t="s">
        <v>1824</v>
      </c>
      <c r="G121" s="375">
        <v>0</v>
      </c>
      <c r="H121" s="375">
        <v>0</v>
      </c>
      <c r="I121" s="266">
        <v>2.5000000000000001E-2</v>
      </c>
      <c r="J121" s="375">
        <v>0.12</v>
      </c>
      <c r="K121" s="375">
        <v>0.3</v>
      </c>
      <c r="L121" s="410">
        <v>0.3</v>
      </c>
      <c r="M121" s="379"/>
      <c r="N121" s="379"/>
    </row>
    <row r="122" spans="1:14" x14ac:dyDescent="0.2">
      <c r="A122" s="381"/>
      <c r="B122" s="475" t="s">
        <v>1221</v>
      </c>
      <c r="C122" s="475"/>
      <c r="D122" s="475"/>
      <c r="E122" s="475"/>
      <c r="F122" s="475"/>
      <c r="G122" s="475"/>
      <c r="H122" s="475"/>
      <c r="I122" s="475"/>
      <c r="J122" s="475"/>
      <c r="K122" s="475"/>
      <c r="L122" s="473"/>
      <c r="M122" s="379"/>
      <c r="N122" s="379"/>
    </row>
    <row r="123" spans="1:14" x14ac:dyDescent="0.2">
      <c r="A123" s="381">
        <v>3187171450</v>
      </c>
      <c r="B123" s="477" t="s">
        <v>1221</v>
      </c>
      <c r="C123" s="394" t="s">
        <v>827</v>
      </c>
      <c r="D123" s="481"/>
      <c r="E123" s="482"/>
      <c r="F123" s="393" t="s">
        <v>1824</v>
      </c>
      <c r="G123" s="266">
        <v>0</v>
      </c>
      <c r="H123" s="266">
        <v>0</v>
      </c>
      <c r="I123" s="266">
        <v>0</v>
      </c>
      <c r="J123" s="266">
        <v>0</v>
      </c>
      <c r="K123" s="266">
        <v>0.1</v>
      </c>
      <c r="L123" s="483">
        <v>0.1</v>
      </c>
      <c r="M123" s="379"/>
      <c r="N123" s="379"/>
    </row>
    <row r="124" spans="1:14" x14ac:dyDescent="0.2">
      <c r="A124" s="381" t="s">
        <v>2418</v>
      </c>
      <c r="B124" s="481" t="s">
        <v>928</v>
      </c>
      <c r="C124" s="482" t="s">
        <v>2419</v>
      </c>
      <c r="D124" s="482"/>
      <c r="E124" s="482" t="s">
        <v>1581</v>
      </c>
      <c r="F124" s="393" t="s">
        <v>1824</v>
      </c>
      <c r="G124" s="266">
        <v>0</v>
      </c>
      <c r="H124" s="266">
        <v>0</v>
      </c>
      <c r="I124" s="266">
        <v>0.2</v>
      </c>
      <c r="J124" s="266">
        <v>0.9</v>
      </c>
      <c r="K124" s="266">
        <v>2</v>
      </c>
      <c r="L124" s="483">
        <v>2</v>
      </c>
      <c r="M124" s="379"/>
      <c r="N124" s="379"/>
    </row>
    <row r="125" spans="1:14" x14ac:dyDescent="0.2">
      <c r="A125" s="381"/>
      <c r="B125" s="475" t="s">
        <v>929</v>
      </c>
      <c r="C125" s="475"/>
      <c r="D125" s="475"/>
      <c r="E125" s="475"/>
      <c r="F125" s="475"/>
      <c r="G125" s="475"/>
      <c r="H125" s="475"/>
      <c r="I125" s="475"/>
      <c r="J125" s="475"/>
      <c r="K125" s="475"/>
      <c r="L125" s="473"/>
      <c r="M125" s="379"/>
      <c r="N125" s="379"/>
    </row>
    <row r="126" spans="1:14" x14ac:dyDescent="0.2">
      <c r="A126" s="388">
        <v>3187171054</v>
      </c>
      <c r="B126" s="402" t="s">
        <v>1230</v>
      </c>
      <c r="C126" s="393" t="s">
        <v>830</v>
      </c>
      <c r="D126" s="393"/>
      <c r="E126" s="393"/>
      <c r="F126" s="484" t="s">
        <v>1824</v>
      </c>
      <c r="G126" s="404">
        <v>0</v>
      </c>
      <c r="H126" s="404">
        <v>0</v>
      </c>
      <c r="I126" s="404">
        <v>0</v>
      </c>
      <c r="J126" s="404">
        <v>0</v>
      </c>
      <c r="K126" s="404">
        <v>0.01</v>
      </c>
      <c r="L126" s="485">
        <v>0.01</v>
      </c>
      <c r="M126" s="379"/>
      <c r="N126" s="379"/>
    </row>
    <row r="127" spans="1:14" x14ac:dyDescent="0.2">
      <c r="A127" s="388">
        <v>3187172444</v>
      </c>
      <c r="B127" s="402" t="s">
        <v>1230</v>
      </c>
      <c r="C127" s="393" t="s">
        <v>829</v>
      </c>
      <c r="D127" s="393"/>
      <c r="E127" s="393"/>
      <c r="F127" s="393" t="s">
        <v>1824</v>
      </c>
      <c r="G127" s="375">
        <v>0</v>
      </c>
      <c r="H127" s="375">
        <v>0</v>
      </c>
      <c r="I127" s="375">
        <v>0</v>
      </c>
      <c r="J127" s="375">
        <v>0</v>
      </c>
      <c r="K127" s="375">
        <v>0.01</v>
      </c>
      <c r="L127" s="473">
        <v>0.01</v>
      </c>
      <c r="M127" s="379"/>
      <c r="N127" s="379"/>
    </row>
    <row r="128" spans="1:14" x14ac:dyDescent="0.2">
      <c r="A128" s="388">
        <v>3187171435</v>
      </c>
      <c r="B128" s="402" t="s">
        <v>1170</v>
      </c>
      <c r="C128" s="393" t="s">
        <v>1222</v>
      </c>
      <c r="D128" s="393"/>
      <c r="E128" s="393"/>
      <c r="F128" s="393" t="s">
        <v>1824</v>
      </c>
      <c r="G128" s="375">
        <v>0</v>
      </c>
      <c r="H128" s="375">
        <v>0</v>
      </c>
      <c r="I128" s="375">
        <v>0</v>
      </c>
      <c r="J128" s="375">
        <v>0</v>
      </c>
      <c r="K128" s="375">
        <v>0.01</v>
      </c>
      <c r="L128" s="473">
        <v>0.01</v>
      </c>
      <c r="M128" s="379"/>
      <c r="N128" s="379"/>
    </row>
    <row r="129" spans="1:14" x14ac:dyDescent="0.2">
      <c r="A129" s="381"/>
      <c r="B129" s="475" t="s">
        <v>1223</v>
      </c>
      <c r="C129" s="475"/>
      <c r="D129" s="475"/>
      <c r="E129" s="475"/>
      <c r="F129" s="475"/>
      <c r="G129" s="475"/>
      <c r="H129" s="475"/>
      <c r="I129" s="475"/>
      <c r="J129" s="475"/>
      <c r="K129" s="475"/>
      <c r="L129" s="473"/>
      <c r="M129" s="379"/>
      <c r="N129" s="379"/>
    </row>
    <row r="130" spans="1:14" x14ac:dyDescent="0.2">
      <c r="A130" s="388">
        <v>3187171119</v>
      </c>
      <c r="B130" s="477" t="s">
        <v>1225</v>
      </c>
      <c r="C130" s="394" t="s">
        <v>834</v>
      </c>
      <c r="D130" s="393"/>
      <c r="E130" s="393"/>
      <c r="F130" s="393" t="s">
        <v>1824</v>
      </c>
      <c r="G130" s="375">
        <v>0</v>
      </c>
      <c r="H130" s="375">
        <v>0</v>
      </c>
      <c r="I130" s="375">
        <v>0</v>
      </c>
      <c r="J130" s="375">
        <v>0.01</v>
      </c>
      <c r="K130" s="375">
        <v>0.02</v>
      </c>
      <c r="L130" s="473">
        <v>0.02</v>
      </c>
      <c r="M130" s="379"/>
      <c r="N130" s="379"/>
    </row>
    <row r="131" spans="1:14" x14ac:dyDescent="0.2">
      <c r="A131" s="388">
        <v>3187171093</v>
      </c>
      <c r="B131" s="402" t="s">
        <v>1559</v>
      </c>
      <c r="C131" s="393" t="s">
        <v>1172</v>
      </c>
      <c r="D131" s="393"/>
      <c r="E131" s="393"/>
      <c r="F131" s="393" t="s">
        <v>1824</v>
      </c>
      <c r="G131" s="375">
        <v>0</v>
      </c>
      <c r="H131" s="375">
        <v>0</v>
      </c>
      <c r="I131" s="266">
        <v>0.14000000000000001</v>
      </c>
      <c r="J131" s="266">
        <v>0.6</v>
      </c>
      <c r="K131" s="374">
        <v>2</v>
      </c>
      <c r="L131" s="472">
        <v>2</v>
      </c>
      <c r="M131" s="379"/>
      <c r="N131" s="379"/>
    </row>
    <row r="132" spans="1:14" x14ac:dyDescent="0.2">
      <c r="A132" s="388">
        <v>3187170061</v>
      </c>
      <c r="B132" s="477" t="s">
        <v>930</v>
      </c>
      <c r="C132" s="394" t="s">
        <v>2421</v>
      </c>
      <c r="D132" s="393"/>
      <c r="E132" s="393"/>
      <c r="F132" s="484" t="s">
        <v>1824</v>
      </c>
      <c r="G132" s="404">
        <v>0</v>
      </c>
      <c r="H132" s="404">
        <v>0</v>
      </c>
      <c r="I132" s="404">
        <v>0</v>
      </c>
      <c r="J132" s="404">
        <v>0.03</v>
      </c>
      <c r="K132" s="404">
        <v>0.1</v>
      </c>
      <c r="L132" s="485">
        <v>0.1</v>
      </c>
      <c r="M132" s="379"/>
      <c r="N132" s="379"/>
    </row>
    <row r="133" spans="1:14" x14ac:dyDescent="0.2">
      <c r="A133" s="388">
        <v>3187171134</v>
      </c>
      <c r="B133" s="477" t="s">
        <v>932</v>
      </c>
      <c r="C133" s="486" t="s">
        <v>931</v>
      </c>
      <c r="D133" s="393"/>
      <c r="E133" s="393"/>
      <c r="F133" s="484" t="s">
        <v>1824</v>
      </c>
      <c r="G133" s="404">
        <v>0</v>
      </c>
      <c r="H133" s="404">
        <v>0</v>
      </c>
      <c r="I133" s="404">
        <v>0</v>
      </c>
      <c r="J133" s="404">
        <v>0.1</v>
      </c>
      <c r="K133" s="404">
        <v>0.3</v>
      </c>
      <c r="L133" s="485">
        <v>0.3</v>
      </c>
      <c r="M133" s="379"/>
      <c r="N133" s="379"/>
    </row>
    <row r="134" spans="1:14" x14ac:dyDescent="0.2">
      <c r="A134" s="388">
        <v>3187171135</v>
      </c>
      <c r="B134" s="477" t="s">
        <v>933</v>
      </c>
      <c r="C134" s="393" t="s">
        <v>831</v>
      </c>
      <c r="D134" s="393"/>
      <c r="E134" s="393"/>
      <c r="F134" s="484" t="s">
        <v>1824</v>
      </c>
      <c r="G134" s="404">
        <v>0</v>
      </c>
      <c r="H134" s="404">
        <v>0</v>
      </c>
      <c r="I134" s="404">
        <v>0</v>
      </c>
      <c r="J134" s="404">
        <v>0.1</v>
      </c>
      <c r="K134" s="404">
        <v>0.3</v>
      </c>
      <c r="L134" s="485">
        <v>0.3</v>
      </c>
      <c r="M134" s="379"/>
      <c r="N134" s="379"/>
    </row>
    <row r="135" spans="1:14" x14ac:dyDescent="0.2">
      <c r="A135" s="388">
        <v>3187172410</v>
      </c>
      <c r="B135" s="402" t="s">
        <v>311</v>
      </c>
      <c r="C135" s="394" t="s">
        <v>2422</v>
      </c>
      <c r="D135" s="393"/>
      <c r="E135" s="393"/>
      <c r="F135" s="484" t="s">
        <v>1824</v>
      </c>
      <c r="G135" s="404">
        <v>0</v>
      </c>
      <c r="H135" s="404">
        <v>0</v>
      </c>
      <c r="I135" s="404">
        <v>0</v>
      </c>
      <c r="J135" s="404">
        <v>7.0000000000000007E-2</v>
      </c>
      <c r="K135" s="404">
        <v>0.2</v>
      </c>
      <c r="L135" s="485">
        <v>0.2</v>
      </c>
      <c r="M135" s="379"/>
      <c r="N135" s="379"/>
    </row>
    <row r="136" spans="1:14" x14ac:dyDescent="0.2">
      <c r="A136" s="388">
        <v>3129004847</v>
      </c>
      <c r="B136" s="477" t="s">
        <v>1227</v>
      </c>
      <c r="C136" s="394" t="s">
        <v>2423</v>
      </c>
      <c r="D136" s="393"/>
      <c r="E136" s="393"/>
      <c r="F136" s="393" t="s">
        <v>1824</v>
      </c>
      <c r="G136" s="375">
        <v>0</v>
      </c>
      <c r="H136" s="375">
        <v>0</v>
      </c>
      <c r="I136" s="375">
        <v>0</v>
      </c>
      <c r="J136" s="375">
        <v>0.08</v>
      </c>
      <c r="K136" s="375">
        <v>0.2</v>
      </c>
      <c r="L136" s="473">
        <v>0.2</v>
      </c>
      <c r="M136" s="379"/>
      <c r="N136" s="379"/>
    </row>
    <row r="137" spans="1:14" x14ac:dyDescent="0.2">
      <c r="A137" s="388" t="s">
        <v>2420</v>
      </c>
      <c r="B137" s="402" t="s">
        <v>934</v>
      </c>
      <c r="C137" s="393" t="s">
        <v>832</v>
      </c>
      <c r="D137" s="393"/>
      <c r="E137" s="393"/>
      <c r="F137" s="484" t="s">
        <v>1824</v>
      </c>
      <c r="G137" s="487">
        <v>0</v>
      </c>
      <c r="H137" s="487">
        <v>0</v>
      </c>
      <c r="I137" s="487">
        <v>0</v>
      </c>
      <c r="J137" s="487">
        <v>0</v>
      </c>
      <c r="K137" s="487">
        <v>0.01</v>
      </c>
      <c r="L137" s="488">
        <v>0.01</v>
      </c>
      <c r="M137" s="379"/>
      <c r="N137" s="379"/>
    </row>
    <row r="138" spans="1:14" x14ac:dyDescent="0.2">
      <c r="A138" s="388">
        <v>3187171044</v>
      </c>
      <c r="B138" s="402" t="s">
        <v>935</v>
      </c>
      <c r="C138" s="393" t="s">
        <v>833</v>
      </c>
      <c r="D138" s="393"/>
      <c r="E138" s="393"/>
      <c r="F138" s="484" t="s">
        <v>1824</v>
      </c>
      <c r="G138" s="404">
        <v>0</v>
      </c>
      <c r="H138" s="404">
        <v>0</v>
      </c>
      <c r="I138" s="404">
        <v>0</v>
      </c>
      <c r="J138" s="404">
        <v>0</v>
      </c>
      <c r="K138" s="404">
        <v>0.01</v>
      </c>
      <c r="L138" s="485">
        <v>0.01</v>
      </c>
      <c r="M138" s="379"/>
      <c r="N138" s="379"/>
    </row>
    <row r="139" spans="1:14" x14ac:dyDescent="0.2">
      <c r="A139" s="381"/>
      <c r="B139" s="489" t="s">
        <v>2392</v>
      </c>
      <c r="C139" s="475"/>
      <c r="D139" s="475"/>
      <c r="E139" s="475"/>
      <c r="F139" s="475"/>
      <c r="G139" s="475"/>
      <c r="H139" s="475"/>
      <c r="I139" s="475"/>
      <c r="J139" s="475"/>
      <c r="K139" s="475"/>
      <c r="L139" s="473"/>
      <c r="M139" s="379"/>
      <c r="N139" s="379"/>
    </row>
    <row r="140" spans="1:14" x14ac:dyDescent="0.2">
      <c r="A140" s="388">
        <v>3187171443</v>
      </c>
      <c r="B140" s="477" t="s">
        <v>1229</v>
      </c>
      <c r="C140" s="394" t="s">
        <v>841</v>
      </c>
      <c r="D140" s="393"/>
      <c r="E140" s="393"/>
      <c r="F140" s="393" t="s">
        <v>1824</v>
      </c>
      <c r="G140" s="375">
        <v>0</v>
      </c>
      <c r="H140" s="375">
        <v>0</v>
      </c>
      <c r="I140" s="375">
        <v>0</v>
      </c>
      <c r="J140" s="375">
        <v>0</v>
      </c>
      <c r="K140" s="375">
        <v>0.02</v>
      </c>
      <c r="L140" s="473">
        <v>0.02</v>
      </c>
      <c r="M140" s="379"/>
      <c r="N140" s="379"/>
    </row>
    <row r="141" spans="1:14" x14ac:dyDescent="0.2">
      <c r="A141" s="388">
        <v>3187172311</v>
      </c>
      <c r="B141" s="477" t="s">
        <v>1230</v>
      </c>
      <c r="C141" s="394" t="s">
        <v>842</v>
      </c>
      <c r="D141" s="393"/>
      <c r="E141" s="393"/>
      <c r="F141" s="393" t="s">
        <v>1824</v>
      </c>
      <c r="G141" s="375">
        <v>0</v>
      </c>
      <c r="H141" s="375">
        <v>0</v>
      </c>
      <c r="I141" s="375">
        <v>0</v>
      </c>
      <c r="J141" s="375">
        <v>0</v>
      </c>
      <c r="K141" s="375">
        <v>0.02</v>
      </c>
      <c r="L141" s="473">
        <v>0.02</v>
      </c>
      <c r="M141" s="379"/>
      <c r="N141" s="379"/>
    </row>
    <row r="142" spans="1:14" x14ac:dyDescent="0.2">
      <c r="A142" s="407">
        <v>2539410051</v>
      </c>
      <c r="B142" s="469" t="s">
        <v>938</v>
      </c>
      <c r="C142" s="407" t="s">
        <v>2417</v>
      </c>
      <c r="D142" s="407"/>
      <c r="E142" s="407" t="s">
        <v>1235</v>
      </c>
      <c r="F142" s="407" t="s">
        <v>1824</v>
      </c>
      <c r="G142" s="409">
        <v>0</v>
      </c>
      <c r="H142" s="409">
        <v>0</v>
      </c>
      <c r="I142" s="409">
        <v>0</v>
      </c>
      <c r="J142" s="409">
        <v>0</v>
      </c>
      <c r="K142" s="409">
        <v>1</v>
      </c>
      <c r="L142" s="410">
        <v>1</v>
      </c>
      <c r="M142" s="379"/>
      <c r="N142" s="379"/>
    </row>
    <row r="143" spans="1:14" x14ac:dyDescent="0.2">
      <c r="A143" s="388" t="s">
        <v>2281</v>
      </c>
      <c r="B143" s="477" t="s">
        <v>1231</v>
      </c>
      <c r="C143" s="394" t="s">
        <v>843</v>
      </c>
      <c r="D143" s="393"/>
      <c r="E143" s="393"/>
      <c r="F143" s="393" t="s">
        <v>1824</v>
      </c>
      <c r="G143" s="375">
        <v>0</v>
      </c>
      <c r="H143" s="375">
        <v>0</v>
      </c>
      <c r="I143" s="375">
        <v>0</v>
      </c>
      <c r="J143" s="375">
        <v>0</v>
      </c>
      <c r="K143" s="375">
        <v>0.03</v>
      </c>
      <c r="L143" s="473">
        <v>0.03</v>
      </c>
      <c r="M143" s="379"/>
      <c r="N143" s="379"/>
    </row>
    <row r="144" spans="1:14" x14ac:dyDescent="0.2">
      <c r="A144" s="388" t="s">
        <v>94</v>
      </c>
      <c r="B144" s="402" t="s">
        <v>1307</v>
      </c>
      <c r="C144" s="393" t="s">
        <v>846</v>
      </c>
      <c r="D144" s="393"/>
      <c r="E144" s="393"/>
      <c r="F144" s="393" t="s">
        <v>1824</v>
      </c>
      <c r="G144" s="375">
        <v>0</v>
      </c>
      <c r="H144" s="375">
        <v>0</v>
      </c>
      <c r="I144" s="375">
        <v>0</v>
      </c>
      <c r="J144" s="375">
        <v>3.5000000000000003E-2</v>
      </c>
      <c r="K144" s="375">
        <v>0.1</v>
      </c>
      <c r="L144" s="473">
        <v>0.1</v>
      </c>
      <c r="M144" s="379"/>
      <c r="N144" s="379"/>
    </row>
    <row r="145" spans="1:14" x14ac:dyDescent="0.2">
      <c r="A145" s="388">
        <v>3187171195</v>
      </c>
      <c r="B145" s="402" t="s">
        <v>939</v>
      </c>
      <c r="C145" s="393" t="s">
        <v>847</v>
      </c>
      <c r="D145" s="393"/>
      <c r="E145" s="393"/>
      <c r="F145" s="393" t="s">
        <v>1824</v>
      </c>
      <c r="G145" s="375">
        <v>0</v>
      </c>
      <c r="H145" s="375">
        <v>0</v>
      </c>
      <c r="I145" s="375">
        <v>0</v>
      </c>
      <c r="J145" s="375">
        <v>0.08</v>
      </c>
      <c r="K145" s="375">
        <v>0.1</v>
      </c>
      <c r="L145" s="473">
        <v>0.1</v>
      </c>
      <c r="M145" s="379"/>
      <c r="N145" s="379"/>
    </row>
    <row r="146" spans="1:14" x14ac:dyDescent="0.2">
      <c r="A146" s="388">
        <v>3187171292</v>
      </c>
      <c r="B146" s="402" t="s">
        <v>1231</v>
      </c>
      <c r="C146" s="393" t="s">
        <v>936</v>
      </c>
      <c r="D146" s="393"/>
      <c r="E146" s="393"/>
      <c r="F146" s="393" t="s">
        <v>1824</v>
      </c>
      <c r="G146" s="375">
        <v>0</v>
      </c>
      <c r="H146" s="375">
        <v>0</v>
      </c>
      <c r="I146" s="375">
        <v>0</v>
      </c>
      <c r="J146" s="375">
        <v>0.03</v>
      </c>
      <c r="K146" s="375">
        <v>0.05</v>
      </c>
      <c r="L146" s="473">
        <v>0.05</v>
      </c>
      <c r="M146" s="379"/>
      <c r="N146" s="379"/>
    </row>
    <row r="147" spans="1:14" x14ac:dyDescent="0.2">
      <c r="A147" s="388">
        <v>3187172452</v>
      </c>
      <c r="B147" s="402" t="s">
        <v>2393</v>
      </c>
      <c r="C147" s="393" t="s">
        <v>837</v>
      </c>
      <c r="D147" s="393"/>
      <c r="E147" s="393" t="s">
        <v>2424</v>
      </c>
      <c r="F147" s="393" t="s">
        <v>1824</v>
      </c>
      <c r="G147" s="375">
        <v>0</v>
      </c>
      <c r="H147" s="375">
        <v>0</v>
      </c>
      <c r="I147" s="375">
        <v>0</v>
      </c>
      <c r="J147" s="375">
        <v>0.14000000000000001</v>
      </c>
      <c r="K147" s="375">
        <v>0.4</v>
      </c>
      <c r="L147" s="473">
        <v>0.4</v>
      </c>
      <c r="M147" s="379"/>
      <c r="N147" s="379"/>
    </row>
    <row r="148" spans="1:14" x14ac:dyDescent="0.2">
      <c r="A148" s="388">
        <v>3187171167</v>
      </c>
      <c r="B148" s="402" t="s">
        <v>2393</v>
      </c>
      <c r="C148" s="393" t="s">
        <v>838</v>
      </c>
      <c r="D148" s="393"/>
      <c r="E148" s="393" t="s">
        <v>2426</v>
      </c>
      <c r="F148" s="393" t="s">
        <v>1824</v>
      </c>
      <c r="G148" s="375">
        <v>0</v>
      </c>
      <c r="H148" s="375">
        <v>0</v>
      </c>
      <c r="I148" s="375">
        <v>0</v>
      </c>
      <c r="J148" s="375">
        <v>0.14000000000000001</v>
      </c>
      <c r="K148" s="375">
        <v>0.4</v>
      </c>
      <c r="L148" s="473">
        <v>0.4</v>
      </c>
      <c r="M148" s="379"/>
      <c r="N148" s="379"/>
    </row>
    <row r="149" spans="1:14" x14ac:dyDescent="0.2">
      <c r="A149" s="388">
        <v>3187172418</v>
      </c>
      <c r="B149" s="402" t="s">
        <v>2393</v>
      </c>
      <c r="C149" s="393" t="s">
        <v>836</v>
      </c>
      <c r="D149" s="393"/>
      <c r="E149" s="393" t="s">
        <v>2425</v>
      </c>
      <c r="F149" s="393" t="s">
        <v>1824</v>
      </c>
      <c r="G149" s="375">
        <v>0</v>
      </c>
      <c r="H149" s="375">
        <v>0</v>
      </c>
      <c r="I149" s="375">
        <v>0</v>
      </c>
      <c r="J149" s="375">
        <v>0.14000000000000001</v>
      </c>
      <c r="K149" s="375">
        <v>0.4</v>
      </c>
      <c r="L149" s="473">
        <v>0.4</v>
      </c>
      <c r="M149" s="379"/>
      <c r="N149" s="379"/>
    </row>
    <row r="150" spans="1:14" x14ac:dyDescent="0.2">
      <c r="A150" s="407">
        <v>3129006131</v>
      </c>
      <c r="B150" s="469" t="s">
        <v>1314</v>
      </c>
      <c r="C150" s="407" t="s">
        <v>2416</v>
      </c>
      <c r="D150" s="407"/>
      <c r="E150" s="407" t="s">
        <v>301</v>
      </c>
      <c r="F150" s="407" t="s">
        <v>1824</v>
      </c>
      <c r="G150" s="409">
        <v>0</v>
      </c>
      <c r="H150" s="409">
        <v>0</v>
      </c>
      <c r="I150" s="409">
        <v>0</v>
      </c>
      <c r="J150" s="409">
        <v>0</v>
      </c>
      <c r="K150" s="409">
        <v>0</v>
      </c>
      <c r="L150" s="410">
        <v>7.0000000000000007E-2</v>
      </c>
      <c r="M150" s="379"/>
      <c r="N150" s="379"/>
    </row>
    <row r="151" spans="1:14" x14ac:dyDescent="0.2">
      <c r="A151" s="388">
        <v>3187172416</v>
      </c>
      <c r="B151" s="477" t="s">
        <v>2394</v>
      </c>
      <c r="C151" s="394" t="s">
        <v>844</v>
      </c>
      <c r="D151" s="393"/>
      <c r="E151" s="393"/>
      <c r="F151" s="393" t="s">
        <v>1824</v>
      </c>
      <c r="G151" s="375">
        <v>0</v>
      </c>
      <c r="H151" s="375">
        <v>0</v>
      </c>
      <c r="I151" s="375">
        <v>0</v>
      </c>
      <c r="J151" s="375">
        <v>0</v>
      </c>
      <c r="K151" s="375">
        <v>0.02</v>
      </c>
      <c r="L151" s="473">
        <v>0.02</v>
      </c>
      <c r="M151" s="379"/>
      <c r="N151" s="379"/>
    </row>
    <row r="152" spans="1:14" x14ac:dyDescent="0.2">
      <c r="A152" s="388">
        <v>3187171215</v>
      </c>
      <c r="B152" s="402" t="s">
        <v>1233</v>
      </c>
      <c r="C152" s="393" t="s">
        <v>840</v>
      </c>
      <c r="D152" s="393"/>
      <c r="E152" s="393"/>
      <c r="F152" s="393" t="s">
        <v>1824</v>
      </c>
      <c r="G152" s="375">
        <v>0</v>
      </c>
      <c r="H152" s="375">
        <v>0</v>
      </c>
      <c r="I152" s="375">
        <v>0</v>
      </c>
      <c r="J152" s="375">
        <v>0</v>
      </c>
      <c r="K152" s="375">
        <v>0.04</v>
      </c>
      <c r="L152" s="473">
        <v>0.04</v>
      </c>
      <c r="M152" s="379"/>
      <c r="N152" s="379"/>
    </row>
    <row r="153" spans="1:14" x14ac:dyDescent="0.2">
      <c r="A153" s="388">
        <v>3187171183</v>
      </c>
      <c r="B153" s="402" t="s">
        <v>1551</v>
      </c>
      <c r="C153" s="393" t="s">
        <v>937</v>
      </c>
      <c r="D153" s="393"/>
      <c r="E153" s="393"/>
      <c r="F153" s="393" t="s">
        <v>1824</v>
      </c>
      <c r="G153" s="375">
        <v>0</v>
      </c>
      <c r="H153" s="375">
        <v>0</v>
      </c>
      <c r="I153" s="375">
        <v>0</v>
      </c>
      <c r="J153" s="375">
        <v>3.5000000000000003E-2</v>
      </c>
      <c r="K153" s="266">
        <v>0.3</v>
      </c>
      <c r="L153" s="478">
        <v>0.3</v>
      </c>
      <c r="M153" s="379"/>
      <c r="N153" s="379"/>
    </row>
    <row r="154" spans="1:14" x14ac:dyDescent="0.2">
      <c r="A154" s="388">
        <v>3187171444</v>
      </c>
      <c r="B154" s="402" t="s">
        <v>1233</v>
      </c>
      <c r="C154" s="393" t="s">
        <v>845</v>
      </c>
      <c r="D154" s="393"/>
      <c r="E154" s="393"/>
      <c r="F154" s="393" t="s">
        <v>1824</v>
      </c>
      <c r="G154" s="375">
        <v>0</v>
      </c>
      <c r="H154" s="375">
        <v>0</v>
      </c>
      <c r="I154" s="375">
        <v>0</v>
      </c>
      <c r="J154" s="375">
        <v>0.02</v>
      </c>
      <c r="K154" s="375">
        <v>0.03</v>
      </c>
      <c r="L154" s="473">
        <v>0.03</v>
      </c>
      <c r="M154" s="379"/>
      <c r="N154" s="379"/>
    </row>
    <row r="155" spans="1:14" x14ac:dyDescent="0.2">
      <c r="A155" s="388">
        <v>3187171102</v>
      </c>
      <c r="B155" s="402" t="s">
        <v>1228</v>
      </c>
      <c r="C155" s="393" t="s">
        <v>839</v>
      </c>
      <c r="D155" s="393"/>
      <c r="E155" s="393"/>
      <c r="F155" s="393" t="s">
        <v>1824</v>
      </c>
      <c r="G155" s="375">
        <v>0</v>
      </c>
      <c r="H155" s="375">
        <v>0</v>
      </c>
      <c r="I155" s="375">
        <v>0</v>
      </c>
      <c r="J155" s="375">
        <v>3.5999999999999997E-2</v>
      </c>
      <c r="K155" s="375">
        <v>0.1</v>
      </c>
      <c r="L155" s="473">
        <v>0.1</v>
      </c>
      <c r="M155" s="379"/>
      <c r="N155" s="379"/>
    </row>
    <row r="156" spans="1:14" x14ac:dyDescent="0.2">
      <c r="A156" s="407"/>
      <c r="B156" s="490" t="s">
        <v>750</v>
      </c>
      <c r="C156" s="491"/>
      <c r="D156" s="407"/>
      <c r="E156" s="407"/>
      <c r="F156" s="407"/>
      <c r="G156" s="410"/>
      <c r="H156" s="410"/>
      <c r="I156" s="410"/>
      <c r="J156" s="410"/>
      <c r="K156" s="410"/>
      <c r="L156" s="410"/>
      <c r="M156" s="379"/>
      <c r="N156" s="379"/>
    </row>
    <row r="157" spans="1:14" x14ac:dyDescent="0.2">
      <c r="A157" s="388">
        <v>3187171192</v>
      </c>
      <c r="B157" s="402" t="s">
        <v>1307</v>
      </c>
      <c r="C157" s="393" t="s">
        <v>848</v>
      </c>
      <c r="D157" s="393"/>
      <c r="E157" s="393"/>
      <c r="F157" s="393" t="s">
        <v>1824</v>
      </c>
      <c r="G157" s="375">
        <v>0</v>
      </c>
      <c r="H157" s="375">
        <v>0</v>
      </c>
      <c r="I157" s="375">
        <v>0</v>
      </c>
      <c r="J157" s="375">
        <v>0.08</v>
      </c>
      <c r="K157" s="375">
        <v>0.2</v>
      </c>
      <c r="L157" s="473">
        <v>0.2</v>
      </c>
      <c r="M157" s="379"/>
      <c r="N157" s="379"/>
    </row>
    <row r="158" spans="1:14" x14ac:dyDescent="0.2">
      <c r="A158" s="388">
        <v>3187172327</v>
      </c>
      <c r="B158" s="402" t="s">
        <v>1307</v>
      </c>
      <c r="C158" s="393" t="s">
        <v>1552</v>
      </c>
      <c r="D158" s="393"/>
      <c r="E158" s="393"/>
      <c r="F158" s="393" t="s">
        <v>1824</v>
      </c>
      <c r="G158" s="375">
        <v>0</v>
      </c>
      <c r="H158" s="375">
        <v>0</v>
      </c>
      <c r="I158" s="375">
        <v>0</v>
      </c>
      <c r="J158" s="375">
        <v>3.5000000000000003E-2</v>
      </c>
      <c r="K158" s="375">
        <v>0.1</v>
      </c>
      <c r="L158" s="473">
        <v>0.1</v>
      </c>
      <c r="M158" s="379"/>
      <c r="N158" s="379"/>
    </row>
    <row r="159" spans="1:14" x14ac:dyDescent="0.2">
      <c r="A159" s="388">
        <v>3187171191</v>
      </c>
      <c r="B159" s="402" t="s">
        <v>1307</v>
      </c>
      <c r="C159" s="393" t="s">
        <v>940</v>
      </c>
      <c r="D159" s="393"/>
      <c r="E159" s="393"/>
      <c r="F159" s="393" t="s">
        <v>1824</v>
      </c>
      <c r="G159" s="375">
        <v>0</v>
      </c>
      <c r="H159" s="375">
        <v>0</v>
      </c>
      <c r="I159" s="375">
        <v>0</v>
      </c>
      <c r="J159" s="375">
        <v>0.08</v>
      </c>
      <c r="K159" s="375">
        <v>0.2</v>
      </c>
      <c r="L159" s="473">
        <v>0.2</v>
      </c>
      <c r="M159" s="379"/>
      <c r="N159" s="379"/>
    </row>
    <row r="160" spans="1:14" x14ac:dyDescent="0.2">
      <c r="A160" s="381"/>
      <c r="B160" s="475" t="s">
        <v>942</v>
      </c>
      <c r="C160" s="475"/>
      <c r="D160" s="475"/>
      <c r="E160" s="475"/>
      <c r="F160" s="475"/>
      <c r="G160" s="475"/>
      <c r="H160" s="475"/>
      <c r="I160" s="475"/>
      <c r="J160" s="475"/>
      <c r="K160" s="475"/>
      <c r="L160" s="473"/>
      <c r="M160" s="379"/>
      <c r="N160" s="379"/>
    </row>
    <row r="161" spans="1:14" x14ac:dyDescent="0.2">
      <c r="A161" s="388">
        <v>3187171529</v>
      </c>
      <c r="B161" s="402" t="s">
        <v>1237</v>
      </c>
      <c r="C161" s="393" t="s">
        <v>849</v>
      </c>
      <c r="D161" s="393"/>
      <c r="E161" s="393"/>
      <c r="F161" s="393" t="s">
        <v>1824</v>
      </c>
      <c r="G161" s="375">
        <v>0</v>
      </c>
      <c r="H161" s="375">
        <v>0</v>
      </c>
      <c r="I161" s="375">
        <v>0</v>
      </c>
      <c r="J161" s="375">
        <v>0</v>
      </c>
      <c r="K161" s="375">
        <v>0</v>
      </c>
      <c r="L161" s="473">
        <v>0.01</v>
      </c>
      <c r="M161" s="379"/>
      <c r="N161" s="379"/>
    </row>
    <row r="162" spans="1:14" x14ac:dyDescent="0.2">
      <c r="A162" s="492" t="s">
        <v>2396</v>
      </c>
      <c r="B162" s="493" t="s">
        <v>941</v>
      </c>
      <c r="C162" s="443" t="s">
        <v>850</v>
      </c>
      <c r="D162" s="443"/>
      <c r="E162" s="443"/>
      <c r="F162" s="443" t="s">
        <v>1824</v>
      </c>
      <c r="G162" s="375">
        <v>0</v>
      </c>
      <c r="H162" s="375">
        <v>0</v>
      </c>
      <c r="I162" s="375">
        <v>0</v>
      </c>
      <c r="J162" s="375">
        <v>0</v>
      </c>
      <c r="K162" s="375">
        <v>0</v>
      </c>
      <c r="L162" s="473">
        <v>0.01</v>
      </c>
      <c r="M162" s="379"/>
      <c r="N162" s="379"/>
    </row>
    <row r="163" spans="1:14" x14ac:dyDescent="0.2">
      <c r="A163" s="492">
        <v>3187171051</v>
      </c>
      <c r="B163" s="494" t="s">
        <v>1237</v>
      </c>
      <c r="C163" s="486" t="s">
        <v>851</v>
      </c>
      <c r="D163" s="443"/>
      <c r="E163" s="443"/>
      <c r="F163" s="443" t="s">
        <v>1824</v>
      </c>
      <c r="G163" s="375">
        <v>0</v>
      </c>
      <c r="H163" s="375">
        <v>0</v>
      </c>
      <c r="I163" s="375">
        <v>0</v>
      </c>
      <c r="J163" s="375">
        <v>0</v>
      </c>
      <c r="K163" s="375">
        <v>0</v>
      </c>
      <c r="L163" s="473">
        <v>0.01</v>
      </c>
      <c r="M163" s="379"/>
      <c r="N163" s="379"/>
    </row>
    <row r="164" spans="1:14" x14ac:dyDescent="0.2">
      <c r="A164" s="492">
        <v>3187172425</v>
      </c>
      <c r="B164" s="494" t="s">
        <v>1202</v>
      </c>
      <c r="C164" s="486" t="s">
        <v>852</v>
      </c>
      <c r="D164" s="443"/>
      <c r="E164" s="443"/>
      <c r="F164" s="443" t="s">
        <v>1824</v>
      </c>
      <c r="G164" s="375">
        <v>0</v>
      </c>
      <c r="H164" s="375">
        <v>0</v>
      </c>
      <c r="I164" s="375">
        <v>0</v>
      </c>
      <c r="J164" s="375">
        <v>0.01</v>
      </c>
      <c r="K164" s="375">
        <v>0.02</v>
      </c>
      <c r="L164" s="473">
        <v>0.02</v>
      </c>
      <c r="M164" s="379"/>
      <c r="N164" s="379"/>
    </row>
    <row r="165" spans="1:14" x14ac:dyDescent="0.2">
      <c r="A165" s="492"/>
      <c r="B165" s="495" t="s">
        <v>1240</v>
      </c>
      <c r="C165" s="495"/>
      <c r="D165" s="495"/>
      <c r="E165" s="495"/>
      <c r="F165" s="495"/>
      <c r="G165" s="495"/>
      <c r="H165" s="495"/>
      <c r="I165" s="375"/>
      <c r="J165" s="375"/>
      <c r="K165" s="375"/>
      <c r="L165" s="473"/>
      <c r="M165" s="379"/>
      <c r="N165" s="379"/>
    </row>
    <row r="166" spans="1:14" x14ac:dyDescent="0.2">
      <c r="A166" s="492">
        <v>3187171052</v>
      </c>
      <c r="B166" s="493" t="s">
        <v>1241</v>
      </c>
      <c r="C166" s="486" t="s">
        <v>854</v>
      </c>
      <c r="D166" s="443"/>
      <c r="E166" s="443"/>
      <c r="F166" s="443" t="s">
        <v>1824</v>
      </c>
      <c r="G166" s="375">
        <v>0</v>
      </c>
      <c r="H166" s="375">
        <v>0</v>
      </c>
      <c r="I166" s="375">
        <v>0</v>
      </c>
      <c r="J166" s="375">
        <v>5.0000000000000001E-3</v>
      </c>
      <c r="K166" s="375">
        <v>0.01</v>
      </c>
      <c r="L166" s="473">
        <v>0.01</v>
      </c>
      <c r="M166" s="379"/>
      <c r="N166" s="379"/>
    </row>
    <row r="167" spans="1:14" x14ac:dyDescent="0.2">
      <c r="A167" s="492">
        <v>3187171043</v>
      </c>
      <c r="B167" s="493" t="s">
        <v>1241</v>
      </c>
      <c r="C167" s="486" t="s">
        <v>856</v>
      </c>
      <c r="D167" s="443"/>
      <c r="E167" s="443"/>
      <c r="F167" s="443" t="s">
        <v>1824</v>
      </c>
      <c r="G167" s="375">
        <v>0</v>
      </c>
      <c r="H167" s="375">
        <v>0</v>
      </c>
      <c r="I167" s="375">
        <v>0</v>
      </c>
      <c r="J167" s="375">
        <v>4.0000000000000001E-3</v>
      </c>
      <c r="K167" s="375">
        <v>0.01</v>
      </c>
      <c r="L167" s="473">
        <v>0.01</v>
      </c>
      <c r="M167" s="379"/>
      <c r="N167" s="379"/>
    </row>
    <row r="168" spans="1:14" x14ac:dyDescent="0.2">
      <c r="A168" s="492">
        <v>3187171053</v>
      </c>
      <c r="B168" s="493" t="s">
        <v>1241</v>
      </c>
      <c r="C168" s="486" t="s">
        <v>855</v>
      </c>
      <c r="D168" s="443"/>
      <c r="E168" s="443"/>
      <c r="F168" s="443" t="s">
        <v>1824</v>
      </c>
      <c r="G168" s="375">
        <v>0</v>
      </c>
      <c r="H168" s="375">
        <v>0</v>
      </c>
      <c r="I168" s="375">
        <v>0</v>
      </c>
      <c r="J168" s="375">
        <v>4.0000000000000001E-3</v>
      </c>
      <c r="K168" s="375">
        <v>0.01</v>
      </c>
      <c r="L168" s="473">
        <v>0.01</v>
      </c>
      <c r="M168" s="379"/>
      <c r="N168" s="379"/>
    </row>
    <row r="169" spans="1:14" x14ac:dyDescent="0.2">
      <c r="A169" s="492">
        <v>3187171045</v>
      </c>
      <c r="B169" s="493" t="s">
        <v>1241</v>
      </c>
      <c r="C169" s="443" t="s">
        <v>1242</v>
      </c>
      <c r="D169" s="443"/>
      <c r="E169" s="443"/>
      <c r="F169" s="443" t="s">
        <v>1824</v>
      </c>
      <c r="G169" s="375">
        <v>0</v>
      </c>
      <c r="H169" s="375">
        <v>0</v>
      </c>
      <c r="I169" s="375">
        <v>0</v>
      </c>
      <c r="J169" s="375">
        <v>0</v>
      </c>
      <c r="K169" s="375">
        <v>0.01</v>
      </c>
      <c r="L169" s="473">
        <v>0.01</v>
      </c>
      <c r="M169" s="379"/>
      <c r="N169" s="379"/>
    </row>
    <row r="170" spans="1:14" x14ac:dyDescent="0.2">
      <c r="A170" s="388">
        <v>3187170126</v>
      </c>
      <c r="B170" s="402" t="s">
        <v>943</v>
      </c>
      <c r="C170" s="393" t="s">
        <v>857</v>
      </c>
      <c r="D170" s="393"/>
      <c r="E170" s="393"/>
      <c r="F170" s="393" t="s">
        <v>1824</v>
      </c>
      <c r="G170" s="375">
        <v>0</v>
      </c>
      <c r="H170" s="375">
        <v>0</v>
      </c>
      <c r="I170" s="375">
        <v>0</v>
      </c>
      <c r="J170" s="375">
        <v>0.08</v>
      </c>
      <c r="K170" s="375">
        <v>0.2</v>
      </c>
      <c r="L170" s="473">
        <v>0.2</v>
      </c>
      <c r="M170" s="379"/>
      <c r="N170" s="379"/>
    </row>
    <row r="171" spans="1:14" x14ac:dyDescent="0.2">
      <c r="A171" s="492">
        <v>3187172423</v>
      </c>
      <c r="B171" s="493" t="s">
        <v>1202</v>
      </c>
      <c r="C171" s="443" t="s">
        <v>1243</v>
      </c>
      <c r="D171" s="443"/>
      <c r="E171" s="443"/>
      <c r="F171" s="443" t="s">
        <v>1824</v>
      </c>
      <c r="G171" s="375">
        <v>0</v>
      </c>
      <c r="H171" s="375">
        <v>0</v>
      </c>
      <c r="I171" s="375">
        <v>0</v>
      </c>
      <c r="J171" s="375">
        <v>0.01</v>
      </c>
      <c r="K171" s="375">
        <v>0.03</v>
      </c>
      <c r="L171" s="473">
        <v>0.03</v>
      </c>
      <c r="M171" s="379"/>
      <c r="N171" s="379"/>
    </row>
    <row r="172" spans="1:14" x14ac:dyDescent="0.2">
      <c r="A172" s="492">
        <v>3187170099</v>
      </c>
      <c r="B172" s="493" t="s">
        <v>336</v>
      </c>
      <c r="C172" s="443" t="s">
        <v>853</v>
      </c>
      <c r="D172" s="443"/>
      <c r="E172" s="443"/>
      <c r="F172" s="443" t="s">
        <v>1824</v>
      </c>
      <c r="G172" s="375">
        <v>0</v>
      </c>
      <c r="H172" s="375">
        <v>0</v>
      </c>
      <c r="I172" s="375">
        <v>0</v>
      </c>
      <c r="J172" s="375">
        <v>0</v>
      </c>
      <c r="K172" s="375">
        <v>0.01</v>
      </c>
      <c r="L172" s="473">
        <v>0.01</v>
      </c>
      <c r="M172" s="379"/>
      <c r="N172" s="379"/>
    </row>
    <row r="173" spans="1:14" x14ac:dyDescent="0.2">
      <c r="A173" s="492" t="s">
        <v>2400</v>
      </c>
      <c r="B173" s="493" t="s">
        <v>2401</v>
      </c>
      <c r="C173" s="443" t="s">
        <v>2402</v>
      </c>
      <c r="D173" s="443"/>
      <c r="E173" s="443"/>
      <c r="F173" s="443" t="s">
        <v>1824</v>
      </c>
      <c r="G173" s="375">
        <v>0</v>
      </c>
      <c r="H173" s="375">
        <v>0</v>
      </c>
      <c r="I173" s="375">
        <v>0</v>
      </c>
      <c r="J173" s="375">
        <v>0.02</v>
      </c>
      <c r="K173" s="375">
        <v>0.03</v>
      </c>
      <c r="L173" s="473">
        <v>0.03</v>
      </c>
      <c r="M173" s="379"/>
      <c r="N173" s="379"/>
    </row>
    <row r="174" spans="1:14" x14ac:dyDescent="0.2">
      <c r="A174" s="492" t="s">
        <v>2397</v>
      </c>
      <c r="B174" s="493" t="s">
        <v>2398</v>
      </c>
      <c r="C174" s="443" t="s">
        <v>2399</v>
      </c>
      <c r="D174" s="443"/>
      <c r="E174" s="443"/>
      <c r="F174" s="443" t="s">
        <v>1824</v>
      </c>
      <c r="G174" s="375">
        <v>0</v>
      </c>
      <c r="H174" s="375">
        <v>0</v>
      </c>
      <c r="I174" s="375">
        <v>0</v>
      </c>
      <c r="J174" s="375">
        <v>0.02</v>
      </c>
      <c r="K174" s="375">
        <v>0.03</v>
      </c>
      <c r="L174" s="473">
        <v>0.03</v>
      </c>
      <c r="M174" s="379"/>
      <c r="N174" s="379"/>
    </row>
    <row r="175" spans="1:14" x14ac:dyDescent="0.2">
      <c r="A175" s="492">
        <v>2531100777</v>
      </c>
      <c r="B175" s="494" t="s">
        <v>1245</v>
      </c>
      <c r="C175" s="486" t="s">
        <v>1246</v>
      </c>
      <c r="D175" s="443"/>
      <c r="E175" s="443"/>
      <c r="F175" s="443" t="s">
        <v>1824</v>
      </c>
      <c r="G175" s="375">
        <v>0</v>
      </c>
      <c r="H175" s="375">
        <v>0</v>
      </c>
      <c r="I175" s="375">
        <v>1.2E-2</v>
      </c>
      <c r="J175" s="375">
        <v>0.08</v>
      </c>
      <c r="K175" s="375">
        <v>0.2</v>
      </c>
      <c r="L175" s="473">
        <v>0.2</v>
      </c>
      <c r="M175" s="379"/>
      <c r="N175" s="379"/>
    </row>
    <row r="176" spans="1:14" x14ac:dyDescent="0.2">
      <c r="A176" s="492">
        <v>3187172422</v>
      </c>
      <c r="B176" s="493" t="s">
        <v>1202</v>
      </c>
      <c r="C176" s="443" t="s">
        <v>1244</v>
      </c>
      <c r="D176" s="443"/>
      <c r="E176" s="443"/>
      <c r="F176" s="443" t="s">
        <v>1824</v>
      </c>
      <c r="G176" s="375">
        <v>0</v>
      </c>
      <c r="H176" s="375">
        <v>0</v>
      </c>
      <c r="I176" s="375">
        <v>0</v>
      </c>
      <c r="J176" s="375">
        <v>0.01</v>
      </c>
      <c r="K176" s="375">
        <v>0.03</v>
      </c>
      <c r="L176" s="473">
        <v>0.03</v>
      </c>
      <c r="M176" s="379"/>
      <c r="N176" s="379"/>
    </row>
    <row r="177" spans="1:14" x14ac:dyDescent="0.2">
      <c r="A177" s="421"/>
      <c r="B177" s="496" t="s">
        <v>667</v>
      </c>
      <c r="C177" s="497"/>
      <c r="D177" s="421"/>
      <c r="E177" s="421"/>
      <c r="F177" s="421"/>
      <c r="G177" s="409"/>
      <c r="H177" s="409"/>
      <c r="I177" s="409"/>
      <c r="J177" s="409"/>
      <c r="K177" s="409"/>
      <c r="L177" s="410"/>
      <c r="M177" s="379"/>
      <c r="N177" s="379"/>
    </row>
    <row r="178" spans="1:14" x14ac:dyDescent="0.2">
      <c r="A178" s="388">
        <v>3187171344</v>
      </c>
      <c r="B178" s="402" t="s">
        <v>1559</v>
      </c>
      <c r="C178" s="393" t="s">
        <v>769</v>
      </c>
      <c r="D178" s="393"/>
      <c r="E178" s="393"/>
      <c r="F178" s="393" t="s">
        <v>1824</v>
      </c>
      <c r="G178" s="375">
        <v>0</v>
      </c>
      <c r="H178" s="375">
        <v>0</v>
      </c>
      <c r="I178" s="375">
        <v>0</v>
      </c>
      <c r="J178" s="375">
        <v>0.43</v>
      </c>
      <c r="K178" s="375">
        <v>1</v>
      </c>
      <c r="L178" s="473">
        <v>2</v>
      </c>
      <c r="M178" s="379"/>
      <c r="N178" s="379"/>
    </row>
    <row r="179" spans="1:14" x14ac:dyDescent="0.2">
      <c r="A179" s="388" t="s">
        <v>2280</v>
      </c>
      <c r="B179" s="402" t="s">
        <v>1559</v>
      </c>
      <c r="C179" s="393" t="s">
        <v>1568</v>
      </c>
      <c r="D179" s="393"/>
      <c r="E179" s="393"/>
      <c r="F179" s="393" t="s">
        <v>1824</v>
      </c>
      <c r="G179" s="375">
        <v>0</v>
      </c>
      <c r="H179" s="375">
        <v>0</v>
      </c>
      <c r="I179" s="375">
        <v>0</v>
      </c>
      <c r="J179" s="375">
        <v>0.43</v>
      </c>
      <c r="K179" s="375">
        <v>0.5</v>
      </c>
      <c r="L179" s="473">
        <v>1</v>
      </c>
      <c r="M179" s="379"/>
      <c r="N179" s="379"/>
    </row>
    <row r="180" spans="1:14" ht="31.5" x14ac:dyDescent="0.2">
      <c r="A180" s="421">
        <v>4571200014</v>
      </c>
      <c r="B180" s="401" t="s">
        <v>2403</v>
      </c>
      <c r="C180" s="421" t="s">
        <v>2404</v>
      </c>
      <c r="D180" s="421" t="s">
        <v>2405</v>
      </c>
      <c r="E180" s="421"/>
      <c r="F180" s="443" t="s">
        <v>1824</v>
      </c>
      <c r="G180" s="409">
        <v>0</v>
      </c>
      <c r="H180" s="409">
        <v>0</v>
      </c>
      <c r="I180" s="409">
        <v>1</v>
      </c>
      <c r="J180" s="409">
        <v>1</v>
      </c>
      <c r="K180" s="409">
        <v>1</v>
      </c>
      <c r="L180" s="410">
        <v>1</v>
      </c>
      <c r="M180" s="379"/>
      <c r="N180" s="379"/>
    </row>
    <row r="181" spans="1:14" x14ac:dyDescent="0.2">
      <c r="A181" s="492" t="s">
        <v>2406</v>
      </c>
      <c r="B181" s="498" t="s">
        <v>2407</v>
      </c>
      <c r="C181" s="443" t="s">
        <v>2408</v>
      </c>
      <c r="D181" s="443"/>
      <c r="E181" s="443"/>
      <c r="F181" s="443" t="s">
        <v>1824</v>
      </c>
      <c r="G181" s="375">
        <v>0</v>
      </c>
      <c r="H181" s="375">
        <v>0</v>
      </c>
      <c r="I181" s="375">
        <v>0</v>
      </c>
      <c r="J181" s="375">
        <v>0</v>
      </c>
      <c r="K181" s="375">
        <v>10</v>
      </c>
      <c r="L181" s="473">
        <v>15</v>
      </c>
      <c r="M181" s="379"/>
      <c r="N181" s="379"/>
    </row>
    <row r="182" spans="1:14" x14ac:dyDescent="0.2">
      <c r="A182" s="492" t="s">
        <v>2409</v>
      </c>
      <c r="B182" s="493" t="s">
        <v>2410</v>
      </c>
      <c r="C182" s="443" t="s">
        <v>2411</v>
      </c>
      <c r="D182" s="443"/>
      <c r="E182" s="443"/>
      <c r="F182" s="443" t="s">
        <v>1824</v>
      </c>
      <c r="G182" s="375">
        <v>0</v>
      </c>
      <c r="H182" s="375">
        <v>0</v>
      </c>
      <c r="I182" s="375">
        <v>5</v>
      </c>
      <c r="J182" s="375">
        <v>5</v>
      </c>
      <c r="K182" s="375">
        <v>5</v>
      </c>
      <c r="L182" s="473">
        <v>5</v>
      </c>
      <c r="M182" s="379"/>
      <c r="N182" s="379"/>
    </row>
    <row r="183" spans="1:14" x14ac:dyDescent="0.2">
      <c r="A183" s="381"/>
      <c r="B183" s="489" t="s">
        <v>2430</v>
      </c>
      <c r="C183" s="475"/>
      <c r="D183" s="475"/>
      <c r="E183" s="475"/>
      <c r="F183" s="475"/>
      <c r="G183" s="475"/>
      <c r="H183" s="475"/>
      <c r="I183" s="475"/>
      <c r="J183" s="475"/>
      <c r="K183" s="475"/>
      <c r="L183" s="473"/>
      <c r="M183" s="379"/>
      <c r="N183" s="379"/>
    </row>
    <row r="184" spans="1:14" x14ac:dyDescent="0.2">
      <c r="A184" s="388">
        <v>3187172518</v>
      </c>
      <c r="B184" s="402" t="s">
        <v>1248</v>
      </c>
      <c r="C184" s="393" t="s">
        <v>859</v>
      </c>
      <c r="D184" s="393"/>
      <c r="E184" s="393"/>
      <c r="F184" s="393" t="s">
        <v>1824</v>
      </c>
      <c r="G184" s="375">
        <v>0</v>
      </c>
      <c r="H184" s="375">
        <v>0</v>
      </c>
      <c r="I184" s="375">
        <v>0</v>
      </c>
      <c r="J184" s="375">
        <v>0</v>
      </c>
      <c r="K184" s="375">
        <v>0.01</v>
      </c>
      <c r="L184" s="473">
        <v>0.01</v>
      </c>
      <c r="M184" s="379"/>
      <c r="N184" s="379"/>
    </row>
    <row r="185" spans="1:14" x14ac:dyDescent="0.2">
      <c r="A185" s="388">
        <v>3187172431</v>
      </c>
      <c r="B185" s="402" t="s">
        <v>2431</v>
      </c>
      <c r="C185" s="393" t="s">
        <v>858</v>
      </c>
      <c r="D185" s="393"/>
      <c r="E185" s="393"/>
      <c r="F185" s="393" t="s">
        <v>1824</v>
      </c>
      <c r="G185" s="375">
        <v>0</v>
      </c>
      <c r="H185" s="375">
        <v>0</v>
      </c>
      <c r="I185" s="375">
        <v>0</v>
      </c>
      <c r="J185" s="375">
        <v>0.05</v>
      </c>
      <c r="K185" s="375">
        <v>0.06</v>
      </c>
      <c r="L185" s="473">
        <v>0.06</v>
      </c>
      <c r="M185" s="379"/>
      <c r="N185" s="379"/>
    </row>
    <row r="186" spans="1:14" x14ac:dyDescent="0.2">
      <c r="A186" s="388">
        <v>3187170020</v>
      </c>
      <c r="B186" s="477" t="s">
        <v>1249</v>
      </c>
      <c r="C186" s="394" t="s">
        <v>1250</v>
      </c>
      <c r="D186" s="393"/>
      <c r="E186" s="393"/>
      <c r="F186" s="393" t="s">
        <v>1824</v>
      </c>
      <c r="G186" s="375">
        <v>0</v>
      </c>
      <c r="H186" s="375">
        <v>0</v>
      </c>
      <c r="I186" s="375">
        <v>0</v>
      </c>
      <c r="J186" s="375">
        <v>0</v>
      </c>
      <c r="K186" s="266">
        <v>0.01</v>
      </c>
      <c r="L186" s="478">
        <v>0.01</v>
      </c>
      <c r="M186" s="379"/>
      <c r="N186" s="379"/>
    </row>
    <row r="187" spans="1:14" ht="17.25" customHeight="1" x14ac:dyDescent="0.2">
      <c r="A187" s="388">
        <v>3187170797</v>
      </c>
      <c r="B187" s="477" t="s">
        <v>1251</v>
      </c>
      <c r="C187" s="394" t="s">
        <v>1252</v>
      </c>
      <c r="D187" s="393"/>
      <c r="E187" s="393"/>
      <c r="F187" s="393" t="s">
        <v>1824</v>
      </c>
      <c r="G187" s="375">
        <v>0</v>
      </c>
      <c r="H187" s="375">
        <v>0.5</v>
      </c>
      <c r="I187" s="375">
        <v>0.8</v>
      </c>
      <c r="J187" s="266">
        <v>0.9</v>
      </c>
      <c r="K187" s="266">
        <v>1</v>
      </c>
      <c r="L187" s="478">
        <v>1</v>
      </c>
      <c r="M187" s="379"/>
      <c r="N187" s="379"/>
    </row>
    <row r="188" spans="1:14" x14ac:dyDescent="0.2">
      <c r="A188" s="381"/>
      <c r="B188" s="599" t="s">
        <v>2412</v>
      </c>
      <c r="C188" s="601"/>
      <c r="D188" s="475"/>
      <c r="E188" s="475"/>
      <c r="F188" s="475"/>
      <c r="G188" s="475"/>
      <c r="H188" s="475"/>
      <c r="I188" s="475"/>
      <c r="J188" s="475"/>
      <c r="K188" s="475"/>
      <c r="L188" s="473"/>
      <c r="M188" s="379"/>
      <c r="N188" s="379"/>
    </row>
    <row r="189" spans="1:14" x14ac:dyDescent="0.2">
      <c r="A189" s="388">
        <v>3187170060</v>
      </c>
      <c r="B189" s="402" t="s">
        <v>1248</v>
      </c>
      <c r="C189" s="393" t="s">
        <v>861</v>
      </c>
      <c r="D189" s="393"/>
      <c r="E189" s="393"/>
      <c r="F189" s="393" t="s">
        <v>1824</v>
      </c>
      <c r="G189" s="375">
        <v>0</v>
      </c>
      <c r="H189" s="375">
        <v>0</v>
      </c>
      <c r="I189" s="375">
        <v>0</v>
      </c>
      <c r="J189" s="375">
        <v>0</v>
      </c>
      <c r="K189" s="375">
        <v>0.03</v>
      </c>
      <c r="L189" s="473">
        <v>0.03</v>
      </c>
      <c r="M189" s="379"/>
      <c r="N189" s="379"/>
    </row>
    <row r="190" spans="1:14" x14ac:dyDescent="0.2">
      <c r="A190" s="388">
        <v>3187170127</v>
      </c>
      <c r="B190" s="402" t="s">
        <v>2431</v>
      </c>
      <c r="C190" s="393" t="s">
        <v>860</v>
      </c>
      <c r="D190" s="393"/>
      <c r="E190" s="393"/>
      <c r="F190" s="393" t="s">
        <v>1824</v>
      </c>
      <c r="G190" s="375">
        <v>0</v>
      </c>
      <c r="H190" s="375">
        <v>0</v>
      </c>
      <c r="I190" s="375">
        <v>0</v>
      </c>
      <c r="J190" s="375">
        <v>0.05</v>
      </c>
      <c r="K190" s="375">
        <v>0.1</v>
      </c>
      <c r="L190" s="473">
        <v>0.1</v>
      </c>
      <c r="M190" s="379"/>
      <c r="N190" s="379"/>
    </row>
    <row r="191" spans="1:14" x14ac:dyDescent="0.2">
      <c r="A191" s="388" t="s">
        <v>2413</v>
      </c>
      <c r="B191" s="477" t="s">
        <v>2415</v>
      </c>
      <c r="C191" s="394" t="s">
        <v>2414</v>
      </c>
      <c r="D191" s="393"/>
      <c r="E191" s="393"/>
      <c r="F191" s="393" t="s">
        <v>1824</v>
      </c>
      <c r="G191" s="375">
        <v>0</v>
      </c>
      <c r="H191" s="375">
        <v>0</v>
      </c>
      <c r="I191" s="375">
        <v>0</v>
      </c>
      <c r="J191" s="375">
        <v>0.05</v>
      </c>
      <c r="K191" s="375">
        <v>0.15</v>
      </c>
      <c r="L191" s="473">
        <v>1</v>
      </c>
      <c r="M191" s="379"/>
      <c r="N191" s="379"/>
    </row>
    <row r="192" spans="1:14" x14ac:dyDescent="0.2">
      <c r="A192" s="381"/>
      <c r="B192" s="475" t="s">
        <v>1253</v>
      </c>
      <c r="C192" s="499"/>
      <c r="D192" s="499"/>
      <c r="E192" s="499"/>
      <c r="F192" s="499"/>
      <c r="G192" s="499"/>
      <c r="H192" s="499"/>
      <c r="I192" s="499"/>
      <c r="J192" s="499"/>
      <c r="K192" s="499"/>
      <c r="L192" s="500"/>
      <c r="M192" s="379"/>
      <c r="N192" s="379"/>
    </row>
    <row r="193" spans="1:14" x14ac:dyDescent="0.2">
      <c r="A193" s="381"/>
      <c r="B193" s="501" t="s">
        <v>1254</v>
      </c>
      <c r="C193" s="501"/>
      <c r="D193" s="501"/>
      <c r="E193" s="501"/>
      <c r="F193" s="501"/>
      <c r="G193" s="501"/>
      <c r="H193" s="501"/>
      <c r="I193" s="501"/>
      <c r="J193" s="501"/>
      <c r="K193" s="501"/>
      <c r="L193" s="502"/>
      <c r="M193" s="379"/>
      <c r="N193" s="379"/>
    </row>
    <row r="194" spans="1:14" x14ac:dyDescent="0.2">
      <c r="A194" s="388">
        <v>3187172375</v>
      </c>
      <c r="B194" s="402" t="s">
        <v>945</v>
      </c>
      <c r="C194" s="393" t="s">
        <v>946</v>
      </c>
      <c r="D194" s="393"/>
      <c r="E194" s="393"/>
      <c r="F194" s="503" t="s">
        <v>1824</v>
      </c>
      <c r="G194" s="369">
        <v>0</v>
      </c>
      <c r="H194" s="369">
        <v>0</v>
      </c>
      <c r="I194" s="369">
        <v>0</v>
      </c>
      <c r="J194" s="369">
        <v>1E-3</v>
      </c>
      <c r="K194" s="369">
        <v>0.08</v>
      </c>
      <c r="L194" s="504">
        <v>0.08</v>
      </c>
      <c r="M194" s="379"/>
      <c r="N194" s="379"/>
    </row>
    <row r="195" spans="1:14" x14ac:dyDescent="0.2">
      <c r="A195" s="388">
        <v>3187171148</v>
      </c>
      <c r="B195" s="402" t="s">
        <v>1309</v>
      </c>
      <c r="C195" s="394" t="s">
        <v>893</v>
      </c>
      <c r="D195" s="393"/>
      <c r="E195" s="393"/>
      <c r="F195" s="393" t="s">
        <v>1824</v>
      </c>
      <c r="G195" s="375">
        <v>0</v>
      </c>
      <c r="H195" s="375">
        <v>0</v>
      </c>
      <c r="I195" s="375">
        <v>0</v>
      </c>
      <c r="J195" s="266">
        <v>0.48</v>
      </c>
      <c r="K195" s="266">
        <v>1</v>
      </c>
      <c r="L195" s="478">
        <v>1</v>
      </c>
      <c r="M195" s="379"/>
      <c r="N195" s="379"/>
    </row>
    <row r="196" spans="1:14" x14ac:dyDescent="0.2">
      <c r="A196" s="388">
        <v>3187171470</v>
      </c>
      <c r="B196" s="402" t="s">
        <v>1202</v>
      </c>
      <c r="C196" s="393" t="s">
        <v>862</v>
      </c>
      <c r="D196" s="393"/>
      <c r="E196" s="393" t="s">
        <v>2432</v>
      </c>
      <c r="F196" s="393" t="s">
        <v>1824</v>
      </c>
      <c r="G196" s="375">
        <v>0</v>
      </c>
      <c r="H196" s="375">
        <v>0</v>
      </c>
      <c r="I196" s="375">
        <v>0</v>
      </c>
      <c r="J196" s="369">
        <v>1E-3</v>
      </c>
      <c r="K196" s="369">
        <v>0.08</v>
      </c>
      <c r="L196" s="504">
        <v>0.08</v>
      </c>
      <c r="M196" s="379"/>
      <c r="N196" s="379"/>
    </row>
    <row r="197" spans="1:14" x14ac:dyDescent="0.2">
      <c r="A197" s="381"/>
      <c r="B197" s="599" t="s">
        <v>950</v>
      </c>
      <c r="C197" s="601"/>
      <c r="D197" s="475"/>
      <c r="E197" s="475"/>
      <c r="F197" s="475"/>
      <c r="G197" s="475"/>
      <c r="H197" s="475"/>
      <c r="I197" s="475"/>
      <c r="J197" s="475"/>
      <c r="K197" s="475"/>
      <c r="L197" s="505"/>
      <c r="M197" s="379"/>
      <c r="N197" s="379"/>
    </row>
    <row r="198" spans="1:14" x14ac:dyDescent="0.2">
      <c r="A198" s="388" t="s">
        <v>193</v>
      </c>
      <c r="B198" s="402" t="s">
        <v>1257</v>
      </c>
      <c r="C198" s="393" t="s">
        <v>194</v>
      </c>
      <c r="D198" s="393"/>
      <c r="E198" s="393"/>
      <c r="F198" s="393" t="s">
        <v>1824</v>
      </c>
      <c r="G198" s="375">
        <v>0</v>
      </c>
      <c r="H198" s="375">
        <v>0</v>
      </c>
      <c r="I198" s="375">
        <v>0</v>
      </c>
      <c r="J198" s="375">
        <v>0</v>
      </c>
      <c r="K198" s="375">
        <v>0.1</v>
      </c>
      <c r="L198" s="473">
        <v>0.1</v>
      </c>
      <c r="M198" s="379"/>
      <c r="N198" s="379"/>
    </row>
    <row r="199" spans="1:14" x14ac:dyDescent="0.2">
      <c r="A199" s="388">
        <v>3187171399</v>
      </c>
      <c r="B199" s="402" t="s">
        <v>1258</v>
      </c>
      <c r="C199" s="393" t="s">
        <v>863</v>
      </c>
      <c r="D199" s="393"/>
      <c r="E199" s="393">
        <v>630</v>
      </c>
      <c r="F199" s="393" t="s">
        <v>1824</v>
      </c>
      <c r="G199" s="375">
        <v>0</v>
      </c>
      <c r="H199" s="375">
        <v>0</v>
      </c>
      <c r="I199" s="375">
        <v>0</v>
      </c>
      <c r="J199" s="375">
        <v>0</v>
      </c>
      <c r="K199" s="375">
        <v>0.1</v>
      </c>
      <c r="L199" s="473">
        <v>0.1</v>
      </c>
      <c r="M199" s="379"/>
      <c r="N199" s="379"/>
    </row>
    <row r="200" spans="1:14" x14ac:dyDescent="0.2">
      <c r="A200" s="388">
        <v>3187171396</v>
      </c>
      <c r="B200" s="402" t="s">
        <v>1260</v>
      </c>
      <c r="C200" s="443" t="s">
        <v>949</v>
      </c>
      <c r="D200" s="393"/>
      <c r="E200" s="393">
        <v>400</v>
      </c>
      <c r="F200" s="393" t="s">
        <v>1824</v>
      </c>
      <c r="G200" s="375">
        <v>0</v>
      </c>
      <c r="H200" s="375">
        <v>0</v>
      </c>
      <c r="I200" s="375">
        <v>0</v>
      </c>
      <c r="J200" s="375">
        <v>1E-3</v>
      </c>
      <c r="K200" s="375">
        <v>0.02</v>
      </c>
      <c r="L200" s="473">
        <v>0.02</v>
      </c>
      <c r="M200" s="379"/>
      <c r="N200" s="379"/>
    </row>
    <row r="201" spans="1:14" x14ac:dyDescent="0.2">
      <c r="A201" s="388">
        <v>3187171395</v>
      </c>
      <c r="B201" s="402" t="s">
        <v>1261</v>
      </c>
      <c r="C201" s="443" t="s">
        <v>949</v>
      </c>
      <c r="D201" s="393"/>
      <c r="E201" s="393">
        <v>400</v>
      </c>
      <c r="F201" s="393" t="s">
        <v>1824</v>
      </c>
      <c r="G201" s="375">
        <v>0</v>
      </c>
      <c r="H201" s="375">
        <v>0</v>
      </c>
      <c r="I201" s="375">
        <v>0</v>
      </c>
      <c r="J201" s="375">
        <v>1E-3</v>
      </c>
      <c r="K201" s="375">
        <v>0.02</v>
      </c>
      <c r="L201" s="473">
        <v>0.02</v>
      </c>
      <c r="M201" s="379"/>
      <c r="N201" s="379"/>
    </row>
    <row r="202" spans="1:14" x14ac:dyDescent="0.2">
      <c r="A202" s="388">
        <v>3187171158</v>
      </c>
      <c r="B202" s="402" t="s">
        <v>1255</v>
      </c>
      <c r="C202" s="393" t="s">
        <v>1256</v>
      </c>
      <c r="D202" s="393"/>
      <c r="E202" s="393"/>
      <c r="F202" s="393" t="s">
        <v>1824</v>
      </c>
      <c r="G202" s="375">
        <v>0</v>
      </c>
      <c r="H202" s="375">
        <v>0</v>
      </c>
      <c r="I202" s="375">
        <v>0</v>
      </c>
      <c r="J202" s="266">
        <v>0.24</v>
      </c>
      <c r="K202" s="266">
        <v>0.8</v>
      </c>
      <c r="L202" s="478">
        <v>0.8</v>
      </c>
      <c r="M202" s="379"/>
      <c r="N202" s="379"/>
    </row>
    <row r="203" spans="1:14" x14ac:dyDescent="0.2">
      <c r="A203" s="388">
        <v>3187171286</v>
      </c>
      <c r="B203" s="402" t="s">
        <v>947</v>
      </c>
      <c r="C203" s="393" t="s">
        <v>948</v>
      </c>
      <c r="D203" s="393"/>
      <c r="E203" s="393"/>
      <c r="F203" s="393" t="s">
        <v>1824</v>
      </c>
      <c r="G203" s="375">
        <v>0</v>
      </c>
      <c r="H203" s="375">
        <v>0</v>
      </c>
      <c r="I203" s="375">
        <v>0</v>
      </c>
      <c r="J203" s="266">
        <v>0.5</v>
      </c>
      <c r="K203" s="375">
        <v>1</v>
      </c>
      <c r="L203" s="473">
        <v>1</v>
      </c>
      <c r="M203" s="379"/>
      <c r="N203" s="379"/>
    </row>
    <row r="204" spans="1:14" x14ac:dyDescent="0.2">
      <c r="A204" s="381"/>
      <c r="B204" s="599" t="s">
        <v>1262</v>
      </c>
      <c r="C204" s="600"/>
      <c r="D204" s="601"/>
      <c r="E204" s="475"/>
      <c r="F204" s="475"/>
      <c r="G204" s="475"/>
      <c r="H204" s="475"/>
      <c r="I204" s="475"/>
      <c r="J204" s="475"/>
      <c r="K204" s="475"/>
      <c r="L204" s="505"/>
      <c r="M204" s="379"/>
      <c r="N204" s="379"/>
    </row>
    <row r="205" spans="1:14" x14ac:dyDescent="0.2">
      <c r="A205" s="388">
        <v>3187170635</v>
      </c>
      <c r="B205" s="477" t="s">
        <v>1170</v>
      </c>
      <c r="C205" s="394" t="s">
        <v>904</v>
      </c>
      <c r="D205" s="393"/>
      <c r="E205" s="393"/>
      <c r="F205" s="393" t="s">
        <v>1824</v>
      </c>
      <c r="G205" s="375">
        <v>0</v>
      </c>
      <c r="H205" s="375">
        <v>0</v>
      </c>
      <c r="I205" s="375">
        <v>0</v>
      </c>
      <c r="J205" s="375">
        <v>6.0000000000000001E-3</v>
      </c>
      <c r="K205" s="375">
        <v>8.0000000000000002E-3</v>
      </c>
      <c r="L205" s="473">
        <v>8.0000000000000002E-3</v>
      </c>
      <c r="M205" s="379"/>
      <c r="N205" s="379"/>
    </row>
    <row r="206" spans="1:14" x14ac:dyDescent="0.2">
      <c r="A206" s="388">
        <v>3187171506</v>
      </c>
      <c r="B206" s="402" t="s">
        <v>1263</v>
      </c>
      <c r="C206" s="393" t="s">
        <v>864</v>
      </c>
      <c r="D206" s="393"/>
      <c r="E206" s="393"/>
      <c r="F206" s="393" t="s">
        <v>1824</v>
      </c>
      <c r="G206" s="375">
        <v>0</v>
      </c>
      <c r="H206" s="375">
        <v>0</v>
      </c>
      <c r="I206" s="375">
        <v>0</v>
      </c>
      <c r="J206" s="375">
        <v>0.05</v>
      </c>
      <c r="K206" s="375">
        <v>0.1</v>
      </c>
      <c r="L206" s="473">
        <v>0.1</v>
      </c>
      <c r="M206" s="379"/>
      <c r="N206" s="379"/>
    </row>
    <row r="207" spans="1:14" x14ac:dyDescent="0.2">
      <c r="A207" s="388">
        <v>3187171505</v>
      </c>
      <c r="B207" s="402" t="s">
        <v>1263</v>
      </c>
      <c r="C207" s="393" t="s">
        <v>865</v>
      </c>
      <c r="D207" s="393"/>
      <c r="E207" s="393"/>
      <c r="F207" s="393" t="s">
        <v>1824</v>
      </c>
      <c r="G207" s="375">
        <v>0</v>
      </c>
      <c r="H207" s="375">
        <v>0</v>
      </c>
      <c r="I207" s="375">
        <v>0</v>
      </c>
      <c r="J207" s="375">
        <v>1.4999999999999999E-2</v>
      </c>
      <c r="K207" s="266">
        <v>0.05</v>
      </c>
      <c r="L207" s="478">
        <v>0.05</v>
      </c>
      <c r="M207" s="379"/>
      <c r="N207" s="379"/>
    </row>
    <row r="208" spans="1:14" x14ac:dyDescent="0.2">
      <c r="A208" s="388">
        <v>3187171507</v>
      </c>
      <c r="B208" s="402" t="s">
        <v>1263</v>
      </c>
      <c r="C208" s="393" t="s">
        <v>866</v>
      </c>
      <c r="D208" s="393"/>
      <c r="E208" s="393"/>
      <c r="F208" s="393" t="s">
        <v>1824</v>
      </c>
      <c r="G208" s="375">
        <v>0</v>
      </c>
      <c r="H208" s="375">
        <v>0</v>
      </c>
      <c r="I208" s="375">
        <v>0</v>
      </c>
      <c r="J208" s="375">
        <v>0.03</v>
      </c>
      <c r="K208" s="375">
        <v>0.03</v>
      </c>
      <c r="L208" s="473">
        <v>0.03</v>
      </c>
      <c r="M208" s="379"/>
      <c r="N208" s="379"/>
    </row>
    <row r="209" spans="1:14" x14ac:dyDescent="0.2">
      <c r="A209" s="388">
        <v>3187170096</v>
      </c>
      <c r="B209" s="402" t="s">
        <v>336</v>
      </c>
      <c r="C209" s="393" t="s">
        <v>1265</v>
      </c>
      <c r="D209" s="393"/>
      <c r="E209" s="393"/>
      <c r="F209" s="393" t="s">
        <v>1824</v>
      </c>
      <c r="G209" s="375">
        <v>0</v>
      </c>
      <c r="H209" s="375">
        <v>0</v>
      </c>
      <c r="I209" s="375">
        <v>0</v>
      </c>
      <c r="J209" s="375">
        <v>0.5</v>
      </c>
      <c r="K209" s="375">
        <v>0.6</v>
      </c>
      <c r="L209" s="473">
        <v>0.6</v>
      </c>
      <c r="M209" s="379"/>
      <c r="N209" s="379"/>
    </row>
    <row r="210" spans="1:14" x14ac:dyDescent="0.2">
      <c r="A210" s="388">
        <v>3187170095</v>
      </c>
      <c r="B210" s="402" t="s">
        <v>349</v>
      </c>
      <c r="C210" s="393" t="s">
        <v>1266</v>
      </c>
      <c r="D210" s="393"/>
      <c r="E210" s="393"/>
      <c r="F210" s="393" t="s">
        <v>1824</v>
      </c>
      <c r="G210" s="375">
        <v>0</v>
      </c>
      <c r="H210" s="375">
        <v>0</v>
      </c>
      <c r="I210" s="375">
        <v>0</v>
      </c>
      <c r="J210" s="375">
        <v>0</v>
      </c>
      <c r="K210" s="375">
        <v>0.03</v>
      </c>
      <c r="L210" s="473">
        <v>0.03</v>
      </c>
      <c r="M210" s="379"/>
      <c r="N210" s="379"/>
    </row>
    <row r="211" spans="1:14" x14ac:dyDescent="0.2">
      <c r="A211" s="388">
        <v>3187171526</v>
      </c>
      <c r="B211" s="402" t="s">
        <v>336</v>
      </c>
      <c r="C211" s="393" t="s">
        <v>867</v>
      </c>
      <c r="D211" s="393"/>
      <c r="E211" s="393"/>
      <c r="F211" s="393" t="s">
        <v>1824</v>
      </c>
      <c r="G211" s="375">
        <v>0</v>
      </c>
      <c r="H211" s="375">
        <v>0</v>
      </c>
      <c r="I211" s="375">
        <v>0</v>
      </c>
      <c r="J211" s="375">
        <v>0.5</v>
      </c>
      <c r="K211" s="375">
        <v>0.6</v>
      </c>
      <c r="L211" s="473">
        <v>0.6</v>
      </c>
      <c r="M211" s="379"/>
      <c r="N211" s="379"/>
    </row>
    <row r="212" spans="1:14" x14ac:dyDescent="0.2">
      <c r="A212" s="388">
        <v>3187170098</v>
      </c>
      <c r="B212" s="402" t="s">
        <v>1237</v>
      </c>
      <c r="C212" s="393" t="s">
        <v>868</v>
      </c>
      <c r="D212" s="393"/>
      <c r="E212" s="393"/>
      <c r="F212" s="393" t="s">
        <v>1824</v>
      </c>
      <c r="G212" s="375">
        <v>0</v>
      </c>
      <c r="H212" s="375">
        <v>0</v>
      </c>
      <c r="I212" s="375">
        <v>0</v>
      </c>
      <c r="J212" s="375">
        <v>0.5</v>
      </c>
      <c r="K212" s="375">
        <v>0.6</v>
      </c>
      <c r="L212" s="473">
        <v>0.6</v>
      </c>
      <c r="M212" s="379"/>
      <c r="N212" s="379"/>
    </row>
    <row r="213" spans="1:14" x14ac:dyDescent="0.2">
      <c r="A213" s="388">
        <v>3187170058</v>
      </c>
      <c r="B213" s="402" t="s">
        <v>952</v>
      </c>
      <c r="C213" s="393" t="s">
        <v>1267</v>
      </c>
      <c r="D213" s="393"/>
      <c r="E213" s="393"/>
      <c r="F213" s="393" t="s">
        <v>1824</v>
      </c>
      <c r="G213" s="375">
        <v>0</v>
      </c>
      <c r="H213" s="375">
        <v>0</v>
      </c>
      <c r="I213" s="375">
        <v>0</v>
      </c>
      <c r="J213" s="375">
        <v>1.4999999999999999E-2</v>
      </c>
      <c r="K213" s="375">
        <v>0.03</v>
      </c>
      <c r="L213" s="473">
        <v>0.03</v>
      </c>
      <c r="M213" s="379"/>
      <c r="N213" s="379"/>
    </row>
    <row r="214" spans="1:14" x14ac:dyDescent="0.2">
      <c r="A214" s="388">
        <v>3187172314</v>
      </c>
      <c r="B214" s="402" t="s">
        <v>342</v>
      </c>
      <c r="C214" s="393" t="s">
        <v>869</v>
      </c>
      <c r="D214" s="393"/>
      <c r="E214" s="393"/>
      <c r="F214" s="393" t="s">
        <v>1824</v>
      </c>
      <c r="G214" s="375">
        <v>0</v>
      </c>
      <c r="H214" s="375">
        <v>0</v>
      </c>
      <c r="I214" s="375">
        <v>0</v>
      </c>
      <c r="J214" s="375">
        <v>3.0000000000000001E-3</v>
      </c>
      <c r="K214" s="375">
        <v>0.01</v>
      </c>
      <c r="L214" s="473">
        <v>0.01</v>
      </c>
      <c r="M214" s="379"/>
      <c r="N214" s="379"/>
    </row>
    <row r="215" spans="1:14" x14ac:dyDescent="0.2">
      <c r="A215" s="388">
        <v>3187172315</v>
      </c>
      <c r="B215" s="402" t="s">
        <v>343</v>
      </c>
      <c r="C215" s="393" t="s">
        <v>870</v>
      </c>
      <c r="D215" s="393"/>
      <c r="E215" s="393"/>
      <c r="F215" s="393" t="s">
        <v>1824</v>
      </c>
      <c r="G215" s="375">
        <v>0</v>
      </c>
      <c r="H215" s="375">
        <v>0</v>
      </c>
      <c r="I215" s="375">
        <v>0</v>
      </c>
      <c r="J215" s="375">
        <v>1.4999999999999999E-2</v>
      </c>
      <c r="K215" s="375">
        <v>0.03</v>
      </c>
      <c r="L215" s="473">
        <v>0.03</v>
      </c>
      <c r="M215" s="379"/>
      <c r="N215" s="379"/>
    </row>
    <row r="216" spans="1:14" x14ac:dyDescent="0.2">
      <c r="A216" s="388">
        <v>3187171421</v>
      </c>
      <c r="B216" s="402" t="s">
        <v>953</v>
      </c>
      <c r="C216" s="393" t="s">
        <v>871</v>
      </c>
      <c r="D216" s="393"/>
      <c r="E216" s="393"/>
      <c r="F216" s="393" t="s">
        <v>1824</v>
      </c>
      <c r="G216" s="375">
        <v>0</v>
      </c>
      <c r="H216" s="375">
        <v>0</v>
      </c>
      <c r="I216" s="375">
        <v>0</v>
      </c>
      <c r="J216" s="375">
        <v>0.05</v>
      </c>
      <c r="K216" s="375">
        <v>0.1</v>
      </c>
      <c r="L216" s="473">
        <v>0.1</v>
      </c>
      <c r="M216" s="379"/>
      <c r="N216" s="379"/>
    </row>
    <row r="217" spans="1:14" x14ac:dyDescent="0.2">
      <c r="A217" s="388">
        <v>3187171388</v>
      </c>
      <c r="B217" s="402" t="s">
        <v>1269</v>
      </c>
      <c r="C217" s="393" t="s">
        <v>905</v>
      </c>
      <c r="D217" s="393"/>
      <c r="E217" s="393"/>
      <c r="F217" s="393" t="s">
        <v>1824</v>
      </c>
      <c r="G217" s="375">
        <v>0</v>
      </c>
      <c r="H217" s="375">
        <v>0</v>
      </c>
      <c r="I217" s="266">
        <v>0.05</v>
      </c>
      <c r="J217" s="266">
        <v>0.16</v>
      </c>
      <c r="K217" s="266">
        <v>0.5</v>
      </c>
      <c r="L217" s="478">
        <v>0.5</v>
      </c>
      <c r="M217" s="379"/>
      <c r="N217" s="379"/>
    </row>
    <row r="218" spans="1:14" x14ac:dyDescent="0.2">
      <c r="A218" s="388">
        <v>3187170326</v>
      </c>
      <c r="B218" s="402" t="s">
        <v>1270</v>
      </c>
      <c r="C218" s="393" t="s">
        <v>954</v>
      </c>
      <c r="D218" s="393"/>
      <c r="E218" s="393"/>
      <c r="F218" s="393" t="s">
        <v>1824</v>
      </c>
      <c r="G218" s="375">
        <v>0</v>
      </c>
      <c r="H218" s="375">
        <v>0</v>
      </c>
      <c r="I218" s="375">
        <v>0</v>
      </c>
      <c r="J218" s="375">
        <v>0.1</v>
      </c>
      <c r="K218" s="375">
        <v>0.3</v>
      </c>
      <c r="L218" s="473">
        <v>0.3</v>
      </c>
      <c r="M218" s="379"/>
      <c r="N218" s="379"/>
    </row>
    <row r="219" spans="1:14" x14ac:dyDescent="0.2">
      <c r="A219" s="388">
        <v>3187171393</v>
      </c>
      <c r="B219" s="402" t="s">
        <v>1271</v>
      </c>
      <c r="C219" s="393" t="s">
        <v>955</v>
      </c>
      <c r="D219" s="393"/>
      <c r="E219" s="393"/>
      <c r="F219" s="393" t="s">
        <v>1824</v>
      </c>
      <c r="G219" s="375">
        <v>0</v>
      </c>
      <c r="H219" s="375">
        <v>0</v>
      </c>
      <c r="I219" s="375">
        <v>0</v>
      </c>
      <c r="J219" s="375">
        <v>0.1</v>
      </c>
      <c r="K219" s="375">
        <v>0.3</v>
      </c>
      <c r="L219" s="473">
        <v>0.3</v>
      </c>
      <c r="M219" s="379"/>
      <c r="N219" s="379"/>
    </row>
    <row r="220" spans="1:14" x14ac:dyDescent="0.2">
      <c r="A220" s="381"/>
      <c r="B220" s="475" t="s">
        <v>1273</v>
      </c>
      <c r="C220" s="475"/>
      <c r="D220" s="475"/>
      <c r="E220" s="475"/>
      <c r="F220" s="475"/>
      <c r="G220" s="475"/>
      <c r="H220" s="475"/>
      <c r="I220" s="475"/>
      <c r="J220" s="475"/>
      <c r="K220" s="475"/>
      <c r="L220" s="505"/>
      <c r="M220" s="379"/>
      <c r="N220" s="379"/>
    </row>
    <row r="221" spans="1:14" x14ac:dyDescent="0.2">
      <c r="A221" s="388">
        <v>3187171126</v>
      </c>
      <c r="B221" s="402" t="s">
        <v>1274</v>
      </c>
      <c r="C221" s="393" t="s">
        <v>1275</v>
      </c>
      <c r="D221" s="393"/>
      <c r="E221" s="393"/>
      <c r="F221" s="393" t="s">
        <v>1824</v>
      </c>
      <c r="G221" s="375">
        <v>0</v>
      </c>
      <c r="H221" s="375">
        <v>0</v>
      </c>
      <c r="I221" s="375">
        <v>0</v>
      </c>
      <c r="J221" s="271">
        <v>0</v>
      </c>
      <c r="K221" s="271">
        <v>0.5</v>
      </c>
      <c r="L221" s="299">
        <v>1</v>
      </c>
      <c r="M221" s="379"/>
      <c r="N221" s="379"/>
    </row>
    <row r="222" spans="1:14" x14ac:dyDescent="0.2">
      <c r="A222" s="388"/>
      <c r="B222" s="506" t="s">
        <v>1276</v>
      </c>
      <c r="C222" s="507"/>
      <c r="D222" s="507"/>
      <c r="E222" s="507"/>
      <c r="F222" s="507"/>
      <c r="G222" s="508"/>
      <c r="H222" s="508"/>
      <c r="I222" s="508"/>
      <c r="J222" s="508"/>
      <c r="K222" s="508"/>
      <c r="L222" s="509"/>
      <c r="M222" s="379"/>
      <c r="N222" s="379"/>
    </row>
    <row r="223" spans="1:14" x14ac:dyDescent="0.2">
      <c r="A223" s="381">
        <v>3186810431</v>
      </c>
      <c r="B223" s="510" t="s">
        <v>1277</v>
      </c>
      <c r="C223" s="443" t="s">
        <v>1278</v>
      </c>
      <c r="D223" s="392"/>
      <c r="E223" s="392"/>
      <c r="F223" s="393" t="s">
        <v>1824</v>
      </c>
      <c r="G223" s="375">
        <v>0</v>
      </c>
      <c r="H223" s="375">
        <v>0</v>
      </c>
      <c r="I223" s="375">
        <v>0</v>
      </c>
      <c r="J223" s="375">
        <v>0</v>
      </c>
      <c r="K223" s="375">
        <v>0.15</v>
      </c>
      <c r="L223" s="473">
        <v>0.15</v>
      </c>
      <c r="M223" s="379"/>
      <c r="N223" s="379"/>
    </row>
    <row r="224" spans="1:14" x14ac:dyDescent="0.2">
      <c r="A224" s="381" t="s">
        <v>956</v>
      </c>
      <c r="B224" s="510" t="s">
        <v>1276</v>
      </c>
      <c r="C224" s="443" t="s">
        <v>1279</v>
      </c>
      <c r="D224" s="392"/>
      <c r="E224" s="392"/>
      <c r="F224" s="393" t="s">
        <v>1824</v>
      </c>
      <c r="G224" s="375">
        <v>0</v>
      </c>
      <c r="H224" s="375">
        <v>0</v>
      </c>
      <c r="I224" s="375">
        <v>0</v>
      </c>
      <c r="J224" s="375">
        <v>0</v>
      </c>
      <c r="K224" s="375">
        <v>1E-3</v>
      </c>
      <c r="L224" s="473">
        <v>1E-3</v>
      </c>
      <c r="M224" s="379"/>
      <c r="N224" s="379"/>
    </row>
    <row r="225" spans="1:14" x14ac:dyDescent="0.2">
      <c r="A225" s="381">
        <v>3187170232</v>
      </c>
      <c r="B225" s="510" t="s">
        <v>1280</v>
      </c>
      <c r="C225" s="443" t="s">
        <v>1281</v>
      </c>
      <c r="D225" s="392"/>
      <c r="E225" s="392"/>
      <c r="F225" s="393" t="s">
        <v>1824</v>
      </c>
      <c r="G225" s="375">
        <v>0</v>
      </c>
      <c r="H225" s="375">
        <v>0</v>
      </c>
      <c r="I225" s="375">
        <v>0</v>
      </c>
      <c r="J225" s="375">
        <v>0</v>
      </c>
      <c r="K225" s="375">
        <v>0.2</v>
      </c>
      <c r="L225" s="473">
        <v>0.2</v>
      </c>
      <c r="M225" s="379"/>
      <c r="N225" s="379"/>
    </row>
    <row r="226" spans="1:14" x14ac:dyDescent="0.2">
      <c r="A226" s="381">
        <v>3187170236</v>
      </c>
      <c r="B226" s="510" t="s">
        <v>1282</v>
      </c>
      <c r="C226" s="443" t="s">
        <v>1283</v>
      </c>
      <c r="D226" s="392"/>
      <c r="E226" s="392"/>
      <c r="F226" s="393" t="s">
        <v>1824</v>
      </c>
      <c r="G226" s="375">
        <v>0</v>
      </c>
      <c r="H226" s="375">
        <v>0</v>
      </c>
      <c r="I226" s="375">
        <v>0</v>
      </c>
      <c r="J226" s="375">
        <v>0</v>
      </c>
      <c r="K226" s="375">
        <v>0.1</v>
      </c>
      <c r="L226" s="473">
        <v>0.1</v>
      </c>
      <c r="M226" s="379"/>
      <c r="N226" s="379"/>
    </row>
    <row r="227" spans="1:14" x14ac:dyDescent="0.2">
      <c r="A227" s="381">
        <v>3187170743</v>
      </c>
      <c r="B227" s="510" t="s">
        <v>1284</v>
      </c>
      <c r="C227" s="443" t="s">
        <v>1285</v>
      </c>
      <c r="D227" s="392"/>
      <c r="E227" s="392"/>
      <c r="F227" s="393" t="s">
        <v>1824</v>
      </c>
      <c r="G227" s="375">
        <v>0</v>
      </c>
      <c r="H227" s="375">
        <v>0</v>
      </c>
      <c r="I227" s="375">
        <v>0</v>
      </c>
      <c r="J227" s="375">
        <v>0</v>
      </c>
      <c r="K227" s="375">
        <v>0.1</v>
      </c>
      <c r="L227" s="473">
        <v>0.1</v>
      </c>
      <c r="M227" s="379"/>
      <c r="N227" s="379"/>
    </row>
    <row r="228" spans="1:14" x14ac:dyDescent="0.2">
      <c r="A228" s="393">
        <v>3186810371</v>
      </c>
      <c r="B228" s="402" t="s">
        <v>1286</v>
      </c>
      <c r="C228" s="393" t="s">
        <v>1287</v>
      </c>
      <c r="D228" s="393"/>
      <c r="E228" s="393">
        <v>400</v>
      </c>
      <c r="F228" s="393" t="s">
        <v>1824</v>
      </c>
      <c r="G228" s="375">
        <v>0</v>
      </c>
      <c r="H228" s="375">
        <v>0</v>
      </c>
      <c r="I228" s="375">
        <v>0</v>
      </c>
      <c r="J228" s="375">
        <v>0</v>
      </c>
      <c r="K228" s="375">
        <v>0.2</v>
      </c>
      <c r="L228" s="478">
        <v>2</v>
      </c>
      <c r="M228" s="379"/>
      <c r="N228" s="379"/>
    </row>
    <row r="229" spans="1:14" x14ac:dyDescent="0.2">
      <c r="A229" s="393">
        <v>3186810765</v>
      </c>
      <c r="B229" s="402" t="s">
        <v>1220</v>
      </c>
      <c r="C229" s="393" t="s">
        <v>1288</v>
      </c>
      <c r="D229" s="393"/>
      <c r="E229" s="393"/>
      <c r="F229" s="393" t="s">
        <v>1824</v>
      </c>
      <c r="G229" s="375">
        <v>0</v>
      </c>
      <c r="H229" s="375">
        <v>0</v>
      </c>
      <c r="I229" s="375">
        <v>0</v>
      </c>
      <c r="J229" s="375">
        <v>0</v>
      </c>
      <c r="K229" s="375">
        <v>0.2</v>
      </c>
      <c r="L229" s="478">
        <v>2</v>
      </c>
      <c r="M229" s="379"/>
      <c r="N229" s="379"/>
    </row>
    <row r="230" spans="1:14" x14ac:dyDescent="0.2">
      <c r="A230" s="393">
        <v>3186810766</v>
      </c>
      <c r="B230" s="402" t="s">
        <v>1289</v>
      </c>
      <c r="C230" s="393" t="s">
        <v>1290</v>
      </c>
      <c r="D230" s="393"/>
      <c r="E230" s="393"/>
      <c r="F230" s="393" t="s">
        <v>1824</v>
      </c>
      <c r="G230" s="375">
        <v>0</v>
      </c>
      <c r="H230" s="375">
        <v>0</v>
      </c>
      <c r="I230" s="375">
        <v>0</v>
      </c>
      <c r="J230" s="375">
        <v>0</v>
      </c>
      <c r="K230" s="375">
        <v>0.2</v>
      </c>
      <c r="L230" s="473">
        <v>0.2</v>
      </c>
      <c r="M230" s="379"/>
      <c r="N230" s="379"/>
    </row>
    <row r="231" spans="1:14" x14ac:dyDescent="0.2">
      <c r="A231" s="393">
        <v>4273730009</v>
      </c>
      <c r="B231" s="402" t="s">
        <v>1291</v>
      </c>
      <c r="C231" s="393" t="s">
        <v>1292</v>
      </c>
      <c r="D231" s="393"/>
      <c r="E231" s="393"/>
      <c r="F231" s="393" t="s">
        <v>1824</v>
      </c>
      <c r="G231" s="409">
        <v>0</v>
      </c>
      <c r="H231" s="409">
        <v>0</v>
      </c>
      <c r="I231" s="409">
        <v>0.01</v>
      </c>
      <c r="J231" s="409">
        <v>0.1</v>
      </c>
      <c r="K231" s="409">
        <v>0.1</v>
      </c>
      <c r="L231" s="410">
        <v>0.1</v>
      </c>
      <c r="M231" s="379"/>
      <c r="N231" s="379"/>
    </row>
    <row r="232" spans="1:14" x14ac:dyDescent="0.2">
      <c r="A232" s="388"/>
      <c r="B232" s="475" t="s">
        <v>957</v>
      </c>
      <c r="C232" s="475"/>
      <c r="D232" s="475"/>
      <c r="E232" s="475"/>
      <c r="F232" s="475"/>
      <c r="G232" s="475"/>
      <c r="H232" s="475"/>
      <c r="I232" s="475"/>
      <c r="J232" s="475"/>
      <c r="K232" s="475"/>
      <c r="L232" s="505"/>
      <c r="M232" s="379"/>
      <c r="N232" s="379"/>
    </row>
    <row r="233" spans="1:14" x14ac:dyDescent="0.2">
      <c r="A233" s="393">
        <v>3187170814</v>
      </c>
      <c r="B233" s="391" t="s">
        <v>2433</v>
      </c>
      <c r="C233" s="393" t="s">
        <v>899</v>
      </c>
      <c r="D233" s="393"/>
      <c r="E233" s="393"/>
      <c r="F233" s="393" t="s">
        <v>1824</v>
      </c>
      <c r="G233" s="375">
        <v>0</v>
      </c>
      <c r="H233" s="375">
        <v>0</v>
      </c>
      <c r="I233" s="375">
        <v>0</v>
      </c>
      <c r="J233" s="375">
        <v>0</v>
      </c>
      <c r="K233" s="375">
        <v>2E-3</v>
      </c>
      <c r="L233" s="473">
        <v>2E-3</v>
      </c>
      <c r="M233" s="379"/>
      <c r="N233" s="379"/>
    </row>
    <row r="234" spans="1:14" x14ac:dyDescent="0.2">
      <c r="A234" s="393">
        <v>3187172676</v>
      </c>
      <c r="B234" s="391" t="s">
        <v>1294</v>
      </c>
      <c r="C234" s="393" t="s">
        <v>900</v>
      </c>
      <c r="D234" s="393"/>
      <c r="E234" s="393"/>
      <c r="F234" s="393" t="s">
        <v>1824</v>
      </c>
      <c r="G234" s="375">
        <v>0</v>
      </c>
      <c r="H234" s="375">
        <v>0</v>
      </c>
      <c r="I234" s="375">
        <v>0</v>
      </c>
      <c r="J234" s="375">
        <v>0</v>
      </c>
      <c r="K234" s="375">
        <v>2E-3</v>
      </c>
      <c r="L234" s="473">
        <v>2E-3</v>
      </c>
      <c r="M234" s="379"/>
      <c r="N234" s="379"/>
    </row>
    <row r="235" spans="1:14" x14ac:dyDescent="0.2">
      <c r="A235" s="393">
        <v>3187170815</v>
      </c>
      <c r="B235" s="391" t="s">
        <v>1296</v>
      </c>
      <c r="C235" s="393" t="s">
        <v>903</v>
      </c>
      <c r="D235" s="393"/>
      <c r="E235" s="393"/>
      <c r="F235" s="393" t="s">
        <v>1824</v>
      </c>
      <c r="G235" s="409">
        <v>0</v>
      </c>
      <c r="H235" s="409">
        <v>0</v>
      </c>
      <c r="I235" s="409">
        <v>0</v>
      </c>
      <c r="J235" s="409">
        <v>0</v>
      </c>
      <c r="K235" s="409">
        <v>0</v>
      </c>
      <c r="L235" s="478">
        <v>0.04</v>
      </c>
      <c r="M235" s="379"/>
      <c r="N235" s="379"/>
    </row>
    <row r="236" spans="1:14" x14ac:dyDescent="0.2">
      <c r="A236" s="393">
        <v>3187170816</v>
      </c>
      <c r="B236" s="391" t="s">
        <v>1295</v>
      </c>
      <c r="C236" s="393" t="s">
        <v>902</v>
      </c>
      <c r="D236" s="393"/>
      <c r="E236" s="393"/>
      <c r="F236" s="393" t="s">
        <v>1824</v>
      </c>
      <c r="G236" s="409">
        <v>0</v>
      </c>
      <c r="H236" s="409">
        <v>0</v>
      </c>
      <c r="I236" s="409">
        <v>0</v>
      </c>
      <c r="J236" s="409">
        <v>0</v>
      </c>
      <c r="K236" s="409">
        <v>0</v>
      </c>
      <c r="L236" s="478">
        <v>0.04</v>
      </c>
      <c r="M236" s="379"/>
      <c r="N236" s="379"/>
    </row>
    <row r="237" spans="1:14" x14ac:dyDescent="0.2">
      <c r="A237" s="388">
        <v>3187171467</v>
      </c>
      <c r="B237" s="477" t="s">
        <v>1293</v>
      </c>
      <c r="C237" s="393" t="s">
        <v>901</v>
      </c>
      <c r="D237" s="393"/>
      <c r="E237" s="393"/>
      <c r="F237" s="393" t="s">
        <v>1824</v>
      </c>
      <c r="G237" s="375">
        <v>0</v>
      </c>
      <c r="H237" s="375">
        <v>0</v>
      </c>
      <c r="I237" s="375">
        <v>0</v>
      </c>
      <c r="J237" s="375">
        <v>0.06</v>
      </c>
      <c r="K237" s="375">
        <v>6</v>
      </c>
      <c r="L237" s="473">
        <v>12</v>
      </c>
      <c r="M237" s="379"/>
      <c r="N237" s="379"/>
    </row>
    <row r="238" spans="1:14" x14ac:dyDescent="0.2">
      <c r="A238" s="381"/>
      <c r="B238" s="599" t="s">
        <v>959</v>
      </c>
      <c r="C238" s="601"/>
      <c r="D238" s="475"/>
      <c r="E238" s="475"/>
      <c r="F238" s="475"/>
      <c r="G238" s="475"/>
      <c r="H238" s="475"/>
      <c r="I238" s="475"/>
      <c r="J238" s="475"/>
      <c r="K238" s="475"/>
      <c r="L238" s="505"/>
      <c r="M238" s="379"/>
      <c r="N238" s="379"/>
    </row>
    <row r="239" spans="1:14" x14ac:dyDescent="0.2">
      <c r="A239" s="388">
        <v>3187171542</v>
      </c>
      <c r="B239" s="402" t="s">
        <v>2434</v>
      </c>
      <c r="C239" s="393" t="s">
        <v>962</v>
      </c>
      <c r="D239" s="393"/>
      <c r="E239" s="393"/>
      <c r="F239" s="393" t="s">
        <v>1824</v>
      </c>
      <c r="G239" s="375">
        <v>0</v>
      </c>
      <c r="H239" s="375">
        <v>0</v>
      </c>
      <c r="I239" s="266">
        <v>0</v>
      </c>
      <c r="J239" s="266">
        <v>0</v>
      </c>
      <c r="K239" s="375">
        <v>0.01</v>
      </c>
      <c r="L239" s="473">
        <v>0.03</v>
      </c>
      <c r="M239" s="379"/>
      <c r="N239" s="379"/>
    </row>
    <row r="240" spans="1:14" x14ac:dyDescent="0.2">
      <c r="A240" s="388">
        <v>3187170484</v>
      </c>
      <c r="B240" s="402" t="s">
        <v>1234</v>
      </c>
      <c r="C240" s="393" t="s">
        <v>1310</v>
      </c>
      <c r="D240" s="393"/>
      <c r="E240" s="393"/>
      <c r="F240" s="393" t="s">
        <v>1824</v>
      </c>
      <c r="G240" s="375">
        <v>0</v>
      </c>
      <c r="H240" s="375">
        <v>0</v>
      </c>
      <c r="I240" s="375">
        <v>0</v>
      </c>
      <c r="J240" s="375">
        <v>1</v>
      </c>
      <c r="K240" s="375">
        <v>8</v>
      </c>
      <c r="L240" s="473">
        <v>8</v>
      </c>
      <c r="M240" s="379"/>
      <c r="N240" s="379"/>
    </row>
    <row r="241" spans="1:14" x14ac:dyDescent="0.2">
      <c r="A241" s="388">
        <v>3187171146</v>
      </c>
      <c r="B241" s="402" t="s">
        <v>1308</v>
      </c>
      <c r="C241" s="393" t="s">
        <v>892</v>
      </c>
      <c r="D241" s="393"/>
      <c r="E241" s="393"/>
      <c r="F241" s="393" t="s">
        <v>1824</v>
      </c>
      <c r="G241" s="375">
        <v>0</v>
      </c>
      <c r="H241" s="375">
        <v>0</v>
      </c>
      <c r="I241" s="375">
        <v>0</v>
      </c>
      <c r="J241" s="375">
        <v>0.09</v>
      </c>
      <c r="K241" s="375">
        <v>0.1</v>
      </c>
      <c r="L241" s="473">
        <v>0.2</v>
      </c>
      <c r="M241" s="379"/>
      <c r="N241" s="379"/>
    </row>
    <row r="242" spans="1:14" x14ac:dyDescent="0.2">
      <c r="A242" s="388"/>
      <c r="B242" s="506" t="s">
        <v>960</v>
      </c>
      <c r="C242" s="393"/>
      <c r="D242" s="393"/>
      <c r="E242" s="393"/>
      <c r="F242" s="393"/>
      <c r="G242" s="375"/>
      <c r="H242" s="375"/>
      <c r="I242" s="266"/>
      <c r="J242" s="375"/>
      <c r="K242" s="375"/>
      <c r="L242" s="473"/>
      <c r="M242" s="379"/>
      <c r="N242" s="379"/>
    </row>
    <row r="243" spans="1:14" x14ac:dyDescent="0.2">
      <c r="A243" s="388">
        <v>3187172703</v>
      </c>
      <c r="B243" s="402" t="s">
        <v>221</v>
      </c>
      <c r="C243" s="393" t="s">
        <v>220</v>
      </c>
      <c r="D243" s="393"/>
      <c r="E243" s="393"/>
      <c r="F243" s="393" t="s">
        <v>1824</v>
      </c>
      <c r="G243" s="375">
        <v>0</v>
      </c>
      <c r="H243" s="375">
        <v>0</v>
      </c>
      <c r="I243" s="375">
        <v>0</v>
      </c>
      <c r="J243" s="375">
        <v>0</v>
      </c>
      <c r="K243" s="375">
        <v>0.01</v>
      </c>
      <c r="L243" s="473">
        <v>0.01</v>
      </c>
      <c r="M243" s="379"/>
      <c r="N243" s="379"/>
    </row>
    <row r="244" spans="1:14" x14ac:dyDescent="0.2">
      <c r="A244" s="388">
        <v>3187171071</v>
      </c>
      <c r="B244" s="402" t="s">
        <v>961</v>
      </c>
      <c r="C244" s="393" t="s">
        <v>898</v>
      </c>
      <c r="D244" s="393"/>
      <c r="E244" s="393"/>
      <c r="F244" s="393" t="s">
        <v>1824</v>
      </c>
      <c r="G244" s="375">
        <v>0</v>
      </c>
      <c r="H244" s="375">
        <v>0</v>
      </c>
      <c r="I244" s="375">
        <v>0</v>
      </c>
      <c r="J244" s="375">
        <v>0.12</v>
      </c>
      <c r="K244" s="375">
        <v>0.2</v>
      </c>
      <c r="L244" s="473">
        <v>0.2</v>
      </c>
      <c r="M244" s="379"/>
      <c r="N244" s="379"/>
    </row>
    <row r="245" spans="1:14" x14ac:dyDescent="0.2">
      <c r="A245" s="388">
        <v>3187172271</v>
      </c>
      <c r="B245" s="477" t="s">
        <v>1297</v>
      </c>
      <c r="C245" s="394" t="s">
        <v>964</v>
      </c>
      <c r="D245" s="393"/>
      <c r="E245" s="393"/>
      <c r="F245" s="393" t="s">
        <v>1824</v>
      </c>
      <c r="G245" s="375">
        <v>0</v>
      </c>
      <c r="H245" s="375">
        <v>0</v>
      </c>
      <c r="I245" s="375">
        <v>0</v>
      </c>
      <c r="J245" s="375">
        <v>0.05</v>
      </c>
      <c r="K245" s="375">
        <v>0.2</v>
      </c>
      <c r="L245" s="473">
        <v>2</v>
      </c>
      <c r="M245" s="379"/>
      <c r="N245" s="379"/>
    </row>
    <row r="246" spans="1:14" x14ac:dyDescent="0.2">
      <c r="A246" s="388" t="s">
        <v>968</v>
      </c>
      <c r="B246" s="479" t="s">
        <v>969</v>
      </c>
      <c r="C246" s="393" t="s">
        <v>967</v>
      </c>
      <c r="D246" s="352"/>
      <c r="E246" s="393"/>
      <c r="F246" s="393" t="s">
        <v>1824</v>
      </c>
      <c r="G246" s="271">
        <v>0</v>
      </c>
      <c r="H246" s="271">
        <v>0</v>
      </c>
      <c r="I246" s="271">
        <v>0</v>
      </c>
      <c r="J246" s="271">
        <v>0.4</v>
      </c>
      <c r="K246" s="271">
        <v>2</v>
      </c>
      <c r="L246" s="410">
        <v>2</v>
      </c>
      <c r="M246" s="379"/>
      <c r="N246" s="379"/>
    </row>
    <row r="247" spans="1:14" x14ac:dyDescent="0.2">
      <c r="A247" s="388" t="s">
        <v>196</v>
      </c>
      <c r="B247" s="477" t="s">
        <v>195</v>
      </c>
      <c r="C247" s="394" t="s">
        <v>894</v>
      </c>
      <c r="D247" s="393"/>
      <c r="E247" s="393"/>
      <c r="F247" s="393" t="s">
        <v>1824</v>
      </c>
      <c r="G247" s="375">
        <v>0</v>
      </c>
      <c r="H247" s="375">
        <v>0</v>
      </c>
      <c r="I247" s="375">
        <v>0.1</v>
      </c>
      <c r="J247" s="266">
        <v>1</v>
      </c>
      <c r="K247" s="266">
        <v>2</v>
      </c>
      <c r="L247" s="478">
        <v>2</v>
      </c>
      <c r="M247" s="379"/>
      <c r="N247" s="379"/>
    </row>
    <row r="248" spans="1:14" x14ac:dyDescent="0.2">
      <c r="A248" s="388">
        <v>3187172615</v>
      </c>
      <c r="B248" s="477" t="s">
        <v>963</v>
      </c>
      <c r="C248" s="394" t="s">
        <v>889</v>
      </c>
      <c r="D248" s="393"/>
      <c r="E248" s="393"/>
      <c r="F248" s="393" t="s">
        <v>1824</v>
      </c>
      <c r="G248" s="375">
        <v>0</v>
      </c>
      <c r="H248" s="375">
        <v>0</v>
      </c>
      <c r="I248" s="375">
        <v>0.01</v>
      </c>
      <c r="J248" s="375">
        <v>0.02</v>
      </c>
      <c r="K248" s="375">
        <v>0.05</v>
      </c>
      <c r="L248" s="473">
        <v>0.05</v>
      </c>
      <c r="M248" s="379"/>
      <c r="N248" s="379"/>
    </row>
    <row r="249" spans="1:14" x14ac:dyDescent="0.2">
      <c r="A249" s="388"/>
      <c r="B249" s="609" t="s">
        <v>958</v>
      </c>
      <c r="C249" s="610"/>
      <c r="D249" s="611"/>
      <c r="E249" s="393"/>
      <c r="F249" s="393"/>
      <c r="G249" s="410"/>
      <c r="H249" s="410"/>
      <c r="I249" s="410"/>
      <c r="J249" s="410"/>
      <c r="K249" s="410"/>
      <c r="L249" s="410"/>
      <c r="M249" s="379"/>
      <c r="N249" s="379"/>
    </row>
    <row r="250" spans="1:14" x14ac:dyDescent="0.2">
      <c r="A250" s="388">
        <v>3187172307</v>
      </c>
      <c r="B250" s="510" t="s">
        <v>1299</v>
      </c>
      <c r="C250" s="393" t="s">
        <v>895</v>
      </c>
      <c r="D250" s="393"/>
      <c r="E250" s="393"/>
      <c r="F250" s="393" t="s">
        <v>1824</v>
      </c>
      <c r="G250" s="375">
        <v>0</v>
      </c>
      <c r="H250" s="375">
        <v>0</v>
      </c>
      <c r="I250" s="375">
        <v>0</v>
      </c>
      <c r="J250" s="375">
        <v>7.0000000000000007E-2</v>
      </c>
      <c r="K250" s="375">
        <v>1</v>
      </c>
      <c r="L250" s="473">
        <v>2</v>
      </c>
      <c r="M250" s="379"/>
      <c r="N250" s="379"/>
    </row>
    <row r="251" spans="1:14" x14ac:dyDescent="0.2">
      <c r="A251" s="511" t="s">
        <v>1300</v>
      </c>
      <c r="B251" s="510" t="s">
        <v>1301</v>
      </c>
      <c r="C251" s="392" t="s">
        <v>1302</v>
      </c>
      <c r="D251" s="443" t="s">
        <v>1303</v>
      </c>
      <c r="E251" s="392" t="s">
        <v>1304</v>
      </c>
      <c r="F251" s="392" t="s">
        <v>1824</v>
      </c>
      <c r="G251" s="374">
        <v>0</v>
      </c>
      <c r="H251" s="512">
        <v>0</v>
      </c>
      <c r="I251" s="374">
        <v>0</v>
      </c>
      <c r="J251" s="374">
        <v>0</v>
      </c>
      <c r="K251" s="374">
        <v>8</v>
      </c>
      <c r="L251" s="472">
        <v>12</v>
      </c>
      <c r="M251" s="379"/>
      <c r="N251" s="379"/>
    </row>
    <row r="252" spans="1:14" x14ac:dyDescent="0.2">
      <c r="A252" s="388">
        <v>3187170057</v>
      </c>
      <c r="B252" s="402" t="s">
        <v>943</v>
      </c>
      <c r="C252" s="393" t="s">
        <v>965</v>
      </c>
      <c r="D252" s="393"/>
      <c r="E252" s="393"/>
      <c r="F252" s="393" t="s">
        <v>1824</v>
      </c>
      <c r="G252" s="375">
        <v>0</v>
      </c>
      <c r="H252" s="375">
        <v>0.1</v>
      </c>
      <c r="I252" s="375">
        <v>0.5</v>
      </c>
      <c r="J252" s="375">
        <v>2.2000000000000002</v>
      </c>
      <c r="K252" s="375">
        <v>6</v>
      </c>
      <c r="L252" s="473">
        <v>6</v>
      </c>
      <c r="M252" s="379"/>
      <c r="N252" s="379"/>
    </row>
    <row r="253" spans="1:14" x14ac:dyDescent="0.2">
      <c r="A253" s="511" t="s">
        <v>1305</v>
      </c>
      <c r="B253" s="510" t="s">
        <v>1306</v>
      </c>
      <c r="C253" s="392" t="s">
        <v>896</v>
      </c>
      <c r="D253" s="393"/>
      <c r="E253" s="392"/>
      <c r="F253" s="392" t="s">
        <v>1824</v>
      </c>
      <c r="G253" s="374">
        <v>0</v>
      </c>
      <c r="H253" s="512">
        <v>0</v>
      </c>
      <c r="I253" s="374">
        <v>0</v>
      </c>
      <c r="J253" s="374">
        <v>0</v>
      </c>
      <c r="K253" s="374">
        <v>0.01</v>
      </c>
      <c r="L253" s="472">
        <v>0.01</v>
      </c>
      <c r="M253" s="379"/>
      <c r="N253" s="379"/>
    </row>
    <row r="254" spans="1:14" x14ac:dyDescent="0.2">
      <c r="A254" s="393">
        <v>3187173733</v>
      </c>
      <c r="B254" s="391" t="s">
        <v>1170</v>
      </c>
      <c r="C254" s="393" t="s">
        <v>897</v>
      </c>
      <c r="D254" s="393"/>
      <c r="E254" s="393"/>
      <c r="F254" s="393" t="s">
        <v>1824</v>
      </c>
      <c r="G254" s="409">
        <v>0</v>
      </c>
      <c r="H254" s="409">
        <v>0</v>
      </c>
      <c r="I254" s="409">
        <v>0</v>
      </c>
      <c r="J254" s="409">
        <v>0</v>
      </c>
      <c r="K254" s="409">
        <v>0</v>
      </c>
      <c r="L254" s="478">
        <v>0.01</v>
      </c>
      <c r="M254" s="379"/>
      <c r="N254" s="379"/>
    </row>
    <row r="255" spans="1:14" x14ac:dyDescent="0.2">
      <c r="A255" s="388"/>
      <c r="B255" s="475" t="s">
        <v>1311</v>
      </c>
      <c r="C255" s="475"/>
      <c r="D255" s="475"/>
      <c r="E255" s="475"/>
      <c r="F255" s="475"/>
      <c r="G255" s="475"/>
      <c r="H255" s="475"/>
      <c r="I255" s="475"/>
      <c r="J255" s="475"/>
      <c r="K255" s="475"/>
      <c r="L255" s="505"/>
      <c r="M255" s="379"/>
      <c r="N255" s="379"/>
    </row>
    <row r="256" spans="1:14" x14ac:dyDescent="0.2">
      <c r="A256" s="393">
        <v>3187140952</v>
      </c>
      <c r="B256" s="402" t="s">
        <v>1298</v>
      </c>
      <c r="C256" s="393" t="s">
        <v>2435</v>
      </c>
      <c r="D256" s="393" t="s">
        <v>2436</v>
      </c>
      <c r="E256" s="393"/>
      <c r="F256" s="393" t="s">
        <v>1824</v>
      </c>
      <c r="G256" s="375">
        <v>0</v>
      </c>
      <c r="H256" s="375">
        <v>0</v>
      </c>
      <c r="I256" s="375">
        <v>8</v>
      </c>
      <c r="J256" s="375">
        <v>12</v>
      </c>
      <c r="K256" s="375">
        <v>24</v>
      </c>
      <c r="L256" s="473">
        <v>24</v>
      </c>
      <c r="M256" s="379"/>
      <c r="N256" s="379"/>
    </row>
    <row r="257" spans="1:14" x14ac:dyDescent="0.2">
      <c r="A257" s="388">
        <v>3187146289</v>
      </c>
      <c r="B257" s="477" t="s">
        <v>1313</v>
      </c>
      <c r="C257" s="394" t="s">
        <v>890</v>
      </c>
      <c r="D257" s="393"/>
      <c r="E257" s="393"/>
      <c r="F257" s="393" t="s">
        <v>1824</v>
      </c>
      <c r="G257" s="375">
        <v>0</v>
      </c>
      <c r="H257" s="375">
        <v>0</v>
      </c>
      <c r="I257" s="375">
        <v>8.9999999999999993E-3</v>
      </c>
      <c r="J257" s="375">
        <v>0.04</v>
      </c>
      <c r="K257" s="375">
        <v>0.1</v>
      </c>
      <c r="L257" s="473">
        <v>0.1</v>
      </c>
      <c r="M257" s="379"/>
      <c r="N257" s="379"/>
    </row>
    <row r="258" spans="1:14" x14ac:dyDescent="0.2">
      <c r="A258" s="388"/>
      <c r="B258" s="609" t="s">
        <v>970</v>
      </c>
      <c r="C258" s="611"/>
      <c r="D258" s="513"/>
      <c r="E258" s="393"/>
      <c r="F258" s="393"/>
      <c r="G258" s="410"/>
      <c r="H258" s="410"/>
      <c r="I258" s="410"/>
      <c r="J258" s="410"/>
      <c r="K258" s="410"/>
      <c r="L258" s="410"/>
      <c r="M258" s="379"/>
      <c r="N258" s="379"/>
    </row>
    <row r="259" spans="1:14" x14ac:dyDescent="0.2">
      <c r="A259" s="388">
        <v>3187171147</v>
      </c>
      <c r="B259" s="402" t="s">
        <v>971</v>
      </c>
      <c r="C259" s="393" t="s">
        <v>891</v>
      </c>
      <c r="D259" s="393"/>
      <c r="E259" s="393"/>
      <c r="F259" s="393" t="s">
        <v>1824</v>
      </c>
      <c r="G259" s="375">
        <v>0</v>
      </c>
      <c r="H259" s="375">
        <v>0</v>
      </c>
      <c r="I259" s="375">
        <v>0</v>
      </c>
      <c r="J259" s="375">
        <v>3.2</v>
      </c>
      <c r="K259" s="375">
        <v>10</v>
      </c>
      <c r="L259" s="473">
        <v>10</v>
      </c>
      <c r="M259" s="379"/>
      <c r="N259" s="379"/>
    </row>
    <row r="260" spans="1:14" x14ac:dyDescent="0.2">
      <c r="A260" s="388"/>
      <c r="B260" s="475" t="s">
        <v>219</v>
      </c>
      <c r="C260" s="475"/>
      <c r="D260" s="475"/>
      <c r="E260" s="475"/>
      <c r="F260" s="475"/>
      <c r="G260" s="475"/>
      <c r="H260" s="475"/>
      <c r="I260" s="475"/>
      <c r="J260" s="475"/>
      <c r="K260" s="475"/>
      <c r="L260" s="505"/>
      <c r="M260" s="379"/>
      <c r="N260" s="379"/>
    </row>
    <row r="261" spans="1:14" x14ac:dyDescent="0.2">
      <c r="A261" s="388">
        <v>4279870002</v>
      </c>
      <c r="B261" s="477" t="s">
        <v>1237</v>
      </c>
      <c r="C261" s="394" t="s">
        <v>884</v>
      </c>
      <c r="D261" s="481"/>
      <c r="E261" s="482"/>
      <c r="F261" s="393" t="s">
        <v>1824</v>
      </c>
      <c r="G261" s="375">
        <v>0</v>
      </c>
      <c r="H261" s="375">
        <v>0</v>
      </c>
      <c r="I261" s="375">
        <v>0</v>
      </c>
      <c r="J261" s="375">
        <v>0</v>
      </c>
      <c r="K261" s="375">
        <v>0.01</v>
      </c>
      <c r="L261" s="473">
        <v>0.01</v>
      </c>
      <c r="M261" s="379"/>
      <c r="N261" s="379"/>
    </row>
    <row r="262" spans="1:14" x14ac:dyDescent="0.2">
      <c r="A262" s="388">
        <v>4279870004</v>
      </c>
      <c r="B262" s="477" t="s">
        <v>2439</v>
      </c>
      <c r="C262" s="394" t="s">
        <v>885</v>
      </c>
      <c r="D262" s="481"/>
      <c r="E262" s="482"/>
      <c r="F262" s="393" t="s">
        <v>1824</v>
      </c>
      <c r="G262" s="375">
        <v>0</v>
      </c>
      <c r="H262" s="375">
        <v>0</v>
      </c>
      <c r="I262" s="375">
        <v>0</v>
      </c>
      <c r="J262" s="375">
        <v>0</v>
      </c>
      <c r="K262" s="266">
        <v>0.1</v>
      </c>
      <c r="L262" s="478">
        <v>0.1</v>
      </c>
      <c r="M262" s="379"/>
      <c r="N262" s="379"/>
    </row>
    <row r="263" spans="1:14" x14ac:dyDescent="0.2">
      <c r="A263" s="388">
        <v>4279870005</v>
      </c>
      <c r="B263" s="477" t="s">
        <v>2439</v>
      </c>
      <c r="C263" s="394" t="s">
        <v>886</v>
      </c>
      <c r="D263" s="481"/>
      <c r="E263" s="482"/>
      <c r="F263" s="393" t="s">
        <v>1824</v>
      </c>
      <c r="G263" s="375">
        <v>0</v>
      </c>
      <c r="H263" s="375">
        <v>0</v>
      </c>
      <c r="I263" s="375">
        <v>0</v>
      </c>
      <c r="J263" s="375">
        <v>0</v>
      </c>
      <c r="K263" s="266">
        <v>0.1</v>
      </c>
      <c r="L263" s="478">
        <v>0.1</v>
      </c>
      <c r="M263" s="379"/>
      <c r="N263" s="379"/>
    </row>
    <row r="264" spans="1:14" x14ac:dyDescent="0.2">
      <c r="A264" s="388">
        <v>3187172635</v>
      </c>
      <c r="B264" s="477" t="s">
        <v>1314</v>
      </c>
      <c r="C264" s="394" t="s">
        <v>887</v>
      </c>
      <c r="D264" s="481"/>
      <c r="E264" s="482"/>
      <c r="F264" s="393" t="s">
        <v>1824</v>
      </c>
      <c r="G264" s="375">
        <v>0</v>
      </c>
      <c r="H264" s="375">
        <v>0</v>
      </c>
      <c r="I264" s="375">
        <v>0</v>
      </c>
      <c r="J264" s="266">
        <v>0.14000000000000001</v>
      </c>
      <c r="K264" s="266">
        <v>0.4</v>
      </c>
      <c r="L264" s="478">
        <v>0.4</v>
      </c>
      <c r="M264" s="379"/>
      <c r="N264" s="379"/>
    </row>
    <row r="265" spans="1:14" x14ac:dyDescent="0.2">
      <c r="A265" s="514"/>
      <c r="B265" s="515" t="s">
        <v>1315</v>
      </c>
      <c r="C265" s="515"/>
      <c r="D265" s="515"/>
      <c r="E265" s="515"/>
      <c r="F265" s="515"/>
      <c r="G265" s="515"/>
      <c r="H265" s="515"/>
      <c r="I265" s="515"/>
      <c r="J265" s="515"/>
      <c r="K265" s="515"/>
      <c r="L265" s="516"/>
      <c r="M265" s="379"/>
      <c r="N265" s="379"/>
    </row>
    <row r="266" spans="1:14" x14ac:dyDescent="0.2">
      <c r="A266" s="514"/>
      <c r="B266" s="517" t="s">
        <v>1316</v>
      </c>
      <c r="C266" s="517"/>
      <c r="D266" s="517"/>
      <c r="E266" s="517"/>
      <c r="F266" s="517"/>
      <c r="G266" s="517"/>
      <c r="H266" s="517"/>
      <c r="I266" s="517"/>
      <c r="J266" s="517"/>
      <c r="K266" s="517"/>
      <c r="L266" s="518"/>
      <c r="M266" s="379"/>
      <c r="N266" s="379"/>
    </row>
    <row r="267" spans="1:14" x14ac:dyDescent="0.2">
      <c r="A267" s="519" t="s">
        <v>1317</v>
      </c>
      <c r="B267" s="520" t="s">
        <v>1318</v>
      </c>
      <c r="C267" s="521" t="s">
        <v>1319</v>
      </c>
      <c r="D267" s="521"/>
      <c r="E267" s="391"/>
      <c r="F267" s="521" t="s">
        <v>1824</v>
      </c>
      <c r="G267" s="522">
        <v>0</v>
      </c>
      <c r="H267" s="522">
        <v>0</v>
      </c>
      <c r="I267" s="522">
        <v>0</v>
      </c>
      <c r="J267" s="522">
        <v>0.2</v>
      </c>
      <c r="K267" s="522">
        <v>15</v>
      </c>
      <c r="L267" s="523">
        <v>17</v>
      </c>
      <c r="M267" s="379"/>
      <c r="N267" s="379"/>
    </row>
    <row r="268" spans="1:14" ht="47.25" x14ac:dyDescent="0.2">
      <c r="A268" s="392">
        <v>3495691077</v>
      </c>
      <c r="B268" s="520" t="s">
        <v>1322</v>
      </c>
      <c r="C268" s="524" t="s">
        <v>1323</v>
      </c>
      <c r="D268" s="524"/>
      <c r="E268" s="524" t="s">
        <v>2440</v>
      </c>
      <c r="F268" s="521" t="s">
        <v>1824</v>
      </c>
      <c r="G268" s="522">
        <v>1</v>
      </c>
      <c r="H268" s="522">
        <v>7</v>
      </c>
      <c r="I268" s="522">
        <v>20</v>
      </c>
      <c r="J268" s="522">
        <v>25</v>
      </c>
      <c r="K268" s="522">
        <v>50</v>
      </c>
      <c r="L268" s="523">
        <v>50</v>
      </c>
      <c r="M268" s="379"/>
      <c r="N268" s="379"/>
    </row>
    <row r="269" spans="1:14" x14ac:dyDescent="0.2">
      <c r="A269" s="514"/>
      <c r="B269" s="612" t="s">
        <v>975</v>
      </c>
      <c r="C269" s="613"/>
      <c r="D269" s="515"/>
      <c r="E269" s="515"/>
      <c r="F269" s="515"/>
      <c r="G269" s="515"/>
      <c r="H269" s="515"/>
      <c r="I269" s="515"/>
      <c r="J269" s="515"/>
      <c r="K269" s="515"/>
      <c r="L269" s="516"/>
      <c r="M269" s="379"/>
      <c r="N269" s="379"/>
    </row>
    <row r="270" spans="1:14" x14ac:dyDescent="0.2">
      <c r="A270" s="519" t="s">
        <v>1324</v>
      </c>
      <c r="B270" s="520" t="s">
        <v>1325</v>
      </c>
      <c r="C270" s="521" t="s">
        <v>1326</v>
      </c>
      <c r="D270" s="392"/>
      <c r="E270" s="392"/>
      <c r="F270" s="521" t="s">
        <v>1824</v>
      </c>
      <c r="G270" s="522">
        <v>0</v>
      </c>
      <c r="H270" s="522">
        <v>0</v>
      </c>
      <c r="I270" s="522">
        <v>0</v>
      </c>
      <c r="J270" s="522">
        <v>8.0000000000000002E-3</v>
      </c>
      <c r="K270" s="522">
        <v>0.01</v>
      </c>
      <c r="L270" s="523">
        <v>0.01</v>
      </c>
      <c r="M270" s="379"/>
      <c r="N270" s="379"/>
    </row>
    <row r="271" spans="1:14" x14ac:dyDescent="0.2">
      <c r="A271" s="519" t="s">
        <v>1327</v>
      </c>
      <c r="B271" s="520" t="s">
        <v>1318</v>
      </c>
      <c r="C271" s="521" t="s">
        <v>1328</v>
      </c>
      <c r="D271" s="392"/>
      <c r="E271" s="392"/>
      <c r="F271" s="521" t="s">
        <v>1824</v>
      </c>
      <c r="G271" s="522">
        <v>0</v>
      </c>
      <c r="H271" s="522">
        <v>0</v>
      </c>
      <c r="I271" s="522">
        <v>0</v>
      </c>
      <c r="J271" s="522">
        <v>0.15</v>
      </c>
      <c r="K271" s="522">
        <v>1</v>
      </c>
      <c r="L271" s="523">
        <v>1</v>
      </c>
      <c r="M271" s="379"/>
      <c r="N271" s="379"/>
    </row>
    <row r="272" spans="1:14" x14ac:dyDescent="0.2">
      <c r="A272" s="519" t="s">
        <v>1329</v>
      </c>
      <c r="B272" s="520" t="s">
        <v>1318</v>
      </c>
      <c r="C272" s="521" t="s">
        <v>1330</v>
      </c>
      <c r="D272" s="392"/>
      <c r="E272" s="392"/>
      <c r="F272" s="521" t="s">
        <v>1824</v>
      </c>
      <c r="G272" s="522">
        <v>0</v>
      </c>
      <c r="H272" s="522">
        <v>0</v>
      </c>
      <c r="I272" s="522">
        <v>0</v>
      </c>
      <c r="J272" s="522">
        <v>0.15</v>
      </c>
      <c r="K272" s="522">
        <v>1</v>
      </c>
      <c r="L272" s="523">
        <v>1</v>
      </c>
      <c r="M272" s="379"/>
      <c r="N272" s="379"/>
    </row>
    <row r="273" spans="1:14" x14ac:dyDescent="0.2">
      <c r="A273" s="393">
        <v>3451909321</v>
      </c>
      <c r="B273" s="520" t="s">
        <v>1320</v>
      </c>
      <c r="C273" s="521" t="s">
        <v>1321</v>
      </c>
      <c r="D273" s="521"/>
      <c r="E273" s="428"/>
      <c r="F273" s="521" t="s">
        <v>1824</v>
      </c>
      <c r="G273" s="522">
        <v>0</v>
      </c>
      <c r="H273" s="522">
        <v>0</v>
      </c>
      <c r="I273" s="522">
        <v>0</v>
      </c>
      <c r="J273" s="522">
        <v>0</v>
      </c>
      <c r="K273" s="522">
        <v>0</v>
      </c>
      <c r="L273" s="523">
        <v>1</v>
      </c>
      <c r="M273" s="379"/>
      <c r="N273" s="379"/>
    </row>
    <row r="274" spans="1:14" ht="31.5" customHeight="1" x14ac:dyDescent="0.2">
      <c r="A274" s="393">
        <v>3495691078</v>
      </c>
      <c r="B274" s="520" t="s">
        <v>1322</v>
      </c>
      <c r="C274" s="525" t="s">
        <v>1331</v>
      </c>
      <c r="D274" s="524"/>
      <c r="E274" s="521" t="s">
        <v>2441</v>
      </c>
      <c r="F274" s="521" t="s">
        <v>1824</v>
      </c>
      <c r="G274" s="522">
        <v>0</v>
      </c>
      <c r="H274" s="522">
        <v>0</v>
      </c>
      <c r="I274" s="522">
        <v>0</v>
      </c>
      <c r="J274" s="522">
        <v>0.3</v>
      </c>
      <c r="K274" s="522">
        <v>4</v>
      </c>
      <c r="L274" s="523">
        <v>4</v>
      </c>
      <c r="M274" s="379"/>
      <c r="N274" s="379"/>
    </row>
    <row r="275" spans="1:14" x14ac:dyDescent="0.2">
      <c r="A275" s="393">
        <v>3495690226</v>
      </c>
      <c r="B275" s="520" t="s">
        <v>1322</v>
      </c>
      <c r="C275" s="524" t="s">
        <v>1332</v>
      </c>
      <c r="D275" s="524"/>
      <c r="E275" s="521" t="s">
        <v>1333</v>
      </c>
      <c r="F275" s="521" t="s">
        <v>1824</v>
      </c>
      <c r="G275" s="522">
        <v>0</v>
      </c>
      <c r="H275" s="522">
        <v>0</v>
      </c>
      <c r="I275" s="522">
        <v>0</v>
      </c>
      <c r="J275" s="522">
        <v>0.3</v>
      </c>
      <c r="K275" s="522">
        <v>4</v>
      </c>
      <c r="L275" s="523">
        <v>4</v>
      </c>
      <c r="M275" s="379"/>
      <c r="N275" s="379"/>
    </row>
    <row r="276" spans="1:14" x14ac:dyDescent="0.2">
      <c r="A276" s="514"/>
      <c r="B276" s="515" t="s">
        <v>1334</v>
      </c>
      <c r="C276" s="515"/>
      <c r="D276" s="515"/>
      <c r="E276" s="515"/>
      <c r="F276" s="515"/>
      <c r="G276" s="515"/>
      <c r="H276" s="515"/>
      <c r="I276" s="515"/>
      <c r="J276" s="515"/>
      <c r="K276" s="515"/>
      <c r="L276" s="516"/>
      <c r="M276" s="379"/>
      <c r="N276" s="379"/>
    </row>
    <row r="277" spans="1:14" x14ac:dyDescent="0.2">
      <c r="A277" s="519" t="s">
        <v>1335</v>
      </c>
      <c r="B277" s="526" t="s">
        <v>941</v>
      </c>
      <c r="C277" s="524" t="s">
        <v>1336</v>
      </c>
      <c r="D277" s="524"/>
      <c r="E277" s="393"/>
      <c r="F277" s="521" t="s">
        <v>1824</v>
      </c>
      <c r="G277" s="522">
        <v>0</v>
      </c>
      <c r="H277" s="522">
        <v>0</v>
      </c>
      <c r="I277" s="522">
        <v>0</v>
      </c>
      <c r="J277" s="522">
        <v>0</v>
      </c>
      <c r="K277" s="522">
        <v>2E-3</v>
      </c>
      <c r="L277" s="523">
        <v>5.0000000000000001E-3</v>
      </c>
      <c r="M277" s="379"/>
      <c r="N277" s="379"/>
    </row>
    <row r="278" spans="1:14" x14ac:dyDescent="0.2">
      <c r="A278" s="519" t="s">
        <v>1337</v>
      </c>
      <c r="B278" s="526" t="s">
        <v>1318</v>
      </c>
      <c r="C278" s="524" t="s">
        <v>1338</v>
      </c>
      <c r="D278" s="524"/>
      <c r="E278" s="393"/>
      <c r="F278" s="521" t="s">
        <v>1824</v>
      </c>
      <c r="G278" s="522">
        <v>0</v>
      </c>
      <c r="H278" s="522">
        <v>0</v>
      </c>
      <c r="I278" s="522">
        <v>0</v>
      </c>
      <c r="J278" s="522">
        <v>0</v>
      </c>
      <c r="K278" s="522">
        <v>0.5</v>
      </c>
      <c r="L278" s="523">
        <v>1</v>
      </c>
      <c r="M278" s="379"/>
      <c r="N278" s="379"/>
    </row>
    <row r="279" spans="1:14" x14ac:dyDescent="0.2">
      <c r="A279" s="519" t="s">
        <v>1339</v>
      </c>
      <c r="B279" s="526" t="s">
        <v>1201</v>
      </c>
      <c r="C279" s="524" t="s">
        <v>1340</v>
      </c>
      <c r="D279" s="524"/>
      <c r="E279" s="393"/>
      <c r="F279" s="521" t="s">
        <v>1824</v>
      </c>
      <c r="G279" s="522">
        <v>0</v>
      </c>
      <c r="H279" s="522">
        <v>0</v>
      </c>
      <c r="I279" s="522">
        <v>0</v>
      </c>
      <c r="J279" s="522">
        <v>0</v>
      </c>
      <c r="K279" s="522">
        <v>2E-3</v>
      </c>
      <c r="L279" s="523">
        <v>5.0000000000000001E-3</v>
      </c>
      <c r="M279" s="379"/>
      <c r="N279" s="379"/>
    </row>
    <row r="280" spans="1:14" x14ac:dyDescent="0.2">
      <c r="A280" s="519" t="s">
        <v>1341</v>
      </c>
      <c r="B280" s="526" t="s">
        <v>1342</v>
      </c>
      <c r="C280" s="393" t="s">
        <v>1343</v>
      </c>
      <c r="D280" s="524"/>
      <c r="E280" s="393" t="s">
        <v>1344</v>
      </c>
      <c r="F280" s="521" t="s">
        <v>1824</v>
      </c>
      <c r="G280" s="522">
        <v>0</v>
      </c>
      <c r="H280" s="522">
        <v>0.3</v>
      </c>
      <c r="I280" s="522">
        <v>0.9</v>
      </c>
      <c r="J280" s="522">
        <v>4</v>
      </c>
      <c r="K280" s="522">
        <v>72</v>
      </c>
      <c r="L280" s="523">
        <v>72</v>
      </c>
      <c r="M280" s="379"/>
      <c r="N280" s="379"/>
    </row>
    <row r="281" spans="1:14" x14ac:dyDescent="0.2">
      <c r="A281" s="407">
        <v>3187170408</v>
      </c>
      <c r="B281" s="469" t="s">
        <v>1350</v>
      </c>
      <c r="C281" s="407" t="s">
        <v>880</v>
      </c>
      <c r="D281" s="407"/>
      <c r="E281" s="407"/>
      <c r="F281" s="407" t="s">
        <v>1824</v>
      </c>
      <c r="G281" s="409">
        <v>0</v>
      </c>
      <c r="H281" s="409">
        <v>0</v>
      </c>
      <c r="I281" s="409">
        <v>0</v>
      </c>
      <c r="J281" s="409">
        <v>0</v>
      </c>
      <c r="K281" s="409">
        <v>1E-3</v>
      </c>
      <c r="L281" s="410">
        <v>4.0000000000000001E-3</v>
      </c>
      <c r="M281" s="379"/>
      <c r="N281" s="379"/>
    </row>
    <row r="282" spans="1:14" x14ac:dyDescent="0.2">
      <c r="A282" s="407">
        <v>3187170409</v>
      </c>
      <c r="B282" s="469" t="s">
        <v>1351</v>
      </c>
      <c r="C282" s="407" t="s">
        <v>1352</v>
      </c>
      <c r="D282" s="407"/>
      <c r="E282" s="407"/>
      <c r="F282" s="407" t="s">
        <v>1824</v>
      </c>
      <c r="G282" s="409">
        <v>0</v>
      </c>
      <c r="H282" s="409">
        <v>0</v>
      </c>
      <c r="I282" s="409">
        <v>0</v>
      </c>
      <c r="J282" s="409">
        <v>0</v>
      </c>
      <c r="K282" s="409">
        <v>0.03</v>
      </c>
      <c r="L282" s="410">
        <v>0.05</v>
      </c>
      <c r="M282" s="379"/>
      <c r="N282" s="379"/>
    </row>
    <row r="283" spans="1:14" x14ac:dyDescent="0.2">
      <c r="A283" s="407">
        <v>3187171028</v>
      </c>
      <c r="B283" s="469" t="s">
        <v>1353</v>
      </c>
      <c r="C283" s="407" t="s">
        <v>881</v>
      </c>
      <c r="D283" s="407"/>
      <c r="E283" s="407"/>
      <c r="F283" s="407" t="s">
        <v>1824</v>
      </c>
      <c r="G283" s="409">
        <v>0</v>
      </c>
      <c r="H283" s="409">
        <v>0</v>
      </c>
      <c r="I283" s="409">
        <v>0</v>
      </c>
      <c r="J283" s="409">
        <v>0.05</v>
      </c>
      <c r="K283" s="409">
        <v>0.1</v>
      </c>
      <c r="L283" s="410">
        <v>0.2</v>
      </c>
      <c r="M283" s="379"/>
      <c r="N283" s="379"/>
    </row>
    <row r="284" spans="1:14" x14ac:dyDescent="0.2">
      <c r="A284" s="407">
        <v>3187171240</v>
      </c>
      <c r="B284" s="469" t="s">
        <v>1355</v>
      </c>
      <c r="C284" s="407" t="s">
        <v>882</v>
      </c>
      <c r="D284" s="527" t="s">
        <v>743</v>
      </c>
      <c r="E284" s="407"/>
      <c r="F284" s="407" t="s">
        <v>1824</v>
      </c>
      <c r="G284" s="409">
        <v>0</v>
      </c>
      <c r="H284" s="409">
        <v>0</v>
      </c>
      <c r="I284" s="409">
        <v>0</v>
      </c>
      <c r="J284" s="409">
        <v>7.0000000000000007E-2</v>
      </c>
      <c r="K284" s="409">
        <v>0.18</v>
      </c>
      <c r="L284" s="410">
        <v>0.2</v>
      </c>
      <c r="M284" s="379"/>
      <c r="N284" s="379"/>
    </row>
    <row r="285" spans="1:14" x14ac:dyDescent="0.2">
      <c r="A285" s="388"/>
      <c r="B285" s="599" t="s">
        <v>1345</v>
      </c>
      <c r="C285" s="601"/>
      <c r="D285" s="475"/>
      <c r="E285" s="475"/>
      <c r="F285" s="475"/>
      <c r="G285" s="475"/>
      <c r="H285" s="475"/>
      <c r="I285" s="475"/>
      <c r="J285" s="475"/>
      <c r="K285" s="475"/>
      <c r="L285" s="505"/>
      <c r="M285" s="379"/>
      <c r="N285" s="379"/>
    </row>
    <row r="286" spans="1:14" x14ac:dyDescent="0.2">
      <c r="A286" s="388">
        <v>3187172489</v>
      </c>
      <c r="B286" s="477" t="s">
        <v>1347</v>
      </c>
      <c r="C286" s="394" t="s">
        <v>1348</v>
      </c>
      <c r="D286" s="393"/>
      <c r="E286" s="393"/>
      <c r="F286" s="393" t="s">
        <v>1824</v>
      </c>
      <c r="G286" s="375">
        <v>0</v>
      </c>
      <c r="H286" s="375">
        <v>0</v>
      </c>
      <c r="I286" s="375">
        <v>0</v>
      </c>
      <c r="J286" s="375">
        <v>0</v>
      </c>
      <c r="K286" s="375">
        <v>1E-3</v>
      </c>
      <c r="L286" s="473">
        <v>2E-3</v>
      </c>
      <c r="M286" s="379"/>
      <c r="N286" s="379"/>
    </row>
    <row r="287" spans="1:14" x14ac:dyDescent="0.2">
      <c r="A287" s="388" t="s">
        <v>197</v>
      </c>
      <c r="B287" s="477" t="s">
        <v>1354</v>
      </c>
      <c r="C287" s="528" t="s">
        <v>198</v>
      </c>
      <c r="D287" s="393"/>
      <c r="E287" s="393"/>
      <c r="F287" s="393" t="s">
        <v>1824</v>
      </c>
      <c r="G287" s="375">
        <v>0</v>
      </c>
      <c r="H287" s="375">
        <v>0</v>
      </c>
      <c r="I287" s="375">
        <v>0</v>
      </c>
      <c r="J287" s="375">
        <v>0.04</v>
      </c>
      <c r="K287" s="375">
        <v>0.06</v>
      </c>
      <c r="L287" s="473">
        <v>0.1</v>
      </c>
      <c r="M287" s="379"/>
      <c r="N287" s="379"/>
    </row>
    <row r="288" spans="1:14" x14ac:dyDescent="0.2">
      <c r="A288" s="388">
        <v>3187171023</v>
      </c>
      <c r="B288" s="402" t="s">
        <v>1346</v>
      </c>
      <c r="C288" s="393" t="s">
        <v>883</v>
      </c>
      <c r="D288" s="393"/>
      <c r="E288" s="393"/>
      <c r="F288" s="393" t="s">
        <v>1824</v>
      </c>
      <c r="G288" s="375">
        <v>0</v>
      </c>
      <c r="H288" s="375">
        <v>0</v>
      </c>
      <c r="I288" s="375">
        <v>0</v>
      </c>
      <c r="J288" s="375">
        <v>0</v>
      </c>
      <c r="K288" s="375">
        <v>0.03</v>
      </c>
      <c r="L288" s="473">
        <v>0.03</v>
      </c>
      <c r="M288" s="379"/>
      <c r="N288" s="379"/>
    </row>
    <row r="289" spans="1:14" ht="18" customHeight="1" x14ac:dyDescent="0.2">
      <c r="A289" s="388"/>
      <c r="B289" s="475" t="s">
        <v>1356</v>
      </c>
      <c r="C289" s="475"/>
      <c r="D289" s="475"/>
      <c r="E289" s="475"/>
      <c r="F289" s="475"/>
      <c r="G289" s="475"/>
      <c r="H289" s="475"/>
      <c r="I289" s="475"/>
      <c r="J289" s="475"/>
      <c r="K289" s="475"/>
      <c r="L289" s="505"/>
      <c r="M289" s="379"/>
      <c r="N289" s="379"/>
    </row>
    <row r="290" spans="1:14" ht="18" customHeight="1" x14ac:dyDescent="0.2">
      <c r="A290" s="388" t="s">
        <v>1357</v>
      </c>
      <c r="B290" s="477" t="s">
        <v>1358</v>
      </c>
      <c r="C290" s="482" t="s">
        <v>1359</v>
      </c>
      <c r="D290" s="481"/>
      <c r="E290" s="482" t="s">
        <v>1360</v>
      </c>
      <c r="F290" s="393" t="s">
        <v>2253</v>
      </c>
      <c r="G290" s="375">
        <v>0</v>
      </c>
      <c r="H290" s="375">
        <v>0</v>
      </c>
      <c r="I290" s="375">
        <v>0</v>
      </c>
      <c r="J290" s="375">
        <v>0.2</v>
      </c>
      <c r="K290" s="374">
        <v>0.5</v>
      </c>
      <c r="L290" s="472">
        <v>1</v>
      </c>
      <c r="M290" s="379"/>
      <c r="N290" s="379"/>
    </row>
    <row r="291" spans="1:14" ht="18" customHeight="1" x14ac:dyDescent="0.2">
      <c r="A291" s="393"/>
      <c r="B291" s="604" t="s">
        <v>1361</v>
      </c>
      <c r="C291" s="604"/>
      <c r="D291" s="604"/>
      <c r="E291" s="604"/>
      <c r="F291" s="387"/>
      <c r="G291" s="529"/>
      <c r="H291" s="529"/>
      <c r="I291" s="266"/>
      <c r="J291" s="409"/>
      <c r="K291" s="409"/>
      <c r="L291" s="410"/>
      <c r="M291" s="379"/>
      <c r="N291" s="379"/>
    </row>
    <row r="292" spans="1:14" ht="18" customHeight="1" x14ac:dyDescent="0.2">
      <c r="A292" s="393">
        <v>3421300388</v>
      </c>
      <c r="B292" s="402" t="s">
        <v>1362</v>
      </c>
      <c r="C292" s="393" t="s">
        <v>1363</v>
      </c>
      <c r="D292" s="393"/>
      <c r="E292" s="393" t="s">
        <v>1364</v>
      </c>
      <c r="F292" s="393" t="s">
        <v>1824</v>
      </c>
      <c r="G292" s="409">
        <v>0</v>
      </c>
      <c r="H292" s="409">
        <v>0</v>
      </c>
      <c r="I292" s="409">
        <v>0</v>
      </c>
      <c r="J292" s="409">
        <v>0</v>
      </c>
      <c r="K292" s="409">
        <v>0</v>
      </c>
      <c r="L292" s="478">
        <v>1</v>
      </c>
      <c r="M292" s="379"/>
      <c r="N292" s="379"/>
    </row>
    <row r="293" spans="1:14" ht="18" customHeight="1" x14ac:dyDescent="0.2">
      <c r="A293" s="393">
        <v>3421300454</v>
      </c>
      <c r="B293" s="402" t="s">
        <v>1362</v>
      </c>
      <c r="C293" s="393" t="s">
        <v>1363</v>
      </c>
      <c r="D293" s="393"/>
      <c r="E293" s="393" t="s">
        <v>1365</v>
      </c>
      <c r="F293" s="393" t="s">
        <v>1824</v>
      </c>
      <c r="G293" s="409">
        <v>0</v>
      </c>
      <c r="H293" s="409">
        <v>0</v>
      </c>
      <c r="I293" s="409">
        <v>0</v>
      </c>
      <c r="J293" s="409">
        <v>0</v>
      </c>
      <c r="K293" s="409">
        <v>0</v>
      </c>
      <c r="L293" s="478">
        <v>1</v>
      </c>
      <c r="M293" s="379"/>
      <c r="N293" s="379"/>
    </row>
    <row r="294" spans="1:14" ht="18" customHeight="1" x14ac:dyDescent="0.2">
      <c r="A294" s="393">
        <v>3421300489</v>
      </c>
      <c r="B294" s="402" t="s">
        <v>1362</v>
      </c>
      <c r="C294" s="393" t="s">
        <v>1363</v>
      </c>
      <c r="D294" s="393"/>
      <c r="E294" s="393" t="s">
        <v>1366</v>
      </c>
      <c r="F294" s="393" t="s">
        <v>1824</v>
      </c>
      <c r="G294" s="409">
        <v>0</v>
      </c>
      <c r="H294" s="409">
        <v>0</v>
      </c>
      <c r="I294" s="409">
        <v>0</v>
      </c>
      <c r="J294" s="409">
        <v>0</v>
      </c>
      <c r="K294" s="409">
        <v>0</v>
      </c>
      <c r="L294" s="478">
        <v>1</v>
      </c>
      <c r="M294" s="379"/>
      <c r="N294" s="379"/>
    </row>
    <row r="295" spans="1:14" ht="18" customHeight="1" x14ac:dyDescent="0.2">
      <c r="A295" s="393">
        <v>3421300495</v>
      </c>
      <c r="B295" s="402" t="s">
        <v>1362</v>
      </c>
      <c r="C295" s="393" t="s">
        <v>1363</v>
      </c>
      <c r="D295" s="393"/>
      <c r="E295" s="393" t="s">
        <v>1367</v>
      </c>
      <c r="F295" s="393" t="s">
        <v>1824</v>
      </c>
      <c r="G295" s="409">
        <v>0</v>
      </c>
      <c r="H295" s="409">
        <v>0</v>
      </c>
      <c r="I295" s="409">
        <v>0</v>
      </c>
      <c r="J295" s="409">
        <v>0</v>
      </c>
      <c r="K295" s="409">
        <v>0</v>
      </c>
      <c r="L295" s="478">
        <v>1</v>
      </c>
      <c r="M295" s="379"/>
      <c r="N295" s="379"/>
    </row>
    <row r="296" spans="1:14" ht="18" customHeight="1" x14ac:dyDescent="0.2">
      <c r="A296" s="393">
        <v>3421300511</v>
      </c>
      <c r="B296" s="402" t="s">
        <v>1362</v>
      </c>
      <c r="C296" s="393" t="s">
        <v>1363</v>
      </c>
      <c r="D296" s="393"/>
      <c r="E296" s="443" t="s">
        <v>2442</v>
      </c>
      <c r="F296" s="393" t="s">
        <v>1824</v>
      </c>
      <c r="G296" s="409">
        <v>0</v>
      </c>
      <c r="H296" s="409">
        <v>0</v>
      </c>
      <c r="I296" s="409">
        <v>0</v>
      </c>
      <c r="J296" s="409">
        <v>0</v>
      </c>
      <c r="K296" s="409">
        <v>0</v>
      </c>
      <c r="L296" s="478">
        <v>2</v>
      </c>
      <c r="M296" s="379"/>
      <c r="N296" s="379"/>
    </row>
    <row r="297" spans="1:14" ht="18" customHeight="1" x14ac:dyDescent="0.2">
      <c r="A297" s="393">
        <v>3421300659</v>
      </c>
      <c r="B297" s="402" t="s">
        <v>1362</v>
      </c>
      <c r="C297" s="393" t="s">
        <v>2444</v>
      </c>
      <c r="D297" s="443" t="s">
        <v>2445</v>
      </c>
      <c r="E297" s="393" t="s">
        <v>2443</v>
      </c>
      <c r="F297" s="393" t="s">
        <v>1824</v>
      </c>
      <c r="G297" s="409">
        <v>0</v>
      </c>
      <c r="H297" s="409">
        <v>0</v>
      </c>
      <c r="I297" s="409">
        <v>0</v>
      </c>
      <c r="J297" s="409">
        <v>0</v>
      </c>
      <c r="K297" s="409">
        <v>0</v>
      </c>
      <c r="L297" s="478">
        <v>1</v>
      </c>
      <c r="M297" s="379"/>
      <c r="N297" s="379"/>
    </row>
    <row r="298" spans="1:14" ht="18" customHeight="1" x14ac:dyDescent="0.2">
      <c r="A298" s="407"/>
      <c r="B298" s="466" t="s">
        <v>1385</v>
      </c>
      <c r="C298" s="407"/>
      <c r="D298" s="407"/>
      <c r="E298" s="407"/>
      <c r="F298" s="407"/>
      <c r="G298" s="409"/>
      <c r="H298" s="409"/>
      <c r="I298" s="409"/>
      <c r="J298" s="409"/>
      <c r="K298" s="409"/>
      <c r="L298" s="410"/>
      <c r="M298" s="379"/>
      <c r="N298" s="379"/>
    </row>
    <row r="299" spans="1:14" ht="18" customHeight="1" x14ac:dyDescent="0.2">
      <c r="A299" s="388">
        <v>3187172434</v>
      </c>
      <c r="B299" s="402" t="s">
        <v>1370</v>
      </c>
      <c r="C299" s="393" t="s">
        <v>1386</v>
      </c>
      <c r="D299" s="393"/>
      <c r="E299" s="393"/>
      <c r="F299" s="393" t="s">
        <v>1824</v>
      </c>
      <c r="G299" s="375">
        <v>0</v>
      </c>
      <c r="H299" s="375">
        <v>0</v>
      </c>
      <c r="I299" s="375">
        <v>0</v>
      </c>
      <c r="J299" s="375">
        <v>0.2</v>
      </c>
      <c r="K299" s="375">
        <v>0.8</v>
      </c>
      <c r="L299" s="473">
        <v>0.8</v>
      </c>
      <c r="M299" s="379"/>
      <c r="N299" s="379"/>
    </row>
    <row r="300" spans="1:14" ht="18" customHeight="1" x14ac:dyDescent="0.2">
      <c r="A300" s="388">
        <v>3187172435</v>
      </c>
      <c r="B300" s="402" t="s">
        <v>1371</v>
      </c>
      <c r="C300" s="393" t="s">
        <v>1387</v>
      </c>
      <c r="D300" s="393"/>
      <c r="E300" s="393"/>
      <c r="F300" s="393" t="s">
        <v>1824</v>
      </c>
      <c r="G300" s="375">
        <v>0</v>
      </c>
      <c r="H300" s="375">
        <v>0</v>
      </c>
      <c r="I300" s="375">
        <v>0</v>
      </c>
      <c r="J300" s="375">
        <v>0.2</v>
      </c>
      <c r="K300" s="375">
        <v>0.5</v>
      </c>
      <c r="L300" s="473">
        <v>0.5</v>
      </c>
      <c r="M300" s="379"/>
      <c r="N300" s="379"/>
    </row>
    <row r="301" spans="1:14" ht="18" customHeight="1" x14ac:dyDescent="0.2">
      <c r="A301" s="388">
        <v>3187170467</v>
      </c>
      <c r="B301" s="402" t="s">
        <v>1307</v>
      </c>
      <c r="C301" s="393" t="s">
        <v>1388</v>
      </c>
      <c r="D301" s="393"/>
      <c r="E301" s="393"/>
      <c r="F301" s="393" t="s">
        <v>1824</v>
      </c>
      <c r="G301" s="375">
        <v>0</v>
      </c>
      <c r="H301" s="375">
        <v>0</v>
      </c>
      <c r="I301" s="375">
        <v>0</v>
      </c>
      <c r="J301" s="375">
        <v>0.05</v>
      </c>
      <c r="K301" s="375">
        <v>0.08</v>
      </c>
      <c r="L301" s="473">
        <v>0.08</v>
      </c>
      <c r="M301" s="379"/>
      <c r="N301" s="379"/>
    </row>
    <row r="302" spans="1:14" ht="18" customHeight="1" x14ac:dyDescent="0.2">
      <c r="A302" s="388">
        <v>3187170377</v>
      </c>
      <c r="B302" s="477" t="s">
        <v>1380</v>
      </c>
      <c r="C302" s="394" t="s">
        <v>615</v>
      </c>
      <c r="D302" s="393"/>
      <c r="E302" s="393"/>
      <c r="F302" s="393" t="s">
        <v>1824</v>
      </c>
      <c r="G302" s="375">
        <v>0</v>
      </c>
      <c r="H302" s="375">
        <v>0</v>
      </c>
      <c r="I302" s="375">
        <v>0</v>
      </c>
      <c r="J302" s="266">
        <v>4.0000000000000001E-3</v>
      </c>
      <c r="K302" s="266">
        <v>0.01</v>
      </c>
      <c r="L302" s="478">
        <v>0.01</v>
      </c>
      <c r="M302" s="379"/>
      <c r="N302" s="379"/>
    </row>
    <row r="303" spans="1:14" ht="18" customHeight="1" x14ac:dyDescent="0.2">
      <c r="A303" s="388">
        <v>3187170199</v>
      </c>
      <c r="B303" s="402" t="s">
        <v>1382</v>
      </c>
      <c r="C303" s="393" t="s">
        <v>1383</v>
      </c>
      <c r="D303" s="393"/>
      <c r="E303" s="393"/>
      <c r="F303" s="393" t="s">
        <v>1824</v>
      </c>
      <c r="G303" s="375">
        <v>0</v>
      </c>
      <c r="H303" s="375">
        <v>0</v>
      </c>
      <c r="I303" s="375">
        <v>0</v>
      </c>
      <c r="J303" s="375">
        <v>0.48</v>
      </c>
      <c r="K303" s="375">
        <v>0.8</v>
      </c>
      <c r="L303" s="473">
        <v>0.8</v>
      </c>
      <c r="M303" s="379"/>
      <c r="N303" s="379"/>
    </row>
    <row r="304" spans="1:14" ht="18" customHeight="1" x14ac:dyDescent="0.2">
      <c r="A304" s="407"/>
      <c r="B304" s="466" t="s">
        <v>1389</v>
      </c>
      <c r="C304" s="467"/>
      <c r="D304" s="407"/>
      <c r="E304" s="407"/>
      <c r="F304" s="407"/>
      <c r="G304" s="409"/>
      <c r="H304" s="409"/>
      <c r="I304" s="409"/>
      <c r="J304" s="409"/>
      <c r="K304" s="409"/>
      <c r="L304" s="410"/>
      <c r="M304" s="379"/>
      <c r="N304" s="379"/>
    </row>
    <row r="305" spans="1:14" x14ac:dyDescent="0.2">
      <c r="A305" s="388" t="s">
        <v>2446</v>
      </c>
      <c r="B305" s="402" t="s">
        <v>1368</v>
      </c>
      <c r="C305" s="530" t="s">
        <v>624</v>
      </c>
      <c r="D305" s="531" t="s">
        <v>2447</v>
      </c>
      <c r="E305" s="482" t="s">
        <v>2448</v>
      </c>
      <c r="F305" s="503" t="s">
        <v>1824</v>
      </c>
      <c r="G305" s="369">
        <v>0</v>
      </c>
      <c r="H305" s="369">
        <v>0</v>
      </c>
      <c r="I305" s="532">
        <v>0</v>
      </c>
      <c r="J305" s="369">
        <v>1E-3</v>
      </c>
      <c r="K305" s="369">
        <v>2E-3</v>
      </c>
      <c r="L305" s="410">
        <v>5.0000000000000001E-3</v>
      </c>
      <c r="M305" s="379"/>
      <c r="N305" s="379"/>
    </row>
    <row r="306" spans="1:14" x14ac:dyDescent="0.2">
      <c r="A306" s="407">
        <v>3414860536</v>
      </c>
      <c r="B306" s="401" t="s">
        <v>1380</v>
      </c>
      <c r="C306" s="421" t="s">
        <v>625</v>
      </c>
      <c r="D306" s="421" t="s">
        <v>199</v>
      </c>
      <c r="E306" s="407" t="s">
        <v>2448</v>
      </c>
      <c r="F306" s="407" t="s">
        <v>1824</v>
      </c>
      <c r="G306" s="409">
        <v>0</v>
      </c>
      <c r="H306" s="409">
        <v>0</v>
      </c>
      <c r="I306" s="409">
        <v>0</v>
      </c>
      <c r="J306" s="409">
        <v>0</v>
      </c>
      <c r="K306" s="409">
        <v>0</v>
      </c>
      <c r="L306" s="410">
        <v>5.0000000000000001E-3</v>
      </c>
      <c r="M306" s="379"/>
      <c r="N306" s="379"/>
    </row>
    <row r="307" spans="1:14" x14ac:dyDescent="0.2">
      <c r="A307" s="407">
        <v>3187172437</v>
      </c>
      <c r="B307" s="469" t="s">
        <v>1390</v>
      </c>
      <c r="C307" s="308" t="s">
        <v>604</v>
      </c>
      <c r="D307" s="407"/>
      <c r="E307" s="407"/>
      <c r="F307" s="354" t="s">
        <v>1824</v>
      </c>
      <c r="G307" s="357">
        <v>0</v>
      </c>
      <c r="H307" s="357">
        <v>0</v>
      </c>
      <c r="I307" s="357">
        <v>0</v>
      </c>
      <c r="J307" s="357">
        <v>0</v>
      </c>
      <c r="K307" s="357">
        <v>0</v>
      </c>
      <c r="L307" s="361">
        <v>0.02</v>
      </c>
      <c r="M307" s="379"/>
      <c r="N307" s="379"/>
    </row>
    <row r="308" spans="1:14" x14ac:dyDescent="0.2">
      <c r="A308" s="407">
        <v>3187172436</v>
      </c>
      <c r="B308" s="469" t="s">
        <v>1390</v>
      </c>
      <c r="C308" s="308" t="s">
        <v>605</v>
      </c>
      <c r="D308" s="407"/>
      <c r="E308" s="407"/>
      <c r="F308" s="354"/>
      <c r="G308" s="271">
        <v>0</v>
      </c>
      <c r="H308" s="271">
        <v>0</v>
      </c>
      <c r="I308" s="271">
        <v>0.12</v>
      </c>
      <c r="J308" s="271">
        <v>0.5</v>
      </c>
      <c r="K308" s="271">
        <v>1.2</v>
      </c>
      <c r="L308" s="410">
        <v>1.2</v>
      </c>
      <c r="M308" s="379"/>
      <c r="N308" s="379"/>
    </row>
    <row r="309" spans="1:14" x14ac:dyDescent="0.2">
      <c r="A309" s="407">
        <v>3187172379</v>
      </c>
      <c r="B309" s="469" t="s">
        <v>1371</v>
      </c>
      <c r="C309" s="407" t="s">
        <v>603</v>
      </c>
      <c r="D309" s="407"/>
      <c r="E309" s="407"/>
      <c r="F309" s="354" t="s">
        <v>1824</v>
      </c>
      <c r="G309" s="357">
        <v>0</v>
      </c>
      <c r="H309" s="357">
        <v>0</v>
      </c>
      <c r="I309" s="357">
        <v>0</v>
      </c>
      <c r="J309" s="357">
        <v>0</v>
      </c>
      <c r="K309" s="357">
        <v>0</v>
      </c>
      <c r="L309" s="361">
        <v>0.02</v>
      </c>
      <c r="M309" s="379"/>
      <c r="N309" s="379"/>
    </row>
    <row r="310" spans="1:14" x14ac:dyDescent="0.2">
      <c r="A310" s="388">
        <v>3187172438</v>
      </c>
      <c r="B310" s="402" t="s">
        <v>1307</v>
      </c>
      <c r="C310" s="393" t="s">
        <v>1373</v>
      </c>
      <c r="D310" s="393"/>
      <c r="E310" s="393"/>
      <c r="F310" s="393" t="s">
        <v>1824</v>
      </c>
      <c r="G310" s="375">
        <v>0</v>
      </c>
      <c r="H310" s="375">
        <v>0</v>
      </c>
      <c r="I310" s="266">
        <v>0</v>
      </c>
      <c r="J310" s="375">
        <v>0.2</v>
      </c>
      <c r="K310" s="375">
        <v>0.5</v>
      </c>
      <c r="L310" s="473">
        <v>0.5</v>
      </c>
      <c r="M310" s="379"/>
      <c r="N310" s="379"/>
    </row>
    <row r="311" spans="1:14" x14ac:dyDescent="0.2">
      <c r="A311" s="407">
        <v>3187173117</v>
      </c>
      <c r="B311" s="469" t="s">
        <v>1307</v>
      </c>
      <c r="C311" s="407" t="s">
        <v>2459</v>
      </c>
      <c r="D311" s="407"/>
      <c r="E311" s="407"/>
      <c r="F311" s="354" t="s">
        <v>1824</v>
      </c>
      <c r="G311" s="357">
        <v>0</v>
      </c>
      <c r="H311" s="357">
        <v>0</v>
      </c>
      <c r="I311" s="357">
        <v>0</v>
      </c>
      <c r="J311" s="357">
        <v>0</v>
      </c>
      <c r="K311" s="357">
        <v>0</v>
      </c>
      <c r="L311" s="361">
        <v>0.04</v>
      </c>
      <c r="M311" s="379"/>
      <c r="N311" s="379"/>
    </row>
    <row r="312" spans="1:14" x14ac:dyDescent="0.2">
      <c r="A312" s="388">
        <v>3187170415</v>
      </c>
      <c r="B312" s="477" t="s">
        <v>1349</v>
      </c>
      <c r="C312" s="394" t="s">
        <v>1381</v>
      </c>
      <c r="D312" s="393"/>
      <c r="E312" s="393"/>
      <c r="F312" s="393" t="s">
        <v>1824</v>
      </c>
      <c r="G312" s="375">
        <v>0</v>
      </c>
      <c r="H312" s="375">
        <v>0</v>
      </c>
      <c r="I312" s="375">
        <v>0</v>
      </c>
      <c r="J312" s="266">
        <v>3.0000000000000001E-3</v>
      </c>
      <c r="K312" s="266">
        <v>5.0000000000000001E-3</v>
      </c>
      <c r="L312" s="478">
        <v>5.0000000000000001E-3</v>
      </c>
      <c r="M312" s="379"/>
      <c r="N312" s="379"/>
    </row>
    <row r="313" spans="1:14" x14ac:dyDescent="0.2">
      <c r="A313" s="388">
        <v>3187170434</v>
      </c>
      <c r="B313" s="477" t="s">
        <v>1375</v>
      </c>
      <c r="C313" s="394" t="s">
        <v>1376</v>
      </c>
      <c r="D313" s="393"/>
      <c r="E313" s="393"/>
      <c r="F313" s="393" t="s">
        <v>1824</v>
      </c>
      <c r="G313" s="375">
        <v>0</v>
      </c>
      <c r="H313" s="375">
        <v>0</v>
      </c>
      <c r="I313" s="375">
        <v>0</v>
      </c>
      <c r="J313" s="266">
        <v>3.0000000000000001E-3</v>
      </c>
      <c r="K313" s="266">
        <v>5.0000000000000001E-3</v>
      </c>
      <c r="L313" s="478">
        <v>5.0000000000000001E-3</v>
      </c>
      <c r="M313" s="379"/>
      <c r="N313" s="379"/>
    </row>
    <row r="314" spans="1:14" x14ac:dyDescent="0.2">
      <c r="A314" s="388" t="s">
        <v>2449</v>
      </c>
      <c r="B314" s="402" t="s">
        <v>1370</v>
      </c>
      <c r="C314" s="393" t="s">
        <v>2450</v>
      </c>
      <c r="D314" s="393"/>
      <c r="E314" s="393"/>
      <c r="F314" s="503" t="s">
        <v>1824</v>
      </c>
      <c r="G314" s="369">
        <v>0</v>
      </c>
      <c r="H314" s="369">
        <v>0</v>
      </c>
      <c r="I314" s="532">
        <v>0</v>
      </c>
      <c r="J314" s="369">
        <v>0.5</v>
      </c>
      <c r="K314" s="369">
        <v>1</v>
      </c>
      <c r="L314" s="504">
        <v>1</v>
      </c>
      <c r="M314" s="379"/>
      <c r="N314" s="379"/>
    </row>
    <row r="315" spans="1:14" x14ac:dyDescent="0.2">
      <c r="A315" s="388" t="s">
        <v>2451</v>
      </c>
      <c r="B315" s="402" t="s">
        <v>1371</v>
      </c>
      <c r="C315" s="393" t="s">
        <v>2452</v>
      </c>
      <c r="D315" s="393"/>
      <c r="E315" s="393"/>
      <c r="F315" s="503" t="s">
        <v>1824</v>
      </c>
      <c r="G315" s="369">
        <v>0</v>
      </c>
      <c r="H315" s="369">
        <v>0</v>
      </c>
      <c r="I315" s="532">
        <v>0</v>
      </c>
      <c r="J315" s="369">
        <v>0.26</v>
      </c>
      <c r="K315" s="369">
        <v>0.7</v>
      </c>
      <c r="L315" s="504">
        <v>0.7</v>
      </c>
      <c r="M315" s="379"/>
      <c r="N315" s="379"/>
    </row>
    <row r="316" spans="1:14" x14ac:dyDescent="0.2">
      <c r="A316" s="388" t="s">
        <v>2453</v>
      </c>
      <c r="B316" s="402" t="s">
        <v>1372</v>
      </c>
      <c r="C316" s="393" t="s">
        <v>2454</v>
      </c>
      <c r="D316" s="393"/>
      <c r="E316" s="393"/>
      <c r="F316" s="503" t="s">
        <v>1824</v>
      </c>
      <c r="G316" s="369">
        <v>0</v>
      </c>
      <c r="H316" s="369">
        <v>0</v>
      </c>
      <c r="I316" s="532">
        <v>0</v>
      </c>
      <c r="J316" s="369">
        <v>0.26</v>
      </c>
      <c r="K316" s="369">
        <v>0.7</v>
      </c>
      <c r="L316" s="504">
        <v>0.7</v>
      </c>
      <c r="M316" s="379"/>
      <c r="N316" s="379"/>
    </row>
    <row r="317" spans="1:14" x14ac:dyDescent="0.2">
      <c r="A317" s="388">
        <v>3187170432</v>
      </c>
      <c r="B317" s="477" t="s">
        <v>1377</v>
      </c>
      <c r="C317" s="394" t="s">
        <v>1378</v>
      </c>
      <c r="D317" s="393"/>
      <c r="E317" s="393"/>
      <c r="F317" s="393" t="s">
        <v>1824</v>
      </c>
      <c r="G317" s="375">
        <v>0</v>
      </c>
      <c r="H317" s="375">
        <v>0</v>
      </c>
      <c r="I317" s="375">
        <v>0</v>
      </c>
      <c r="J317" s="266">
        <v>3.0000000000000001E-3</v>
      </c>
      <c r="K317" s="266">
        <v>5.0000000000000001E-3</v>
      </c>
      <c r="L317" s="478">
        <v>5.0000000000000001E-3</v>
      </c>
      <c r="M317" s="379"/>
      <c r="N317" s="379"/>
    </row>
    <row r="318" spans="1:14" x14ac:dyDescent="0.2">
      <c r="A318" s="388" t="s">
        <v>2457</v>
      </c>
      <c r="B318" s="477" t="s">
        <v>1379</v>
      </c>
      <c r="C318" s="394" t="s">
        <v>2458</v>
      </c>
      <c r="D318" s="393"/>
      <c r="E318" s="393"/>
      <c r="F318" s="503" t="s">
        <v>1824</v>
      </c>
      <c r="G318" s="369">
        <v>0</v>
      </c>
      <c r="H318" s="369">
        <v>0</v>
      </c>
      <c r="I318" s="369">
        <v>0</v>
      </c>
      <c r="J318" s="532">
        <v>0.04</v>
      </c>
      <c r="K318" s="532">
        <v>0.06</v>
      </c>
      <c r="L318" s="533">
        <v>0.06</v>
      </c>
      <c r="M318" s="379"/>
      <c r="N318" s="379"/>
    </row>
    <row r="319" spans="1:14" x14ac:dyDescent="0.2">
      <c r="A319" s="407"/>
      <c r="B319" s="466" t="s">
        <v>621</v>
      </c>
      <c r="C319" s="308"/>
      <c r="D319" s="407"/>
      <c r="E319" s="407"/>
      <c r="F319" s="354"/>
      <c r="G319" s="357"/>
      <c r="H319" s="357"/>
      <c r="I319" s="357"/>
      <c r="J319" s="357"/>
      <c r="K319" s="357"/>
      <c r="L319" s="361"/>
      <c r="M319" s="379"/>
      <c r="N319" s="379"/>
    </row>
    <row r="320" spans="1:14" x14ac:dyDescent="0.2">
      <c r="A320" s="388">
        <v>3187170378</v>
      </c>
      <c r="B320" s="402" t="s">
        <v>1374</v>
      </c>
      <c r="C320" s="393" t="s">
        <v>618</v>
      </c>
      <c r="D320" s="393"/>
      <c r="E320" s="393"/>
      <c r="F320" s="393" t="s">
        <v>1824</v>
      </c>
      <c r="G320" s="375">
        <v>0</v>
      </c>
      <c r="H320" s="375">
        <v>0</v>
      </c>
      <c r="I320" s="375">
        <v>0</v>
      </c>
      <c r="J320" s="375">
        <v>5.0000000000000001E-3</v>
      </c>
      <c r="K320" s="375">
        <v>0.01</v>
      </c>
      <c r="L320" s="473">
        <v>0.01</v>
      </c>
      <c r="M320" s="379"/>
      <c r="N320" s="379"/>
    </row>
    <row r="321" spans="1:14" x14ac:dyDescent="0.2">
      <c r="A321" s="388" t="s">
        <v>2455</v>
      </c>
      <c r="B321" s="402" t="s">
        <v>2456</v>
      </c>
      <c r="C321" s="393" t="s">
        <v>613</v>
      </c>
      <c r="D321" s="531" t="s">
        <v>2447</v>
      </c>
      <c r="E321" s="393" t="s">
        <v>2448</v>
      </c>
      <c r="F321" s="503" t="s">
        <v>1824</v>
      </c>
      <c r="G321" s="369">
        <v>0</v>
      </c>
      <c r="H321" s="369">
        <v>0</v>
      </c>
      <c r="I321" s="369">
        <v>0</v>
      </c>
      <c r="J321" s="532">
        <v>5.0000000000000001E-3</v>
      </c>
      <c r="K321" s="532">
        <v>0.01</v>
      </c>
      <c r="L321" s="533">
        <v>0.01</v>
      </c>
      <c r="M321" s="417"/>
      <c r="N321" s="379"/>
    </row>
    <row r="322" spans="1:14" x14ac:dyDescent="0.2">
      <c r="A322" s="388">
        <v>3187171296</v>
      </c>
      <c r="B322" s="402" t="s">
        <v>2456</v>
      </c>
      <c r="C322" s="393" t="s">
        <v>614</v>
      </c>
      <c r="D322" s="393"/>
      <c r="E322" s="393" t="s">
        <v>1369</v>
      </c>
      <c r="F322" s="503" t="s">
        <v>1824</v>
      </c>
      <c r="G322" s="369">
        <v>0</v>
      </c>
      <c r="H322" s="369">
        <v>0</v>
      </c>
      <c r="I322" s="369">
        <v>0</v>
      </c>
      <c r="J322" s="532">
        <v>5.0000000000000001E-3</v>
      </c>
      <c r="K322" s="532">
        <v>0.01</v>
      </c>
      <c r="L322" s="533">
        <v>0.01</v>
      </c>
      <c r="M322" s="406"/>
      <c r="N322" s="379"/>
    </row>
    <row r="323" spans="1:14" x14ac:dyDescent="0.2">
      <c r="A323" s="534" t="s">
        <v>2464</v>
      </c>
      <c r="B323" s="469" t="s">
        <v>2456</v>
      </c>
      <c r="C323" s="393" t="s">
        <v>619</v>
      </c>
      <c r="D323" s="421" t="s">
        <v>199</v>
      </c>
      <c r="E323" s="407" t="s">
        <v>2461</v>
      </c>
      <c r="F323" s="354" t="s">
        <v>1824</v>
      </c>
      <c r="G323" s="357">
        <v>0</v>
      </c>
      <c r="H323" s="357">
        <v>0</v>
      </c>
      <c r="I323" s="357">
        <v>0</v>
      </c>
      <c r="J323" s="357">
        <v>0</v>
      </c>
      <c r="K323" s="357">
        <v>0</v>
      </c>
      <c r="L323" s="361">
        <v>1</v>
      </c>
      <c r="M323" s="417"/>
      <c r="N323" s="379"/>
    </row>
    <row r="324" spans="1:14" x14ac:dyDescent="0.2">
      <c r="A324" s="407">
        <v>3426100144</v>
      </c>
      <c r="B324" s="469" t="s">
        <v>1380</v>
      </c>
      <c r="C324" s="421" t="s">
        <v>620</v>
      </c>
      <c r="D324" s="407"/>
      <c r="E324" s="407" t="s">
        <v>2460</v>
      </c>
      <c r="F324" s="354" t="s">
        <v>1824</v>
      </c>
      <c r="G324" s="357">
        <v>0</v>
      </c>
      <c r="H324" s="357">
        <v>0</v>
      </c>
      <c r="I324" s="357">
        <v>0</v>
      </c>
      <c r="J324" s="357">
        <v>0</v>
      </c>
      <c r="K324" s="357">
        <v>0</v>
      </c>
      <c r="L324" s="361">
        <v>1</v>
      </c>
      <c r="M324" s="406"/>
      <c r="N324" s="379"/>
    </row>
    <row r="325" spans="1:14" x14ac:dyDescent="0.2">
      <c r="A325" s="407">
        <v>3187172439</v>
      </c>
      <c r="B325" s="469" t="s">
        <v>1391</v>
      </c>
      <c r="C325" s="407" t="s">
        <v>1392</v>
      </c>
      <c r="D325" s="407"/>
      <c r="E325" s="407"/>
      <c r="F325" s="407" t="s">
        <v>1824</v>
      </c>
      <c r="G325" s="409">
        <v>0</v>
      </c>
      <c r="H325" s="409">
        <v>0</v>
      </c>
      <c r="I325" s="409">
        <v>0</v>
      </c>
      <c r="J325" s="409">
        <v>0</v>
      </c>
      <c r="K325" s="409">
        <v>0</v>
      </c>
      <c r="L325" s="410">
        <v>1</v>
      </c>
      <c r="M325" s="379"/>
      <c r="N325" s="379"/>
    </row>
    <row r="326" spans="1:14" x14ac:dyDescent="0.2">
      <c r="A326" s="407">
        <v>3187171419</v>
      </c>
      <c r="B326" s="469" t="s">
        <v>1393</v>
      </c>
      <c r="C326" s="407" t="s">
        <v>1394</v>
      </c>
      <c r="D326" s="407"/>
      <c r="E326" s="407" t="s">
        <v>1369</v>
      </c>
      <c r="F326" s="407" t="s">
        <v>1824</v>
      </c>
      <c r="G326" s="409">
        <v>0</v>
      </c>
      <c r="H326" s="409">
        <v>0</v>
      </c>
      <c r="I326" s="409">
        <v>0</v>
      </c>
      <c r="J326" s="409">
        <v>0</v>
      </c>
      <c r="K326" s="409">
        <v>0</v>
      </c>
      <c r="L326" s="410">
        <v>0.3</v>
      </c>
      <c r="M326" s="379"/>
      <c r="N326" s="379"/>
    </row>
    <row r="327" spans="1:14" x14ac:dyDescent="0.2">
      <c r="A327" s="407">
        <v>3429600223</v>
      </c>
      <c r="B327" s="469" t="s">
        <v>2466</v>
      </c>
      <c r="C327" s="407" t="s">
        <v>622</v>
      </c>
      <c r="D327" s="407"/>
      <c r="E327" s="407" t="s">
        <v>2467</v>
      </c>
      <c r="F327" s="354" t="s">
        <v>1824</v>
      </c>
      <c r="G327" s="357">
        <v>0</v>
      </c>
      <c r="H327" s="357">
        <v>0</v>
      </c>
      <c r="I327" s="357">
        <v>0</v>
      </c>
      <c r="J327" s="357">
        <v>0</v>
      </c>
      <c r="K327" s="357">
        <v>0</v>
      </c>
      <c r="L327" s="361">
        <v>1</v>
      </c>
      <c r="M327" s="417"/>
      <c r="N327" s="379"/>
    </row>
    <row r="328" spans="1:14" x14ac:dyDescent="0.2">
      <c r="A328" s="407">
        <v>3187173132</v>
      </c>
      <c r="B328" s="469" t="s">
        <v>1395</v>
      </c>
      <c r="C328" s="407" t="s">
        <v>2465</v>
      </c>
      <c r="D328" s="407"/>
      <c r="E328" s="407"/>
      <c r="F328" s="354" t="s">
        <v>1824</v>
      </c>
      <c r="G328" s="357">
        <v>0</v>
      </c>
      <c r="H328" s="357">
        <v>0</v>
      </c>
      <c r="I328" s="357">
        <v>0</v>
      </c>
      <c r="J328" s="357">
        <v>0</v>
      </c>
      <c r="K328" s="357">
        <v>0</v>
      </c>
      <c r="L328" s="361">
        <v>1</v>
      </c>
      <c r="M328" s="476"/>
      <c r="N328" s="379"/>
    </row>
    <row r="329" spans="1:14" x14ac:dyDescent="0.2">
      <c r="A329" s="407">
        <v>3187171320</v>
      </c>
      <c r="B329" s="469" t="s">
        <v>1395</v>
      </c>
      <c r="C329" s="407" t="s">
        <v>1396</v>
      </c>
      <c r="D329" s="407"/>
      <c r="E329" s="407"/>
      <c r="F329" s="354" t="s">
        <v>1824</v>
      </c>
      <c r="G329" s="357">
        <v>0</v>
      </c>
      <c r="H329" s="357">
        <v>0</v>
      </c>
      <c r="I329" s="357">
        <v>0</v>
      </c>
      <c r="J329" s="357">
        <v>0</v>
      </c>
      <c r="K329" s="357">
        <v>0</v>
      </c>
      <c r="L329" s="361">
        <v>1</v>
      </c>
      <c r="M329" s="406"/>
      <c r="N329" s="379"/>
    </row>
    <row r="330" spans="1:14" ht="16.5" customHeight="1" x14ac:dyDescent="0.2">
      <c r="A330" s="407">
        <v>3187170435</v>
      </c>
      <c r="B330" s="401" t="s">
        <v>2462</v>
      </c>
      <c r="C330" s="407" t="s">
        <v>1397</v>
      </c>
      <c r="D330" s="407"/>
      <c r="E330" s="407"/>
      <c r="F330" s="407" t="s">
        <v>1824</v>
      </c>
      <c r="G330" s="409">
        <v>0</v>
      </c>
      <c r="H330" s="409">
        <v>0</v>
      </c>
      <c r="I330" s="409">
        <v>0</v>
      </c>
      <c r="J330" s="409">
        <v>0</v>
      </c>
      <c r="K330" s="409">
        <v>0</v>
      </c>
      <c r="L330" s="410">
        <v>1</v>
      </c>
      <c r="M330" s="379"/>
      <c r="N330" s="379"/>
    </row>
    <row r="331" spans="1:14" x14ac:dyDescent="0.2">
      <c r="A331" s="407">
        <v>3187173118</v>
      </c>
      <c r="B331" s="469" t="s">
        <v>1307</v>
      </c>
      <c r="C331" s="407" t="s">
        <v>2463</v>
      </c>
      <c r="D331" s="407"/>
      <c r="E331" s="407"/>
      <c r="F331" s="354" t="s">
        <v>1824</v>
      </c>
      <c r="G331" s="357">
        <v>0</v>
      </c>
      <c r="H331" s="357">
        <v>0</v>
      </c>
      <c r="I331" s="357">
        <v>0</v>
      </c>
      <c r="J331" s="357">
        <v>0</v>
      </c>
      <c r="K331" s="357">
        <v>0</v>
      </c>
      <c r="L331" s="361">
        <v>1</v>
      </c>
      <c r="M331" s="379"/>
      <c r="N331" s="379"/>
    </row>
    <row r="332" spans="1:14" x14ac:dyDescent="0.2">
      <c r="A332" s="407"/>
      <c r="B332" s="506" t="s">
        <v>648</v>
      </c>
      <c r="C332" s="407"/>
      <c r="D332" s="407"/>
      <c r="E332" s="407"/>
      <c r="F332" s="353"/>
      <c r="G332" s="356"/>
      <c r="H332" s="356"/>
      <c r="I332" s="356"/>
      <c r="J332" s="356"/>
      <c r="K332" s="356"/>
      <c r="L332" s="360"/>
      <c r="M332" s="379"/>
      <c r="N332" s="379"/>
    </row>
    <row r="333" spans="1:14" x14ac:dyDescent="0.2">
      <c r="A333" s="388" t="s">
        <v>13</v>
      </c>
      <c r="B333" s="402" t="s">
        <v>1372</v>
      </c>
      <c r="C333" s="482" t="s">
        <v>14</v>
      </c>
      <c r="D333" s="475"/>
      <c r="E333" s="475"/>
      <c r="F333" s="503" t="s">
        <v>1824</v>
      </c>
      <c r="G333" s="369">
        <v>0</v>
      </c>
      <c r="H333" s="369">
        <v>0</v>
      </c>
      <c r="I333" s="532">
        <v>0</v>
      </c>
      <c r="J333" s="369">
        <v>0.52</v>
      </c>
      <c r="K333" s="369">
        <v>1</v>
      </c>
      <c r="L333" s="504">
        <v>1.5</v>
      </c>
      <c r="M333" s="417"/>
      <c r="N333" s="379"/>
    </row>
    <row r="334" spans="1:14" x14ac:dyDescent="0.2">
      <c r="A334" s="388">
        <v>3187171328</v>
      </c>
      <c r="B334" s="402" t="s">
        <v>1372</v>
      </c>
      <c r="C334" s="486" t="s">
        <v>1435</v>
      </c>
      <c r="D334" s="393"/>
      <c r="E334" s="393"/>
      <c r="F334" s="503" t="s">
        <v>1824</v>
      </c>
      <c r="G334" s="369">
        <v>0</v>
      </c>
      <c r="H334" s="369">
        <v>0</v>
      </c>
      <c r="I334" s="532">
        <v>0</v>
      </c>
      <c r="J334" s="369">
        <v>0.52</v>
      </c>
      <c r="K334" s="369">
        <v>1</v>
      </c>
      <c r="L334" s="504">
        <v>1.5</v>
      </c>
      <c r="M334" s="406"/>
      <c r="N334" s="379"/>
    </row>
    <row r="335" spans="1:14" x14ac:dyDescent="0.2">
      <c r="A335" s="388">
        <v>3187170121</v>
      </c>
      <c r="B335" s="402" t="s">
        <v>1436</v>
      </c>
      <c r="C335" s="393" t="s">
        <v>1437</v>
      </c>
      <c r="D335" s="393"/>
      <c r="E335" s="393"/>
      <c r="F335" s="393" t="s">
        <v>1824</v>
      </c>
      <c r="G335" s="375">
        <v>0</v>
      </c>
      <c r="H335" s="375">
        <v>0</v>
      </c>
      <c r="I335" s="266">
        <v>0</v>
      </c>
      <c r="J335" s="375">
        <v>3.2</v>
      </c>
      <c r="K335" s="375">
        <v>8</v>
      </c>
      <c r="L335" s="473">
        <v>10</v>
      </c>
      <c r="M335" s="379"/>
      <c r="N335" s="379"/>
    </row>
    <row r="336" spans="1:14" x14ac:dyDescent="0.2">
      <c r="A336" s="388">
        <v>3187170122</v>
      </c>
      <c r="B336" s="402" t="s">
        <v>1372</v>
      </c>
      <c r="C336" s="393" t="s">
        <v>1438</v>
      </c>
      <c r="D336" s="393"/>
      <c r="E336" s="393"/>
      <c r="F336" s="393" t="s">
        <v>1824</v>
      </c>
      <c r="G336" s="375">
        <v>0</v>
      </c>
      <c r="H336" s="375">
        <v>0</v>
      </c>
      <c r="I336" s="266">
        <v>0</v>
      </c>
      <c r="J336" s="375">
        <v>0.75</v>
      </c>
      <c r="K336" s="375">
        <v>1</v>
      </c>
      <c r="L336" s="473">
        <v>1</v>
      </c>
      <c r="M336" s="379"/>
      <c r="N336" s="379"/>
    </row>
    <row r="337" spans="1:14" x14ac:dyDescent="0.2">
      <c r="A337" s="388" t="s">
        <v>16</v>
      </c>
      <c r="B337" s="402" t="s">
        <v>1436</v>
      </c>
      <c r="C337" s="393" t="s">
        <v>17</v>
      </c>
      <c r="D337" s="393" t="s">
        <v>18</v>
      </c>
      <c r="E337" s="393" t="s">
        <v>19</v>
      </c>
      <c r="F337" s="503" t="s">
        <v>1824</v>
      </c>
      <c r="G337" s="369">
        <v>0</v>
      </c>
      <c r="H337" s="369">
        <v>0</v>
      </c>
      <c r="I337" s="369">
        <v>0</v>
      </c>
      <c r="J337" s="369">
        <v>0.35</v>
      </c>
      <c r="K337" s="369">
        <v>0.8</v>
      </c>
      <c r="L337" s="504">
        <v>0.8</v>
      </c>
      <c r="M337" s="417"/>
      <c r="N337" s="379"/>
    </row>
    <row r="338" spans="1:14" x14ac:dyDescent="0.2">
      <c r="A338" s="388">
        <v>3187170428</v>
      </c>
      <c r="B338" s="402" t="s">
        <v>1436</v>
      </c>
      <c r="C338" s="393" t="s">
        <v>1440</v>
      </c>
      <c r="D338" s="393"/>
      <c r="E338" s="393"/>
      <c r="F338" s="503" t="s">
        <v>1824</v>
      </c>
      <c r="G338" s="369">
        <v>0</v>
      </c>
      <c r="H338" s="369">
        <v>0</v>
      </c>
      <c r="I338" s="369">
        <v>0</v>
      </c>
      <c r="J338" s="369">
        <v>0.35</v>
      </c>
      <c r="K338" s="369">
        <v>0.8</v>
      </c>
      <c r="L338" s="504">
        <v>0.8</v>
      </c>
      <c r="M338" s="406"/>
      <c r="N338" s="379"/>
    </row>
    <row r="339" spans="1:14" x14ac:dyDescent="0.2">
      <c r="A339" s="388" t="s">
        <v>20</v>
      </c>
      <c r="B339" s="402" t="s">
        <v>1372</v>
      </c>
      <c r="C339" s="393" t="s">
        <v>21</v>
      </c>
      <c r="D339" s="393" t="s">
        <v>22</v>
      </c>
      <c r="E339" s="393" t="s">
        <v>23</v>
      </c>
      <c r="F339" s="503" t="s">
        <v>1824</v>
      </c>
      <c r="G339" s="369">
        <v>0</v>
      </c>
      <c r="H339" s="369">
        <v>0</v>
      </c>
      <c r="I339" s="369">
        <v>0</v>
      </c>
      <c r="J339" s="369">
        <v>0.4</v>
      </c>
      <c r="K339" s="369">
        <v>1</v>
      </c>
      <c r="L339" s="504">
        <v>1</v>
      </c>
      <c r="M339" s="417"/>
      <c r="N339" s="379"/>
    </row>
    <row r="340" spans="1:14" x14ac:dyDescent="0.2">
      <c r="A340" s="388">
        <v>3187171326</v>
      </c>
      <c r="B340" s="402" t="s">
        <v>1372</v>
      </c>
      <c r="C340" s="393" t="s">
        <v>1441</v>
      </c>
      <c r="D340" s="393"/>
      <c r="E340" s="393"/>
      <c r="F340" s="503" t="s">
        <v>1824</v>
      </c>
      <c r="G340" s="369">
        <v>0</v>
      </c>
      <c r="H340" s="369">
        <v>0</v>
      </c>
      <c r="I340" s="369">
        <v>0</v>
      </c>
      <c r="J340" s="369">
        <v>0.4</v>
      </c>
      <c r="K340" s="369">
        <v>1</v>
      </c>
      <c r="L340" s="504">
        <v>1</v>
      </c>
      <c r="M340" s="406"/>
      <c r="N340" s="379"/>
    </row>
    <row r="341" spans="1:14" x14ac:dyDescent="0.2">
      <c r="A341" s="388">
        <v>3187170441</v>
      </c>
      <c r="B341" s="477" t="s">
        <v>1445</v>
      </c>
      <c r="C341" s="394" t="s">
        <v>1446</v>
      </c>
      <c r="D341" s="393"/>
      <c r="E341" s="393" t="s">
        <v>1447</v>
      </c>
      <c r="F341" s="393" t="s">
        <v>1824</v>
      </c>
      <c r="G341" s="375">
        <v>0</v>
      </c>
      <c r="H341" s="375">
        <v>0</v>
      </c>
      <c r="I341" s="375">
        <v>0</v>
      </c>
      <c r="J341" s="266">
        <v>0.52</v>
      </c>
      <c r="K341" s="266">
        <v>1</v>
      </c>
      <c r="L341" s="478">
        <v>1</v>
      </c>
      <c r="M341" s="379"/>
      <c r="N341" s="379"/>
    </row>
    <row r="342" spans="1:14" x14ac:dyDescent="0.2">
      <c r="A342" s="388">
        <v>3187170195</v>
      </c>
      <c r="B342" s="477" t="s">
        <v>1372</v>
      </c>
      <c r="C342" s="394" t="s">
        <v>1448</v>
      </c>
      <c r="D342" s="393"/>
      <c r="E342" s="393"/>
      <c r="F342" s="393" t="s">
        <v>1824</v>
      </c>
      <c r="G342" s="375">
        <v>0</v>
      </c>
      <c r="H342" s="375">
        <v>0.1</v>
      </c>
      <c r="I342" s="375">
        <v>0.3</v>
      </c>
      <c r="J342" s="375">
        <v>0.5</v>
      </c>
      <c r="K342" s="375">
        <v>0.8</v>
      </c>
      <c r="L342" s="473">
        <v>1</v>
      </c>
      <c r="M342" s="379"/>
      <c r="N342" s="379"/>
    </row>
    <row r="343" spans="1:14" ht="47.25" x14ac:dyDescent="0.2">
      <c r="A343" s="393">
        <v>4212980201</v>
      </c>
      <c r="B343" s="402" t="s">
        <v>1450</v>
      </c>
      <c r="C343" s="393" t="s">
        <v>1451</v>
      </c>
      <c r="D343" s="393"/>
      <c r="E343" s="393"/>
      <c r="F343" s="393" t="s">
        <v>1824</v>
      </c>
      <c r="G343" s="375">
        <v>0</v>
      </c>
      <c r="H343" s="375">
        <v>0</v>
      </c>
      <c r="I343" s="375">
        <v>0</v>
      </c>
      <c r="J343" s="375">
        <v>0</v>
      </c>
      <c r="K343" s="375">
        <v>0.5</v>
      </c>
      <c r="L343" s="478">
        <v>0.6</v>
      </c>
      <c r="M343" s="379"/>
      <c r="N343" s="379"/>
    </row>
    <row r="344" spans="1:14" x14ac:dyDescent="0.2">
      <c r="A344" s="393">
        <v>4218720183</v>
      </c>
      <c r="B344" s="428" t="s">
        <v>44</v>
      </c>
      <c r="C344" s="393" t="s">
        <v>41</v>
      </c>
      <c r="D344" s="443" t="s">
        <v>42</v>
      </c>
      <c r="E344" s="393" t="s">
        <v>43</v>
      </c>
      <c r="F344" s="403" t="s">
        <v>1824</v>
      </c>
      <c r="G344" s="369">
        <v>0</v>
      </c>
      <c r="H344" s="369">
        <v>0</v>
      </c>
      <c r="I344" s="369">
        <v>0</v>
      </c>
      <c r="J344" s="369">
        <v>0</v>
      </c>
      <c r="K344" s="532">
        <v>0.1</v>
      </c>
      <c r="L344" s="533">
        <v>0.15</v>
      </c>
      <c r="M344" s="417"/>
      <c r="N344" s="379"/>
    </row>
    <row r="345" spans="1:14" x14ac:dyDescent="0.2">
      <c r="A345" s="392">
        <v>4218720033</v>
      </c>
      <c r="B345" s="428" t="s">
        <v>44</v>
      </c>
      <c r="C345" s="392" t="s">
        <v>2263</v>
      </c>
      <c r="D345" s="392"/>
      <c r="E345" s="392"/>
      <c r="F345" s="403" t="s">
        <v>1824</v>
      </c>
      <c r="G345" s="369">
        <v>0</v>
      </c>
      <c r="H345" s="369">
        <v>0</v>
      </c>
      <c r="I345" s="369">
        <v>0</v>
      </c>
      <c r="J345" s="369">
        <v>0</v>
      </c>
      <c r="K345" s="532">
        <v>0.1</v>
      </c>
      <c r="L345" s="533">
        <v>0.15</v>
      </c>
      <c r="M345" s="406"/>
      <c r="N345" s="379"/>
    </row>
    <row r="346" spans="1:14" x14ac:dyDescent="0.2">
      <c r="A346" s="392">
        <v>4218710026</v>
      </c>
      <c r="B346" s="428" t="s">
        <v>2264</v>
      </c>
      <c r="C346" s="392" t="s">
        <v>2265</v>
      </c>
      <c r="D346" s="392"/>
      <c r="E346" s="392" t="s">
        <v>2266</v>
      </c>
      <c r="F346" s="380" t="s">
        <v>1824</v>
      </c>
      <c r="G346" s="375">
        <v>0</v>
      </c>
      <c r="H346" s="375">
        <v>0</v>
      </c>
      <c r="I346" s="375">
        <v>0</v>
      </c>
      <c r="J346" s="375">
        <v>0</v>
      </c>
      <c r="K346" s="266">
        <v>4</v>
      </c>
      <c r="L346" s="478">
        <v>4</v>
      </c>
      <c r="M346" s="379"/>
      <c r="N346" s="379"/>
    </row>
    <row r="347" spans="1:14" x14ac:dyDescent="0.2">
      <c r="A347" s="407"/>
      <c r="B347" s="605" t="s">
        <v>1399</v>
      </c>
      <c r="C347" s="606"/>
      <c r="D347" s="407"/>
      <c r="E347" s="407"/>
      <c r="F347" s="407"/>
      <c r="G347" s="409"/>
      <c r="H347" s="409"/>
      <c r="I347" s="409"/>
      <c r="J347" s="409"/>
      <c r="K347" s="409"/>
      <c r="L347" s="410"/>
      <c r="M347" s="379"/>
      <c r="N347" s="379"/>
    </row>
    <row r="348" spans="1:14" x14ac:dyDescent="0.2">
      <c r="A348" s="407">
        <v>3187173180</v>
      </c>
      <c r="B348" s="469" t="s">
        <v>1307</v>
      </c>
      <c r="C348" s="535" t="s">
        <v>493</v>
      </c>
      <c r="D348" s="421" t="s">
        <v>2469</v>
      </c>
      <c r="E348" s="407"/>
      <c r="F348" s="354" t="s">
        <v>1824</v>
      </c>
      <c r="G348" s="357">
        <v>0</v>
      </c>
      <c r="H348" s="357">
        <v>0</v>
      </c>
      <c r="I348" s="357">
        <v>0</v>
      </c>
      <c r="J348" s="357">
        <v>0</v>
      </c>
      <c r="K348" s="357">
        <v>0</v>
      </c>
      <c r="L348" s="361">
        <v>0.12</v>
      </c>
      <c r="M348" s="417"/>
      <c r="N348" s="379"/>
    </row>
    <row r="349" spans="1:14" x14ac:dyDescent="0.2">
      <c r="A349" s="395" t="s">
        <v>2470</v>
      </c>
      <c r="B349" s="469" t="s">
        <v>1307</v>
      </c>
      <c r="C349" s="535" t="s">
        <v>2468</v>
      </c>
      <c r="D349" s="407"/>
      <c r="E349" s="407"/>
      <c r="F349" s="354" t="s">
        <v>1824</v>
      </c>
      <c r="G349" s="357">
        <v>0</v>
      </c>
      <c r="H349" s="357">
        <v>0</v>
      </c>
      <c r="I349" s="357">
        <v>0</v>
      </c>
      <c r="J349" s="357">
        <v>0</v>
      </c>
      <c r="K349" s="357">
        <v>0</v>
      </c>
      <c r="L349" s="361">
        <v>0.12</v>
      </c>
      <c r="M349" s="406"/>
      <c r="N349" s="379"/>
    </row>
    <row r="350" spans="1:14" x14ac:dyDescent="0.2">
      <c r="A350" s="407">
        <v>3187173181</v>
      </c>
      <c r="B350" s="469" t="s">
        <v>1400</v>
      </c>
      <c r="C350" s="407" t="s">
        <v>492</v>
      </c>
      <c r="D350" s="421" t="s">
        <v>2469</v>
      </c>
      <c r="E350" s="407"/>
      <c r="F350" s="354" t="s">
        <v>1824</v>
      </c>
      <c r="G350" s="357">
        <v>0</v>
      </c>
      <c r="H350" s="357">
        <v>0</v>
      </c>
      <c r="I350" s="357">
        <v>0</v>
      </c>
      <c r="J350" s="357">
        <v>0</v>
      </c>
      <c r="K350" s="357">
        <v>0</v>
      </c>
      <c r="L350" s="361">
        <v>0.12</v>
      </c>
      <c r="M350" s="417"/>
      <c r="N350" s="379"/>
    </row>
    <row r="351" spans="1:14" x14ac:dyDescent="0.2">
      <c r="A351" s="395" t="s">
        <v>2472</v>
      </c>
      <c r="B351" s="469" t="s">
        <v>1400</v>
      </c>
      <c r="C351" s="407" t="s">
        <v>2471</v>
      </c>
      <c r="D351" s="407"/>
      <c r="E351" s="407"/>
      <c r="F351" s="354" t="s">
        <v>1824</v>
      </c>
      <c r="G351" s="357">
        <v>0</v>
      </c>
      <c r="H351" s="357">
        <v>0</v>
      </c>
      <c r="I351" s="357">
        <v>0</v>
      </c>
      <c r="J351" s="357">
        <v>0</v>
      </c>
      <c r="K351" s="357">
        <v>0</v>
      </c>
      <c r="L351" s="361">
        <v>0.12</v>
      </c>
      <c r="M351" s="406"/>
      <c r="N351" s="379"/>
    </row>
    <row r="352" spans="1:14" x14ac:dyDescent="0.2">
      <c r="A352" s="407">
        <v>3187171269</v>
      </c>
      <c r="B352" s="469" t="s">
        <v>1401</v>
      </c>
      <c r="C352" s="407" t="s">
        <v>1402</v>
      </c>
      <c r="D352" s="407"/>
      <c r="E352" s="407" t="s">
        <v>1403</v>
      </c>
      <c r="F352" s="407" t="s">
        <v>1824</v>
      </c>
      <c r="G352" s="409">
        <v>0</v>
      </c>
      <c r="H352" s="409">
        <v>0</v>
      </c>
      <c r="I352" s="409">
        <v>0</v>
      </c>
      <c r="J352" s="409">
        <v>0.01</v>
      </c>
      <c r="K352" s="409">
        <v>0.02</v>
      </c>
      <c r="L352" s="410">
        <v>0.03</v>
      </c>
      <c r="M352" s="379"/>
      <c r="N352" s="379"/>
    </row>
    <row r="353" spans="1:14" x14ac:dyDescent="0.2">
      <c r="A353" s="407">
        <v>3187173154</v>
      </c>
      <c r="B353" s="402" t="s">
        <v>1405</v>
      </c>
      <c r="C353" s="407" t="s">
        <v>0</v>
      </c>
      <c r="D353" s="407" t="s">
        <v>1</v>
      </c>
      <c r="E353" s="407" t="s">
        <v>2</v>
      </c>
      <c r="F353" s="503" t="s">
        <v>1824</v>
      </c>
      <c r="G353" s="369">
        <v>0</v>
      </c>
      <c r="H353" s="369">
        <v>0</v>
      </c>
      <c r="I353" s="357">
        <v>0</v>
      </c>
      <c r="J353" s="369">
        <v>0</v>
      </c>
      <c r="K353" s="369">
        <v>0.1</v>
      </c>
      <c r="L353" s="504">
        <v>0.2</v>
      </c>
      <c r="M353" s="417"/>
      <c r="N353" s="379"/>
    </row>
    <row r="354" spans="1:14" x14ac:dyDescent="0.2">
      <c r="A354" s="388">
        <v>3187171325</v>
      </c>
      <c r="B354" s="402" t="s">
        <v>1405</v>
      </c>
      <c r="C354" s="443" t="s">
        <v>1406</v>
      </c>
      <c r="D354" s="393"/>
      <c r="E354" s="393"/>
      <c r="F354" s="503" t="s">
        <v>1824</v>
      </c>
      <c r="G354" s="369">
        <v>0</v>
      </c>
      <c r="H354" s="369">
        <v>0</v>
      </c>
      <c r="I354" s="357">
        <v>0</v>
      </c>
      <c r="J354" s="369">
        <v>0</v>
      </c>
      <c r="K354" s="369">
        <v>0.1</v>
      </c>
      <c r="L354" s="504">
        <v>0.2</v>
      </c>
      <c r="M354" s="406"/>
      <c r="N354" s="379"/>
    </row>
    <row r="355" spans="1:14" ht="31.5" x14ac:dyDescent="0.2">
      <c r="A355" s="388">
        <v>3187170421</v>
      </c>
      <c r="B355" s="402" t="s">
        <v>1407</v>
      </c>
      <c r="C355" s="393" t="s">
        <v>1408</v>
      </c>
      <c r="D355" s="393"/>
      <c r="E355" s="393"/>
      <c r="F355" s="393" t="s">
        <v>1824</v>
      </c>
      <c r="G355" s="375">
        <v>0</v>
      </c>
      <c r="H355" s="375">
        <v>0</v>
      </c>
      <c r="I355" s="409">
        <v>0</v>
      </c>
      <c r="J355" s="375">
        <v>0.04</v>
      </c>
      <c r="K355" s="375">
        <v>0.1</v>
      </c>
      <c r="L355" s="473">
        <v>0.12</v>
      </c>
      <c r="M355" s="379"/>
      <c r="N355" s="379"/>
    </row>
    <row r="356" spans="1:14" x14ac:dyDescent="0.2">
      <c r="A356" s="388">
        <v>3187170420</v>
      </c>
      <c r="B356" s="402" t="s">
        <v>1390</v>
      </c>
      <c r="C356" s="393" t="s">
        <v>1409</v>
      </c>
      <c r="D356" s="393"/>
      <c r="E356" s="393"/>
      <c r="F356" s="393" t="s">
        <v>1824</v>
      </c>
      <c r="G356" s="375">
        <v>0</v>
      </c>
      <c r="H356" s="375">
        <v>0</v>
      </c>
      <c r="I356" s="409">
        <v>0</v>
      </c>
      <c r="J356" s="375">
        <v>0.05</v>
      </c>
      <c r="K356" s="375">
        <v>0.2</v>
      </c>
      <c r="L356" s="473">
        <v>0.4</v>
      </c>
      <c r="M356" s="379"/>
      <c r="N356" s="379"/>
    </row>
    <row r="357" spans="1:14" x14ac:dyDescent="0.2">
      <c r="A357" s="388" t="s">
        <v>3</v>
      </c>
      <c r="B357" s="477" t="s">
        <v>1410</v>
      </c>
      <c r="C357" s="393" t="s">
        <v>4</v>
      </c>
      <c r="D357" s="393"/>
      <c r="E357" s="393"/>
      <c r="F357" s="503" t="s">
        <v>1824</v>
      </c>
      <c r="G357" s="369">
        <v>0</v>
      </c>
      <c r="H357" s="369">
        <v>0</v>
      </c>
      <c r="I357" s="369">
        <v>0</v>
      </c>
      <c r="J357" s="532">
        <v>4.0000000000000001E-3</v>
      </c>
      <c r="K357" s="532">
        <v>0.01</v>
      </c>
      <c r="L357" s="533">
        <v>1.4999999999999999E-2</v>
      </c>
      <c r="M357" s="379"/>
      <c r="N357" s="379"/>
    </row>
    <row r="358" spans="1:14" x14ac:dyDescent="0.2">
      <c r="A358" s="388">
        <v>3187170194</v>
      </c>
      <c r="B358" s="477" t="s">
        <v>1372</v>
      </c>
      <c r="C358" s="394" t="s">
        <v>1411</v>
      </c>
      <c r="D358" s="393"/>
      <c r="E358" s="393"/>
      <c r="F358" s="393" t="s">
        <v>1824</v>
      </c>
      <c r="G358" s="375">
        <v>0</v>
      </c>
      <c r="H358" s="375">
        <v>0</v>
      </c>
      <c r="I358" s="375">
        <v>0</v>
      </c>
      <c r="J358" s="266">
        <v>0.1</v>
      </c>
      <c r="K358" s="266">
        <v>0.14000000000000001</v>
      </c>
      <c r="L358" s="478">
        <v>0.2</v>
      </c>
      <c r="M358" s="379"/>
      <c r="N358" s="379"/>
    </row>
    <row r="359" spans="1:14" x14ac:dyDescent="0.2">
      <c r="A359" s="388" t="s">
        <v>5</v>
      </c>
      <c r="B359" s="477" t="s">
        <v>1412</v>
      </c>
      <c r="C359" s="394" t="s">
        <v>6</v>
      </c>
      <c r="D359" s="393"/>
      <c r="E359" s="393"/>
      <c r="F359" s="503" t="s">
        <v>1824</v>
      </c>
      <c r="G359" s="369">
        <v>0</v>
      </c>
      <c r="H359" s="369">
        <v>0</v>
      </c>
      <c r="I359" s="369">
        <v>0</v>
      </c>
      <c r="J359" s="532">
        <v>7.0000000000000001E-3</v>
      </c>
      <c r="K359" s="532">
        <v>0.01</v>
      </c>
      <c r="L359" s="533">
        <v>0.02</v>
      </c>
      <c r="M359" s="379"/>
      <c r="N359" s="379"/>
    </row>
    <row r="360" spans="1:14" x14ac:dyDescent="0.2">
      <c r="A360" s="536"/>
      <c r="B360" s="397" t="s">
        <v>1418</v>
      </c>
      <c r="C360" s="431"/>
      <c r="D360" s="380"/>
      <c r="E360" s="380"/>
      <c r="F360" s="380"/>
      <c r="G360" s="367"/>
      <c r="H360" s="367"/>
      <c r="I360" s="367"/>
      <c r="J360" s="367"/>
      <c r="K360" s="367"/>
      <c r="L360" s="368"/>
      <c r="M360" s="379"/>
      <c r="N360" s="379"/>
    </row>
    <row r="361" spans="1:14" ht="45" x14ac:dyDescent="0.2">
      <c r="A361" s="450">
        <v>3495691008</v>
      </c>
      <c r="B361" s="379" t="s">
        <v>1322</v>
      </c>
      <c r="C361" s="537" t="s">
        <v>1419</v>
      </c>
      <c r="D361" s="380"/>
      <c r="E361" s="407" t="s">
        <v>1420</v>
      </c>
      <c r="F361" s="407" t="s">
        <v>1824</v>
      </c>
      <c r="G361" s="409">
        <v>0</v>
      </c>
      <c r="H361" s="451">
        <v>2</v>
      </c>
      <c r="I361" s="451">
        <v>6</v>
      </c>
      <c r="J361" s="451">
        <v>8</v>
      </c>
      <c r="K361" s="451">
        <v>50</v>
      </c>
      <c r="L361" s="452">
        <v>50</v>
      </c>
      <c r="M361" s="379"/>
      <c r="N361" s="379"/>
    </row>
    <row r="362" spans="1:14" ht="45" x14ac:dyDescent="0.2">
      <c r="A362" s="450">
        <v>3495691052</v>
      </c>
      <c r="B362" s="379" t="s">
        <v>1322</v>
      </c>
      <c r="C362" s="537" t="s">
        <v>1421</v>
      </c>
      <c r="D362" s="380"/>
      <c r="E362" s="407" t="s">
        <v>1422</v>
      </c>
      <c r="F362" s="407" t="s">
        <v>1824</v>
      </c>
      <c r="G362" s="409">
        <v>0</v>
      </c>
      <c r="H362" s="451">
        <v>2</v>
      </c>
      <c r="I362" s="451">
        <v>6</v>
      </c>
      <c r="J362" s="451">
        <v>8</v>
      </c>
      <c r="K362" s="451">
        <v>12</v>
      </c>
      <c r="L362" s="452">
        <v>12</v>
      </c>
      <c r="M362" s="379"/>
      <c r="N362" s="379"/>
    </row>
    <row r="363" spans="1:14" ht="31.5" x14ac:dyDescent="0.2">
      <c r="A363" s="538" t="s">
        <v>2270</v>
      </c>
      <c r="B363" s="379" t="s">
        <v>1322</v>
      </c>
      <c r="C363" s="407" t="s">
        <v>1423</v>
      </c>
      <c r="D363" s="380"/>
      <c r="E363" s="407" t="s">
        <v>1424</v>
      </c>
      <c r="F363" s="407" t="s">
        <v>1824</v>
      </c>
      <c r="G363" s="409">
        <v>0</v>
      </c>
      <c r="H363" s="451">
        <v>2</v>
      </c>
      <c r="I363" s="451">
        <v>6</v>
      </c>
      <c r="J363" s="451">
        <v>8</v>
      </c>
      <c r="K363" s="451">
        <v>50</v>
      </c>
      <c r="L363" s="452">
        <v>50</v>
      </c>
      <c r="M363" s="379"/>
      <c r="N363" s="379"/>
    </row>
    <row r="364" spans="1:14" ht="32.25" customHeight="1" x14ac:dyDescent="0.2">
      <c r="A364" s="450">
        <v>3495691063</v>
      </c>
      <c r="B364" s="379" t="s">
        <v>1322</v>
      </c>
      <c r="C364" s="537" t="s">
        <v>1425</v>
      </c>
      <c r="D364" s="380"/>
      <c r="E364" s="407" t="s">
        <v>1426</v>
      </c>
      <c r="F364" s="407" t="s">
        <v>1824</v>
      </c>
      <c r="G364" s="409">
        <v>0</v>
      </c>
      <c r="H364" s="451">
        <v>2</v>
      </c>
      <c r="I364" s="451">
        <v>6</v>
      </c>
      <c r="J364" s="451">
        <v>8</v>
      </c>
      <c r="K364" s="451">
        <v>50</v>
      </c>
      <c r="L364" s="452">
        <v>50</v>
      </c>
      <c r="M364" s="379"/>
      <c r="N364" s="379"/>
    </row>
    <row r="365" spans="1:14" x14ac:dyDescent="0.2">
      <c r="A365" s="450">
        <v>3495691064</v>
      </c>
      <c r="B365" s="379" t="s">
        <v>1427</v>
      </c>
      <c r="C365" s="421" t="s">
        <v>1428</v>
      </c>
      <c r="D365" s="380"/>
      <c r="E365" s="380" t="s">
        <v>1429</v>
      </c>
      <c r="F365" s="407" t="s">
        <v>1824</v>
      </c>
      <c r="G365" s="409">
        <v>0</v>
      </c>
      <c r="H365" s="451">
        <v>0</v>
      </c>
      <c r="I365" s="451">
        <v>0</v>
      </c>
      <c r="J365" s="451">
        <v>2.88</v>
      </c>
      <c r="K365" s="451">
        <v>64.8</v>
      </c>
      <c r="L365" s="452">
        <v>64.8</v>
      </c>
      <c r="M365" s="379"/>
      <c r="N365" s="379"/>
    </row>
    <row r="366" spans="1:14" x14ac:dyDescent="0.2">
      <c r="A366" s="388"/>
      <c r="B366" s="475" t="s">
        <v>1430</v>
      </c>
      <c r="C366" s="475"/>
      <c r="D366" s="475"/>
      <c r="E366" s="475"/>
      <c r="F366" s="475"/>
      <c r="G366" s="475"/>
      <c r="H366" s="475"/>
      <c r="I366" s="475"/>
      <c r="J366" s="475"/>
      <c r="K366" s="475"/>
      <c r="L366" s="505"/>
      <c r="M366" s="379"/>
      <c r="N366" s="379"/>
    </row>
    <row r="367" spans="1:14" x14ac:dyDescent="0.2">
      <c r="A367" s="388">
        <v>3187172723</v>
      </c>
      <c r="B367" s="477" t="s">
        <v>1404</v>
      </c>
      <c r="C367" s="394" t="s">
        <v>8</v>
      </c>
      <c r="D367" s="539"/>
      <c r="E367" s="482" t="s">
        <v>7</v>
      </c>
      <c r="F367" s="393" t="s">
        <v>1824</v>
      </c>
      <c r="G367" s="375">
        <v>0</v>
      </c>
      <c r="H367" s="375">
        <v>0</v>
      </c>
      <c r="I367" s="375">
        <v>0</v>
      </c>
      <c r="J367" s="266">
        <v>0</v>
      </c>
      <c r="K367" s="266">
        <v>5.0000000000000001E-3</v>
      </c>
      <c r="L367" s="478">
        <v>6.0000000000000001E-3</v>
      </c>
      <c r="M367" s="379"/>
      <c r="N367" s="379"/>
    </row>
    <row r="368" spans="1:14" x14ac:dyDescent="0.2">
      <c r="A368" s="388" t="s">
        <v>10</v>
      </c>
      <c r="B368" s="477" t="s">
        <v>1431</v>
      </c>
      <c r="C368" s="394" t="s">
        <v>11</v>
      </c>
      <c r="D368" s="482"/>
      <c r="E368" s="482" t="s">
        <v>12</v>
      </c>
      <c r="F368" s="393" t="s">
        <v>1824</v>
      </c>
      <c r="G368" s="375">
        <v>0</v>
      </c>
      <c r="H368" s="375">
        <v>0</v>
      </c>
      <c r="I368" s="375">
        <v>0</v>
      </c>
      <c r="J368" s="532">
        <v>0.02</v>
      </c>
      <c r="K368" s="532">
        <v>0.04</v>
      </c>
      <c r="L368" s="533">
        <v>0.04</v>
      </c>
      <c r="M368" s="379"/>
      <c r="N368" s="379"/>
    </row>
    <row r="369" spans="1:14" x14ac:dyDescent="0.2">
      <c r="A369" s="388">
        <v>3187172549</v>
      </c>
      <c r="B369" s="477" t="s">
        <v>1431</v>
      </c>
      <c r="C369" s="394" t="s">
        <v>9</v>
      </c>
      <c r="D369" s="539"/>
      <c r="E369" s="540"/>
      <c r="F369" s="503" t="s">
        <v>1824</v>
      </c>
      <c r="G369" s="369">
        <v>0</v>
      </c>
      <c r="H369" s="369">
        <v>0</v>
      </c>
      <c r="I369" s="369">
        <v>0</v>
      </c>
      <c r="J369" s="532">
        <v>0.02</v>
      </c>
      <c r="K369" s="532">
        <v>0.04</v>
      </c>
      <c r="L369" s="533">
        <v>0.04</v>
      </c>
      <c r="M369" s="379"/>
      <c r="N369" s="379"/>
    </row>
    <row r="370" spans="1:14" x14ac:dyDescent="0.2">
      <c r="A370" s="388">
        <v>3187170414</v>
      </c>
      <c r="B370" s="477" t="s">
        <v>1432</v>
      </c>
      <c r="C370" s="394" t="s">
        <v>1433</v>
      </c>
      <c r="D370" s="539"/>
      <c r="E370" s="540"/>
      <c r="F370" s="393" t="s">
        <v>1824</v>
      </c>
      <c r="G370" s="375">
        <v>0</v>
      </c>
      <c r="H370" s="375">
        <v>0</v>
      </c>
      <c r="I370" s="375">
        <v>0</v>
      </c>
      <c r="J370" s="266">
        <v>0.04</v>
      </c>
      <c r="K370" s="266">
        <v>0.12</v>
      </c>
      <c r="L370" s="478">
        <v>0.12</v>
      </c>
      <c r="M370" s="379"/>
      <c r="N370" s="379"/>
    </row>
    <row r="371" spans="1:14" x14ac:dyDescent="0.2">
      <c r="A371" s="407"/>
      <c r="B371" s="605" t="s">
        <v>1398</v>
      </c>
      <c r="C371" s="607"/>
      <c r="D371" s="606"/>
      <c r="E371" s="407"/>
      <c r="F371" s="407"/>
      <c r="G371" s="409"/>
      <c r="H371" s="409"/>
      <c r="I371" s="409"/>
      <c r="J371" s="409"/>
      <c r="K371" s="409"/>
      <c r="L371" s="410"/>
      <c r="M371" s="379"/>
      <c r="N371" s="379"/>
    </row>
    <row r="372" spans="1:14" x14ac:dyDescent="0.2">
      <c r="A372" s="388" t="s">
        <v>34</v>
      </c>
      <c r="B372" s="469" t="s">
        <v>725</v>
      </c>
      <c r="C372" s="394" t="s">
        <v>36</v>
      </c>
      <c r="D372" s="443" t="s">
        <v>35</v>
      </c>
      <c r="E372" s="393" t="s">
        <v>32</v>
      </c>
      <c r="F372" s="354" t="s">
        <v>1824</v>
      </c>
      <c r="G372" s="357">
        <v>0</v>
      </c>
      <c r="H372" s="357">
        <v>0</v>
      </c>
      <c r="I372" s="357">
        <v>0</v>
      </c>
      <c r="J372" s="357">
        <v>2E-3</v>
      </c>
      <c r="K372" s="375">
        <v>6.0000000000000001E-3</v>
      </c>
      <c r="L372" s="473">
        <v>8.0000000000000002E-3</v>
      </c>
      <c r="M372" s="379"/>
      <c r="N372" s="379"/>
    </row>
    <row r="373" spans="1:14" x14ac:dyDescent="0.2">
      <c r="A373" s="407">
        <v>3187170436</v>
      </c>
      <c r="B373" s="469" t="s">
        <v>725</v>
      </c>
      <c r="C373" s="407" t="s">
        <v>26</v>
      </c>
      <c r="D373" s="407"/>
      <c r="E373" s="407"/>
      <c r="F373" s="354" t="s">
        <v>1824</v>
      </c>
      <c r="G373" s="357">
        <v>0</v>
      </c>
      <c r="H373" s="357">
        <v>0</v>
      </c>
      <c r="I373" s="357">
        <v>0</v>
      </c>
      <c r="J373" s="357">
        <v>2E-3</v>
      </c>
      <c r="K373" s="375">
        <v>6.0000000000000001E-3</v>
      </c>
      <c r="L373" s="473">
        <v>8.0000000000000002E-3</v>
      </c>
      <c r="M373" s="379"/>
      <c r="N373" s="379"/>
    </row>
    <row r="374" spans="1:14" x14ac:dyDescent="0.2">
      <c r="A374" s="388">
        <v>3187170437</v>
      </c>
      <c r="B374" s="477" t="s">
        <v>33</v>
      </c>
      <c r="C374" s="394" t="s">
        <v>25</v>
      </c>
      <c r="D374" s="393"/>
      <c r="E374" s="393"/>
      <c r="F374" s="393" t="s">
        <v>1824</v>
      </c>
      <c r="G374" s="375">
        <v>0</v>
      </c>
      <c r="H374" s="375">
        <v>0</v>
      </c>
      <c r="I374" s="375">
        <v>0</v>
      </c>
      <c r="J374" s="375">
        <v>0</v>
      </c>
      <c r="K374" s="375">
        <v>6.0000000000000001E-3</v>
      </c>
      <c r="L374" s="473">
        <v>8.0000000000000002E-3</v>
      </c>
      <c r="M374" s="379"/>
      <c r="N374" s="379"/>
    </row>
    <row r="375" spans="1:14" x14ac:dyDescent="0.2">
      <c r="A375" s="388" t="s">
        <v>38</v>
      </c>
      <c r="B375" s="477" t="s">
        <v>37</v>
      </c>
      <c r="C375" s="394" t="s">
        <v>40</v>
      </c>
      <c r="D375" s="443" t="s">
        <v>39</v>
      </c>
      <c r="E375" s="393" t="s">
        <v>32</v>
      </c>
      <c r="F375" s="503" t="s">
        <v>1824</v>
      </c>
      <c r="G375" s="369">
        <v>0</v>
      </c>
      <c r="H375" s="369">
        <v>0</v>
      </c>
      <c r="I375" s="369">
        <v>0</v>
      </c>
      <c r="J375" s="369">
        <v>5.0000000000000001E-3</v>
      </c>
      <c r="K375" s="369">
        <v>0.01</v>
      </c>
      <c r="L375" s="504">
        <v>0.01</v>
      </c>
      <c r="M375" s="379"/>
      <c r="N375" s="379"/>
    </row>
    <row r="376" spans="1:14" x14ac:dyDescent="0.2">
      <c r="A376" s="388">
        <v>3187170439</v>
      </c>
      <c r="B376" s="477" t="s">
        <v>37</v>
      </c>
      <c r="C376" s="486" t="s">
        <v>27</v>
      </c>
      <c r="D376" s="393"/>
      <c r="E376" s="393"/>
      <c r="F376" s="503" t="s">
        <v>1824</v>
      </c>
      <c r="G376" s="369">
        <v>0</v>
      </c>
      <c r="H376" s="369">
        <v>0</v>
      </c>
      <c r="I376" s="369">
        <v>0</v>
      </c>
      <c r="J376" s="369">
        <v>5.0000000000000001E-3</v>
      </c>
      <c r="K376" s="369">
        <v>0.01</v>
      </c>
      <c r="L376" s="504">
        <v>0.01</v>
      </c>
      <c r="M376" s="379"/>
      <c r="N376" s="379"/>
    </row>
    <row r="377" spans="1:14" x14ac:dyDescent="0.2">
      <c r="A377" s="388"/>
      <c r="B377" s="475" t="s">
        <v>1434</v>
      </c>
      <c r="C377" s="475"/>
      <c r="D377" s="475"/>
      <c r="E377" s="475"/>
      <c r="F377" s="475"/>
      <c r="G377" s="475"/>
      <c r="H377" s="475"/>
      <c r="I377" s="475"/>
      <c r="J377" s="475"/>
      <c r="K377" s="475"/>
      <c r="L377" s="505"/>
      <c r="M377" s="379"/>
      <c r="N377" s="379"/>
    </row>
    <row r="378" spans="1:14" x14ac:dyDescent="0.2">
      <c r="A378" s="388">
        <v>3187170426</v>
      </c>
      <c r="B378" s="402" t="s">
        <v>1439</v>
      </c>
      <c r="C378" s="393" t="s">
        <v>15</v>
      </c>
      <c r="D378" s="393"/>
      <c r="E378" s="393"/>
      <c r="F378" s="393" t="s">
        <v>1824</v>
      </c>
      <c r="G378" s="375">
        <v>0</v>
      </c>
      <c r="H378" s="375">
        <v>0</v>
      </c>
      <c r="I378" s="375">
        <v>0</v>
      </c>
      <c r="J378" s="375">
        <v>3.0000000000000001E-3</v>
      </c>
      <c r="K378" s="375">
        <v>0.03</v>
      </c>
      <c r="L378" s="473">
        <v>0.05</v>
      </c>
      <c r="M378" s="379"/>
      <c r="N378" s="379"/>
    </row>
    <row r="379" spans="1:14" x14ac:dyDescent="0.2">
      <c r="A379" s="388" t="s">
        <v>29</v>
      </c>
      <c r="B379" s="402" t="s">
        <v>1442</v>
      </c>
      <c r="C379" s="393" t="s">
        <v>30</v>
      </c>
      <c r="D379" s="443" t="s">
        <v>31</v>
      </c>
      <c r="E379" s="393" t="s">
        <v>32</v>
      </c>
      <c r="F379" s="503" t="s">
        <v>1824</v>
      </c>
      <c r="G379" s="369">
        <v>0</v>
      </c>
      <c r="H379" s="369">
        <v>0</v>
      </c>
      <c r="I379" s="369">
        <v>0</v>
      </c>
      <c r="J379" s="369">
        <v>4.4999999999999997E-3</v>
      </c>
      <c r="K379" s="369">
        <v>0.03</v>
      </c>
      <c r="L379" s="504">
        <v>0.05</v>
      </c>
      <c r="M379" s="379"/>
      <c r="N379" s="379"/>
    </row>
    <row r="380" spans="1:14" x14ac:dyDescent="0.2">
      <c r="A380" s="388">
        <v>3187171145</v>
      </c>
      <c r="B380" s="402" t="s">
        <v>1442</v>
      </c>
      <c r="C380" s="393" t="s">
        <v>24</v>
      </c>
      <c r="D380" s="393"/>
      <c r="E380" s="393"/>
      <c r="F380" s="503" t="s">
        <v>1824</v>
      </c>
      <c r="G380" s="369">
        <v>0</v>
      </c>
      <c r="H380" s="369">
        <v>0</v>
      </c>
      <c r="I380" s="369">
        <v>0</v>
      </c>
      <c r="J380" s="369">
        <v>4.4999999999999997E-3</v>
      </c>
      <c r="K380" s="369">
        <v>0.03</v>
      </c>
      <c r="L380" s="504">
        <v>0.05</v>
      </c>
      <c r="M380" s="379"/>
      <c r="N380" s="379"/>
    </row>
    <row r="381" spans="1:14" x14ac:dyDescent="0.2">
      <c r="A381" s="388">
        <v>3187170427</v>
      </c>
      <c r="B381" s="477" t="s">
        <v>1449</v>
      </c>
      <c r="C381" s="394" t="s">
        <v>28</v>
      </c>
      <c r="D381" s="393"/>
      <c r="E381" s="393"/>
      <c r="F381" s="393" t="s">
        <v>1824</v>
      </c>
      <c r="G381" s="375">
        <v>0</v>
      </c>
      <c r="H381" s="375">
        <v>0</v>
      </c>
      <c r="I381" s="375">
        <v>0</v>
      </c>
      <c r="J381" s="375">
        <v>6.0000000000000001E-3</v>
      </c>
      <c r="K381" s="375">
        <v>0.01</v>
      </c>
      <c r="L381" s="473">
        <v>0.02</v>
      </c>
      <c r="M381" s="379"/>
      <c r="N381" s="379"/>
    </row>
    <row r="382" spans="1:14" x14ac:dyDescent="0.2">
      <c r="A382" s="388">
        <v>3187170438</v>
      </c>
      <c r="B382" s="477" t="s">
        <v>1443</v>
      </c>
      <c r="C382" s="394" t="s">
        <v>1444</v>
      </c>
      <c r="D382" s="393"/>
      <c r="E382" s="393"/>
      <c r="F382" s="393" t="s">
        <v>1824</v>
      </c>
      <c r="G382" s="375">
        <v>0</v>
      </c>
      <c r="H382" s="375">
        <v>0</v>
      </c>
      <c r="I382" s="375">
        <v>0</v>
      </c>
      <c r="J382" s="375">
        <v>4.0000000000000001E-3</v>
      </c>
      <c r="K382" s="375">
        <v>1.4999999999999999E-2</v>
      </c>
      <c r="L382" s="473">
        <v>0.02</v>
      </c>
      <c r="M382" s="379"/>
      <c r="N382" s="379"/>
    </row>
    <row r="383" spans="1:14" x14ac:dyDescent="0.2">
      <c r="A383" s="393">
        <v>3425100024</v>
      </c>
      <c r="B383" s="402" t="s">
        <v>1452</v>
      </c>
      <c r="C383" s="393" t="s">
        <v>1453</v>
      </c>
      <c r="D383" s="393"/>
      <c r="E383" s="393" t="s">
        <v>1369</v>
      </c>
      <c r="F383" s="393" t="s">
        <v>1824</v>
      </c>
      <c r="G383" s="375">
        <v>0</v>
      </c>
      <c r="H383" s="375">
        <v>0</v>
      </c>
      <c r="I383" s="375">
        <v>0</v>
      </c>
      <c r="J383" s="375">
        <v>0</v>
      </c>
      <c r="K383" s="375">
        <v>2</v>
      </c>
      <c r="L383" s="478">
        <v>2</v>
      </c>
      <c r="M383" s="379"/>
      <c r="N383" s="379"/>
    </row>
    <row r="384" spans="1:14" x14ac:dyDescent="0.2">
      <c r="A384" s="388"/>
      <c r="B384" s="475" t="s">
        <v>1457</v>
      </c>
      <c r="C384" s="475"/>
      <c r="D384" s="475"/>
      <c r="E384" s="475"/>
      <c r="F384" s="475"/>
      <c r="G384" s="475"/>
      <c r="H384" s="475"/>
      <c r="I384" s="475"/>
      <c r="J384" s="475"/>
      <c r="K384" s="475"/>
      <c r="L384" s="505"/>
      <c r="M384" s="379"/>
      <c r="N384" s="379"/>
    </row>
    <row r="385" spans="1:14" x14ac:dyDescent="0.2">
      <c r="A385" s="388">
        <v>3187170197</v>
      </c>
      <c r="B385" s="402" t="s">
        <v>1405</v>
      </c>
      <c r="C385" s="393" t="s">
        <v>1454</v>
      </c>
      <c r="D385" s="393"/>
      <c r="E385" s="393"/>
      <c r="F385" s="393" t="s">
        <v>1824</v>
      </c>
      <c r="G385" s="375">
        <v>0</v>
      </c>
      <c r="H385" s="375">
        <v>0</v>
      </c>
      <c r="I385" s="266">
        <v>0</v>
      </c>
      <c r="J385" s="375">
        <v>1.4999999999999999E-2</v>
      </c>
      <c r="K385" s="375">
        <v>0.04</v>
      </c>
      <c r="L385" s="473">
        <v>0.04</v>
      </c>
      <c r="M385" s="379"/>
      <c r="N385" s="379"/>
    </row>
    <row r="386" spans="1:14" x14ac:dyDescent="0.2">
      <c r="A386" s="388" t="s">
        <v>45</v>
      </c>
      <c r="B386" s="402" t="s">
        <v>1405</v>
      </c>
      <c r="C386" s="393" t="s">
        <v>46</v>
      </c>
      <c r="D386" s="393"/>
      <c r="E386" s="393"/>
      <c r="F386" s="503" t="s">
        <v>1824</v>
      </c>
      <c r="G386" s="369">
        <v>0</v>
      </c>
      <c r="H386" s="369">
        <v>0</v>
      </c>
      <c r="I386" s="532">
        <v>0</v>
      </c>
      <c r="J386" s="369">
        <v>8.0000000000000002E-3</v>
      </c>
      <c r="K386" s="369">
        <v>0.05</v>
      </c>
      <c r="L386" s="504">
        <v>0.05</v>
      </c>
      <c r="M386" s="379"/>
      <c r="N386" s="379"/>
    </row>
    <row r="387" spans="1:14" x14ac:dyDescent="0.2">
      <c r="A387" s="388">
        <v>3187171305</v>
      </c>
      <c r="B387" s="402" t="s">
        <v>1405</v>
      </c>
      <c r="C387" s="486" t="s">
        <v>47</v>
      </c>
      <c r="D387" s="393"/>
      <c r="E387" s="393"/>
      <c r="F387" s="503" t="s">
        <v>1824</v>
      </c>
      <c r="G387" s="369">
        <v>0</v>
      </c>
      <c r="H387" s="369">
        <v>0</v>
      </c>
      <c r="I387" s="532">
        <v>0</v>
      </c>
      <c r="J387" s="369">
        <v>8.0000000000000002E-3</v>
      </c>
      <c r="K387" s="369">
        <v>0.05</v>
      </c>
      <c r="L387" s="504">
        <v>0.05</v>
      </c>
      <c r="M387" s="379"/>
      <c r="N387" s="379"/>
    </row>
    <row r="388" spans="1:14" x14ac:dyDescent="0.2">
      <c r="A388" s="388">
        <v>3187172546</v>
      </c>
      <c r="B388" s="402" t="s">
        <v>1372</v>
      </c>
      <c r="C388" s="393" t="s">
        <v>1455</v>
      </c>
      <c r="D388" s="393"/>
      <c r="E388" s="393"/>
      <c r="F388" s="503" t="s">
        <v>1824</v>
      </c>
      <c r="G388" s="369">
        <v>0</v>
      </c>
      <c r="H388" s="369">
        <v>0</v>
      </c>
      <c r="I388" s="532">
        <v>0</v>
      </c>
      <c r="J388" s="369">
        <v>0</v>
      </c>
      <c r="K388" s="369">
        <v>0.04</v>
      </c>
      <c r="L388" s="504">
        <v>0.04</v>
      </c>
      <c r="M388" s="379"/>
      <c r="N388" s="379"/>
    </row>
    <row r="389" spans="1:14" x14ac:dyDescent="0.2">
      <c r="A389" s="388">
        <v>3187172024</v>
      </c>
      <c r="B389" s="477" t="s">
        <v>1457</v>
      </c>
      <c r="C389" s="486" t="s">
        <v>48</v>
      </c>
      <c r="D389" s="393"/>
      <c r="E389" s="393"/>
      <c r="F389" s="503" t="s">
        <v>1824</v>
      </c>
      <c r="G389" s="369">
        <v>0</v>
      </c>
      <c r="H389" s="369">
        <v>0</v>
      </c>
      <c r="I389" s="532">
        <v>0</v>
      </c>
      <c r="J389" s="532">
        <v>0.01</v>
      </c>
      <c r="K389" s="369">
        <v>0.02</v>
      </c>
      <c r="L389" s="504">
        <v>0.02</v>
      </c>
      <c r="M389" s="379"/>
      <c r="N389" s="379"/>
    </row>
    <row r="390" spans="1:14" x14ac:dyDescent="0.2">
      <c r="A390" s="388">
        <v>3187170445</v>
      </c>
      <c r="B390" s="477" t="s">
        <v>1458</v>
      </c>
      <c r="C390" s="394" t="s">
        <v>49</v>
      </c>
      <c r="D390" s="393"/>
      <c r="E390" s="393" t="s">
        <v>1459</v>
      </c>
      <c r="F390" s="393" t="s">
        <v>1824</v>
      </c>
      <c r="G390" s="375">
        <v>0</v>
      </c>
      <c r="H390" s="375">
        <v>0</v>
      </c>
      <c r="I390" s="375">
        <v>0</v>
      </c>
      <c r="J390" s="375">
        <v>0</v>
      </c>
      <c r="K390" s="375">
        <v>0.01</v>
      </c>
      <c r="L390" s="473">
        <v>0.01</v>
      </c>
      <c r="M390" s="379"/>
      <c r="N390" s="379"/>
    </row>
    <row r="391" spans="1:14" x14ac:dyDescent="0.2">
      <c r="A391" s="388">
        <v>3187170449</v>
      </c>
      <c r="B391" s="477" t="s">
        <v>1458</v>
      </c>
      <c r="C391" s="393" t="s">
        <v>1456</v>
      </c>
      <c r="D391" s="393"/>
      <c r="E391" s="393"/>
      <c r="F391" s="393" t="s">
        <v>1824</v>
      </c>
      <c r="G391" s="375">
        <v>0</v>
      </c>
      <c r="H391" s="375">
        <v>0</v>
      </c>
      <c r="I391" s="266">
        <v>0</v>
      </c>
      <c r="J391" s="375">
        <v>0</v>
      </c>
      <c r="K391" s="266">
        <v>0.04</v>
      </c>
      <c r="L391" s="478">
        <v>0.04</v>
      </c>
      <c r="M391" s="379"/>
      <c r="N391" s="379"/>
    </row>
    <row r="392" spans="1:14" x14ac:dyDescent="0.2">
      <c r="A392" s="388">
        <v>3187170443</v>
      </c>
      <c r="B392" s="477" t="s">
        <v>1460</v>
      </c>
      <c r="C392" s="394" t="s">
        <v>1461</v>
      </c>
      <c r="D392" s="393"/>
      <c r="E392" s="393"/>
      <c r="F392" s="393" t="s">
        <v>1824</v>
      </c>
      <c r="G392" s="375">
        <v>0</v>
      </c>
      <c r="H392" s="375">
        <v>0</v>
      </c>
      <c r="I392" s="375">
        <v>0</v>
      </c>
      <c r="J392" s="375">
        <v>0</v>
      </c>
      <c r="K392" s="266">
        <v>0.04</v>
      </c>
      <c r="L392" s="478">
        <v>0.04</v>
      </c>
      <c r="M392" s="379"/>
      <c r="N392" s="379"/>
    </row>
    <row r="393" spans="1:14" x14ac:dyDescent="0.2">
      <c r="A393" s="388">
        <v>3187170444</v>
      </c>
      <c r="B393" s="477" t="s">
        <v>1460</v>
      </c>
      <c r="C393" s="394" t="s">
        <v>50</v>
      </c>
      <c r="D393" s="393"/>
      <c r="E393" s="393"/>
      <c r="F393" s="393" t="s">
        <v>1824</v>
      </c>
      <c r="G393" s="375">
        <v>0</v>
      </c>
      <c r="H393" s="375">
        <v>0</v>
      </c>
      <c r="I393" s="375">
        <v>0</v>
      </c>
      <c r="J393" s="375">
        <v>0</v>
      </c>
      <c r="K393" s="266">
        <v>0.04</v>
      </c>
      <c r="L393" s="478">
        <v>0.04</v>
      </c>
      <c r="M393" s="379"/>
      <c r="N393" s="379"/>
    </row>
    <row r="394" spans="1:14" x14ac:dyDescent="0.2">
      <c r="A394" s="388">
        <v>3187170448</v>
      </c>
      <c r="B394" s="477" t="s">
        <v>1466</v>
      </c>
      <c r="C394" s="394" t="s">
        <v>51</v>
      </c>
      <c r="D394" s="393"/>
      <c r="E394" s="393"/>
      <c r="F394" s="393" t="s">
        <v>1824</v>
      </c>
      <c r="G394" s="375">
        <v>0</v>
      </c>
      <c r="H394" s="375">
        <v>0</v>
      </c>
      <c r="I394" s="375">
        <v>0</v>
      </c>
      <c r="J394" s="266">
        <v>0</v>
      </c>
      <c r="K394" s="266">
        <v>0.01</v>
      </c>
      <c r="L394" s="478">
        <v>0.01</v>
      </c>
      <c r="M394" s="379"/>
      <c r="N394" s="379"/>
    </row>
    <row r="395" spans="1:14" x14ac:dyDescent="0.2">
      <c r="A395" s="388"/>
      <c r="B395" s="475" t="s">
        <v>1462</v>
      </c>
      <c r="C395" s="475"/>
      <c r="D395" s="475"/>
      <c r="E395" s="475"/>
      <c r="F395" s="475"/>
      <c r="G395" s="475"/>
      <c r="H395" s="475"/>
      <c r="I395" s="475"/>
      <c r="J395" s="475"/>
      <c r="K395" s="475"/>
      <c r="L395" s="505"/>
      <c r="M395" s="379"/>
      <c r="N395" s="379"/>
    </row>
    <row r="396" spans="1:14" x14ac:dyDescent="0.2">
      <c r="A396" s="388">
        <v>3187170450</v>
      </c>
      <c r="B396" s="402" t="s">
        <v>1393</v>
      </c>
      <c r="C396" s="393" t="s">
        <v>1463</v>
      </c>
      <c r="D396" s="393"/>
      <c r="E396" s="393" t="s">
        <v>1369</v>
      </c>
      <c r="F396" s="393" t="s">
        <v>1824</v>
      </c>
      <c r="G396" s="375">
        <v>0</v>
      </c>
      <c r="H396" s="375">
        <v>0</v>
      </c>
      <c r="I396" s="266">
        <v>0</v>
      </c>
      <c r="J396" s="375">
        <v>0.04</v>
      </c>
      <c r="K396" s="375">
        <v>0.05</v>
      </c>
      <c r="L396" s="473">
        <v>0.05</v>
      </c>
      <c r="M396" s="379"/>
      <c r="N396" s="379"/>
    </row>
    <row r="397" spans="1:14" x14ac:dyDescent="0.2">
      <c r="A397" s="388">
        <v>3187170241</v>
      </c>
      <c r="B397" s="477" t="s">
        <v>1464</v>
      </c>
      <c r="C397" s="394" t="s">
        <v>52</v>
      </c>
      <c r="D397" s="393"/>
      <c r="E397" s="393"/>
      <c r="F397" s="393" t="s">
        <v>1824</v>
      </c>
      <c r="G397" s="375">
        <v>0</v>
      </c>
      <c r="H397" s="375">
        <v>0</v>
      </c>
      <c r="I397" s="266">
        <v>0</v>
      </c>
      <c r="J397" s="375">
        <v>0.05</v>
      </c>
      <c r="K397" s="375">
        <v>0.06</v>
      </c>
      <c r="L397" s="473">
        <v>0.06</v>
      </c>
      <c r="M397" s="379"/>
      <c r="N397" s="379"/>
    </row>
    <row r="398" spans="1:14" x14ac:dyDescent="0.2">
      <c r="A398" s="388"/>
      <c r="B398" s="599" t="s">
        <v>1465</v>
      </c>
      <c r="C398" s="601"/>
      <c r="D398" s="475"/>
      <c r="E398" s="475"/>
      <c r="F398" s="475"/>
      <c r="G398" s="475"/>
      <c r="H398" s="475"/>
      <c r="I398" s="475"/>
      <c r="J398" s="475"/>
      <c r="K398" s="475"/>
      <c r="L398" s="505"/>
      <c r="M398" s="379"/>
      <c r="N398" s="379"/>
    </row>
    <row r="399" spans="1:14" x14ac:dyDescent="0.2">
      <c r="A399" s="388" t="s">
        <v>53</v>
      </c>
      <c r="B399" s="477" t="s">
        <v>54</v>
      </c>
      <c r="C399" s="530" t="s">
        <v>55</v>
      </c>
      <c r="D399" s="475"/>
      <c r="E399" s="475"/>
      <c r="F399" s="393" t="s">
        <v>1824</v>
      </c>
      <c r="G399" s="375">
        <v>0</v>
      </c>
      <c r="H399" s="375">
        <v>0</v>
      </c>
      <c r="I399" s="375">
        <v>0</v>
      </c>
      <c r="J399" s="266">
        <v>4.0000000000000001E-3</v>
      </c>
      <c r="K399" s="266">
        <v>0.05</v>
      </c>
      <c r="L399" s="478">
        <v>0.05</v>
      </c>
      <c r="M399" s="379"/>
      <c r="N399" s="379"/>
    </row>
    <row r="400" spans="1:14" x14ac:dyDescent="0.2">
      <c r="A400" s="388">
        <v>3187170370</v>
      </c>
      <c r="B400" s="477" t="s">
        <v>1466</v>
      </c>
      <c r="C400" s="394" t="s">
        <v>57</v>
      </c>
      <c r="D400" s="539"/>
      <c r="E400" s="540"/>
      <c r="F400" s="393" t="s">
        <v>1824</v>
      </c>
      <c r="G400" s="375">
        <v>0</v>
      </c>
      <c r="H400" s="375">
        <v>0</v>
      </c>
      <c r="I400" s="266">
        <v>0</v>
      </c>
      <c r="J400" s="266">
        <v>6.0000000000000001E-3</v>
      </c>
      <c r="K400" s="266">
        <v>0.03</v>
      </c>
      <c r="L400" s="478">
        <v>0.04</v>
      </c>
      <c r="M400" s="379"/>
      <c r="N400" s="379"/>
    </row>
    <row r="401" spans="1:14" x14ac:dyDescent="0.2">
      <c r="A401" s="388">
        <v>3187170425</v>
      </c>
      <c r="B401" s="477" t="s">
        <v>1467</v>
      </c>
      <c r="C401" s="394" t="s">
        <v>1468</v>
      </c>
      <c r="D401" s="539"/>
      <c r="E401" s="482" t="s">
        <v>56</v>
      </c>
      <c r="F401" s="393" t="s">
        <v>1824</v>
      </c>
      <c r="G401" s="375">
        <v>0</v>
      </c>
      <c r="H401" s="375">
        <v>0</v>
      </c>
      <c r="I401" s="266">
        <v>0</v>
      </c>
      <c r="J401" s="266">
        <v>0.01</v>
      </c>
      <c r="K401" s="266">
        <v>0.05</v>
      </c>
      <c r="L401" s="478">
        <v>0.05</v>
      </c>
      <c r="M401" s="379"/>
      <c r="N401" s="379"/>
    </row>
    <row r="402" spans="1:14" x14ac:dyDescent="0.2">
      <c r="A402" s="388" t="s">
        <v>58</v>
      </c>
      <c r="B402" s="477" t="s">
        <v>60</v>
      </c>
      <c r="C402" s="394" t="s">
        <v>59</v>
      </c>
      <c r="D402" s="539"/>
      <c r="E402" s="540"/>
      <c r="F402" s="503" t="s">
        <v>1824</v>
      </c>
      <c r="G402" s="369">
        <v>0</v>
      </c>
      <c r="H402" s="369">
        <v>0</v>
      </c>
      <c r="I402" s="369">
        <v>0</v>
      </c>
      <c r="J402" s="532">
        <v>3.0000000000000001E-3</v>
      </c>
      <c r="K402" s="532">
        <v>0.01</v>
      </c>
      <c r="L402" s="533">
        <v>0.01</v>
      </c>
      <c r="M402" s="379"/>
      <c r="N402" s="379"/>
    </row>
    <row r="403" spans="1:14" x14ac:dyDescent="0.2">
      <c r="A403" s="388"/>
      <c r="B403" s="599" t="s">
        <v>1469</v>
      </c>
      <c r="C403" s="601"/>
      <c r="D403" s="475"/>
      <c r="E403" s="475"/>
      <c r="F403" s="475"/>
      <c r="G403" s="475"/>
      <c r="H403" s="475"/>
      <c r="I403" s="475"/>
      <c r="J403" s="475"/>
      <c r="K403" s="475"/>
      <c r="L403" s="505"/>
      <c r="M403" s="379"/>
      <c r="N403" s="379"/>
    </row>
    <row r="404" spans="1:14" x14ac:dyDescent="0.2">
      <c r="A404" s="541" t="s">
        <v>2315</v>
      </c>
      <c r="B404" s="542" t="s">
        <v>2316</v>
      </c>
      <c r="C404" s="543" t="s">
        <v>2317</v>
      </c>
      <c r="D404" s="544"/>
      <c r="E404" s="543"/>
      <c r="F404" s="545" t="s">
        <v>1824</v>
      </c>
      <c r="G404" s="271">
        <v>0</v>
      </c>
      <c r="H404" s="271">
        <v>0</v>
      </c>
      <c r="I404" s="271">
        <v>0</v>
      </c>
      <c r="J404" s="271">
        <v>1.4999999999999999E-2</v>
      </c>
      <c r="K404" s="272">
        <v>0.02</v>
      </c>
      <c r="L404" s="480">
        <v>0.02</v>
      </c>
      <c r="M404" s="379"/>
      <c r="N404" s="379"/>
    </row>
    <row r="405" spans="1:14" x14ac:dyDescent="0.2">
      <c r="A405" s="388">
        <v>3187170422</v>
      </c>
      <c r="B405" s="477" t="s">
        <v>1470</v>
      </c>
      <c r="C405" s="394" t="s">
        <v>61</v>
      </c>
      <c r="D405" s="539"/>
      <c r="E405" s="540"/>
      <c r="F405" s="393" t="s">
        <v>1824</v>
      </c>
      <c r="G405" s="375">
        <v>0</v>
      </c>
      <c r="H405" s="375">
        <v>0</v>
      </c>
      <c r="I405" s="375">
        <v>0</v>
      </c>
      <c r="J405" s="375">
        <v>0</v>
      </c>
      <c r="K405" s="266">
        <v>8.9999999999999993E-3</v>
      </c>
      <c r="L405" s="478">
        <v>0.01</v>
      </c>
      <c r="M405" s="379"/>
      <c r="N405" s="379"/>
    </row>
    <row r="406" spans="1:14" x14ac:dyDescent="0.2">
      <c r="A406" s="388">
        <v>3187170423</v>
      </c>
      <c r="B406" s="477" t="s">
        <v>1372</v>
      </c>
      <c r="C406" s="394" t="s">
        <v>1471</v>
      </c>
      <c r="D406" s="539"/>
      <c r="E406" s="540"/>
      <c r="F406" s="503" t="s">
        <v>1824</v>
      </c>
      <c r="G406" s="369">
        <v>0</v>
      </c>
      <c r="H406" s="369">
        <v>0</v>
      </c>
      <c r="I406" s="369">
        <v>0</v>
      </c>
      <c r="J406" s="532">
        <v>0.02</v>
      </c>
      <c r="K406" s="532">
        <v>0.05</v>
      </c>
      <c r="L406" s="533">
        <v>0.05</v>
      </c>
      <c r="M406" s="379"/>
      <c r="N406" s="379"/>
    </row>
    <row r="407" spans="1:14" x14ac:dyDescent="0.2">
      <c r="A407" s="388" t="s">
        <v>64</v>
      </c>
      <c r="B407" s="477" t="s">
        <v>62</v>
      </c>
      <c r="C407" s="394" t="s">
        <v>63</v>
      </c>
      <c r="D407" s="539"/>
      <c r="E407" s="540"/>
      <c r="F407" s="503" t="s">
        <v>1824</v>
      </c>
      <c r="G407" s="369">
        <v>0</v>
      </c>
      <c r="H407" s="369">
        <v>0</v>
      </c>
      <c r="I407" s="369">
        <v>0</v>
      </c>
      <c r="J407" s="532">
        <v>3.0000000000000001E-3</v>
      </c>
      <c r="K407" s="532">
        <v>0.01</v>
      </c>
      <c r="L407" s="533">
        <v>0.01</v>
      </c>
      <c r="M407" s="379"/>
      <c r="N407" s="379"/>
    </row>
    <row r="408" spans="1:14" x14ac:dyDescent="0.2">
      <c r="A408" s="388" t="s">
        <v>66</v>
      </c>
      <c r="B408" s="477" t="s">
        <v>65</v>
      </c>
      <c r="C408" s="394" t="s">
        <v>67</v>
      </c>
      <c r="D408" s="539"/>
      <c r="E408" s="540"/>
      <c r="F408" s="503" t="s">
        <v>1824</v>
      </c>
      <c r="G408" s="369">
        <v>0</v>
      </c>
      <c r="H408" s="369">
        <v>0</v>
      </c>
      <c r="I408" s="369">
        <v>0</v>
      </c>
      <c r="J408" s="369">
        <v>0</v>
      </c>
      <c r="K408" s="532">
        <v>0.02</v>
      </c>
      <c r="L408" s="533">
        <v>0.04</v>
      </c>
      <c r="M408" s="379"/>
      <c r="N408" s="379"/>
    </row>
    <row r="409" spans="1:14" x14ac:dyDescent="0.2">
      <c r="A409" s="393"/>
      <c r="B409" s="387" t="s">
        <v>1473</v>
      </c>
      <c r="C409" s="387"/>
      <c r="D409" s="387"/>
      <c r="E409" s="387"/>
      <c r="F409" s="387"/>
      <c r="G409" s="387"/>
      <c r="H409" s="387"/>
      <c r="I409" s="428"/>
      <c r="J409" s="428"/>
      <c r="K409" s="428"/>
      <c r="L409" s="546"/>
      <c r="M409" s="379"/>
      <c r="N409" s="379"/>
    </row>
    <row r="410" spans="1:14" x14ac:dyDescent="0.2">
      <c r="A410" s="392">
        <v>3443500311</v>
      </c>
      <c r="B410" s="402" t="s">
        <v>1474</v>
      </c>
      <c r="C410" s="393" t="s">
        <v>1475</v>
      </c>
      <c r="D410" s="393"/>
      <c r="E410" s="393" t="s">
        <v>1476</v>
      </c>
      <c r="F410" s="393" t="s">
        <v>1824</v>
      </c>
      <c r="G410" s="375">
        <v>0</v>
      </c>
      <c r="H410" s="375">
        <v>0</v>
      </c>
      <c r="I410" s="375">
        <v>0</v>
      </c>
      <c r="J410" s="375">
        <v>0</v>
      </c>
      <c r="K410" s="375">
        <v>1</v>
      </c>
      <c r="L410" s="478">
        <v>1</v>
      </c>
      <c r="M410" s="379"/>
      <c r="N410" s="379"/>
    </row>
    <row r="411" spans="1:14" x14ac:dyDescent="0.2">
      <c r="A411" s="388"/>
      <c r="B411" s="602" t="s">
        <v>1477</v>
      </c>
      <c r="C411" s="603"/>
      <c r="D411" s="501"/>
      <c r="E411" s="501"/>
      <c r="F411" s="501"/>
      <c r="G411" s="501"/>
      <c r="H411" s="501"/>
      <c r="I411" s="501"/>
      <c r="J411" s="501"/>
      <c r="K411" s="501"/>
      <c r="L411" s="502"/>
      <c r="M411" s="379"/>
      <c r="N411" s="379"/>
    </row>
    <row r="412" spans="1:14" x14ac:dyDescent="0.2">
      <c r="A412" s="388"/>
      <c r="B412" s="602" t="s">
        <v>1478</v>
      </c>
      <c r="C412" s="603"/>
      <c r="D412" s="501"/>
      <c r="E412" s="501"/>
      <c r="F412" s="501"/>
      <c r="G412" s="501"/>
      <c r="H412" s="501"/>
      <c r="I412" s="501"/>
      <c r="J412" s="501"/>
      <c r="K412" s="501"/>
      <c r="L412" s="502"/>
      <c r="M412" s="379"/>
      <c r="N412" s="379"/>
    </row>
    <row r="413" spans="1:14" x14ac:dyDescent="0.2">
      <c r="A413" s="388">
        <v>4223140512</v>
      </c>
      <c r="B413" s="477" t="s">
        <v>1479</v>
      </c>
      <c r="C413" s="381" t="s">
        <v>1480</v>
      </c>
      <c r="D413" s="394" t="s">
        <v>1481</v>
      </c>
      <c r="E413" s="394" t="s">
        <v>1482</v>
      </c>
      <c r="F413" s="393" t="s">
        <v>1824</v>
      </c>
      <c r="G413" s="375">
        <v>0</v>
      </c>
      <c r="H413" s="375">
        <v>0</v>
      </c>
      <c r="I413" s="375">
        <v>0</v>
      </c>
      <c r="J413" s="266">
        <v>8.0000000000000002E-3</v>
      </c>
      <c r="K413" s="266">
        <v>0.01</v>
      </c>
      <c r="L413" s="478">
        <v>0.01</v>
      </c>
      <c r="M413" s="379"/>
      <c r="N413" s="379"/>
    </row>
    <row r="414" spans="1:14" x14ac:dyDescent="0.2">
      <c r="A414" s="393">
        <v>4223140003</v>
      </c>
      <c r="B414" s="402" t="s">
        <v>1488</v>
      </c>
      <c r="C414" s="393" t="s">
        <v>1489</v>
      </c>
      <c r="D414" s="393"/>
      <c r="E414" s="443" t="s">
        <v>2241</v>
      </c>
      <c r="F414" s="393" t="s">
        <v>1824</v>
      </c>
      <c r="G414" s="375">
        <v>0</v>
      </c>
      <c r="H414" s="375">
        <v>0</v>
      </c>
      <c r="I414" s="375">
        <v>0</v>
      </c>
      <c r="J414" s="266">
        <v>8.0000000000000002E-3</v>
      </c>
      <c r="K414" s="266">
        <v>0.01</v>
      </c>
      <c r="L414" s="478">
        <v>0.01</v>
      </c>
      <c r="M414" s="379"/>
      <c r="N414" s="379"/>
    </row>
    <row r="415" spans="1:14" x14ac:dyDescent="0.2">
      <c r="A415" s="392">
        <v>4223100003</v>
      </c>
      <c r="B415" s="391" t="s">
        <v>1488</v>
      </c>
      <c r="C415" s="393" t="s">
        <v>1491</v>
      </c>
      <c r="D415" s="393"/>
      <c r="E415" s="393" t="s">
        <v>1492</v>
      </c>
      <c r="F415" s="393" t="s">
        <v>1824</v>
      </c>
      <c r="G415" s="375">
        <v>0</v>
      </c>
      <c r="H415" s="375">
        <v>0</v>
      </c>
      <c r="I415" s="375">
        <v>0</v>
      </c>
      <c r="J415" s="266">
        <v>8.0000000000000002E-3</v>
      </c>
      <c r="K415" s="266">
        <v>0.01</v>
      </c>
      <c r="L415" s="478">
        <v>0.01</v>
      </c>
      <c r="M415" s="379"/>
      <c r="N415" s="379"/>
    </row>
    <row r="416" spans="1:14" x14ac:dyDescent="0.2">
      <c r="A416" s="388">
        <v>4221290125</v>
      </c>
      <c r="B416" s="477" t="s">
        <v>1483</v>
      </c>
      <c r="C416" s="381" t="s">
        <v>1480</v>
      </c>
      <c r="D416" s="394" t="s">
        <v>1481</v>
      </c>
      <c r="E416" s="394" t="s">
        <v>1484</v>
      </c>
      <c r="F416" s="393" t="s">
        <v>1824</v>
      </c>
      <c r="G416" s="375">
        <v>0</v>
      </c>
      <c r="H416" s="375">
        <v>0</v>
      </c>
      <c r="I416" s="375">
        <v>0</v>
      </c>
      <c r="J416" s="266">
        <v>8.0000000000000002E-3</v>
      </c>
      <c r="K416" s="266">
        <v>0.01</v>
      </c>
      <c r="L416" s="478">
        <v>0.01</v>
      </c>
      <c r="M416" s="379"/>
      <c r="N416" s="379"/>
    </row>
    <row r="417" spans="1:14" x14ac:dyDescent="0.2">
      <c r="A417" s="393">
        <v>3187170182</v>
      </c>
      <c r="B417" s="402" t="s">
        <v>1485</v>
      </c>
      <c r="C417" s="393" t="s">
        <v>68</v>
      </c>
      <c r="D417" s="393"/>
      <c r="E417" s="393" t="s">
        <v>1490</v>
      </c>
      <c r="F417" s="393" t="s">
        <v>1824</v>
      </c>
      <c r="G417" s="375">
        <v>0</v>
      </c>
      <c r="H417" s="375">
        <v>0</v>
      </c>
      <c r="I417" s="375">
        <v>0</v>
      </c>
      <c r="J417" s="266">
        <v>8.0000000000000002E-3</v>
      </c>
      <c r="K417" s="266">
        <v>0.01</v>
      </c>
      <c r="L417" s="478">
        <v>0.01</v>
      </c>
      <c r="M417" s="379"/>
      <c r="N417" s="379"/>
    </row>
    <row r="418" spans="1:14" x14ac:dyDescent="0.2">
      <c r="A418" s="393">
        <v>4223230005</v>
      </c>
      <c r="B418" s="402" t="s">
        <v>1485</v>
      </c>
      <c r="C418" s="393" t="s">
        <v>1486</v>
      </c>
      <c r="D418" s="393"/>
      <c r="E418" s="393" t="s">
        <v>1487</v>
      </c>
      <c r="F418" s="393" t="s">
        <v>1824</v>
      </c>
      <c r="G418" s="375">
        <v>0</v>
      </c>
      <c r="H418" s="375">
        <v>0</v>
      </c>
      <c r="I418" s="375">
        <v>0</v>
      </c>
      <c r="J418" s="266">
        <v>8.0000000000000002E-3</v>
      </c>
      <c r="K418" s="266">
        <v>0.01</v>
      </c>
      <c r="L418" s="478">
        <v>0.01</v>
      </c>
      <c r="M418" s="379"/>
      <c r="N418" s="379"/>
    </row>
    <row r="419" spans="1:14" x14ac:dyDescent="0.2">
      <c r="A419" s="388"/>
      <c r="B419" s="602" t="s">
        <v>1493</v>
      </c>
      <c r="C419" s="603"/>
      <c r="D419" s="501"/>
      <c r="E419" s="501"/>
      <c r="F419" s="501"/>
      <c r="G419" s="501"/>
      <c r="H419" s="501"/>
      <c r="I419" s="501"/>
      <c r="J419" s="501"/>
      <c r="K419" s="501"/>
      <c r="L419" s="502"/>
      <c r="M419" s="379"/>
      <c r="N419" s="379"/>
    </row>
    <row r="420" spans="1:14" x14ac:dyDescent="0.2">
      <c r="A420" s="388">
        <v>4212132205</v>
      </c>
      <c r="B420" s="477" t="s">
        <v>1494</v>
      </c>
      <c r="C420" s="394" t="s">
        <v>1495</v>
      </c>
      <c r="D420" s="394"/>
      <c r="E420" s="394" t="s">
        <v>1496</v>
      </c>
      <c r="F420" s="393" t="s">
        <v>1824</v>
      </c>
      <c r="G420" s="375">
        <v>0</v>
      </c>
      <c r="H420" s="375">
        <v>0</v>
      </c>
      <c r="I420" s="375">
        <v>0</v>
      </c>
      <c r="J420" s="266">
        <v>0.09</v>
      </c>
      <c r="K420" s="266">
        <v>0.24</v>
      </c>
      <c r="L420" s="478">
        <v>0.24</v>
      </c>
      <c r="M420" s="379"/>
      <c r="N420" s="379"/>
    </row>
    <row r="421" spans="1:14" x14ac:dyDescent="0.2">
      <c r="A421" s="388">
        <v>4212130017</v>
      </c>
      <c r="B421" s="477" t="s">
        <v>1494</v>
      </c>
      <c r="C421" s="394" t="s">
        <v>1495</v>
      </c>
      <c r="D421" s="394"/>
      <c r="E421" s="443" t="s">
        <v>69</v>
      </c>
      <c r="F421" s="393" t="s">
        <v>1824</v>
      </c>
      <c r="G421" s="375">
        <v>0</v>
      </c>
      <c r="H421" s="375">
        <v>0</v>
      </c>
      <c r="I421" s="375">
        <v>0</v>
      </c>
      <c r="J421" s="266">
        <v>0.06</v>
      </c>
      <c r="K421" s="266">
        <v>0.16</v>
      </c>
      <c r="L421" s="478">
        <v>0.16</v>
      </c>
      <c r="M421" s="379"/>
      <c r="N421" s="379"/>
    </row>
    <row r="422" spans="1:14" x14ac:dyDescent="0.2">
      <c r="A422" s="388"/>
      <c r="B422" s="471" t="s">
        <v>2318</v>
      </c>
      <c r="C422" s="394"/>
      <c r="D422" s="394"/>
      <c r="E422" s="394"/>
      <c r="F422" s="393"/>
      <c r="G422" s="375"/>
      <c r="H422" s="375"/>
      <c r="I422" s="375"/>
      <c r="J422" s="375"/>
      <c r="K422" s="375"/>
      <c r="L422" s="473"/>
      <c r="M422" s="379"/>
      <c r="N422" s="379"/>
    </row>
    <row r="423" spans="1:14" x14ac:dyDescent="0.2">
      <c r="A423" s="541" t="s">
        <v>2307</v>
      </c>
      <c r="B423" s="542" t="s">
        <v>2308</v>
      </c>
      <c r="C423" s="543" t="s">
        <v>2309</v>
      </c>
      <c r="D423" s="544" t="s">
        <v>2310</v>
      </c>
      <c r="E423" s="543" t="s">
        <v>2311</v>
      </c>
      <c r="F423" s="549" t="s">
        <v>1824</v>
      </c>
      <c r="G423" s="366">
        <v>0</v>
      </c>
      <c r="H423" s="550">
        <v>2E-3</v>
      </c>
      <c r="I423" s="550">
        <v>0.04</v>
      </c>
      <c r="J423" s="550">
        <v>0.8</v>
      </c>
      <c r="K423" s="366">
        <v>3</v>
      </c>
      <c r="L423" s="551">
        <v>3</v>
      </c>
      <c r="M423" s="417"/>
      <c r="N423" s="379"/>
    </row>
    <row r="424" spans="1:14" x14ac:dyDescent="0.2">
      <c r="A424" s="384" t="s">
        <v>2312</v>
      </c>
      <c r="B424" s="454" t="s">
        <v>2313</v>
      </c>
      <c r="C424" s="548" t="s">
        <v>2314</v>
      </c>
      <c r="D424" s="398"/>
      <c r="E424" s="398"/>
      <c r="F424" s="549" t="s">
        <v>1824</v>
      </c>
      <c r="G424" s="366">
        <v>0</v>
      </c>
      <c r="H424" s="550">
        <v>2E-3</v>
      </c>
      <c r="I424" s="550">
        <v>0.04</v>
      </c>
      <c r="J424" s="550">
        <v>0.8</v>
      </c>
      <c r="K424" s="366">
        <v>3</v>
      </c>
      <c r="L424" s="551">
        <v>3</v>
      </c>
      <c r="M424" s="406"/>
      <c r="N424" s="379"/>
    </row>
    <row r="425" spans="1:14" x14ac:dyDescent="0.2">
      <c r="A425" s="388"/>
      <c r="B425" s="602" t="s">
        <v>1497</v>
      </c>
      <c r="C425" s="603"/>
      <c r="D425" s="501"/>
      <c r="E425" s="501"/>
      <c r="F425" s="501"/>
      <c r="G425" s="501"/>
      <c r="H425" s="501"/>
      <c r="I425" s="501"/>
      <c r="J425" s="501"/>
      <c r="K425" s="501"/>
      <c r="L425" s="502"/>
      <c r="M425" s="379"/>
      <c r="N425" s="379"/>
    </row>
    <row r="426" spans="1:14" x14ac:dyDescent="0.2">
      <c r="A426" s="388">
        <v>3424100940</v>
      </c>
      <c r="B426" s="477" t="s">
        <v>1498</v>
      </c>
      <c r="C426" s="394" t="s">
        <v>1499</v>
      </c>
      <c r="D426" s="394" t="s">
        <v>1500</v>
      </c>
      <c r="E426" s="394" t="s">
        <v>1501</v>
      </c>
      <c r="F426" s="393" t="s">
        <v>1824</v>
      </c>
      <c r="G426" s="375">
        <v>0</v>
      </c>
      <c r="H426" s="375">
        <v>0</v>
      </c>
      <c r="I426" s="375">
        <v>0</v>
      </c>
      <c r="J426" s="266">
        <v>6.5000000000000002E-2</v>
      </c>
      <c r="K426" s="266">
        <v>0.22</v>
      </c>
      <c r="L426" s="478">
        <v>0.22</v>
      </c>
      <c r="M426" s="379"/>
      <c r="N426" s="379"/>
    </row>
    <row r="427" spans="1:14" x14ac:dyDescent="0.2">
      <c r="A427" s="388">
        <v>3424107245</v>
      </c>
      <c r="B427" s="477" t="s">
        <v>72</v>
      </c>
      <c r="C427" s="394" t="s">
        <v>1502</v>
      </c>
      <c r="D427" s="394"/>
      <c r="E427" s="394" t="s">
        <v>1472</v>
      </c>
      <c r="F427" s="393" t="s">
        <v>1824</v>
      </c>
      <c r="G427" s="375">
        <v>0</v>
      </c>
      <c r="H427" s="375">
        <v>0</v>
      </c>
      <c r="I427" s="375">
        <v>0</v>
      </c>
      <c r="J427" s="266">
        <v>0.35</v>
      </c>
      <c r="K427" s="266">
        <v>1.2</v>
      </c>
      <c r="L427" s="478">
        <v>1.2</v>
      </c>
      <c r="M427" s="379"/>
      <c r="N427" s="379"/>
    </row>
    <row r="428" spans="1:14" x14ac:dyDescent="0.2">
      <c r="A428" s="388" t="s">
        <v>207</v>
      </c>
      <c r="B428" s="477" t="s">
        <v>204</v>
      </c>
      <c r="C428" s="394" t="s">
        <v>201</v>
      </c>
      <c r="D428" s="482" t="s">
        <v>202</v>
      </c>
      <c r="E428" s="482" t="s">
        <v>208</v>
      </c>
      <c r="F428" s="393" t="s">
        <v>1824</v>
      </c>
      <c r="G428" s="375">
        <v>0</v>
      </c>
      <c r="H428" s="375">
        <v>0</v>
      </c>
      <c r="I428" s="375">
        <v>0</v>
      </c>
      <c r="J428" s="266">
        <v>0.01</v>
      </c>
      <c r="K428" s="266">
        <v>1</v>
      </c>
      <c r="L428" s="478">
        <v>2</v>
      </c>
      <c r="M428" s="379"/>
      <c r="N428" s="379"/>
    </row>
    <row r="429" spans="1:14" x14ac:dyDescent="0.2">
      <c r="A429" s="388" t="s">
        <v>200</v>
      </c>
      <c r="B429" s="477" t="s">
        <v>204</v>
      </c>
      <c r="C429" s="394" t="s">
        <v>201</v>
      </c>
      <c r="D429" s="482" t="s">
        <v>202</v>
      </c>
      <c r="E429" s="482" t="s">
        <v>203</v>
      </c>
      <c r="F429" s="393" t="s">
        <v>1824</v>
      </c>
      <c r="G429" s="375">
        <v>0</v>
      </c>
      <c r="H429" s="375">
        <v>0</v>
      </c>
      <c r="I429" s="375">
        <v>0</v>
      </c>
      <c r="J429" s="266">
        <v>0.01</v>
      </c>
      <c r="K429" s="266">
        <v>0.05</v>
      </c>
      <c r="L429" s="478">
        <v>1</v>
      </c>
      <c r="M429" s="379"/>
      <c r="N429" s="379"/>
    </row>
    <row r="430" spans="1:14" x14ac:dyDescent="0.2">
      <c r="A430" s="388" t="s">
        <v>205</v>
      </c>
      <c r="B430" s="477" t="s">
        <v>204</v>
      </c>
      <c r="C430" s="394" t="s">
        <v>201</v>
      </c>
      <c r="D430" s="482" t="s">
        <v>202</v>
      </c>
      <c r="E430" s="482" t="s">
        <v>206</v>
      </c>
      <c r="F430" s="393" t="s">
        <v>1824</v>
      </c>
      <c r="G430" s="375">
        <v>0</v>
      </c>
      <c r="H430" s="375">
        <v>0</v>
      </c>
      <c r="I430" s="375">
        <v>0</v>
      </c>
      <c r="J430" s="266">
        <v>0.01</v>
      </c>
      <c r="K430" s="266">
        <v>1</v>
      </c>
      <c r="L430" s="478">
        <v>2</v>
      </c>
      <c r="M430" s="379"/>
      <c r="N430" s="379"/>
    </row>
    <row r="431" spans="1:14" x14ac:dyDescent="0.2">
      <c r="A431" s="388"/>
      <c r="B431" s="597" t="s">
        <v>1503</v>
      </c>
      <c r="C431" s="598"/>
      <c r="D431" s="475"/>
      <c r="E431" s="475"/>
      <c r="F431" s="475"/>
      <c r="G431" s="475"/>
      <c r="H431" s="475"/>
      <c r="I431" s="475"/>
      <c r="J431" s="475"/>
      <c r="K431" s="475"/>
      <c r="L431" s="505"/>
      <c r="M431" s="379"/>
      <c r="N431" s="379"/>
    </row>
    <row r="432" spans="1:14" x14ac:dyDescent="0.2">
      <c r="A432" s="388">
        <v>3466350092</v>
      </c>
      <c r="B432" s="477" t="s">
        <v>74</v>
      </c>
      <c r="C432" s="394" t="s">
        <v>1504</v>
      </c>
      <c r="D432" s="394"/>
      <c r="E432" s="482" t="s">
        <v>73</v>
      </c>
      <c r="F432" s="393" t="s">
        <v>1824</v>
      </c>
      <c r="G432" s="375">
        <v>0</v>
      </c>
      <c r="H432" s="375">
        <v>0.2</v>
      </c>
      <c r="I432" s="375">
        <v>0.5</v>
      </c>
      <c r="J432" s="266">
        <v>1.5</v>
      </c>
      <c r="K432" s="266">
        <v>2</v>
      </c>
      <c r="L432" s="478">
        <v>2</v>
      </c>
      <c r="M432" s="379"/>
      <c r="N432" s="379"/>
    </row>
    <row r="433" spans="1:14" x14ac:dyDescent="0.2">
      <c r="A433" s="388">
        <v>3466110082</v>
      </c>
      <c r="B433" s="477" t="s">
        <v>1505</v>
      </c>
      <c r="C433" s="394" t="s">
        <v>1506</v>
      </c>
      <c r="D433" s="394" t="s">
        <v>1507</v>
      </c>
      <c r="E433" s="482" t="s">
        <v>972</v>
      </c>
      <c r="F433" s="393" t="s">
        <v>1824</v>
      </c>
      <c r="G433" s="375">
        <v>0</v>
      </c>
      <c r="H433" s="375">
        <v>0</v>
      </c>
      <c r="I433" s="375">
        <v>0</v>
      </c>
      <c r="J433" s="266">
        <v>2.4</v>
      </c>
      <c r="K433" s="266">
        <v>6</v>
      </c>
      <c r="L433" s="478">
        <v>7</v>
      </c>
      <c r="M433" s="379"/>
      <c r="N433" s="379"/>
    </row>
    <row r="434" spans="1:14" x14ac:dyDescent="0.2">
      <c r="A434" s="388" t="s">
        <v>75</v>
      </c>
      <c r="B434" s="477" t="s">
        <v>1505</v>
      </c>
      <c r="C434" s="394" t="s">
        <v>1508</v>
      </c>
      <c r="D434" s="394"/>
      <c r="E434" s="482" t="s">
        <v>1509</v>
      </c>
      <c r="F434" s="393" t="s">
        <v>1824</v>
      </c>
      <c r="G434" s="375">
        <v>0</v>
      </c>
      <c r="H434" s="375">
        <v>0.2</v>
      </c>
      <c r="I434" s="375">
        <v>1</v>
      </c>
      <c r="J434" s="266">
        <v>1.5</v>
      </c>
      <c r="K434" s="266">
        <v>2</v>
      </c>
      <c r="L434" s="478">
        <v>3</v>
      </c>
      <c r="M434" s="379"/>
      <c r="N434" s="379"/>
    </row>
    <row r="435" spans="1:14" x14ac:dyDescent="0.2">
      <c r="A435" s="393"/>
      <c r="B435" s="408" t="s">
        <v>1413</v>
      </c>
      <c r="C435" s="408"/>
      <c r="D435" s="408"/>
      <c r="E435" s="408"/>
      <c r="F435" s="408"/>
      <c r="G435" s="408"/>
      <c r="H435" s="408"/>
      <c r="I435" s="428"/>
      <c r="J435" s="428"/>
      <c r="K435" s="428"/>
      <c r="L435" s="546"/>
      <c r="M435" s="379"/>
      <c r="N435" s="379"/>
    </row>
    <row r="436" spans="1:14" x14ac:dyDescent="0.2">
      <c r="A436" s="392">
        <v>6010003877</v>
      </c>
      <c r="B436" s="402" t="s">
        <v>1510</v>
      </c>
      <c r="C436" s="393" t="s">
        <v>1511</v>
      </c>
      <c r="D436" s="392"/>
      <c r="E436" s="393" t="s">
        <v>76</v>
      </c>
      <c r="F436" s="392" t="s">
        <v>1824</v>
      </c>
      <c r="G436" s="375">
        <v>0</v>
      </c>
      <c r="H436" s="375">
        <v>0</v>
      </c>
      <c r="I436" s="375">
        <v>0</v>
      </c>
      <c r="J436" s="375">
        <v>8.0000000000000002E-3</v>
      </c>
      <c r="K436" s="375">
        <v>0.04</v>
      </c>
      <c r="L436" s="472">
        <v>0.1</v>
      </c>
      <c r="M436" s="379"/>
      <c r="N436" s="379"/>
    </row>
    <row r="437" spans="1:14" x14ac:dyDescent="0.2">
      <c r="A437" s="392">
        <v>6010004145</v>
      </c>
      <c r="B437" s="402" t="s">
        <v>1512</v>
      </c>
      <c r="C437" s="393" t="s">
        <v>1511</v>
      </c>
      <c r="D437" s="392"/>
      <c r="E437" s="393" t="s">
        <v>77</v>
      </c>
      <c r="F437" s="392" t="s">
        <v>1824</v>
      </c>
      <c r="G437" s="375">
        <v>0</v>
      </c>
      <c r="H437" s="375">
        <v>0</v>
      </c>
      <c r="I437" s="375">
        <v>0</v>
      </c>
      <c r="J437" s="375">
        <v>0.01</v>
      </c>
      <c r="K437" s="375">
        <v>0.06</v>
      </c>
      <c r="L437" s="472">
        <v>0.15</v>
      </c>
      <c r="M437" s="379"/>
      <c r="N437" s="379"/>
    </row>
    <row r="438" spans="1:14" x14ac:dyDescent="0.2">
      <c r="A438" s="392">
        <v>6010003006</v>
      </c>
      <c r="B438" s="402" t="s">
        <v>1512</v>
      </c>
      <c r="C438" s="393" t="s">
        <v>1511</v>
      </c>
      <c r="D438" s="392"/>
      <c r="E438" s="393" t="s">
        <v>78</v>
      </c>
      <c r="F438" s="392" t="s">
        <v>1824</v>
      </c>
      <c r="G438" s="375">
        <v>0</v>
      </c>
      <c r="H438" s="375">
        <v>0</v>
      </c>
      <c r="I438" s="375">
        <v>0</v>
      </c>
      <c r="J438" s="375">
        <v>0.01</v>
      </c>
      <c r="K438" s="375">
        <v>0.06</v>
      </c>
      <c r="L438" s="472">
        <v>0.15</v>
      </c>
      <c r="M438" s="379"/>
      <c r="N438" s="379"/>
    </row>
    <row r="439" spans="1:14" x14ac:dyDescent="0.2">
      <c r="A439" s="392">
        <v>6010007712</v>
      </c>
      <c r="B439" s="402" t="s">
        <v>1512</v>
      </c>
      <c r="C439" s="393" t="s">
        <v>1511</v>
      </c>
      <c r="D439" s="392"/>
      <c r="E439" s="393" t="s">
        <v>79</v>
      </c>
      <c r="F439" s="392" t="s">
        <v>1824</v>
      </c>
      <c r="G439" s="375">
        <v>0</v>
      </c>
      <c r="H439" s="375">
        <v>0</v>
      </c>
      <c r="I439" s="375">
        <v>0</v>
      </c>
      <c r="J439" s="375">
        <v>8.0000000000000002E-3</v>
      </c>
      <c r="K439" s="375">
        <v>0.04</v>
      </c>
      <c r="L439" s="472">
        <v>0.1</v>
      </c>
      <c r="M439" s="379"/>
      <c r="N439" s="379"/>
    </row>
    <row r="440" spans="1:14" x14ac:dyDescent="0.2">
      <c r="A440" s="392">
        <v>6010007819</v>
      </c>
      <c r="B440" s="402" t="s">
        <v>1512</v>
      </c>
      <c r="C440" s="393" t="s">
        <v>1511</v>
      </c>
      <c r="D440" s="392"/>
      <c r="E440" s="393" t="s">
        <v>80</v>
      </c>
      <c r="F440" s="392" t="s">
        <v>1824</v>
      </c>
      <c r="G440" s="375">
        <v>0</v>
      </c>
      <c r="H440" s="375">
        <v>0</v>
      </c>
      <c r="I440" s="375">
        <v>0</v>
      </c>
      <c r="J440" s="375">
        <v>8.0000000000000002E-3</v>
      </c>
      <c r="K440" s="375">
        <v>0.04</v>
      </c>
      <c r="L440" s="472">
        <v>0.1</v>
      </c>
      <c r="M440" s="379"/>
      <c r="N440" s="379"/>
    </row>
    <row r="441" spans="1:14" x14ac:dyDescent="0.2">
      <c r="A441" s="392">
        <v>6010000698</v>
      </c>
      <c r="B441" s="402" t="s">
        <v>1512</v>
      </c>
      <c r="C441" s="393" t="s">
        <v>1511</v>
      </c>
      <c r="D441" s="443" t="s">
        <v>70</v>
      </c>
      <c r="E441" s="393" t="s">
        <v>81</v>
      </c>
      <c r="F441" s="392" t="s">
        <v>1824</v>
      </c>
      <c r="G441" s="375">
        <v>0</v>
      </c>
      <c r="H441" s="375">
        <v>0</v>
      </c>
      <c r="I441" s="375">
        <v>0</v>
      </c>
      <c r="J441" s="375">
        <v>0.02</v>
      </c>
      <c r="K441" s="375">
        <v>0.08</v>
      </c>
      <c r="L441" s="472">
        <v>0.2</v>
      </c>
      <c r="M441" s="379"/>
      <c r="N441" s="379"/>
    </row>
    <row r="442" spans="1:14" x14ac:dyDescent="0.2">
      <c r="A442" s="392">
        <v>6010001116</v>
      </c>
      <c r="B442" s="402" t="s">
        <v>1512</v>
      </c>
      <c r="C442" s="393" t="s">
        <v>1511</v>
      </c>
      <c r="D442" s="392"/>
      <c r="E442" s="393" t="s">
        <v>82</v>
      </c>
      <c r="F442" s="392" t="s">
        <v>1824</v>
      </c>
      <c r="G442" s="375">
        <v>0</v>
      </c>
      <c r="H442" s="375">
        <v>0</v>
      </c>
      <c r="I442" s="375">
        <v>0</v>
      </c>
      <c r="J442" s="375">
        <v>0.01</v>
      </c>
      <c r="K442" s="375">
        <v>0.06</v>
      </c>
      <c r="L442" s="472">
        <v>0.15</v>
      </c>
      <c r="M442" s="379"/>
      <c r="N442" s="379"/>
    </row>
    <row r="443" spans="1:14" x14ac:dyDescent="0.2">
      <c r="A443" s="392">
        <v>6010007306</v>
      </c>
      <c r="B443" s="402" t="s">
        <v>1512</v>
      </c>
      <c r="C443" s="393" t="s">
        <v>1511</v>
      </c>
      <c r="D443" s="392"/>
      <c r="E443" s="393" t="s">
        <v>83</v>
      </c>
      <c r="F443" s="392" t="s">
        <v>1824</v>
      </c>
      <c r="G443" s="375">
        <v>0</v>
      </c>
      <c r="H443" s="375">
        <v>0</v>
      </c>
      <c r="I443" s="375">
        <v>0</v>
      </c>
      <c r="J443" s="375">
        <v>0.01</v>
      </c>
      <c r="K443" s="375">
        <v>0.06</v>
      </c>
      <c r="L443" s="472">
        <v>0.15</v>
      </c>
      <c r="M443" s="379"/>
      <c r="N443" s="379"/>
    </row>
    <row r="444" spans="1:14" x14ac:dyDescent="0.2">
      <c r="A444" s="392">
        <v>6010005258</v>
      </c>
      <c r="B444" s="402" t="s">
        <v>1512</v>
      </c>
      <c r="C444" s="393" t="s">
        <v>1511</v>
      </c>
      <c r="D444" s="392"/>
      <c r="E444" s="393" t="s">
        <v>84</v>
      </c>
      <c r="F444" s="392" t="s">
        <v>1824</v>
      </c>
      <c r="G444" s="375">
        <v>0</v>
      </c>
      <c r="H444" s="375">
        <v>0</v>
      </c>
      <c r="I444" s="375">
        <v>0</v>
      </c>
      <c r="J444" s="375">
        <v>8.0000000000000002E-3</v>
      </c>
      <c r="K444" s="375">
        <v>0.04</v>
      </c>
      <c r="L444" s="472">
        <v>0.1</v>
      </c>
      <c r="M444" s="379"/>
      <c r="N444" s="379"/>
    </row>
    <row r="445" spans="1:14" x14ac:dyDescent="0.2">
      <c r="A445" s="392">
        <v>6010001117</v>
      </c>
      <c r="B445" s="402" t="s">
        <v>1512</v>
      </c>
      <c r="C445" s="393" t="s">
        <v>1511</v>
      </c>
      <c r="D445" s="392"/>
      <c r="E445" s="393" t="s">
        <v>85</v>
      </c>
      <c r="F445" s="392" t="s">
        <v>1824</v>
      </c>
      <c r="G445" s="375">
        <v>0</v>
      </c>
      <c r="H445" s="375">
        <v>0</v>
      </c>
      <c r="I445" s="375">
        <v>0</v>
      </c>
      <c r="J445" s="375">
        <v>8.0000000000000002E-3</v>
      </c>
      <c r="K445" s="375">
        <v>0.04</v>
      </c>
      <c r="L445" s="472">
        <v>0.1</v>
      </c>
      <c r="M445" s="379"/>
      <c r="N445" s="379"/>
    </row>
    <row r="446" spans="1:14" x14ac:dyDescent="0.2">
      <c r="A446" s="392">
        <v>6010007538</v>
      </c>
      <c r="B446" s="402" t="s">
        <v>1512</v>
      </c>
      <c r="C446" s="393" t="s">
        <v>1511</v>
      </c>
      <c r="D446" s="392"/>
      <c r="E446" s="393" t="s">
        <v>86</v>
      </c>
      <c r="F446" s="392" t="s">
        <v>1824</v>
      </c>
      <c r="G446" s="375">
        <v>0</v>
      </c>
      <c r="H446" s="375">
        <v>0</v>
      </c>
      <c r="I446" s="375">
        <v>0</v>
      </c>
      <c r="J446" s="375">
        <v>8.0000000000000002E-3</v>
      </c>
      <c r="K446" s="375">
        <v>0.04</v>
      </c>
      <c r="L446" s="472">
        <v>0.1</v>
      </c>
      <c r="M446" s="379"/>
      <c r="N446" s="379"/>
    </row>
    <row r="447" spans="1:14" x14ac:dyDescent="0.2">
      <c r="A447" s="392">
        <v>6010001118</v>
      </c>
      <c r="B447" s="402" t="s">
        <v>1512</v>
      </c>
      <c r="C447" s="393" t="s">
        <v>1513</v>
      </c>
      <c r="D447" s="392"/>
      <c r="E447" s="393" t="s">
        <v>1514</v>
      </c>
      <c r="F447" s="392" t="s">
        <v>1824</v>
      </c>
      <c r="G447" s="375">
        <v>0</v>
      </c>
      <c r="H447" s="375">
        <v>0</v>
      </c>
      <c r="I447" s="375">
        <v>0</v>
      </c>
      <c r="J447" s="375">
        <v>8.0000000000000002E-3</v>
      </c>
      <c r="K447" s="375">
        <v>0.04</v>
      </c>
      <c r="L447" s="472">
        <v>0.1</v>
      </c>
      <c r="M447" s="379"/>
      <c r="N447" s="379"/>
    </row>
    <row r="448" spans="1:14" x14ac:dyDescent="0.2">
      <c r="A448" s="392">
        <v>6010000805</v>
      </c>
      <c r="B448" s="402" t="s">
        <v>1512</v>
      </c>
      <c r="C448" s="393" t="s">
        <v>1513</v>
      </c>
      <c r="D448" s="443" t="s">
        <v>70</v>
      </c>
      <c r="E448" s="393" t="s">
        <v>71</v>
      </c>
      <c r="F448" s="392" t="s">
        <v>1824</v>
      </c>
      <c r="G448" s="375">
        <v>0</v>
      </c>
      <c r="H448" s="375">
        <v>0</v>
      </c>
      <c r="I448" s="375">
        <v>0</v>
      </c>
      <c r="J448" s="375">
        <v>8.0000000000000002E-3</v>
      </c>
      <c r="K448" s="375">
        <v>0.04</v>
      </c>
      <c r="L448" s="472">
        <v>0.1</v>
      </c>
      <c r="M448" s="379"/>
      <c r="N448" s="379"/>
    </row>
    <row r="449" spans="1:14" x14ac:dyDescent="0.2">
      <c r="A449" s="393">
        <v>6010010045</v>
      </c>
      <c r="B449" s="402" t="s">
        <v>1414</v>
      </c>
      <c r="C449" s="393" t="s">
        <v>1513</v>
      </c>
      <c r="D449" s="443" t="s">
        <v>70</v>
      </c>
      <c r="E449" s="393" t="s">
        <v>1515</v>
      </c>
      <c r="F449" s="393" t="s">
        <v>1824</v>
      </c>
      <c r="G449" s="375">
        <v>0</v>
      </c>
      <c r="H449" s="375">
        <v>0</v>
      </c>
      <c r="I449" s="375">
        <v>0</v>
      </c>
      <c r="J449" s="375">
        <v>1.2</v>
      </c>
      <c r="K449" s="375">
        <v>6</v>
      </c>
      <c r="L449" s="472">
        <v>8</v>
      </c>
      <c r="M449" s="379"/>
      <c r="N449" s="379"/>
    </row>
    <row r="450" spans="1:14" x14ac:dyDescent="0.2">
      <c r="A450" s="393">
        <v>6060003028</v>
      </c>
      <c r="B450" s="402" t="s">
        <v>1414</v>
      </c>
      <c r="C450" s="393" t="s">
        <v>1516</v>
      </c>
      <c r="D450" s="393"/>
      <c r="E450" s="393" t="s">
        <v>1517</v>
      </c>
      <c r="F450" s="393" t="s">
        <v>1824</v>
      </c>
      <c r="G450" s="375">
        <v>0</v>
      </c>
      <c r="H450" s="375">
        <v>0</v>
      </c>
      <c r="I450" s="375">
        <v>0</v>
      </c>
      <c r="J450" s="375">
        <v>8.0000000000000002E-3</v>
      </c>
      <c r="K450" s="375">
        <v>0.04</v>
      </c>
      <c r="L450" s="472">
        <v>0.1</v>
      </c>
      <c r="M450" s="379"/>
      <c r="N450" s="379"/>
    </row>
    <row r="451" spans="1:14" x14ac:dyDescent="0.2">
      <c r="A451" s="393">
        <v>6060007003</v>
      </c>
      <c r="B451" s="402" t="s">
        <v>1414</v>
      </c>
      <c r="C451" s="393" t="s">
        <v>1518</v>
      </c>
      <c r="D451" s="393"/>
      <c r="E451" s="393" t="s">
        <v>1519</v>
      </c>
      <c r="F451" s="393" t="s">
        <v>1824</v>
      </c>
      <c r="G451" s="375">
        <v>0</v>
      </c>
      <c r="H451" s="375">
        <v>0</v>
      </c>
      <c r="I451" s="375">
        <v>0</v>
      </c>
      <c r="J451" s="375">
        <f>K451:K461/5</f>
        <v>8.0000000000000002E-3</v>
      </c>
      <c r="K451" s="375">
        <v>0.04</v>
      </c>
      <c r="L451" s="472">
        <v>0.1</v>
      </c>
      <c r="M451" s="379"/>
      <c r="N451" s="379"/>
    </row>
    <row r="452" spans="1:14" x14ac:dyDescent="0.2">
      <c r="A452" s="393">
        <v>6060011355</v>
      </c>
      <c r="B452" s="402" t="s">
        <v>1414</v>
      </c>
      <c r="C452" s="393" t="s">
        <v>1520</v>
      </c>
      <c r="D452" s="393"/>
      <c r="E452" s="393" t="s">
        <v>1521</v>
      </c>
      <c r="F452" s="393" t="s">
        <v>1824</v>
      </c>
      <c r="G452" s="375">
        <v>0</v>
      </c>
      <c r="H452" s="375">
        <v>0</v>
      </c>
      <c r="I452" s="375">
        <v>0</v>
      </c>
      <c r="J452" s="375">
        <f>K452:K462/5</f>
        <v>1.2E-2</v>
      </c>
      <c r="K452" s="375">
        <v>0.06</v>
      </c>
      <c r="L452" s="472">
        <v>0.15</v>
      </c>
      <c r="M452" s="379"/>
      <c r="N452" s="379"/>
    </row>
    <row r="453" spans="1:14" x14ac:dyDescent="0.2">
      <c r="A453" s="393">
        <v>6060012114</v>
      </c>
      <c r="B453" s="402" t="s">
        <v>1414</v>
      </c>
      <c r="C453" s="393" t="s">
        <v>1518</v>
      </c>
      <c r="D453" s="393"/>
      <c r="E453" s="393" t="s">
        <v>1522</v>
      </c>
      <c r="F453" s="393" t="s">
        <v>1824</v>
      </c>
      <c r="G453" s="375">
        <v>0</v>
      </c>
      <c r="H453" s="375">
        <v>0</v>
      </c>
      <c r="I453" s="375">
        <v>0</v>
      </c>
      <c r="J453" s="375">
        <f>K453:K467/5</f>
        <v>4.0000000000000001E-3</v>
      </c>
      <c r="K453" s="375">
        <v>0.02</v>
      </c>
      <c r="L453" s="472">
        <v>0.05</v>
      </c>
      <c r="M453" s="379"/>
      <c r="N453" s="379"/>
    </row>
    <row r="454" spans="1:14" x14ac:dyDescent="0.2">
      <c r="A454" s="393">
        <v>6060016396</v>
      </c>
      <c r="B454" s="402" t="s">
        <v>1414</v>
      </c>
      <c r="C454" s="393" t="s">
        <v>1523</v>
      </c>
      <c r="D454" s="393" t="s">
        <v>87</v>
      </c>
      <c r="E454" s="393" t="s">
        <v>1524</v>
      </c>
      <c r="F454" s="393" t="s">
        <v>1824</v>
      </c>
      <c r="G454" s="375">
        <v>0</v>
      </c>
      <c r="H454" s="375">
        <v>0</v>
      </c>
      <c r="I454" s="375">
        <v>0</v>
      </c>
      <c r="J454" s="375">
        <f>K454:K467/5</f>
        <v>4.0000000000000001E-3</v>
      </c>
      <c r="K454" s="375">
        <v>0.02</v>
      </c>
      <c r="L454" s="472">
        <v>0.05</v>
      </c>
      <c r="M454" s="379"/>
      <c r="N454" s="379"/>
    </row>
    <row r="455" spans="1:14" x14ac:dyDescent="0.2">
      <c r="A455" s="393">
        <v>6060016400</v>
      </c>
      <c r="B455" s="402" t="s">
        <v>1414</v>
      </c>
      <c r="C455" s="393" t="s">
        <v>1415</v>
      </c>
      <c r="D455" s="393" t="s">
        <v>1416</v>
      </c>
      <c r="E455" s="393" t="s">
        <v>1417</v>
      </c>
      <c r="F455" s="393" t="s">
        <v>1824</v>
      </c>
      <c r="G455" s="409">
        <v>0</v>
      </c>
      <c r="H455" s="409">
        <v>0</v>
      </c>
      <c r="I455" s="409">
        <v>0</v>
      </c>
      <c r="J455" s="409">
        <v>0</v>
      </c>
      <c r="K455" s="266">
        <v>1.5</v>
      </c>
      <c r="L455" s="478">
        <v>3</v>
      </c>
      <c r="M455" s="379"/>
      <c r="N455" s="379"/>
    </row>
    <row r="456" spans="1:14" x14ac:dyDescent="0.2">
      <c r="A456" s="388"/>
      <c r="B456" s="475" t="s">
        <v>1525</v>
      </c>
      <c r="C456" s="475"/>
      <c r="D456" s="475"/>
      <c r="E456" s="475"/>
      <c r="F456" s="475"/>
      <c r="G456" s="475"/>
      <c r="H456" s="475"/>
      <c r="I456" s="475"/>
      <c r="J456" s="475"/>
      <c r="K456" s="475"/>
      <c r="L456" s="505"/>
      <c r="M456" s="379"/>
      <c r="N456" s="379"/>
    </row>
    <row r="457" spans="1:14" x14ac:dyDescent="0.2">
      <c r="A457" s="388">
        <v>3451953141</v>
      </c>
      <c r="B457" s="477" t="s">
        <v>1526</v>
      </c>
      <c r="C457" s="394" t="s">
        <v>1527</v>
      </c>
      <c r="D457" s="482"/>
      <c r="E457" s="482" t="s">
        <v>1528</v>
      </c>
      <c r="F457" s="393" t="s">
        <v>1824</v>
      </c>
      <c r="G457" s="375">
        <v>0</v>
      </c>
      <c r="H457" s="375">
        <v>0</v>
      </c>
      <c r="I457" s="375">
        <v>0</v>
      </c>
      <c r="J457" s="266">
        <v>0.18</v>
      </c>
      <c r="K457" s="266">
        <v>0.9</v>
      </c>
      <c r="L457" s="478">
        <v>0.9</v>
      </c>
      <c r="M457" s="379"/>
      <c r="N457" s="379"/>
    </row>
    <row r="458" spans="1:14" x14ac:dyDescent="0.2">
      <c r="A458" s="388">
        <v>6281000648</v>
      </c>
      <c r="B458" s="477" t="s">
        <v>1526</v>
      </c>
      <c r="C458" s="394" t="s">
        <v>1529</v>
      </c>
      <c r="D458" s="482" t="s">
        <v>88</v>
      </c>
      <c r="E458" s="482" t="s">
        <v>1530</v>
      </c>
      <c r="F458" s="393" t="s">
        <v>1824</v>
      </c>
      <c r="G458" s="375">
        <v>0</v>
      </c>
      <c r="H458" s="375">
        <v>0</v>
      </c>
      <c r="I458" s="375">
        <v>0</v>
      </c>
      <c r="J458" s="266">
        <v>0.03</v>
      </c>
      <c r="K458" s="266">
        <v>0.6</v>
      </c>
      <c r="L458" s="478">
        <v>0.6</v>
      </c>
      <c r="M458" s="379"/>
      <c r="N458" s="379"/>
    </row>
    <row r="459" spans="1:14" x14ac:dyDescent="0.2">
      <c r="A459" s="388">
        <v>6281000281</v>
      </c>
      <c r="B459" s="477" t="s">
        <v>1526</v>
      </c>
      <c r="C459" s="394" t="s">
        <v>1531</v>
      </c>
      <c r="D459" s="482"/>
      <c r="E459" s="531" t="s">
        <v>89</v>
      </c>
      <c r="F459" s="393" t="s">
        <v>1824</v>
      </c>
      <c r="G459" s="375">
        <v>0</v>
      </c>
      <c r="H459" s="375">
        <v>0</v>
      </c>
      <c r="I459" s="375">
        <v>0</v>
      </c>
      <c r="J459" s="266">
        <v>0.01</v>
      </c>
      <c r="K459" s="266">
        <v>0.03</v>
      </c>
      <c r="L459" s="478">
        <v>0.03</v>
      </c>
      <c r="M459" s="379"/>
      <c r="N459" s="379"/>
    </row>
    <row r="460" spans="1:14" x14ac:dyDescent="0.2">
      <c r="A460" s="428"/>
      <c r="B460" s="387" t="s">
        <v>1532</v>
      </c>
      <c r="C460" s="387"/>
      <c r="D460" s="387"/>
      <c r="E460" s="387"/>
      <c r="F460" s="387"/>
      <c r="G460" s="387"/>
      <c r="H460" s="387"/>
      <c r="I460" s="428"/>
      <c r="J460" s="428"/>
      <c r="K460" s="428"/>
      <c r="L460" s="546"/>
      <c r="M460" s="379"/>
      <c r="N460" s="379"/>
    </row>
    <row r="461" spans="1:14" x14ac:dyDescent="0.2">
      <c r="A461" s="393">
        <v>3464320020</v>
      </c>
      <c r="B461" s="402" t="s">
        <v>1533</v>
      </c>
      <c r="C461" s="393" t="s">
        <v>1534</v>
      </c>
      <c r="D461" s="393" t="s">
        <v>90</v>
      </c>
      <c r="E461" s="393"/>
      <c r="F461" s="393" t="s">
        <v>1824</v>
      </c>
      <c r="G461" s="375">
        <v>0</v>
      </c>
      <c r="H461" s="375">
        <v>0</v>
      </c>
      <c r="I461" s="375">
        <v>0</v>
      </c>
      <c r="J461" s="374">
        <f>K461:K474/5</f>
        <v>0.2</v>
      </c>
      <c r="K461" s="374">
        <f>L461:L474/3</f>
        <v>1</v>
      </c>
      <c r="L461" s="478">
        <v>3</v>
      </c>
      <c r="M461" s="379"/>
      <c r="N461" s="379"/>
    </row>
    <row r="462" spans="1:14" x14ac:dyDescent="0.2">
      <c r="A462" s="393">
        <v>3464320021</v>
      </c>
      <c r="B462" s="402" t="s">
        <v>1533</v>
      </c>
      <c r="C462" s="393" t="s">
        <v>1535</v>
      </c>
      <c r="D462" s="393"/>
      <c r="E462" s="393"/>
      <c r="F462" s="393" t="s">
        <v>1824</v>
      </c>
      <c r="G462" s="375">
        <v>0</v>
      </c>
      <c r="H462" s="375">
        <v>0</v>
      </c>
      <c r="I462" s="375">
        <v>0</v>
      </c>
      <c r="J462" s="374">
        <f>K462:K474/5</f>
        <v>0.06</v>
      </c>
      <c r="K462" s="374">
        <v>0.3</v>
      </c>
      <c r="L462" s="478">
        <v>1</v>
      </c>
      <c r="M462" s="379"/>
      <c r="N462" s="379"/>
    </row>
    <row r="463" spans="1:14" x14ac:dyDescent="0.2">
      <c r="A463" s="393">
        <v>3464390173</v>
      </c>
      <c r="B463" s="402" t="s">
        <v>1533</v>
      </c>
      <c r="C463" s="393" t="s">
        <v>1545</v>
      </c>
      <c r="D463" s="393"/>
      <c r="E463" s="393"/>
      <c r="F463" s="393" t="s">
        <v>1824</v>
      </c>
      <c r="G463" s="375">
        <v>0</v>
      </c>
      <c r="H463" s="375">
        <v>0</v>
      </c>
      <c r="I463" s="375">
        <v>0</v>
      </c>
      <c r="J463" s="374">
        <v>0.4</v>
      </c>
      <c r="K463" s="374">
        <v>2</v>
      </c>
      <c r="L463" s="478">
        <v>6</v>
      </c>
      <c r="M463" s="379"/>
      <c r="N463" s="379"/>
    </row>
    <row r="464" spans="1:14" x14ac:dyDescent="0.2">
      <c r="A464" s="393">
        <v>3464390174</v>
      </c>
      <c r="B464" s="402" t="s">
        <v>1533</v>
      </c>
      <c r="C464" s="393" t="s">
        <v>1546</v>
      </c>
      <c r="D464" s="393"/>
      <c r="E464" s="393"/>
      <c r="F464" s="393" t="s">
        <v>1824</v>
      </c>
      <c r="G464" s="375">
        <v>0</v>
      </c>
      <c r="H464" s="375">
        <v>0</v>
      </c>
      <c r="I464" s="375">
        <v>0</v>
      </c>
      <c r="J464" s="374">
        <v>0.2</v>
      </c>
      <c r="K464" s="374">
        <v>1</v>
      </c>
      <c r="L464" s="478">
        <v>3</v>
      </c>
      <c r="M464" s="379"/>
      <c r="N464" s="379"/>
    </row>
    <row r="465" spans="1:14" x14ac:dyDescent="0.2">
      <c r="A465" s="393">
        <v>3464390035</v>
      </c>
      <c r="B465" s="402" t="s">
        <v>1538</v>
      </c>
      <c r="C465" s="393" t="s">
        <v>1537</v>
      </c>
      <c r="D465" s="393"/>
      <c r="E465" s="393"/>
      <c r="F465" s="393" t="s">
        <v>1824</v>
      </c>
      <c r="G465" s="375">
        <v>0</v>
      </c>
      <c r="H465" s="375">
        <v>0</v>
      </c>
      <c r="I465" s="375">
        <v>0</v>
      </c>
      <c r="J465" s="374">
        <v>0.06</v>
      </c>
      <c r="K465" s="374">
        <v>0.3</v>
      </c>
      <c r="L465" s="478">
        <v>1</v>
      </c>
      <c r="M465" s="379"/>
      <c r="N465" s="379"/>
    </row>
    <row r="466" spans="1:14" x14ac:dyDescent="0.2">
      <c r="A466" s="393">
        <v>3464410032</v>
      </c>
      <c r="B466" s="402" t="s">
        <v>93</v>
      </c>
      <c r="C466" s="393" t="s">
        <v>1550</v>
      </c>
      <c r="D466" s="393"/>
      <c r="E466" s="393"/>
      <c r="F466" s="393" t="s">
        <v>1824</v>
      </c>
      <c r="G466" s="375">
        <v>0</v>
      </c>
      <c r="H466" s="375">
        <v>0</v>
      </c>
      <c r="I466" s="375">
        <v>0</v>
      </c>
      <c r="J466" s="374">
        <v>0.2</v>
      </c>
      <c r="K466" s="374">
        <v>1</v>
      </c>
      <c r="L466" s="478">
        <v>3</v>
      </c>
      <c r="M466" s="379"/>
      <c r="N466" s="379"/>
    </row>
    <row r="467" spans="1:14" x14ac:dyDescent="0.2">
      <c r="A467" s="393">
        <v>3464390027</v>
      </c>
      <c r="B467" s="402" t="s">
        <v>1536</v>
      </c>
      <c r="C467" s="393" t="s">
        <v>1537</v>
      </c>
      <c r="D467" s="393"/>
      <c r="E467" s="393"/>
      <c r="F467" s="393" t="s">
        <v>1824</v>
      </c>
      <c r="G467" s="375">
        <v>0</v>
      </c>
      <c r="H467" s="375">
        <v>0</v>
      </c>
      <c r="I467" s="375">
        <v>0</v>
      </c>
      <c r="J467" s="374">
        <v>6.9999999999999993E-2</v>
      </c>
      <c r="K467" s="374">
        <v>0.4</v>
      </c>
      <c r="L467" s="478">
        <v>1</v>
      </c>
      <c r="M467" s="379"/>
      <c r="N467" s="379"/>
    </row>
    <row r="468" spans="1:14" x14ac:dyDescent="0.2">
      <c r="A468" s="393">
        <v>3464390169</v>
      </c>
      <c r="B468" s="402" t="s">
        <v>1539</v>
      </c>
      <c r="C468" s="393" t="s">
        <v>1540</v>
      </c>
      <c r="D468" s="393"/>
      <c r="E468" s="393"/>
      <c r="F468" s="393" t="s">
        <v>1824</v>
      </c>
      <c r="G468" s="375">
        <v>0</v>
      </c>
      <c r="H468" s="375">
        <v>0</v>
      </c>
      <c r="I468" s="375">
        <v>0</v>
      </c>
      <c r="J468" s="374">
        <v>0.13</v>
      </c>
      <c r="K468" s="374">
        <v>0.7</v>
      </c>
      <c r="L468" s="478">
        <v>2</v>
      </c>
      <c r="M468" s="379"/>
      <c r="N468" s="379"/>
    </row>
    <row r="469" spans="1:14" x14ac:dyDescent="0.2">
      <c r="A469" s="393">
        <v>3464390170</v>
      </c>
      <c r="B469" s="402" t="s">
        <v>1539</v>
      </c>
      <c r="C469" s="393" t="s">
        <v>1541</v>
      </c>
      <c r="D469" s="393"/>
      <c r="E469" s="393"/>
      <c r="F469" s="393" t="s">
        <v>1824</v>
      </c>
      <c r="G469" s="375">
        <v>0</v>
      </c>
      <c r="H469" s="375">
        <v>0</v>
      </c>
      <c r="I469" s="375">
        <v>0</v>
      </c>
      <c r="J469" s="374">
        <v>0.06</v>
      </c>
      <c r="K469" s="374">
        <v>0.3</v>
      </c>
      <c r="L469" s="478">
        <v>1</v>
      </c>
      <c r="M469" s="379"/>
      <c r="N469" s="379"/>
    </row>
    <row r="470" spans="1:14" x14ac:dyDescent="0.2">
      <c r="A470" s="393">
        <v>3464390171</v>
      </c>
      <c r="B470" s="402" t="s">
        <v>1539</v>
      </c>
      <c r="C470" s="393" t="s">
        <v>1542</v>
      </c>
      <c r="D470" s="393"/>
      <c r="E470" s="393"/>
      <c r="F470" s="393" t="s">
        <v>1824</v>
      </c>
      <c r="G470" s="375">
        <v>0</v>
      </c>
      <c r="H470" s="375">
        <v>0</v>
      </c>
      <c r="I470" s="375">
        <v>0</v>
      </c>
      <c r="J470" s="374">
        <v>0.06</v>
      </c>
      <c r="K470" s="374">
        <v>0.3</v>
      </c>
      <c r="L470" s="478">
        <v>1</v>
      </c>
      <c r="M470" s="379"/>
      <c r="N470" s="379"/>
    </row>
    <row r="471" spans="1:14" x14ac:dyDescent="0.2">
      <c r="A471" s="393">
        <v>3464400094</v>
      </c>
      <c r="B471" s="402" t="s">
        <v>1539</v>
      </c>
      <c r="C471" s="393" t="s">
        <v>91</v>
      </c>
      <c r="D471" s="393"/>
      <c r="E471" s="393"/>
      <c r="F471" s="393" t="s">
        <v>1824</v>
      </c>
      <c r="G471" s="375">
        <v>0</v>
      </c>
      <c r="H471" s="375">
        <v>0</v>
      </c>
      <c r="I471" s="375">
        <v>0</v>
      </c>
      <c r="J471" s="374">
        <v>6.9999999999999993E-2</v>
      </c>
      <c r="K471" s="374">
        <v>0.35</v>
      </c>
      <c r="L471" s="478">
        <v>1</v>
      </c>
      <c r="M471" s="379"/>
      <c r="N471" s="379"/>
    </row>
    <row r="472" spans="1:14" x14ac:dyDescent="0.2">
      <c r="A472" s="393">
        <v>3464410025</v>
      </c>
      <c r="B472" s="402" t="s">
        <v>1548</v>
      </c>
      <c r="C472" s="393" t="s">
        <v>1549</v>
      </c>
      <c r="D472" s="393"/>
      <c r="E472" s="393"/>
      <c r="F472" s="393" t="s">
        <v>1824</v>
      </c>
      <c r="G472" s="375">
        <v>0</v>
      </c>
      <c r="H472" s="375">
        <v>0</v>
      </c>
      <c r="I472" s="375">
        <v>0</v>
      </c>
      <c r="J472" s="374">
        <v>6.9999999999999993E-2</v>
      </c>
      <c r="K472" s="374">
        <v>0.35</v>
      </c>
      <c r="L472" s="478">
        <v>1</v>
      </c>
      <c r="M472" s="379"/>
      <c r="N472" s="379"/>
    </row>
    <row r="473" spans="1:14" x14ac:dyDescent="0.2">
      <c r="A473" s="393">
        <v>3464390172</v>
      </c>
      <c r="B473" s="402" t="s">
        <v>1543</v>
      </c>
      <c r="C473" s="393" t="s">
        <v>1544</v>
      </c>
      <c r="D473" s="393"/>
      <c r="E473" s="393"/>
      <c r="F473" s="393" t="s">
        <v>1824</v>
      </c>
      <c r="G473" s="375">
        <v>0</v>
      </c>
      <c r="H473" s="375">
        <v>0</v>
      </c>
      <c r="I473" s="375">
        <v>0</v>
      </c>
      <c r="J473" s="374">
        <v>0.15999999999999998</v>
      </c>
      <c r="K473" s="374">
        <v>0.79999999999999993</v>
      </c>
      <c r="L473" s="478">
        <v>2</v>
      </c>
      <c r="M473" s="379"/>
      <c r="N473" s="379"/>
    </row>
    <row r="474" spans="1:14" x14ac:dyDescent="0.2">
      <c r="A474" s="393">
        <v>3464400146</v>
      </c>
      <c r="B474" s="402" t="s">
        <v>92</v>
      </c>
      <c r="C474" s="393" t="s">
        <v>1547</v>
      </c>
      <c r="D474" s="393"/>
      <c r="E474" s="393"/>
      <c r="F474" s="393" t="s">
        <v>1824</v>
      </c>
      <c r="G474" s="375">
        <v>0</v>
      </c>
      <c r="H474" s="375">
        <v>0</v>
      </c>
      <c r="I474" s="375">
        <v>0</v>
      </c>
      <c r="J474" s="374">
        <v>6.9999999999999993E-2</v>
      </c>
      <c r="K474" s="374">
        <v>0.35</v>
      </c>
      <c r="L474" s="478">
        <v>1</v>
      </c>
      <c r="M474" s="379"/>
      <c r="N474" s="379"/>
    </row>
    <row r="475" spans="1:14" x14ac:dyDescent="0.2">
      <c r="A475" s="388"/>
      <c r="B475" s="599" t="s">
        <v>1553</v>
      </c>
      <c r="C475" s="600"/>
      <c r="D475" s="601"/>
      <c r="E475" s="475"/>
      <c r="F475" s="475"/>
      <c r="G475" s="475"/>
      <c r="H475" s="475"/>
      <c r="I475" s="475"/>
      <c r="J475" s="475"/>
      <c r="K475" s="475"/>
      <c r="L475" s="505"/>
      <c r="M475" s="379"/>
      <c r="N475" s="379"/>
    </row>
    <row r="476" spans="1:14" x14ac:dyDescent="0.2">
      <c r="A476" s="388">
        <v>3187171174</v>
      </c>
      <c r="B476" s="402" t="s">
        <v>96</v>
      </c>
      <c r="C476" s="393" t="s">
        <v>95</v>
      </c>
      <c r="D476" s="393"/>
      <c r="E476" s="393"/>
      <c r="F476" s="393" t="s">
        <v>1824</v>
      </c>
      <c r="G476" s="375">
        <v>0</v>
      </c>
      <c r="H476" s="375">
        <v>0</v>
      </c>
      <c r="I476" s="375">
        <v>0</v>
      </c>
      <c r="J476" s="375">
        <v>0.42</v>
      </c>
      <c r="K476" s="375">
        <v>1</v>
      </c>
      <c r="L476" s="473">
        <v>1</v>
      </c>
      <c r="M476" s="379"/>
      <c r="N476" s="379"/>
    </row>
    <row r="477" spans="1:14" x14ac:dyDescent="0.2">
      <c r="A477" s="388">
        <v>3187142818</v>
      </c>
      <c r="B477" s="402" t="s">
        <v>98</v>
      </c>
      <c r="C477" s="393" t="s">
        <v>97</v>
      </c>
      <c r="D477" s="393"/>
      <c r="E477" s="393"/>
      <c r="F477" s="393" t="s">
        <v>1824</v>
      </c>
      <c r="G477" s="375">
        <v>0</v>
      </c>
      <c r="H477" s="375">
        <v>0</v>
      </c>
      <c r="I477" s="375">
        <v>0</v>
      </c>
      <c r="J477" s="375">
        <v>0.42</v>
      </c>
      <c r="K477" s="375">
        <v>1</v>
      </c>
      <c r="L477" s="473">
        <v>1</v>
      </c>
      <c r="M477" s="379"/>
      <c r="N477" s="379"/>
    </row>
    <row r="478" spans="1:14" x14ac:dyDescent="0.2">
      <c r="A478" s="388">
        <v>3187171201</v>
      </c>
      <c r="B478" s="402" t="s">
        <v>1307</v>
      </c>
      <c r="C478" s="393" t="s">
        <v>100</v>
      </c>
      <c r="D478" s="393"/>
      <c r="E478" s="393"/>
      <c r="F478" s="393" t="s">
        <v>1824</v>
      </c>
      <c r="G478" s="375">
        <v>0</v>
      </c>
      <c r="H478" s="375">
        <v>0</v>
      </c>
      <c r="I478" s="375">
        <v>0</v>
      </c>
      <c r="J478" s="375">
        <v>0.24</v>
      </c>
      <c r="K478" s="375">
        <v>0.7</v>
      </c>
      <c r="L478" s="473">
        <v>0.7</v>
      </c>
      <c r="M478" s="379"/>
      <c r="N478" s="379"/>
    </row>
    <row r="479" spans="1:14" x14ac:dyDescent="0.2">
      <c r="A479" s="388">
        <v>3187171200</v>
      </c>
      <c r="B479" s="402" t="s">
        <v>1307</v>
      </c>
      <c r="C479" s="393" t="s">
        <v>101</v>
      </c>
      <c r="D479" s="393"/>
      <c r="E479" s="393"/>
      <c r="F479" s="393" t="s">
        <v>1824</v>
      </c>
      <c r="G479" s="375">
        <v>0</v>
      </c>
      <c r="H479" s="375">
        <v>0</v>
      </c>
      <c r="I479" s="375">
        <v>0</v>
      </c>
      <c r="J479" s="375">
        <v>0.16</v>
      </c>
      <c r="K479" s="375">
        <v>0.5</v>
      </c>
      <c r="L479" s="473">
        <v>0.5</v>
      </c>
      <c r="M479" s="379"/>
      <c r="N479" s="379"/>
    </row>
    <row r="480" spans="1:14" x14ac:dyDescent="0.2">
      <c r="A480" s="388">
        <v>3187172383</v>
      </c>
      <c r="B480" s="402" t="s">
        <v>1556</v>
      </c>
      <c r="C480" s="393" t="s">
        <v>1557</v>
      </c>
      <c r="D480" s="393"/>
      <c r="E480" s="393"/>
      <c r="F480" s="393" t="s">
        <v>1824</v>
      </c>
      <c r="G480" s="375">
        <v>0</v>
      </c>
      <c r="H480" s="375">
        <v>0</v>
      </c>
      <c r="I480" s="375">
        <v>0</v>
      </c>
      <c r="J480" s="375">
        <v>0.24</v>
      </c>
      <c r="K480" s="375">
        <v>0.7</v>
      </c>
      <c r="L480" s="473">
        <v>0.7</v>
      </c>
      <c r="M480" s="379"/>
      <c r="N480" s="379"/>
    </row>
    <row r="481" spans="1:14" x14ac:dyDescent="0.2">
      <c r="A481" s="388">
        <v>3187171160</v>
      </c>
      <c r="B481" s="402" t="s">
        <v>99</v>
      </c>
      <c r="C481" s="393" t="s">
        <v>1555</v>
      </c>
      <c r="D481" s="393"/>
      <c r="E481" s="393"/>
      <c r="F481" s="393" t="s">
        <v>1824</v>
      </c>
      <c r="G481" s="375">
        <v>0</v>
      </c>
      <c r="H481" s="375">
        <v>0</v>
      </c>
      <c r="I481" s="375">
        <v>0</v>
      </c>
      <c r="J481" s="375">
        <v>0.24</v>
      </c>
      <c r="K481" s="375">
        <v>0.6</v>
      </c>
      <c r="L481" s="473">
        <v>0.6</v>
      </c>
      <c r="M481" s="379"/>
      <c r="N481" s="379"/>
    </row>
    <row r="482" spans="1:14" x14ac:dyDescent="0.2">
      <c r="A482" s="388">
        <v>3187172386</v>
      </c>
      <c r="B482" s="402" t="s">
        <v>1307</v>
      </c>
      <c r="C482" s="393" t="s">
        <v>1558</v>
      </c>
      <c r="D482" s="393"/>
      <c r="E482" s="393"/>
      <c r="F482" s="393" t="s">
        <v>1824</v>
      </c>
      <c r="G482" s="375">
        <v>0</v>
      </c>
      <c r="H482" s="375">
        <v>0</v>
      </c>
      <c r="I482" s="375">
        <v>0</v>
      </c>
      <c r="J482" s="375">
        <v>0.42</v>
      </c>
      <c r="K482" s="375">
        <v>1</v>
      </c>
      <c r="L482" s="473">
        <v>1</v>
      </c>
      <c r="M482" s="379"/>
      <c r="N482" s="379"/>
    </row>
    <row r="483" spans="1:14" x14ac:dyDescent="0.2">
      <c r="A483" s="388"/>
      <c r="B483" s="602" t="s">
        <v>966</v>
      </c>
      <c r="C483" s="603"/>
      <c r="D483" s="501"/>
      <c r="E483" s="501"/>
      <c r="F483" s="501"/>
      <c r="G483" s="501"/>
      <c r="H483" s="501"/>
      <c r="I483" s="501"/>
      <c r="J483" s="501"/>
      <c r="K483" s="501"/>
      <c r="L483" s="502"/>
      <c r="M483" s="379"/>
      <c r="N483" s="379"/>
    </row>
    <row r="484" spans="1:14" x14ac:dyDescent="0.2">
      <c r="A484" s="388">
        <v>3187172653</v>
      </c>
      <c r="B484" s="477" t="s">
        <v>1171</v>
      </c>
      <c r="C484" s="394" t="s">
        <v>103</v>
      </c>
      <c r="D484" s="477"/>
      <c r="E484" s="394"/>
      <c r="F484" s="393" t="s">
        <v>1824</v>
      </c>
      <c r="G484" s="375">
        <v>0</v>
      </c>
      <c r="H484" s="375">
        <v>0</v>
      </c>
      <c r="I484" s="266">
        <v>0.5</v>
      </c>
      <c r="J484" s="266">
        <v>0.8</v>
      </c>
      <c r="K484" s="266">
        <v>1</v>
      </c>
      <c r="L484" s="478">
        <v>1</v>
      </c>
      <c r="M484" s="379"/>
      <c r="N484" s="379"/>
    </row>
    <row r="485" spans="1:14" x14ac:dyDescent="0.2">
      <c r="A485" s="388">
        <v>3187172654</v>
      </c>
      <c r="B485" s="477" t="s">
        <v>1171</v>
      </c>
      <c r="C485" s="394" t="s">
        <v>104</v>
      </c>
      <c r="D485" s="477"/>
      <c r="E485" s="394"/>
      <c r="F485" s="393" t="s">
        <v>1824</v>
      </c>
      <c r="G485" s="375">
        <v>0</v>
      </c>
      <c r="H485" s="375">
        <v>0</v>
      </c>
      <c r="I485" s="266">
        <v>0.5</v>
      </c>
      <c r="J485" s="266">
        <v>0.8</v>
      </c>
      <c r="K485" s="266">
        <v>1</v>
      </c>
      <c r="L485" s="478">
        <v>1</v>
      </c>
      <c r="M485" s="379"/>
      <c r="N485" s="379"/>
    </row>
    <row r="486" spans="1:14" x14ac:dyDescent="0.2">
      <c r="A486" s="388">
        <v>3187172661</v>
      </c>
      <c r="B486" s="477" t="s">
        <v>1559</v>
      </c>
      <c r="C486" s="394" t="s">
        <v>102</v>
      </c>
      <c r="D486" s="477"/>
      <c r="E486" s="394"/>
      <c r="F486" s="393" t="s">
        <v>1824</v>
      </c>
      <c r="G486" s="375">
        <v>0</v>
      </c>
      <c r="H486" s="375">
        <v>0</v>
      </c>
      <c r="I486" s="266">
        <v>0.5</v>
      </c>
      <c r="J486" s="266">
        <v>0.8</v>
      </c>
      <c r="K486" s="266">
        <v>1</v>
      </c>
      <c r="L486" s="478">
        <v>1</v>
      </c>
      <c r="M486" s="379"/>
      <c r="N486" s="379"/>
    </row>
    <row r="487" spans="1:14" x14ac:dyDescent="0.2">
      <c r="A487" s="388">
        <v>3129004275</v>
      </c>
      <c r="B487" s="477" t="s">
        <v>106</v>
      </c>
      <c r="C487" s="394" t="s">
        <v>107</v>
      </c>
      <c r="D487" s="394"/>
      <c r="E487" s="394"/>
      <c r="F487" s="393" t="s">
        <v>1824</v>
      </c>
      <c r="G487" s="375">
        <v>0</v>
      </c>
      <c r="H487" s="375">
        <v>0</v>
      </c>
      <c r="I487" s="266">
        <v>0.6</v>
      </c>
      <c r="J487" s="266">
        <v>2.5</v>
      </c>
      <c r="K487" s="266">
        <v>8</v>
      </c>
      <c r="L487" s="478">
        <v>8</v>
      </c>
      <c r="M487" s="379"/>
      <c r="N487" s="379"/>
    </row>
    <row r="488" spans="1:14" x14ac:dyDescent="0.2">
      <c r="A488" s="388">
        <v>3187172626</v>
      </c>
      <c r="B488" s="477" t="s">
        <v>108</v>
      </c>
      <c r="C488" s="394" t="s">
        <v>1563</v>
      </c>
      <c r="D488" s="477"/>
      <c r="E488" s="394"/>
      <c r="F488" s="503" t="s">
        <v>1824</v>
      </c>
      <c r="G488" s="369">
        <v>0</v>
      </c>
      <c r="H488" s="369">
        <v>0</v>
      </c>
      <c r="I488" s="369">
        <v>0</v>
      </c>
      <c r="J488" s="532">
        <v>1.1000000000000001</v>
      </c>
      <c r="K488" s="532">
        <v>3</v>
      </c>
      <c r="L488" s="533">
        <v>3</v>
      </c>
      <c r="M488" s="379"/>
      <c r="N488" s="379"/>
    </row>
    <row r="489" spans="1:14" ht="18" customHeight="1" x14ac:dyDescent="0.2">
      <c r="A489" s="388">
        <v>3129004365</v>
      </c>
      <c r="B489" s="477" t="s">
        <v>110</v>
      </c>
      <c r="C489" s="394" t="s">
        <v>109</v>
      </c>
      <c r="D489" s="394"/>
      <c r="E489" s="394"/>
      <c r="F489" s="393" t="s">
        <v>1824</v>
      </c>
      <c r="G489" s="375">
        <v>0</v>
      </c>
      <c r="H489" s="375">
        <v>0</v>
      </c>
      <c r="I489" s="266">
        <v>0.37</v>
      </c>
      <c r="J489" s="266">
        <v>1</v>
      </c>
      <c r="K489" s="266">
        <v>1</v>
      </c>
      <c r="L489" s="478">
        <v>1</v>
      </c>
      <c r="M489" s="379"/>
      <c r="N489" s="379"/>
    </row>
    <row r="490" spans="1:14" ht="17.25" customHeight="1" x14ac:dyDescent="0.2">
      <c r="A490" s="388">
        <v>3187172628</v>
      </c>
      <c r="B490" s="477" t="s">
        <v>111</v>
      </c>
      <c r="C490" s="394" t="s">
        <v>1564</v>
      </c>
      <c r="D490" s="477"/>
      <c r="E490" s="394"/>
      <c r="F490" s="503" t="s">
        <v>1824</v>
      </c>
      <c r="G490" s="369">
        <v>0</v>
      </c>
      <c r="H490" s="369">
        <v>0</v>
      </c>
      <c r="I490" s="532">
        <v>1</v>
      </c>
      <c r="J490" s="532">
        <v>1.5</v>
      </c>
      <c r="K490" s="532">
        <v>2</v>
      </c>
      <c r="L490" s="533">
        <v>2</v>
      </c>
      <c r="M490" s="379"/>
      <c r="N490" s="379"/>
    </row>
    <row r="491" spans="1:14" ht="31.5" x14ac:dyDescent="0.2">
      <c r="A491" s="388">
        <v>3187172624</v>
      </c>
      <c r="B491" s="477" t="s">
        <v>112</v>
      </c>
      <c r="C491" s="394" t="s">
        <v>1565</v>
      </c>
      <c r="D491" s="477"/>
      <c r="E491" s="394"/>
      <c r="F491" s="503" t="s">
        <v>1824</v>
      </c>
      <c r="G491" s="369">
        <v>0</v>
      </c>
      <c r="H491" s="369">
        <v>0</v>
      </c>
      <c r="I491" s="532">
        <v>0.8</v>
      </c>
      <c r="J491" s="532">
        <v>1</v>
      </c>
      <c r="K491" s="532">
        <v>1</v>
      </c>
      <c r="L491" s="533">
        <v>1</v>
      </c>
      <c r="M491" s="379"/>
      <c r="N491" s="379"/>
    </row>
    <row r="492" spans="1:14" x14ac:dyDescent="0.2">
      <c r="A492" s="388">
        <v>3187172622</v>
      </c>
      <c r="B492" s="477" t="s">
        <v>1171</v>
      </c>
      <c r="C492" s="394" t="s">
        <v>1562</v>
      </c>
      <c r="D492" s="477"/>
      <c r="E492" s="394"/>
      <c r="F492" s="503" t="s">
        <v>1824</v>
      </c>
      <c r="G492" s="369">
        <v>0</v>
      </c>
      <c r="H492" s="369">
        <v>0.04</v>
      </c>
      <c r="I492" s="532">
        <v>0.5</v>
      </c>
      <c r="J492" s="532">
        <v>0.8</v>
      </c>
      <c r="K492" s="532">
        <v>1</v>
      </c>
      <c r="L492" s="533">
        <v>1</v>
      </c>
      <c r="M492" s="379"/>
      <c r="N492" s="379"/>
    </row>
    <row r="493" spans="1:14" x14ac:dyDescent="0.2">
      <c r="A493" s="388">
        <v>2539400362</v>
      </c>
      <c r="B493" s="477" t="s">
        <v>105</v>
      </c>
      <c r="C493" s="394" t="s">
        <v>1560</v>
      </c>
      <c r="D493" s="477"/>
      <c r="E493" s="394"/>
      <c r="F493" s="393" t="s">
        <v>1824</v>
      </c>
      <c r="G493" s="375">
        <v>0</v>
      </c>
      <c r="H493" s="375">
        <v>0</v>
      </c>
      <c r="I493" s="375">
        <v>0</v>
      </c>
      <c r="J493" s="266">
        <v>3.2000000000000001E-2</v>
      </c>
      <c r="K493" s="266">
        <v>0.1</v>
      </c>
      <c r="L493" s="478">
        <v>0.1</v>
      </c>
      <c r="M493" s="379"/>
      <c r="N493" s="379"/>
    </row>
    <row r="494" spans="1:14" x14ac:dyDescent="0.2">
      <c r="A494" s="388">
        <v>3187172625</v>
      </c>
      <c r="B494" s="477" t="s">
        <v>1171</v>
      </c>
      <c r="C494" s="394" t="s">
        <v>1561</v>
      </c>
      <c r="D494" s="477"/>
      <c r="E494" s="394"/>
      <c r="F494" s="503" t="s">
        <v>1824</v>
      </c>
      <c r="G494" s="369">
        <v>0</v>
      </c>
      <c r="H494" s="369">
        <v>0.02</v>
      </c>
      <c r="I494" s="532">
        <v>0.5</v>
      </c>
      <c r="J494" s="532">
        <v>0.8</v>
      </c>
      <c r="K494" s="532">
        <v>1</v>
      </c>
      <c r="L494" s="533">
        <v>1</v>
      </c>
      <c r="M494" s="379"/>
      <c r="N494" s="379"/>
    </row>
    <row r="495" spans="1:14" x14ac:dyDescent="0.2">
      <c r="A495" s="388"/>
      <c r="B495" s="475" t="s">
        <v>974</v>
      </c>
      <c r="C495" s="475"/>
      <c r="D495" s="475"/>
      <c r="E495" s="475"/>
      <c r="F495" s="475"/>
      <c r="G495" s="475"/>
      <c r="H495" s="475"/>
      <c r="I495" s="475"/>
      <c r="J495" s="475"/>
      <c r="K495" s="475"/>
      <c r="L495" s="505"/>
      <c r="M495" s="379"/>
      <c r="N495" s="379"/>
    </row>
    <row r="496" spans="1:14" x14ac:dyDescent="0.2">
      <c r="A496" s="388" t="s">
        <v>113</v>
      </c>
      <c r="B496" s="477" t="s">
        <v>1559</v>
      </c>
      <c r="C496" s="482" t="s">
        <v>114</v>
      </c>
      <c r="D496" s="475"/>
      <c r="E496" s="475"/>
      <c r="F496" s="503" t="s">
        <v>1824</v>
      </c>
      <c r="G496" s="369">
        <v>0</v>
      </c>
      <c r="H496" s="369">
        <v>0</v>
      </c>
      <c r="I496" s="369">
        <v>0</v>
      </c>
      <c r="J496" s="369">
        <v>0.4</v>
      </c>
      <c r="K496" s="369">
        <v>1</v>
      </c>
      <c r="L496" s="504">
        <v>1</v>
      </c>
      <c r="M496" s="379"/>
      <c r="N496" s="379"/>
    </row>
    <row r="497" spans="1:14" x14ac:dyDescent="0.2">
      <c r="A497" s="388">
        <v>3187171094</v>
      </c>
      <c r="B497" s="402" t="s">
        <v>1171</v>
      </c>
      <c r="C497" s="393" t="s">
        <v>1569</v>
      </c>
      <c r="D497" s="393"/>
      <c r="E497" s="393"/>
      <c r="F497" s="503" t="s">
        <v>1824</v>
      </c>
      <c r="G497" s="369">
        <v>0</v>
      </c>
      <c r="H497" s="369">
        <v>0</v>
      </c>
      <c r="I497" s="369">
        <v>0</v>
      </c>
      <c r="J497" s="369">
        <v>0.4</v>
      </c>
      <c r="K497" s="369">
        <v>1</v>
      </c>
      <c r="L497" s="504">
        <v>1</v>
      </c>
      <c r="M497" s="379"/>
      <c r="N497" s="379"/>
    </row>
    <row r="498" spans="1:14" x14ac:dyDescent="0.2">
      <c r="A498" s="388">
        <v>3187171095</v>
      </c>
      <c r="B498" s="477" t="s">
        <v>1245</v>
      </c>
      <c r="C498" s="393" t="s">
        <v>1570</v>
      </c>
      <c r="D498" s="393"/>
      <c r="E498" s="393"/>
      <c r="F498" s="393" t="s">
        <v>1824</v>
      </c>
      <c r="G498" s="375">
        <v>0</v>
      </c>
      <c r="H498" s="375">
        <v>0</v>
      </c>
      <c r="I498" s="375">
        <v>0</v>
      </c>
      <c r="J498" s="375">
        <v>0.36</v>
      </c>
      <c r="K498" s="375">
        <v>2</v>
      </c>
      <c r="L498" s="473">
        <v>2</v>
      </c>
      <c r="M498" s="379"/>
      <c r="N498" s="379"/>
    </row>
    <row r="499" spans="1:14" x14ac:dyDescent="0.2">
      <c r="A499" s="388">
        <v>3187170104</v>
      </c>
      <c r="B499" s="477" t="s">
        <v>1566</v>
      </c>
      <c r="C499" s="394" t="s">
        <v>115</v>
      </c>
      <c r="D499" s="393"/>
      <c r="E499" s="393"/>
      <c r="F499" s="393" t="s">
        <v>1824</v>
      </c>
      <c r="G499" s="375">
        <v>0</v>
      </c>
      <c r="H499" s="375">
        <v>0</v>
      </c>
      <c r="I499" s="375">
        <v>0</v>
      </c>
      <c r="J499" s="266">
        <v>0.5</v>
      </c>
      <c r="K499" s="266">
        <v>1</v>
      </c>
      <c r="L499" s="478">
        <v>1</v>
      </c>
      <c r="M499" s="379"/>
      <c r="N499" s="379"/>
    </row>
    <row r="500" spans="1:14" x14ac:dyDescent="0.2">
      <c r="A500" s="388">
        <v>3129003229</v>
      </c>
      <c r="B500" s="477" t="s">
        <v>116</v>
      </c>
      <c r="C500" s="394" t="s">
        <v>1571</v>
      </c>
      <c r="D500" s="393"/>
      <c r="E500" s="393"/>
      <c r="F500" s="393" t="s">
        <v>1824</v>
      </c>
      <c r="G500" s="375">
        <v>0</v>
      </c>
      <c r="H500" s="375">
        <v>0</v>
      </c>
      <c r="I500" s="375">
        <v>0</v>
      </c>
      <c r="J500" s="266">
        <v>0.36</v>
      </c>
      <c r="K500" s="266">
        <v>1</v>
      </c>
      <c r="L500" s="478">
        <v>1</v>
      </c>
      <c r="M500" s="379"/>
      <c r="N500" s="379"/>
    </row>
    <row r="501" spans="1:14" x14ac:dyDescent="0.2">
      <c r="A501" s="388">
        <v>3129003230</v>
      </c>
      <c r="B501" s="477" t="s">
        <v>116</v>
      </c>
      <c r="C501" s="394" t="s">
        <v>879</v>
      </c>
      <c r="D501" s="393"/>
      <c r="E501" s="393"/>
      <c r="F501" s="393" t="s">
        <v>1824</v>
      </c>
      <c r="G501" s="375">
        <v>0</v>
      </c>
      <c r="H501" s="375">
        <v>0</v>
      </c>
      <c r="I501" s="375">
        <v>0</v>
      </c>
      <c r="J501" s="266">
        <v>0.16</v>
      </c>
      <c r="K501" s="266">
        <v>1</v>
      </c>
      <c r="L501" s="478">
        <v>1</v>
      </c>
      <c r="M501" s="379"/>
      <c r="N501" s="379"/>
    </row>
    <row r="502" spans="1:14" x14ac:dyDescent="0.2">
      <c r="A502" s="388"/>
      <c r="B502" s="602" t="s">
        <v>973</v>
      </c>
      <c r="C502" s="603"/>
      <c r="D502" s="501"/>
      <c r="E502" s="501"/>
      <c r="F502" s="501"/>
      <c r="G502" s="501"/>
      <c r="H502" s="501"/>
      <c r="I502" s="501"/>
      <c r="J502" s="501"/>
      <c r="K502" s="501"/>
      <c r="L502" s="502"/>
      <c r="M502" s="379"/>
      <c r="N502" s="379"/>
    </row>
    <row r="503" spans="1:14" x14ac:dyDescent="0.2">
      <c r="A503" s="388">
        <v>3187171273</v>
      </c>
      <c r="B503" s="402" t="s">
        <v>1575</v>
      </c>
      <c r="C503" s="393" t="s">
        <v>768</v>
      </c>
      <c r="D503" s="393"/>
      <c r="E503" s="393"/>
      <c r="F503" s="393" t="s">
        <v>1824</v>
      </c>
      <c r="G503" s="375">
        <v>0</v>
      </c>
      <c r="H503" s="375">
        <v>0</v>
      </c>
      <c r="I503" s="375">
        <v>0</v>
      </c>
      <c r="J503" s="375">
        <v>0</v>
      </c>
      <c r="K503" s="375">
        <v>8</v>
      </c>
      <c r="L503" s="473">
        <v>8</v>
      </c>
      <c r="M503" s="379"/>
      <c r="N503" s="379"/>
    </row>
    <row r="504" spans="1:14" x14ac:dyDescent="0.2">
      <c r="A504" s="388">
        <v>2539400048</v>
      </c>
      <c r="B504" s="477" t="s">
        <v>1209</v>
      </c>
      <c r="C504" s="394" t="s">
        <v>118</v>
      </c>
      <c r="D504" s="393"/>
      <c r="E504" s="393"/>
      <c r="F504" s="393" t="s">
        <v>1824</v>
      </c>
      <c r="G504" s="375">
        <v>0</v>
      </c>
      <c r="H504" s="375">
        <v>0</v>
      </c>
      <c r="I504" s="375">
        <v>0</v>
      </c>
      <c r="J504" s="375">
        <v>0</v>
      </c>
      <c r="K504" s="266">
        <v>24</v>
      </c>
      <c r="L504" s="478">
        <v>24</v>
      </c>
      <c r="M504" s="379"/>
      <c r="N504" s="379"/>
    </row>
    <row r="505" spans="1:14" x14ac:dyDescent="0.2">
      <c r="A505" s="388">
        <v>3187146278</v>
      </c>
      <c r="B505" s="477" t="s">
        <v>1559</v>
      </c>
      <c r="C505" s="393" t="s">
        <v>1573</v>
      </c>
      <c r="D505" s="393"/>
      <c r="E505" s="393" t="s">
        <v>1574</v>
      </c>
      <c r="F505" s="393" t="s">
        <v>1824</v>
      </c>
      <c r="G505" s="375">
        <v>0</v>
      </c>
      <c r="H505" s="375">
        <v>0</v>
      </c>
      <c r="I505" s="375">
        <v>0</v>
      </c>
      <c r="J505" s="375">
        <v>0.28999999999999998</v>
      </c>
      <c r="K505" s="375">
        <v>1</v>
      </c>
      <c r="L505" s="473">
        <v>1</v>
      </c>
      <c r="M505" s="379"/>
      <c r="N505" s="379"/>
    </row>
    <row r="506" spans="1:14" x14ac:dyDescent="0.2">
      <c r="A506" s="388">
        <v>2539400443</v>
      </c>
      <c r="B506" s="477" t="s">
        <v>1559</v>
      </c>
      <c r="C506" s="394" t="s">
        <v>119</v>
      </c>
      <c r="D506" s="393"/>
      <c r="E506" s="393"/>
      <c r="F506" s="393" t="s">
        <v>1824</v>
      </c>
      <c r="G506" s="375">
        <v>0</v>
      </c>
      <c r="H506" s="375">
        <v>0</v>
      </c>
      <c r="I506" s="375">
        <v>0</v>
      </c>
      <c r="J506" s="266">
        <v>4.4999999999999998E-2</v>
      </c>
      <c r="K506" s="266">
        <v>0.2</v>
      </c>
      <c r="L506" s="478">
        <v>0.2</v>
      </c>
      <c r="M506" s="379"/>
      <c r="N506" s="379"/>
    </row>
    <row r="507" spans="1:14" x14ac:dyDescent="0.2">
      <c r="A507" s="388">
        <v>3187172377</v>
      </c>
      <c r="B507" s="402" t="s">
        <v>1245</v>
      </c>
      <c r="C507" s="393" t="s">
        <v>1572</v>
      </c>
      <c r="D507" s="393"/>
      <c r="E507" s="393"/>
      <c r="F507" s="393" t="s">
        <v>1824</v>
      </c>
      <c r="G507" s="375">
        <v>0</v>
      </c>
      <c r="H507" s="375">
        <v>0</v>
      </c>
      <c r="I507" s="375">
        <v>0</v>
      </c>
      <c r="J507" s="375">
        <v>0</v>
      </c>
      <c r="K507" s="375">
        <v>8</v>
      </c>
      <c r="L507" s="473">
        <v>8</v>
      </c>
      <c r="M507" s="379"/>
      <c r="N507" s="379"/>
    </row>
    <row r="508" spans="1:14" x14ac:dyDescent="0.2">
      <c r="A508" s="388">
        <v>3187172428</v>
      </c>
      <c r="B508" s="402" t="s">
        <v>1234</v>
      </c>
      <c r="C508" s="393" t="s">
        <v>1578</v>
      </c>
      <c r="D508" s="393"/>
      <c r="E508" s="393" t="s">
        <v>1579</v>
      </c>
      <c r="F508" s="393" t="s">
        <v>1824</v>
      </c>
      <c r="G508" s="375">
        <v>0</v>
      </c>
      <c r="H508" s="375">
        <v>0</v>
      </c>
      <c r="I508" s="375">
        <v>0</v>
      </c>
      <c r="J508" s="375">
        <v>0.4</v>
      </c>
      <c r="K508" s="375">
        <v>2</v>
      </c>
      <c r="L508" s="473">
        <v>2</v>
      </c>
      <c r="M508" s="379"/>
      <c r="N508" s="379"/>
    </row>
    <row r="509" spans="1:14" ht="31.5" x14ac:dyDescent="0.2">
      <c r="A509" s="388">
        <v>3187171341</v>
      </c>
      <c r="B509" s="402" t="s">
        <v>117</v>
      </c>
      <c r="C509" s="393" t="s">
        <v>766</v>
      </c>
      <c r="D509" s="393"/>
      <c r="E509" s="393"/>
      <c r="F509" s="393" t="s">
        <v>1824</v>
      </c>
      <c r="G509" s="375">
        <v>0</v>
      </c>
      <c r="H509" s="375">
        <v>0</v>
      </c>
      <c r="I509" s="375">
        <v>0</v>
      </c>
      <c r="J509" s="375">
        <v>0.62</v>
      </c>
      <c r="K509" s="375">
        <v>2</v>
      </c>
      <c r="L509" s="473">
        <v>2</v>
      </c>
      <c r="M509" s="379"/>
      <c r="N509" s="379"/>
    </row>
    <row r="510" spans="1:14" ht="31.5" x14ac:dyDescent="0.2">
      <c r="A510" s="388">
        <v>3187171340</v>
      </c>
      <c r="B510" s="402" t="s">
        <v>117</v>
      </c>
      <c r="C510" s="393" t="s">
        <v>765</v>
      </c>
      <c r="D510" s="393"/>
      <c r="E510" s="393"/>
      <c r="F510" s="393" t="s">
        <v>1824</v>
      </c>
      <c r="G510" s="375">
        <v>0</v>
      </c>
      <c r="H510" s="375">
        <v>0</v>
      </c>
      <c r="I510" s="375">
        <v>0</v>
      </c>
      <c r="J510" s="375">
        <v>0.62</v>
      </c>
      <c r="K510" s="375">
        <v>2</v>
      </c>
      <c r="L510" s="473">
        <v>2</v>
      </c>
      <c r="M510" s="379"/>
      <c r="N510" s="379"/>
    </row>
    <row r="511" spans="1:14" x14ac:dyDescent="0.2">
      <c r="A511" s="388">
        <v>2531100124</v>
      </c>
      <c r="B511" s="402" t="s">
        <v>1580</v>
      </c>
      <c r="C511" s="393" t="s">
        <v>1576</v>
      </c>
      <c r="D511" s="393" t="s">
        <v>121</v>
      </c>
      <c r="E511" s="393" t="s">
        <v>2269</v>
      </c>
      <c r="F511" s="393" t="s">
        <v>1824</v>
      </c>
      <c r="G511" s="375">
        <v>0</v>
      </c>
      <c r="H511" s="375">
        <v>0</v>
      </c>
      <c r="I511" s="375">
        <v>0</v>
      </c>
      <c r="J511" s="375">
        <v>1.4</v>
      </c>
      <c r="K511" s="375">
        <v>6</v>
      </c>
      <c r="L511" s="473">
        <v>6</v>
      </c>
      <c r="M511" s="379"/>
      <c r="N511" s="379"/>
    </row>
    <row r="512" spans="1:14" x14ac:dyDescent="0.2">
      <c r="A512" s="388">
        <v>3187171349</v>
      </c>
      <c r="B512" s="402" t="s">
        <v>1234</v>
      </c>
      <c r="C512" s="393" t="s">
        <v>1312</v>
      </c>
      <c r="D512" s="528"/>
      <c r="E512" s="393" t="s">
        <v>1577</v>
      </c>
      <c r="F512" s="393" t="s">
        <v>1824</v>
      </c>
      <c r="G512" s="375">
        <v>0</v>
      </c>
      <c r="H512" s="375">
        <v>0</v>
      </c>
      <c r="I512" s="375">
        <v>0</v>
      </c>
      <c r="J512" s="375">
        <v>0.1</v>
      </c>
      <c r="K512" s="375">
        <v>1</v>
      </c>
      <c r="L512" s="473">
        <v>1</v>
      </c>
      <c r="M512" s="379"/>
      <c r="N512" s="379"/>
    </row>
    <row r="513" spans="1:14" x14ac:dyDescent="0.2">
      <c r="A513" s="388">
        <v>3187171088</v>
      </c>
      <c r="B513" s="402" t="s">
        <v>1171</v>
      </c>
      <c r="C513" s="552" t="s">
        <v>767</v>
      </c>
      <c r="D513" s="393"/>
      <c r="E513" s="393"/>
      <c r="F513" s="393" t="s">
        <v>1824</v>
      </c>
      <c r="G513" s="375">
        <v>0</v>
      </c>
      <c r="H513" s="375">
        <v>0</v>
      </c>
      <c r="I513" s="375">
        <v>0</v>
      </c>
      <c r="J513" s="375">
        <v>0.18</v>
      </c>
      <c r="K513" s="375">
        <v>0.6</v>
      </c>
      <c r="L513" s="473">
        <v>0.6</v>
      </c>
      <c r="M513" s="379"/>
      <c r="N513" s="379"/>
    </row>
    <row r="514" spans="1:14" x14ac:dyDescent="0.2">
      <c r="A514" s="388">
        <v>2539400444</v>
      </c>
      <c r="B514" s="477" t="s">
        <v>1171</v>
      </c>
      <c r="C514" s="394" t="s">
        <v>120</v>
      </c>
      <c r="D514" s="393"/>
      <c r="E514" s="393"/>
      <c r="F514" s="393" t="s">
        <v>1824</v>
      </c>
      <c r="G514" s="375">
        <v>0</v>
      </c>
      <c r="H514" s="375">
        <v>0</v>
      </c>
      <c r="I514" s="375">
        <v>0</v>
      </c>
      <c r="J514" s="266">
        <v>4.4999999999999998E-2</v>
      </c>
      <c r="K514" s="266">
        <v>0.2</v>
      </c>
      <c r="L514" s="478">
        <v>0.2</v>
      </c>
      <c r="M514" s="379"/>
      <c r="N514" s="379"/>
    </row>
    <row r="515" spans="1:14" x14ac:dyDescent="0.2">
      <c r="A515" s="392"/>
      <c r="B515" s="553" t="s">
        <v>1582</v>
      </c>
      <c r="C515" s="554"/>
      <c r="D515" s="387"/>
      <c r="E515" s="555"/>
      <c r="F515" s="555"/>
      <c r="G515" s="508"/>
      <c r="H515" s="508"/>
      <c r="I515" s="556"/>
      <c r="J515" s="556"/>
      <c r="K515" s="557"/>
      <c r="L515" s="558"/>
      <c r="M515" s="379"/>
      <c r="N515" s="379"/>
    </row>
    <row r="516" spans="1:14" x14ac:dyDescent="0.2">
      <c r="A516" s="392">
        <v>3187170086</v>
      </c>
      <c r="B516" s="510" t="s">
        <v>751</v>
      </c>
      <c r="C516" s="393" t="s">
        <v>752</v>
      </c>
      <c r="D516" s="428"/>
      <c r="E516" s="392">
        <v>125</v>
      </c>
      <c r="F516" s="392" t="s">
        <v>1824</v>
      </c>
      <c r="G516" s="375">
        <v>0</v>
      </c>
      <c r="H516" s="375">
        <v>0</v>
      </c>
      <c r="I516" s="266">
        <v>0</v>
      </c>
      <c r="J516" s="266">
        <v>0.01</v>
      </c>
      <c r="K516" s="374">
        <v>0.02</v>
      </c>
      <c r="L516" s="472">
        <v>0.02</v>
      </c>
      <c r="M516" s="379"/>
      <c r="N516" s="379"/>
    </row>
    <row r="517" spans="1:14" x14ac:dyDescent="0.2">
      <c r="A517" s="392">
        <v>3187170085</v>
      </c>
      <c r="B517" s="510" t="s">
        <v>876</v>
      </c>
      <c r="C517" s="393" t="s">
        <v>757</v>
      </c>
      <c r="D517" s="428"/>
      <c r="E517" s="392">
        <v>155</v>
      </c>
      <c r="F517" s="392" t="s">
        <v>1824</v>
      </c>
      <c r="G517" s="375">
        <v>0</v>
      </c>
      <c r="H517" s="375">
        <v>0</v>
      </c>
      <c r="I517" s="266">
        <v>0</v>
      </c>
      <c r="J517" s="266">
        <v>0.01</v>
      </c>
      <c r="K517" s="374">
        <v>0.02</v>
      </c>
      <c r="L517" s="472">
        <v>0.02</v>
      </c>
      <c r="M517" s="379"/>
      <c r="N517" s="379"/>
    </row>
    <row r="518" spans="1:14" x14ac:dyDescent="0.2">
      <c r="A518" s="392">
        <v>3451951254</v>
      </c>
      <c r="B518" s="510" t="s">
        <v>1190</v>
      </c>
      <c r="C518" s="393" t="s">
        <v>1583</v>
      </c>
      <c r="D518" s="392"/>
      <c r="E518" s="392"/>
      <c r="F518" s="392" t="s">
        <v>1824</v>
      </c>
      <c r="G518" s="375">
        <v>0</v>
      </c>
      <c r="H518" s="375">
        <v>0</v>
      </c>
      <c r="I518" s="266">
        <v>0</v>
      </c>
      <c r="J518" s="266">
        <v>0</v>
      </c>
      <c r="K518" s="374">
        <v>2E-3</v>
      </c>
      <c r="L518" s="472">
        <v>5.0000000000000001E-3</v>
      </c>
      <c r="M518" s="379"/>
      <c r="N518" s="379"/>
    </row>
    <row r="519" spans="1:14" ht="17.25" customHeight="1" x14ac:dyDescent="0.2">
      <c r="A519" s="392">
        <v>3187141653</v>
      </c>
      <c r="B519" s="402" t="s">
        <v>874</v>
      </c>
      <c r="C519" s="393" t="s">
        <v>762</v>
      </c>
      <c r="D519" s="392"/>
      <c r="E519" s="392"/>
      <c r="F519" s="392" t="s">
        <v>1824</v>
      </c>
      <c r="G519" s="375">
        <v>0</v>
      </c>
      <c r="H519" s="375">
        <v>0</v>
      </c>
      <c r="I519" s="266">
        <v>0.05</v>
      </c>
      <c r="J519" s="266">
        <v>0.2</v>
      </c>
      <c r="K519" s="374">
        <v>0.5</v>
      </c>
      <c r="L519" s="480">
        <v>1</v>
      </c>
      <c r="M519" s="379"/>
      <c r="N519" s="379"/>
    </row>
    <row r="520" spans="1:14" ht="31.5" x14ac:dyDescent="0.2">
      <c r="A520" s="392">
        <v>3187141652</v>
      </c>
      <c r="B520" s="402" t="s">
        <v>875</v>
      </c>
      <c r="C520" s="393" t="s">
        <v>763</v>
      </c>
      <c r="D520" s="392"/>
      <c r="E520" s="392"/>
      <c r="F520" s="392" t="s">
        <v>1824</v>
      </c>
      <c r="G520" s="375">
        <v>0</v>
      </c>
      <c r="H520" s="375">
        <v>0</v>
      </c>
      <c r="I520" s="266">
        <v>0.05</v>
      </c>
      <c r="J520" s="266">
        <v>0.2</v>
      </c>
      <c r="K520" s="374">
        <v>0.5</v>
      </c>
      <c r="L520" s="480">
        <v>1</v>
      </c>
      <c r="M520" s="379"/>
      <c r="N520" s="379"/>
    </row>
    <row r="521" spans="1:14" x14ac:dyDescent="0.2">
      <c r="A521" s="392">
        <v>3451953350</v>
      </c>
      <c r="B521" s="510" t="s">
        <v>764</v>
      </c>
      <c r="C521" s="393" t="s">
        <v>758</v>
      </c>
      <c r="D521" s="428"/>
      <c r="E521" s="392"/>
      <c r="F521" s="392" t="s">
        <v>1824</v>
      </c>
      <c r="G521" s="375">
        <v>0</v>
      </c>
      <c r="H521" s="375">
        <v>0</v>
      </c>
      <c r="I521" s="266">
        <v>0</v>
      </c>
      <c r="J521" s="266">
        <v>0</v>
      </c>
      <c r="K521" s="374">
        <v>0.05</v>
      </c>
      <c r="L521" s="472">
        <v>0.05</v>
      </c>
      <c r="M521" s="379"/>
      <c r="N521" s="379"/>
    </row>
    <row r="522" spans="1:14" x14ac:dyDescent="0.2">
      <c r="A522" s="392">
        <v>3187141686</v>
      </c>
      <c r="B522" s="510" t="s">
        <v>1179</v>
      </c>
      <c r="C522" s="393" t="s">
        <v>759</v>
      </c>
      <c r="D522" s="428"/>
      <c r="E522" s="392"/>
      <c r="F522" s="392" t="s">
        <v>1824</v>
      </c>
      <c r="G522" s="375">
        <v>0</v>
      </c>
      <c r="H522" s="375">
        <v>0</v>
      </c>
      <c r="I522" s="266">
        <v>0</v>
      </c>
      <c r="J522" s="266">
        <v>0.5</v>
      </c>
      <c r="K522" s="374">
        <v>0.05</v>
      </c>
      <c r="L522" s="480">
        <v>0.05</v>
      </c>
      <c r="M522" s="379"/>
      <c r="N522" s="379"/>
    </row>
    <row r="523" spans="1:14" x14ac:dyDescent="0.2">
      <c r="A523" s="392">
        <v>3187140544</v>
      </c>
      <c r="B523" s="510" t="s">
        <v>1307</v>
      </c>
      <c r="C523" s="393" t="s">
        <v>1584</v>
      </c>
      <c r="D523" s="428"/>
      <c r="E523" s="392" t="s">
        <v>123</v>
      </c>
      <c r="F523" s="392" t="s">
        <v>1824</v>
      </c>
      <c r="G523" s="375">
        <v>0</v>
      </c>
      <c r="H523" s="375">
        <v>0</v>
      </c>
      <c r="I523" s="266">
        <v>0</v>
      </c>
      <c r="J523" s="266">
        <v>0</v>
      </c>
      <c r="K523" s="374">
        <v>0.4</v>
      </c>
      <c r="L523" s="480">
        <v>0.5</v>
      </c>
      <c r="M523" s="379"/>
      <c r="N523" s="379"/>
    </row>
    <row r="524" spans="1:14" ht="18" customHeight="1" x14ac:dyDescent="0.2">
      <c r="A524" s="392">
        <v>3187141654</v>
      </c>
      <c r="B524" s="402" t="s">
        <v>872</v>
      </c>
      <c r="C524" s="393" t="s">
        <v>754</v>
      </c>
      <c r="D524" s="392"/>
      <c r="E524" s="392"/>
      <c r="F524" s="392" t="s">
        <v>1824</v>
      </c>
      <c r="G524" s="375">
        <v>0</v>
      </c>
      <c r="H524" s="375">
        <v>0</v>
      </c>
      <c r="I524" s="266">
        <v>0.05</v>
      </c>
      <c r="J524" s="266">
        <v>0.5</v>
      </c>
      <c r="K524" s="374">
        <v>1</v>
      </c>
      <c r="L524" s="480">
        <v>1</v>
      </c>
      <c r="M524" s="379"/>
      <c r="N524" s="379"/>
    </row>
    <row r="525" spans="1:14" ht="18.75" customHeight="1" x14ac:dyDescent="0.2">
      <c r="A525" s="392">
        <v>3187141651</v>
      </c>
      <c r="B525" s="402" t="s">
        <v>873</v>
      </c>
      <c r="C525" s="393" t="s">
        <v>755</v>
      </c>
      <c r="D525" s="392"/>
      <c r="E525" s="392"/>
      <c r="F525" s="392" t="s">
        <v>1824</v>
      </c>
      <c r="G525" s="375">
        <v>0</v>
      </c>
      <c r="H525" s="375">
        <v>0</v>
      </c>
      <c r="I525" s="266">
        <v>0.05</v>
      </c>
      <c r="J525" s="266">
        <v>0.5</v>
      </c>
      <c r="K525" s="374">
        <v>1</v>
      </c>
      <c r="L525" s="480">
        <v>1</v>
      </c>
      <c r="M525" s="379"/>
      <c r="N525" s="379"/>
    </row>
    <row r="526" spans="1:14" x14ac:dyDescent="0.2">
      <c r="A526" s="381" t="s">
        <v>222</v>
      </c>
      <c r="B526" s="510" t="s">
        <v>877</v>
      </c>
      <c r="C526" s="393" t="s">
        <v>223</v>
      </c>
      <c r="D526" s="428"/>
      <c r="E526" s="392" t="s">
        <v>224</v>
      </c>
      <c r="F526" s="392" t="s">
        <v>1824</v>
      </c>
      <c r="G526" s="375">
        <v>0</v>
      </c>
      <c r="H526" s="375">
        <v>0</v>
      </c>
      <c r="I526" s="266">
        <v>0</v>
      </c>
      <c r="J526" s="266">
        <v>5.0000000000000001E-3</v>
      </c>
      <c r="K526" s="374">
        <v>0.05</v>
      </c>
      <c r="L526" s="472">
        <v>0.05</v>
      </c>
      <c r="M526" s="379"/>
      <c r="N526" s="379"/>
    </row>
    <row r="527" spans="1:14" x14ac:dyDescent="0.2">
      <c r="A527" s="392">
        <v>3187141692</v>
      </c>
      <c r="B527" s="510" t="s">
        <v>1585</v>
      </c>
      <c r="C527" s="393" t="s">
        <v>760</v>
      </c>
      <c r="D527" s="392"/>
      <c r="E527" s="392"/>
      <c r="F527" s="392" t="s">
        <v>1824</v>
      </c>
      <c r="G527" s="375">
        <v>0</v>
      </c>
      <c r="H527" s="375">
        <v>0</v>
      </c>
      <c r="I527" s="266">
        <v>0</v>
      </c>
      <c r="J527" s="266">
        <v>0</v>
      </c>
      <c r="K527" s="374">
        <v>0.1</v>
      </c>
      <c r="L527" s="472">
        <v>0.1</v>
      </c>
      <c r="M527" s="379"/>
      <c r="N527" s="379"/>
    </row>
    <row r="528" spans="1:14" x14ac:dyDescent="0.2">
      <c r="A528" s="392">
        <v>3187141681</v>
      </c>
      <c r="B528" s="510" t="s">
        <v>311</v>
      </c>
      <c r="C528" s="393" t="s">
        <v>1586</v>
      </c>
      <c r="D528" s="428"/>
      <c r="E528" s="392"/>
      <c r="F528" s="392" t="s">
        <v>1824</v>
      </c>
      <c r="G528" s="375">
        <v>0</v>
      </c>
      <c r="H528" s="375">
        <v>0</v>
      </c>
      <c r="I528" s="266">
        <v>0</v>
      </c>
      <c r="J528" s="266">
        <v>0</v>
      </c>
      <c r="K528" s="374">
        <v>0.1</v>
      </c>
      <c r="L528" s="480">
        <v>0.15</v>
      </c>
      <c r="M528" s="379"/>
      <c r="N528" s="379"/>
    </row>
    <row r="529" spans="1:14" x14ac:dyDescent="0.2">
      <c r="A529" s="392">
        <v>3451951464</v>
      </c>
      <c r="B529" s="510" t="s">
        <v>1587</v>
      </c>
      <c r="C529" s="393" t="s">
        <v>761</v>
      </c>
      <c r="D529" s="392"/>
      <c r="E529" s="392"/>
      <c r="F529" s="392" t="s">
        <v>1824</v>
      </c>
      <c r="G529" s="375">
        <v>0</v>
      </c>
      <c r="H529" s="375">
        <v>0</v>
      </c>
      <c r="I529" s="266">
        <v>0</v>
      </c>
      <c r="J529" s="266">
        <v>0</v>
      </c>
      <c r="K529" s="374">
        <v>0.2</v>
      </c>
      <c r="L529" s="480">
        <v>0.3</v>
      </c>
      <c r="M529" s="379"/>
      <c r="N529" s="379"/>
    </row>
    <row r="530" spans="1:14" x14ac:dyDescent="0.2">
      <c r="A530" s="392">
        <v>3187141682</v>
      </c>
      <c r="B530" s="510" t="s">
        <v>1239</v>
      </c>
      <c r="C530" s="393" t="s">
        <v>1588</v>
      </c>
      <c r="D530" s="428"/>
      <c r="E530" s="392"/>
      <c r="F530" s="392" t="s">
        <v>1824</v>
      </c>
      <c r="G530" s="375">
        <v>0</v>
      </c>
      <c r="H530" s="375">
        <v>0</v>
      </c>
      <c r="I530" s="266">
        <v>0</v>
      </c>
      <c r="J530" s="266">
        <v>0</v>
      </c>
      <c r="K530" s="374">
        <v>0.1</v>
      </c>
      <c r="L530" s="480">
        <v>0.15</v>
      </c>
      <c r="M530" s="379"/>
      <c r="N530" s="379"/>
    </row>
    <row r="531" spans="1:14" x14ac:dyDescent="0.2">
      <c r="A531" s="392">
        <v>3451951465</v>
      </c>
      <c r="B531" s="402" t="s">
        <v>124</v>
      </c>
      <c r="C531" s="393" t="s">
        <v>753</v>
      </c>
      <c r="D531" s="392"/>
      <c r="E531" s="392"/>
      <c r="F531" s="392" t="s">
        <v>1824</v>
      </c>
      <c r="G531" s="375">
        <v>0</v>
      </c>
      <c r="H531" s="375">
        <v>0</v>
      </c>
      <c r="I531" s="266">
        <v>0</v>
      </c>
      <c r="J531" s="266">
        <v>0</v>
      </c>
      <c r="K531" s="374">
        <v>0.2</v>
      </c>
      <c r="L531" s="472">
        <v>0.2</v>
      </c>
      <c r="M531" s="379"/>
      <c r="N531" s="379"/>
    </row>
    <row r="532" spans="1:14" x14ac:dyDescent="0.2">
      <c r="A532" s="392">
        <v>3187141675</v>
      </c>
      <c r="B532" s="510" t="s">
        <v>1589</v>
      </c>
      <c r="C532" s="393" t="s">
        <v>1590</v>
      </c>
      <c r="D532" s="428"/>
      <c r="E532" s="392"/>
      <c r="F532" s="392" t="s">
        <v>1824</v>
      </c>
      <c r="G532" s="375">
        <v>0</v>
      </c>
      <c r="H532" s="375">
        <v>0</v>
      </c>
      <c r="I532" s="266">
        <v>0</v>
      </c>
      <c r="J532" s="266">
        <v>0</v>
      </c>
      <c r="K532" s="374">
        <v>1</v>
      </c>
      <c r="L532" s="472">
        <v>1</v>
      </c>
      <c r="M532" s="379"/>
      <c r="N532" s="379"/>
    </row>
    <row r="533" spans="1:14" x14ac:dyDescent="0.2">
      <c r="A533" s="392">
        <v>3451951468</v>
      </c>
      <c r="B533" s="510" t="s">
        <v>878</v>
      </c>
      <c r="C533" s="393" t="s">
        <v>756</v>
      </c>
      <c r="D533" s="428"/>
      <c r="E533" s="392"/>
      <c r="F533" s="392" t="s">
        <v>1824</v>
      </c>
      <c r="G533" s="375">
        <v>0</v>
      </c>
      <c r="H533" s="375">
        <v>0</v>
      </c>
      <c r="I533" s="266">
        <v>0</v>
      </c>
      <c r="J533" s="266">
        <v>0</v>
      </c>
      <c r="K533" s="374">
        <v>0.02</v>
      </c>
      <c r="L533" s="472">
        <v>0.03</v>
      </c>
      <c r="M533" s="379"/>
      <c r="N533" s="379"/>
    </row>
    <row r="534" spans="1:14" x14ac:dyDescent="0.2">
      <c r="A534" s="392"/>
      <c r="B534" s="553" t="s">
        <v>209</v>
      </c>
      <c r="C534" s="392"/>
      <c r="D534" s="428"/>
      <c r="E534" s="392"/>
      <c r="F534" s="392"/>
      <c r="G534" s="375"/>
      <c r="H534" s="375"/>
      <c r="I534" s="266"/>
      <c r="J534" s="266"/>
      <c r="K534" s="374"/>
      <c r="L534" s="472"/>
      <c r="M534" s="379"/>
      <c r="N534" s="379"/>
    </row>
    <row r="535" spans="1:14" x14ac:dyDescent="0.2">
      <c r="A535" s="393">
        <v>3451953504</v>
      </c>
      <c r="B535" s="510" t="s">
        <v>1233</v>
      </c>
      <c r="C535" s="393" t="s">
        <v>210</v>
      </c>
      <c r="D535" s="392"/>
      <c r="E535" s="393"/>
      <c r="F535" s="392" t="s">
        <v>1824</v>
      </c>
      <c r="G535" s="375">
        <v>0</v>
      </c>
      <c r="H535" s="375">
        <v>0</v>
      </c>
      <c r="I535" s="375">
        <v>0</v>
      </c>
      <c r="J535" s="375">
        <v>0</v>
      </c>
      <c r="K535" s="375">
        <v>0.01</v>
      </c>
      <c r="L535" s="473">
        <v>0.02</v>
      </c>
      <c r="M535" s="379"/>
      <c r="N535" s="379"/>
    </row>
    <row r="536" spans="1:14" x14ac:dyDescent="0.2">
      <c r="A536" s="392">
        <v>3184001245</v>
      </c>
      <c r="B536" s="510" t="s">
        <v>1268</v>
      </c>
      <c r="C536" s="392" t="s">
        <v>1591</v>
      </c>
      <c r="D536" s="428"/>
      <c r="E536" s="392"/>
      <c r="F536" s="392" t="s">
        <v>1824</v>
      </c>
      <c r="G536" s="375">
        <v>0</v>
      </c>
      <c r="H536" s="375">
        <v>0</v>
      </c>
      <c r="I536" s="375">
        <v>0</v>
      </c>
      <c r="J536" s="375">
        <v>0.05</v>
      </c>
      <c r="K536" s="375">
        <v>0.5</v>
      </c>
      <c r="L536" s="473">
        <v>0.5</v>
      </c>
      <c r="M536" s="379"/>
      <c r="N536" s="379"/>
    </row>
    <row r="537" spans="1:14" x14ac:dyDescent="0.2">
      <c r="A537" s="392">
        <v>3184120033</v>
      </c>
      <c r="B537" s="510" t="s">
        <v>1592</v>
      </c>
      <c r="C537" s="392" t="s">
        <v>125</v>
      </c>
      <c r="D537" s="428"/>
      <c r="E537" s="392"/>
      <c r="F537" s="392" t="s">
        <v>1824</v>
      </c>
      <c r="G537" s="375">
        <v>0</v>
      </c>
      <c r="H537" s="375">
        <v>0</v>
      </c>
      <c r="I537" s="375">
        <v>0</v>
      </c>
      <c r="J537" s="375">
        <v>0</v>
      </c>
      <c r="K537" s="375">
        <v>0.05</v>
      </c>
      <c r="L537" s="473">
        <v>0.05</v>
      </c>
      <c r="M537" s="379"/>
      <c r="N537" s="379"/>
    </row>
    <row r="538" spans="1:14" x14ac:dyDescent="0.2">
      <c r="A538" s="392">
        <v>3184411044</v>
      </c>
      <c r="B538" s="510" t="s">
        <v>1593</v>
      </c>
      <c r="C538" s="392" t="s">
        <v>126</v>
      </c>
      <c r="D538" s="428"/>
      <c r="E538" s="392"/>
      <c r="F538" s="392" t="s">
        <v>1824</v>
      </c>
      <c r="G538" s="375">
        <v>0</v>
      </c>
      <c r="H538" s="375">
        <v>0</v>
      </c>
      <c r="I538" s="375">
        <v>0</v>
      </c>
      <c r="J538" s="375">
        <v>0</v>
      </c>
      <c r="K538" s="375">
        <v>0.1</v>
      </c>
      <c r="L538" s="473">
        <v>0.1</v>
      </c>
      <c r="M538" s="379"/>
      <c r="N538" s="379"/>
    </row>
    <row r="539" spans="1:14" x14ac:dyDescent="0.2">
      <c r="A539" s="392">
        <v>3184411041</v>
      </c>
      <c r="B539" s="510" t="s">
        <v>1594</v>
      </c>
      <c r="C539" s="392" t="s">
        <v>127</v>
      </c>
      <c r="D539" s="428"/>
      <c r="E539" s="392"/>
      <c r="F539" s="392" t="s">
        <v>1824</v>
      </c>
      <c r="G539" s="375">
        <v>0</v>
      </c>
      <c r="H539" s="375">
        <v>0</v>
      </c>
      <c r="I539" s="375">
        <v>0</v>
      </c>
      <c r="J539" s="375">
        <v>0</v>
      </c>
      <c r="K539" s="375">
        <v>0.1</v>
      </c>
      <c r="L539" s="473">
        <v>0.1</v>
      </c>
      <c r="M539" s="379"/>
      <c r="N539" s="379"/>
    </row>
    <row r="540" spans="1:14" x14ac:dyDescent="0.2">
      <c r="A540" s="392">
        <v>3184001415</v>
      </c>
      <c r="B540" s="510" t="s">
        <v>1595</v>
      </c>
      <c r="C540" s="392" t="s">
        <v>128</v>
      </c>
      <c r="D540" s="428"/>
      <c r="E540" s="392"/>
      <c r="F540" s="392" t="s">
        <v>1824</v>
      </c>
      <c r="G540" s="375">
        <v>0</v>
      </c>
      <c r="H540" s="375">
        <v>0</v>
      </c>
      <c r="I540" s="375">
        <v>0</v>
      </c>
      <c r="J540" s="375">
        <v>0</v>
      </c>
      <c r="K540" s="375">
        <v>0.01</v>
      </c>
      <c r="L540" s="473">
        <v>0.02</v>
      </c>
      <c r="M540" s="379"/>
      <c r="N540" s="379"/>
    </row>
    <row r="541" spans="1:14" x14ac:dyDescent="0.2">
      <c r="A541" s="392">
        <v>3184001492</v>
      </c>
      <c r="B541" s="510" t="s">
        <v>130</v>
      </c>
      <c r="C541" s="392" t="s">
        <v>129</v>
      </c>
      <c r="D541" s="428"/>
      <c r="E541" s="392"/>
      <c r="F541" s="392" t="s">
        <v>1824</v>
      </c>
      <c r="G541" s="375">
        <v>0</v>
      </c>
      <c r="H541" s="375">
        <v>0</v>
      </c>
      <c r="I541" s="375">
        <v>0</v>
      </c>
      <c r="J541" s="375">
        <v>0</v>
      </c>
      <c r="K541" s="375">
        <v>0.1</v>
      </c>
      <c r="L541" s="473">
        <v>0.1</v>
      </c>
      <c r="M541" s="379"/>
      <c r="N541" s="379"/>
    </row>
    <row r="542" spans="1:14" x14ac:dyDescent="0.2">
      <c r="A542" s="392">
        <v>3184001490</v>
      </c>
      <c r="B542" s="510" t="s">
        <v>132</v>
      </c>
      <c r="C542" s="392" t="s">
        <v>131</v>
      </c>
      <c r="D542" s="428"/>
      <c r="E542" s="392"/>
      <c r="F542" s="392" t="s">
        <v>1824</v>
      </c>
      <c r="G542" s="375">
        <v>0</v>
      </c>
      <c r="H542" s="375">
        <v>0</v>
      </c>
      <c r="I542" s="375">
        <v>0</v>
      </c>
      <c r="J542" s="375">
        <v>0</v>
      </c>
      <c r="K542" s="374">
        <v>0.04</v>
      </c>
      <c r="L542" s="472">
        <v>0.04</v>
      </c>
      <c r="M542" s="379"/>
      <c r="N542" s="379"/>
    </row>
    <row r="543" spans="1:14" x14ac:dyDescent="0.2">
      <c r="A543" s="392"/>
      <c r="B543" s="553" t="s">
        <v>1596</v>
      </c>
      <c r="C543" s="392"/>
      <c r="D543" s="428"/>
      <c r="E543" s="392"/>
      <c r="F543" s="392"/>
      <c r="G543" s="375"/>
      <c r="H543" s="375"/>
      <c r="I543" s="266"/>
      <c r="J543" s="266"/>
      <c r="K543" s="374"/>
      <c r="L543" s="472"/>
      <c r="M543" s="379"/>
      <c r="N543" s="379"/>
    </row>
    <row r="544" spans="1:14" x14ac:dyDescent="0.2">
      <c r="A544" s="392">
        <v>3184410203</v>
      </c>
      <c r="B544" s="402" t="s">
        <v>1597</v>
      </c>
      <c r="C544" s="393" t="s">
        <v>1598</v>
      </c>
      <c r="D544" s="392" t="s">
        <v>133</v>
      </c>
      <c r="E544" s="392"/>
      <c r="F544" s="392" t="s">
        <v>1824</v>
      </c>
      <c r="G544" s="375">
        <v>0</v>
      </c>
      <c r="H544" s="375">
        <v>0</v>
      </c>
      <c r="I544" s="375">
        <v>0</v>
      </c>
      <c r="J544" s="375">
        <v>0</v>
      </c>
      <c r="K544" s="375">
        <v>0.01</v>
      </c>
      <c r="L544" s="472">
        <v>0.02</v>
      </c>
      <c r="M544" s="379"/>
      <c r="N544" s="379"/>
    </row>
    <row r="545" spans="1:14" x14ac:dyDescent="0.2">
      <c r="A545" s="392">
        <v>3184001468</v>
      </c>
      <c r="B545" s="510" t="s">
        <v>1592</v>
      </c>
      <c r="C545" s="392" t="s">
        <v>145</v>
      </c>
      <c r="D545" s="428"/>
      <c r="E545" s="392"/>
      <c r="F545" s="392" t="s">
        <v>1824</v>
      </c>
      <c r="G545" s="375">
        <v>0</v>
      </c>
      <c r="H545" s="375">
        <v>0</v>
      </c>
      <c r="I545" s="375">
        <v>0</v>
      </c>
      <c r="J545" s="375">
        <v>0</v>
      </c>
      <c r="K545" s="375">
        <v>0.1</v>
      </c>
      <c r="L545" s="473">
        <v>0.1</v>
      </c>
      <c r="M545" s="379"/>
      <c r="N545" s="379"/>
    </row>
    <row r="546" spans="1:14" x14ac:dyDescent="0.2">
      <c r="A546" s="392">
        <v>3184001312</v>
      </c>
      <c r="B546" s="510" t="s">
        <v>1599</v>
      </c>
      <c r="C546" s="392" t="s">
        <v>144</v>
      </c>
      <c r="D546" s="428"/>
      <c r="E546" s="392"/>
      <c r="F546" s="392" t="s">
        <v>1824</v>
      </c>
      <c r="G546" s="375">
        <v>0</v>
      </c>
      <c r="H546" s="375">
        <v>0</v>
      </c>
      <c r="I546" s="375">
        <v>0</v>
      </c>
      <c r="J546" s="375">
        <v>0</v>
      </c>
      <c r="K546" s="375">
        <v>0.1</v>
      </c>
      <c r="L546" s="473">
        <v>0.1</v>
      </c>
      <c r="M546" s="379"/>
      <c r="N546" s="379"/>
    </row>
    <row r="547" spans="1:14" x14ac:dyDescent="0.2">
      <c r="A547" s="392">
        <v>3184001306</v>
      </c>
      <c r="B547" s="510" t="s">
        <v>1600</v>
      </c>
      <c r="C547" s="392" t="s">
        <v>143</v>
      </c>
      <c r="D547" s="428"/>
      <c r="E547" s="392"/>
      <c r="F547" s="392" t="s">
        <v>1824</v>
      </c>
      <c r="G547" s="375">
        <v>0</v>
      </c>
      <c r="H547" s="375">
        <v>0</v>
      </c>
      <c r="I547" s="375">
        <v>0</v>
      </c>
      <c r="J547" s="375">
        <v>0.01</v>
      </c>
      <c r="K547" s="375">
        <v>0.1</v>
      </c>
      <c r="L547" s="473">
        <v>0.1</v>
      </c>
      <c r="M547" s="379"/>
      <c r="N547" s="379"/>
    </row>
    <row r="548" spans="1:14" x14ac:dyDescent="0.2">
      <c r="A548" s="392">
        <v>3184120028</v>
      </c>
      <c r="B548" s="510" t="s">
        <v>1601</v>
      </c>
      <c r="C548" s="392" t="s">
        <v>142</v>
      </c>
      <c r="D548" s="428"/>
      <c r="E548" s="392"/>
      <c r="F548" s="392" t="s">
        <v>1824</v>
      </c>
      <c r="G548" s="375">
        <v>0</v>
      </c>
      <c r="H548" s="375">
        <v>0</v>
      </c>
      <c r="I548" s="375">
        <v>0</v>
      </c>
      <c r="J548" s="375">
        <v>0.05</v>
      </c>
      <c r="K548" s="375">
        <v>0.1</v>
      </c>
      <c r="L548" s="473">
        <v>0.1</v>
      </c>
      <c r="M548" s="379"/>
      <c r="N548" s="379"/>
    </row>
    <row r="549" spans="1:14" x14ac:dyDescent="0.2">
      <c r="A549" s="392">
        <v>3184411022</v>
      </c>
      <c r="B549" s="510" t="s">
        <v>1602</v>
      </c>
      <c r="C549" s="392" t="s">
        <v>141</v>
      </c>
      <c r="D549" s="428"/>
      <c r="E549" s="392"/>
      <c r="F549" s="392" t="s">
        <v>1824</v>
      </c>
      <c r="G549" s="375">
        <v>0</v>
      </c>
      <c r="H549" s="375">
        <v>0</v>
      </c>
      <c r="I549" s="375">
        <v>0</v>
      </c>
      <c r="J549" s="375">
        <v>0.05</v>
      </c>
      <c r="K549" s="375">
        <v>0.1</v>
      </c>
      <c r="L549" s="473">
        <v>0.1</v>
      </c>
      <c r="M549" s="379"/>
      <c r="N549" s="379"/>
    </row>
    <row r="550" spans="1:14" x14ac:dyDescent="0.2">
      <c r="A550" s="392">
        <v>3184001314</v>
      </c>
      <c r="B550" s="510" t="s">
        <v>1603</v>
      </c>
      <c r="C550" s="392" t="s">
        <v>140</v>
      </c>
      <c r="D550" s="428"/>
      <c r="E550" s="392"/>
      <c r="F550" s="392" t="s">
        <v>1824</v>
      </c>
      <c r="G550" s="375">
        <v>0</v>
      </c>
      <c r="H550" s="375">
        <v>0</v>
      </c>
      <c r="I550" s="375">
        <v>0</v>
      </c>
      <c r="J550" s="375">
        <v>0.01</v>
      </c>
      <c r="K550" s="375">
        <v>0.2</v>
      </c>
      <c r="L550" s="473">
        <v>0.2</v>
      </c>
      <c r="M550" s="379"/>
      <c r="N550" s="379"/>
    </row>
    <row r="551" spans="1:14" x14ac:dyDescent="0.2">
      <c r="A551" s="392">
        <v>3184001342</v>
      </c>
      <c r="B551" s="510" t="s">
        <v>1307</v>
      </c>
      <c r="C551" s="392" t="s">
        <v>139</v>
      </c>
      <c r="D551" s="428"/>
      <c r="E551" s="392"/>
      <c r="F551" s="392" t="s">
        <v>1824</v>
      </c>
      <c r="G551" s="375">
        <v>0</v>
      </c>
      <c r="H551" s="375">
        <v>0</v>
      </c>
      <c r="I551" s="375">
        <v>0</v>
      </c>
      <c r="J551" s="375">
        <v>0.1</v>
      </c>
      <c r="K551" s="375">
        <v>0.4</v>
      </c>
      <c r="L551" s="473">
        <v>0.4</v>
      </c>
      <c r="M551" s="379"/>
      <c r="N551" s="379"/>
    </row>
    <row r="552" spans="1:14" x14ac:dyDescent="0.2">
      <c r="A552" s="392">
        <v>3184411012</v>
      </c>
      <c r="B552" s="510" t="s">
        <v>1217</v>
      </c>
      <c r="C552" s="392" t="s">
        <v>138</v>
      </c>
      <c r="D552" s="428"/>
      <c r="E552" s="392"/>
      <c r="F552" s="392" t="s">
        <v>1824</v>
      </c>
      <c r="G552" s="375">
        <v>0</v>
      </c>
      <c r="H552" s="375">
        <v>0</v>
      </c>
      <c r="I552" s="375">
        <v>0</v>
      </c>
      <c r="J552" s="375">
        <v>0.05</v>
      </c>
      <c r="K552" s="375">
        <v>0.2</v>
      </c>
      <c r="L552" s="473">
        <v>0.2</v>
      </c>
      <c r="M552" s="379"/>
      <c r="N552" s="379"/>
    </row>
    <row r="553" spans="1:14" x14ac:dyDescent="0.2">
      <c r="A553" s="392">
        <v>3184001343</v>
      </c>
      <c r="B553" s="510" t="s">
        <v>1307</v>
      </c>
      <c r="C553" s="392" t="s">
        <v>137</v>
      </c>
      <c r="D553" s="428"/>
      <c r="E553" s="392"/>
      <c r="F553" s="392" t="s">
        <v>1824</v>
      </c>
      <c r="G553" s="375">
        <v>0</v>
      </c>
      <c r="H553" s="375">
        <v>0</v>
      </c>
      <c r="I553" s="375">
        <v>0</v>
      </c>
      <c r="J553" s="375">
        <v>0.1</v>
      </c>
      <c r="K553" s="375">
        <v>0.4</v>
      </c>
      <c r="L553" s="473">
        <v>0.4</v>
      </c>
      <c r="M553" s="379"/>
      <c r="N553" s="379"/>
    </row>
    <row r="554" spans="1:14" x14ac:dyDescent="0.2">
      <c r="A554" s="392">
        <v>3184001341</v>
      </c>
      <c r="B554" s="510" t="s">
        <v>1307</v>
      </c>
      <c r="C554" s="392" t="s">
        <v>135</v>
      </c>
      <c r="D554" s="428"/>
      <c r="E554" s="392"/>
      <c r="F554" s="392" t="s">
        <v>1824</v>
      </c>
      <c r="G554" s="375">
        <v>0</v>
      </c>
      <c r="H554" s="375">
        <v>0</v>
      </c>
      <c r="I554" s="375">
        <v>0</v>
      </c>
      <c r="J554" s="375">
        <v>0.1</v>
      </c>
      <c r="K554" s="375">
        <v>0.4</v>
      </c>
      <c r="L554" s="473">
        <v>0.4</v>
      </c>
      <c r="M554" s="379"/>
      <c r="N554" s="379"/>
    </row>
    <row r="555" spans="1:14" x14ac:dyDescent="0.2">
      <c r="A555" s="392">
        <v>3184000030</v>
      </c>
      <c r="B555" s="510" t="s">
        <v>1604</v>
      </c>
      <c r="C555" s="392" t="s">
        <v>136</v>
      </c>
      <c r="D555" s="428"/>
      <c r="E555" s="392"/>
      <c r="F555" s="392" t="s">
        <v>1824</v>
      </c>
      <c r="G555" s="375">
        <v>0</v>
      </c>
      <c r="H555" s="375">
        <v>0</v>
      </c>
      <c r="I555" s="375">
        <v>0</v>
      </c>
      <c r="J555" s="375">
        <v>0.01</v>
      </c>
      <c r="K555" s="375">
        <v>0.1</v>
      </c>
      <c r="L555" s="473">
        <v>0.1</v>
      </c>
      <c r="M555" s="379"/>
      <c r="N555" s="379"/>
    </row>
    <row r="556" spans="1:14" x14ac:dyDescent="0.2">
      <c r="A556" s="392">
        <v>3184001467</v>
      </c>
      <c r="B556" s="510" t="s">
        <v>1592</v>
      </c>
      <c r="C556" s="392" t="s">
        <v>134</v>
      </c>
      <c r="D556" s="428"/>
      <c r="E556" s="392"/>
      <c r="F556" s="392" t="s">
        <v>1824</v>
      </c>
      <c r="G556" s="375">
        <v>0</v>
      </c>
      <c r="H556" s="375">
        <v>0</v>
      </c>
      <c r="I556" s="375">
        <v>0</v>
      </c>
      <c r="J556" s="375">
        <v>0</v>
      </c>
      <c r="K556" s="375">
        <v>0.1</v>
      </c>
      <c r="L556" s="473">
        <v>0.1</v>
      </c>
      <c r="M556" s="379"/>
      <c r="N556" s="379"/>
    </row>
    <row r="557" spans="1:14" x14ac:dyDescent="0.2">
      <c r="A557" s="392"/>
      <c r="B557" s="506" t="s">
        <v>1606</v>
      </c>
      <c r="C557" s="559"/>
      <c r="D557" s="510"/>
      <c r="E557" s="392"/>
      <c r="F557" s="392"/>
      <c r="G557" s="375"/>
      <c r="H557" s="375"/>
      <c r="I557" s="266"/>
      <c r="J557" s="266"/>
      <c r="K557" s="374"/>
      <c r="L557" s="472"/>
      <c r="M557" s="379"/>
      <c r="N557" s="379"/>
    </row>
    <row r="558" spans="1:14" x14ac:dyDescent="0.2">
      <c r="A558" s="381" t="s">
        <v>154</v>
      </c>
      <c r="B558" s="402" t="s">
        <v>163</v>
      </c>
      <c r="C558" s="393" t="s">
        <v>160</v>
      </c>
      <c r="D558" s="443" t="s">
        <v>161</v>
      </c>
      <c r="E558" s="443" t="s">
        <v>162</v>
      </c>
      <c r="F558" s="560" t="s">
        <v>1824</v>
      </c>
      <c r="G558" s="369">
        <v>0</v>
      </c>
      <c r="H558" s="369">
        <v>0</v>
      </c>
      <c r="I558" s="369">
        <v>0</v>
      </c>
      <c r="J558" s="369">
        <v>0</v>
      </c>
      <c r="K558" s="375">
        <v>0.02</v>
      </c>
      <c r="L558" s="473">
        <v>0.03</v>
      </c>
      <c r="M558" s="379"/>
      <c r="N558" s="379"/>
    </row>
    <row r="559" spans="1:14" x14ac:dyDescent="0.2">
      <c r="A559" s="381" t="s">
        <v>180</v>
      </c>
      <c r="B559" s="402" t="s">
        <v>163</v>
      </c>
      <c r="C559" s="393" t="s">
        <v>181</v>
      </c>
      <c r="D559" s="443" t="s">
        <v>161</v>
      </c>
      <c r="E559" s="443" t="s">
        <v>182</v>
      </c>
      <c r="F559" s="560" t="s">
        <v>1824</v>
      </c>
      <c r="G559" s="369">
        <v>0</v>
      </c>
      <c r="H559" s="369">
        <v>0</v>
      </c>
      <c r="I559" s="369">
        <v>0</v>
      </c>
      <c r="J559" s="369">
        <v>0</v>
      </c>
      <c r="K559" s="375">
        <v>0.02</v>
      </c>
      <c r="L559" s="473">
        <v>0.03</v>
      </c>
      <c r="M559" s="379"/>
      <c r="N559" s="379"/>
    </row>
    <row r="560" spans="1:14" x14ac:dyDescent="0.2">
      <c r="A560" s="381" t="s">
        <v>155</v>
      </c>
      <c r="B560" s="402" t="s">
        <v>1608</v>
      </c>
      <c r="C560" s="393" t="s">
        <v>164</v>
      </c>
      <c r="D560" s="443" t="s">
        <v>165</v>
      </c>
      <c r="E560" s="443" t="s">
        <v>166</v>
      </c>
      <c r="F560" s="560" t="s">
        <v>1824</v>
      </c>
      <c r="G560" s="369">
        <v>0</v>
      </c>
      <c r="H560" s="369">
        <v>0</v>
      </c>
      <c r="I560" s="369">
        <v>0</v>
      </c>
      <c r="J560" s="369">
        <v>0</v>
      </c>
      <c r="K560" s="375">
        <v>0.02</v>
      </c>
      <c r="L560" s="473">
        <v>0.03</v>
      </c>
      <c r="M560" s="379"/>
      <c r="N560" s="379"/>
    </row>
    <row r="561" spans="1:14" ht="25.5" x14ac:dyDescent="0.2">
      <c r="A561" s="381" t="s">
        <v>156</v>
      </c>
      <c r="B561" s="402" t="s">
        <v>170</v>
      </c>
      <c r="C561" s="393" t="s">
        <v>167</v>
      </c>
      <c r="D561" s="443" t="s">
        <v>168</v>
      </c>
      <c r="E561" s="561" t="s">
        <v>169</v>
      </c>
      <c r="F561" s="392" t="s">
        <v>1824</v>
      </c>
      <c r="G561" s="375">
        <v>0</v>
      </c>
      <c r="H561" s="375">
        <v>0</v>
      </c>
      <c r="I561" s="375">
        <v>0</v>
      </c>
      <c r="J561" s="375">
        <v>0</v>
      </c>
      <c r="K561" s="375">
        <v>0.02</v>
      </c>
      <c r="L561" s="473">
        <v>0.03</v>
      </c>
      <c r="M561" s="379"/>
      <c r="N561" s="379"/>
    </row>
    <row r="562" spans="1:14" x14ac:dyDescent="0.2">
      <c r="A562" s="381" t="s">
        <v>157</v>
      </c>
      <c r="B562" s="402" t="s">
        <v>1607</v>
      </c>
      <c r="C562" s="393" t="s">
        <v>171</v>
      </c>
      <c r="D562" s="443" t="s">
        <v>172</v>
      </c>
      <c r="E562" s="443" t="s">
        <v>173</v>
      </c>
      <c r="F562" s="560" t="s">
        <v>1824</v>
      </c>
      <c r="G562" s="369">
        <v>0</v>
      </c>
      <c r="H562" s="369">
        <v>0</v>
      </c>
      <c r="I562" s="369">
        <v>0</v>
      </c>
      <c r="J562" s="369">
        <v>0</v>
      </c>
      <c r="K562" s="375">
        <v>0.02</v>
      </c>
      <c r="L562" s="473">
        <v>0.03</v>
      </c>
      <c r="M562" s="379"/>
      <c r="N562" s="379"/>
    </row>
    <row r="563" spans="1:14" x14ac:dyDescent="0.2">
      <c r="A563" s="381" t="s">
        <v>158</v>
      </c>
      <c r="B563" s="402" t="s">
        <v>175</v>
      </c>
      <c r="C563" s="393" t="s">
        <v>176</v>
      </c>
      <c r="D563" s="510" t="s">
        <v>168</v>
      </c>
      <c r="E563" s="443" t="s">
        <v>177</v>
      </c>
      <c r="F563" s="392" t="s">
        <v>1824</v>
      </c>
      <c r="G563" s="375">
        <v>0</v>
      </c>
      <c r="H563" s="375">
        <v>0</v>
      </c>
      <c r="I563" s="375">
        <v>0</v>
      </c>
      <c r="J563" s="375">
        <v>0</v>
      </c>
      <c r="K563" s="375">
        <v>0.02</v>
      </c>
      <c r="L563" s="473">
        <v>0.03</v>
      </c>
      <c r="M563" s="379"/>
      <c r="N563" s="379"/>
    </row>
    <row r="564" spans="1:14" x14ac:dyDescent="0.2">
      <c r="A564" s="381" t="s">
        <v>159</v>
      </c>
      <c r="B564" s="402" t="s">
        <v>174</v>
      </c>
      <c r="C564" s="393" t="s">
        <v>178</v>
      </c>
      <c r="D564" s="443" t="s">
        <v>168</v>
      </c>
      <c r="E564" s="443" t="s">
        <v>179</v>
      </c>
      <c r="F564" s="560" t="s">
        <v>1824</v>
      </c>
      <c r="G564" s="369">
        <v>0</v>
      </c>
      <c r="H564" s="369">
        <v>0</v>
      </c>
      <c r="I564" s="369">
        <v>0</v>
      </c>
      <c r="J564" s="369">
        <v>0</v>
      </c>
      <c r="K564" s="375">
        <v>0.02</v>
      </c>
      <c r="L564" s="473">
        <v>0.03</v>
      </c>
      <c r="M564" s="379"/>
      <c r="N564" s="379"/>
    </row>
    <row r="565" spans="1:14" x14ac:dyDescent="0.2">
      <c r="A565" s="381" t="s">
        <v>184</v>
      </c>
      <c r="B565" s="402" t="s">
        <v>183</v>
      </c>
      <c r="C565" s="393" t="s">
        <v>185</v>
      </c>
      <c r="D565" s="392"/>
      <c r="E565" s="392"/>
      <c r="F565" s="560" t="s">
        <v>1824</v>
      </c>
      <c r="G565" s="369">
        <v>0</v>
      </c>
      <c r="H565" s="369">
        <v>0</v>
      </c>
      <c r="I565" s="369">
        <v>0</v>
      </c>
      <c r="J565" s="369">
        <v>0</v>
      </c>
      <c r="K565" s="375">
        <v>0.02</v>
      </c>
      <c r="L565" s="473">
        <v>0.03</v>
      </c>
      <c r="M565" s="379"/>
      <c r="N565" s="379"/>
    </row>
    <row r="566" spans="1:14" x14ac:dyDescent="0.2">
      <c r="A566" s="392"/>
      <c r="B566" s="506" t="s">
        <v>1609</v>
      </c>
      <c r="C566" s="393"/>
      <c r="D566" s="392"/>
      <c r="E566" s="392"/>
      <c r="F566" s="392"/>
      <c r="G566" s="375"/>
      <c r="H566" s="375"/>
      <c r="I566" s="266"/>
      <c r="J566" s="266"/>
      <c r="K566" s="374"/>
      <c r="L566" s="472"/>
      <c r="M566" s="379"/>
      <c r="N566" s="379"/>
    </row>
    <row r="567" spans="1:14" ht="24" x14ac:dyDescent="0.2">
      <c r="A567" s="392">
        <v>3184411198</v>
      </c>
      <c r="B567" s="402" t="s">
        <v>1610</v>
      </c>
      <c r="C567" s="393" t="s">
        <v>1611</v>
      </c>
      <c r="D567" s="443" t="s">
        <v>1612</v>
      </c>
      <c r="E567" s="562" t="s">
        <v>1613</v>
      </c>
      <c r="F567" s="392" t="s">
        <v>1824</v>
      </c>
      <c r="G567" s="375">
        <v>0</v>
      </c>
      <c r="H567" s="375">
        <v>0</v>
      </c>
      <c r="I567" s="375">
        <v>0</v>
      </c>
      <c r="J567" s="375">
        <v>0</v>
      </c>
      <c r="K567" s="375">
        <v>0.03</v>
      </c>
      <c r="L567" s="473">
        <v>0.03</v>
      </c>
      <c r="M567" s="379"/>
      <c r="N567" s="379"/>
    </row>
    <row r="568" spans="1:14" x14ac:dyDescent="0.2">
      <c r="A568" s="392">
        <v>3451954080</v>
      </c>
      <c r="B568" s="402" t="s">
        <v>1614</v>
      </c>
      <c r="C568" s="393" t="s">
        <v>1615</v>
      </c>
      <c r="D568" s="392"/>
      <c r="E568" s="392"/>
      <c r="F568" s="392" t="s">
        <v>1824</v>
      </c>
      <c r="G568" s="375">
        <v>0</v>
      </c>
      <c r="H568" s="375">
        <v>0</v>
      </c>
      <c r="I568" s="375">
        <v>0</v>
      </c>
      <c r="J568" s="375">
        <v>0</v>
      </c>
      <c r="K568" s="375">
        <v>0.4</v>
      </c>
      <c r="L568" s="473">
        <v>0.4</v>
      </c>
      <c r="M568" s="379"/>
      <c r="N568" s="379"/>
    </row>
    <row r="569" spans="1:14" x14ac:dyDescent="0.2">
      <c r="A569" s="392"/>
      <c r="B569" s="506" t="s">
        <v>1616</v>
      </c>
      <c r="C569" s="507"/>
      <c r="D569" s="392"/>
      <c r="E569" s="392"/>
      <c r="F569" s="392"/>
      <c r="G569" s="375"/>
      <c r="H569" s="375"/>
      <c r="I569" s="266"/>
      <c r="J569" s="266"/>
      <c r="K569" s="374"/>
      <c r="L569" s="472"/>
      <c r="M569" s="379"/>
      <c r="N569" s="379"/>
    </row>
    <row r="570" spans="1:14" x14ac:dyDescent="0.2">
      <c r="A570" s="392">
        <v>3187149435</v>
      </c>
      <c r="B570" s="402" t="s">
        <v>1616</v>
      </c>
      <c r="C570" s="393" t="s">
        <v>149</v>
      </c>
      <c r="D570" s="392"/>
      <c r="E570" s="392"/>
      <c r="F570" s="392" t="s">
        <v>1824</v>
      </c>
      <c r="G570" s="375">
        <v>0</v>
      </c>
      <c r="H570" s="375">
        <v>0</v>
      </c>
      <c r="I570" s="375">
        <v>0</v>
      </c>
      <c r="J570" s="375">
        <v>0</v>
      </c>
      <c r="K570" s="374">
        <v>1</v>
      </c>
      <c r="L570" s="472">
        <v>2</v>
      </c>
      <c r="M570" s="379"/>
      <c r="N570" s="379"/>
    </row>
    <row r="571" spans="1:14" x14ac:dyDescent="0.2">
      <c r="A571" s="392">
        <v>3187301140</v>
      </c>
      <c r="B571" s="402" t="s">
        <v>147</v>
      </c>
      <c r="C571" s="392" t="s">
        <v>148</v>
      </c>
      <c r="D571" s="392"/>
      <c r="E571" s="392"/>
      <c r="F571" s="392" t="s">
        <v>1824</v>
      </c>
      <c r="G571" s="375">
        <v>0</v>
      </c>
      <c r="H571" s="375">
        <v>0</v>
      </c>
      <c r="I571" s="375">
        <v>0</v>
      </c>
      <c r="J571" s="375">
        <v>1</v>
      </c>
      <c r="K571" s="374">
        <v>2</v>
      </c>
      <c r="L571" s="472">
        <v>4</v>
      </c>
      <c r="M571" s="379"/>
      <c r="N571" s="379"/>
    </row>
    <row r="572" spans="1:14" x14ac:dyDescent="0.2">
      <c r="A572" s="381" t="s">
        <v>211</v>
      </c>
      <c r="B572" s="402" t="s">
        <v>212</v>
      </c>
      <c r="C572" s="392" t="s">
        <v>213</v>
      </c>
      <c r="D572" s="392"/>
      <c r="E572" s="392"/>
      <c r="F572" s="392" t="s">
        <v>1824</v>
      </c>
      <c r="G572" s="375">
        <v>0</v>
      </c>
      <c r="H572" s="375">
        <v>0</v>
      </c>
      <c r="I572" s="375">
        <v>0</v>
      </c>
      <c r="J572" s="375">
        <v>1</v>
      </c>
      <c r="K572" s="374">
        <v>1.8</v>
      </c>
      <c r="L572" s="472">
        <v>2</v>
      </c>
      <c r="M572" s="379"/>
      <c r="N572" s="379"/>
    </row>
    <row r="573" spans="1:14" x14ac:dyDescent="0.2">
      <c r="A573" s="392"/>
      <c r="B573" s="435" t="s">
        <v>1617</v>
      </c>
      <c r="C573" s="507"/>
      <c r="D573" s="392"/>
      <c r="E573" s="392"/>
      <c r="F573" s="392"/>
      <c r="G573" s="375"/>
      <c r="H573" s="375"/>
      <c r="I573" s="266"/>
      <c r="J573" s="266"/>
      <c r="K573" s="374"/>
      <c r="L573" s="472"/>
      <c r="M573" s="379"/>
      <c r="N573" s="379"/>
    </row>
    <row r="574" spans="1:14" ht="31.5" x14ac:dyDescent="0.2">
      <c r="A574" s="381" t="s">
        <v>150</v>
      </c>
      <c r="B574" s="402" t="s">
        <v>151</v>
      </c>
      <c r="C574" s="393" t="s">
        <v>152</v>
      </c>
      <c r="D574" s="392" t="s">
        <v>1618</v>
      </c>
      <c r="E574" s="392" t="s">
        <v>153</v>
      </c>
      <c r="F574" s="392" t="s">
        <v>1824</v>
      </c>
      <c r="G574" s="375">
        <v>0</v>
      </c>
      <c r="H574" s="375">
        <v>0</v>
      </c>
      <c r="I574" s="375">
        <v>0</v>
      </c>
      <c r="J574" s="375">
        <v>0</v>
      </c>
      <c r="K574" s="375">
        <v>0</v>
      </c>
      <c r="L574" s="472">
        <v>4</v>
      </c>
      <c r="M574" s="379"/>
      <c r="N574" s="379"/>
    </row>
    <row r="575" spans="1:14" ht="31.5" x14ac:dyDescent="0.2">
      <c r="A575" s="392">
        <v>3184001437</v>
      </c>
      <c r="B575" s="402" t="s">
        <v>151</v>
      </c>
      <c r="C575" s="392" t="s">
        <v>2245</v>
      </c>
      <c r="D575" s="392" t="s">
        <v>1618</v>
      </c>
      <c r="E575" s="393" t="s">
        <v>2246</v>
      </c>
      <c r="F575" s="392" t="s">
        <v>1824</v>
      </c>
      <c r="G575" s="375">
        <v>0</v>
      </c>
      <c r="H575" s="375">
        <v>0</v>
      </c>
      <c r="I575" s="375">
        <v>0</v>
      </c>
      <c r="J575" s="375">
        <v>0</v>
      </c>
      <c r="K575" s="375">
        <v>0</v>
      </c>
      <c r="L575" s="472">
        <v>2</v>
      </c>
      <c r="M575" s="379"/>
      <c r="N575" s="379"/>
    </row>
    <row r="576" spans="1:14" x14ac:dyDescent="0.2">
      <c r="A576" s="392"/>
      <c r="B576" s="435" t="s">
        <v>1619</v>
      </c>
      <c r="C576" s="507"/>
      <c r="D576" s="510"/>
      <c r="E576" s="392"/>
      <c r="F576" s="392"/>
      <c r="G576" s="375"/>
      <c r="H576" s="375"/>
      <c r="I576" s="266"/>
      <c r="J576" s="266"/>
      <c r="K576" s="374"/>
      <c r="L576" s="472"/>
      <c r="M576" s="379"/>
      <c r="N576" s="379"/>
    </row>
    <row r="577" spans="1:14" x14ac:dyDescent="0.2">
      <c r="A577" s="392">
        <v>3183820081</v>
      </c>
      <c r="B577" s="510" t="s">
        <v>1619</v>
      </c>
      <c r="C577" s="392" t="s">
        <v>2247</v>
      </c>
      <c r="D577" s="510"/>
      <c r="E577" s="392"/>
      <c r="F577" s="392" t="s">
        <v>1824</v>
      </c>
      <c r="G577" s="375">
        <v>0</v>
      </c>
      <c r="H577" s="375">
        <v>0</v>
      </c>
      <c r="I577" s="375">
        <v>0</v>
      </c>
      <c r="J577" s="266">
        <v>0.2</v>
      </c>
      <c r="K577" s="374">
        <v>0.25</v>
      </c>
      <c r="L577" s="472">
        <v>0.3</v>
      </c>
      <c r="M577" s="379"/>
      <c r="N577" s="379"/>
    </row>
    <row r="578" spans="1:14" x14ac:dyDescent="0.2">
      <c r="A578" s="392">
        <v>3183820111</v>
      </c>
      <c r="B578" s="402" t="s">
        <v>1620</v>
      </c>
      <c r="C578" s="392" t="s">
        <v>1621</v>
      </c>
      <c r="D578" s="510"/>
      <c r="E578" s="392"/>
      <c r="F578" s="392" t="s">
        <v>1824</v>
      </c>
      <c r="G578" s="375">
        <v>0</v>
      </c>
      <c r="H578" s="375">
        <v>0</v>
      </c>
      <c r="I578" s="375">
        <v>0</v>
      </c>
      <c r="J578" s="266">
        <v>5.0000000000000001E-3</v>
      </c>
      <c r="K578" s="374">
        <v>0.01</v>
      </c>
      <c r="L578" s="472">
        <v>0.4</v>
      </c>
      <c r="M578" s="379"/>
      <c r="N578" s="379"/>
    </row>
    <row r="579" spans="1:14" x14ac:dyDescent="0.2">
      <c r="A579" s="392">
        <v>3183831554</v>
      </c>
      <c r="B579" s="402" t="s">
        <v>1622</v>
      </c>
      <c r="C579" s="392" t="s">
        <v>1623</v>
      </c>
      <c r="D579" s="510"/>
      <c r="E579" s="392"/>
      <c r="F579" s="392" t="s">
        <v>1824</v>
      </c>
      <c r="G579" s="375">
        <v>0</v>
      </c>
      <c r="H579" s="375">
        <v>0</v>
      </c>
      <c r="I579" s="266">
        <v>0</v>
      </c>
      <c r="J579" s="266">
        <v>0</v>
      </c>
      <c r="K579" s="374">
        <v>0</v>
      </c>
      <c r="L579" s="472">
        <v>0.6</v>
      </c>
      <c r="M579" s="379"/>
      <c r="N579" s="379"/>
    </row>
    <row r="580" spans="1:14" x14ac:dyDescent="0.2">
      <c r="A580" s="392">
        <v>3183831556</v>
      </c>
      <c r="B580" s="402" t="s">
        <v>1624</v>
      </c>
      <c r="C580" s="392" t="s">
        <v>1625</v>
      </c>
      <c r="D580" s="510"/>
      <c r="E580" s="392"/>
      <c r="F580" s="392" t="s">
        <v>1824</v>
      </c>
      <c r="G580" s="375">
        <v>0</v>
      </c>
      <c r="H580" s="375">
        <v>0</v>
      </c>
      <c r="I580" s="266">
        <v>0</v>
      </c>
      <c r="J580" s="266">
        <v>0</v>
      </c>
      <c r="K580" s="374">
        <v>0</v>
      </c>
      <c r="L580" s="472">
        <v>0.3</v>
      </c>
      <c r="M580" s="379"/>
      <c r="N580" s="379"/>
    </row>
    <row r="581" spans="1:14" x14ac:dyDescent="0.2">
      <c r="A581" s="392">
        <v>3183831557</v>
      </c>
      <c r="B581" s="402" t="s">
        <v>1626</v>
      </c>
      <c r="C581" s="392" t="s">
        <v>1627</v>
      </c>
      <c r="D581" s="510"/>
      <c r="E581" s="392"/>
      <c r="F581" s="392" t="s">
        <v>1824</v>
      </c>
      <c r="G581" s="375">
        <v>0</v>
      </c>
      <c r="H581" s="375">
        <v>0</v>
      </c>
      <c r="I581" s="266">
        <v>0</v>
      </c>
      <c r="J581" s="266">
        <v>0</v>
      </c>
      <c r="K581" s="374">
        <v>0</v>
      </c>
      <c r="L581" s="472">
        <v>0.3</v>
      </c>
      <c r="M581" s="379"/>
      <c r="N581" s="379"/>
    </row>
    <row r="582" spans="1:14" x14ac:dyDescent="0.2">
      <c r="A582" s="392">
        <v>3183831555</v>
      </c>
      <c r="B582" s="402" t="s">
        <v>1628</v>
      </c>
      <c r="C582" s="392" t="s">
        <v>1629</v>
      </c>
      <c r="D582" s="510"/>
      <c r="E582" s="392"/>
      <c r="F582" s="392" t="s">
        <v>1824</v>
      </c>
      <c r="G582" s="375">
        <v>0</v>
      </c>
      <c r="H582" s="375">
        <v>0</v>
      </c>
      <c r="I582" s="266">
        <v>0</v>
      </c>
      <c r="J582" s="266">
        <v>0</v>
      </c>
      <c r="K582" s="374">
        <v>0</v>
      </c>
      <c r="L582" s="472">
        <v>0.2</v>
      </c>
      <c r="M582" s="379"/>
      <c r="N582" s="379"/>
    </row>
    <row r="583" spans="1:14" x14ac:dyDescent="0.2">
      <c r="A583" s="392">
        <v>3183831563</v>
      </c>
      <c r="B583" s="402" t="s">
        <v>1630</v>
      </c>
      <c r="C583" s="392" t="s">
        <v>1631</v>
      </c>
      <c r="D583" s="510"/>
      <c r="E583" s="392"/>
      <c r="F583" s="392" t="s">
        <v>1824</v>
      </c>
      <c r="G583" s="375">
        <v>0</v>
      </c>
      <c r="H583" s="375">
        <v>0</v>
      </c>
      <c r="I583" s="375">
        <v>0</v>
      </c>
      <c r="J583" s="375">
        <v>0</v>
      </c>
      <c r="K583" s="374">
        <v>0.2</v>
      </c>
      <c r="L583" s="472">
        <v>0.2</v>
      </c>
      <c r="M583" s="379"/>
      <c r="N583" s="379"/>
    </row>
    <row r="584" spans="1:14" x14ac:dyDescent="0.2">
      <c r="A584" s="381" t="s">
        <v>187</v>
      </c>
      <c r="B584" s="402" t="s">
        <v>188</v>
      </c>
      <c r="C584" s="392" t="s">
        <v>189</v>
      </c>
      <c r="D584" s="510"/>
      <c r="E584" s="392"/>
      <c r="F584" s="392" t="s">
        <v>1824</v>
      </c>
      <c r="G584" s="375">
        <v>0</v>
      </c>
      <c r="H584" s="375">
        <v>0</v>
      </c>
      <c r="I584" s="375">
        <v>0</v>
      </c>
      <c r="J584" s="375">
        <v>0</v>
      </c>
      <c r="K584" s="374">
        <v>1</v>
      </c>
      <c r="L584" s="472">
        <v>1</v>
      </c>
      <c r="M584" s="379"/>
      <c r="N584" s="379"/>
    </row>
    <row r="585" spans="1:14" x14ac:dyDescent="0.2">
      <c r="A585" s="392">
        <v>3183830527</v>
      </c>
      <c r="B585" s="402" t="s">
        <v>1554</v>
      </c>
      <c r="C585" s="392" t="s">
        <v>1632</v>
      </c>
      <c r="D585" s="510"/>
      <c r="E585" s="392"/>
      <c r="F585" s="392" t="s">
        <v>1824</v>
      </c>
      <c r="G585" s="375">
        <v>0</v>
      </c>
      <c r="H585" s="375">
        <v>0</v>
      </c>
      <c r="I585" s="266">
        <v>0</v>
      </c>
      <c r="J585" s="266">
        <v>0</v>
      </c>
      <c r="K585" s="374">
        <v>0.08</v>
      </c>
      <c r="L585" s="472">
        <v>0.08</v>
      </c>
      <c r="M585" s="379"/>
      <c r="N585" s="379"/>
    </row>
    <row r="586" spans="1:14" x14ac:dyDescent="0.2">
      <c r="A586" s="392">
        <v>3183830021</v>
      </c>
      <c r="B586" s="402" t="s">
        <v>1633</v>
      </c>
      <c r="C586" s="392" t="s">
        <v>1634</v>
      </c>
      <c r="D586" s="510"/>
      <c r="E586" s="392"/>
      <c r="F586" s="392" t="s">
        <v>1824</v>
      </c>
      <c r="G586" s="375">
        <v>0</v>
      </c>
      <c r="H586" s="375">
        <v>0</v>
      </c>
      <c r="I586" s="266">
        <v>0</v>
      </c>
      <c r="J586" s="266">
        <v>0</v>
      </c>
      <c r="K586" s="374">
        <v>0.08</v>
      </c>
      <c r="L586" s="472">
        <v>0.08</v>
      </c>
      <c r="M586" s="379"/>
      <c r="N586" s="379"/>
    </row>
    <row r="587" spans="1:14" x14ac:dyDescent="0.2">
      <c r="A587" s="393"/>
      <c r="B587" s="608" t="s">
        <v>1635</v>
      </c>
      <c r="C587" s="608"/>
      <c r="D587" s="608"/>
      <c r="E587" s="608"/>
      <c r="F587" s="563"/>
      <c r="G587" s="409"/>
      <c r="H587" s="409"/>
      <c r="I587" s="409"/>
      <c r="J587" s="409"/>
      <c r="K587" s="451"/>
      <c r="L587" s="452"/>
      <c r="M587" s="379"/>
      <c r="N587" s="379"/>
    </row>
    <row r="588" spans="1:14" x14ac:dyDescent="0.2">
      <c r="A588" s="393">
        <v>4611110562</v>
      </c>
      <c r="B588" s="510" t="s">
        <v>1636</v>
      </c>
      <c r="C588" s="393">
        <v>23</v>
      </c>
      <c r="D588" s="393" t="s">
        <v>1637</v>
      </c>
      <c r="E588" s="393" t="s">
        <v>1638</v>
      </c>
      <c r="F588" s="393" t="s">
        <v>1824</v>
      </c>
      <c r="G588" s="409">
        <v>0</v>
      </c>
      <c r="H588" s="409">
        <v>0</v>
      </c>
      <c r="I588" s="409">
        <v>0</v>
      </c>
      <c r="J588" s="409">
        <v>0</v>
      </c>
      <c r="K588" s="266">
        <v>0.18</v>
      </c>
      <c r="L588" s="478">
        <v>0.2</v>
      </c>
      <c r="M588" s="379"/>
      <c r="N588" s="379"/>
    </row>
    <row r="589" spans="1:14" x14ac:dyDescent="0.2">
      <c r="A589" s="393">
        <v>4699990431</v>
      </c>
      <c r="B589" s="510" t="s">
        <v>1639</v>
      </c>
      <c r="C589" s="393">
        <v>100</v>
      </c>
      <c r="D589" s="393" t="s">
        <v>1640</v>
      </c>
      <c r="E589" s="393"/>
      <c r="F589" s="393" t="s">
        <v>1824</v>
      </c>
      <c r="G589" s="409">
        <v>0</v>
      </c>
      <c r="H589" s="409">
        <v>0</v>
      </c>
      <c r="I589" s="409">
        <v>0</v>
      </c>
      <c r="J589" s="409">
        <v>0</v>
      </c>
      <c r="K589" s="266">
        <v>0.4</v>
      </c>
      <c r="L589" s="478">
        <v>0.4</v>
      </c>
      <c r="M589" s="379"/>
      <c r="N589" s="379"/>
    </row>
    <row r="590" spans="1:14" x14ac:dyDescent="0.2">
      <c r="A590" s="393">
        <v>4612140528</v>
      </c>
      <c r="B590" s="510" t="s">
        <v>1639</v>
      </c>
      <c r="C590" s="393">
        <v>117</v>
      </c>
      <c r="D590" s="393" t="s">
        <v>1640</v>
      </c>
      <c r="E590" s="393" t="s">
        <v>1641</v>
      </c>
      <c r="F590" s="393" t="s">
        <v>1824</v>
      </c>
      <c r="G590" s="409">
        <v>0</v>
      </c>
      <c r="H590" s="409">
        <v>0</v>
      </c>
      <c r="I590" s="409">
        <v>0</v>
      </c>
      <c r="J590" s="409">
        <v>0</v>
      </c>
      <c r="K590" s="266">
        <v>1</v>
      </c>
      <c r="L590" s="478">
        <v>1</v>
      </c>
      <c r="M590" s="379"/>
      <c r="N590" s="379"/>
    </row>
    <row r="591" spans="1:14" x14ac:dyDescent="0.2">
      <c r="A591" s="393">
        <v>4699990401</v>
      </c>
      <c r="B591" s="510" t="s">
        <v>1639</v>
      </c>
      <c r="C591" s="393">
        <v>201</v>
      </c>
      <c r="D591" s="393" t="s">
        <v>1640</v>
      </c>
      <c r="E591" s="393"/>
      <c r="F591" s="393" t="s">
        <v>1824</v>
      </c>
      <c r="G591" s="409">
        <v>0</v>
      </c>
      <c r="H591" s="409">
        <v>0</v>
      </c>
      <c r="I591" s="409">
        <v>0</v>
      </c>
      <c r="J591" s="409">
        <v>0</v>
      </c>
      <c r="K591" s="266">
        <v>0.2</v>
      </c>
      <c r="L591" s="478">
        <v>0.2</v>
      </c>
      <c r="M591" s="379"/>
      <c r="N591" s="379"/>
    </row>
    <row r="592" spans="1:14" x14ac:dyDescent="0.2">
      <c r="A592" s="393">
        <v>4699992367</v>
      </c>
      <c r="B592" s="510" t="s">
        <v>1636</v>
      </c>
      <c r="C592" s="393">
        <v>202</v>
      </c>
      <c r="D592" s="393" t="s">
        <v>1637</v>
      </c>
      <c r="E592" s="393" t="s">
        <v>1642</v>
      </c>
      <c r="F592" s="393" t="s">
        <v>1824</v>
      </c>
      <c r="G592" s="409">
        <v>0</v>
      </c>
      <c r="H592" s="409">
        <v>0</v>
      </c>
      <c r="I592" s="409">
        <v>0</v>
      </c>
      <c r="J592" s="409">
        <v>0</v>
      </c>
      <c r="K592" s="266">
        <v>0.2</v>
      </c>
      <c r="L592" s="478">
        <v>0.2</v>
      </c>
      <c r="M592" s="379"/>
      <c r="N592" s="379"/>
    </row>
    <row r="593" spans="1:14" x14ac:dyDescent="0.2">
      <c r="A593" s="393">
        <v>4612130317</v>
      </c>
      <c r="B593" s="510" t="s">
        <v>1636</v>
      </c>
      <c r="C593" s="393">
        <v>207</v>
      </c>
      <c r="D593" s="393" t="s">
        <v>2267</v>
      </c>
      <c r="E593" s="393" t="s">
        <v>2268</v>
      </c>
      <c r="F593" s="393" t="s">
        <v>1824</v>
      </c>
      <c r="G593" s="409">
        <v>0</v>
      </c>
      <c r="H593" s="409">
        <v>0</v>
      </c>
      <c r="I593" s="409">
        <v>0</v>
      </c>
      <c r="J593" s="409">
        <v>0</v>
      </c>
      <c r="K593" s="370">
        <v>0.6</v>
      </c>
      <c r="L593" s="478">
        <v>0.6</v>
      </c>
      <c r="M593" s="379"/>
      <c r="N593" s="379"/>
    </row>
    <row r="594" spans="1:14" x14ac:dyDescent="0.2">
      <c r="A594" s="393">
        <v>4699990410</v>
      </c>
      <c r="B594" s="510" t="s">
        <v>1636</v>
      </c>
      <c r="C594" s="393">
        <v>302</v>
      </c>
      <c r="D594" s="393" t="s">
        <v>1637</v>
      </c>
      <c r="E594" s="393" t="s">
        <v>1644</v>
      </c>
      <c r="F594" s="393" t="s">
        <v>1824</v>
      </c>
      <c r="G594" s="409">
        <v>0</v>
      </c>
      <c r="H594" s="409">
        <v>0</v>
      </c>
      <c r="I594" s="409">
        <v>0</v>
      </c>
      <c r="J594" s="409">
        <v>0</v>
      </c>
      <c r="K594" s="266">
        <v>0.2</v>
      </c>
      <c r="L594" s="478">
        <v>0.2</v>
      </c>
      <c r="M594" s="379"/>
      <c r="N594" s="379"/>
    </row>
    <row r="595" spans="1:14" x14ac:dyDescent="0.2">
      <c r="A595" s="393">
        <v>4612123641</v>
      </c>
      <c r="B595" s="510" t="s">
        <v>1639</v>
      </c>
      <c r="C595" s="393" t="s">
        <v>1643</v>
      </c>
      <c r="D595" s="393" t="s">
        <v>1640</v>
      </c>
      <c r="E595" s="393" t="s">
        <v>1644</v>
      </c>
      <c r="F595" s="393" t="s">
        <v>1824</v>
      </c>
      <c r="G595" s="409">
        <v>0</v>
      </c>
      <c r="H595" s="409">
        <v>0</v>
      </c>
      <c r="I595" s="409">
        <v>0</v>
      </c>
      <c r="J595" s="409">
        <v>0</v>
      </c>
      <c r="K595" s="266">
        <v>0.2</v>
      </c>
      <c r="L595" s="478">
        <v>0.2</v>
      </c>
      <c r="M595" s="379"/>
      <c r="N595" s="379"/>
    </row>
    <row r="596" spans="1:14" x14ac:dyDescent="0.2">
      <c r="A596" s="393">
        <v>4699990739</v>
      </c>
      <c r="B596" s="510" t="s">
        <v>1636</v>
      </c>
      <c r="C596" s="393">
        <v>304</v>
      </c>
      <c r="D596" s="393" t="s">
        <v>1637</v>
      </c>
      <c r="E596" s="393" t="s">
        <v>1645</v>
      </c>
      <c r="F596" s="393" t="s">
        <v>1824</v>
      </c>
      <c r="G596" s="409">
        <v>0</v>
      </c>
      <c r="H596" s="409">
        <v>0</v>
      </c>
      <c r="I596" s="409">
        <v>0</v>
      </c>
      <c r="J596" s="409">
        <v>0</v>
      </c>
      <c r="K596" s="266">
        <v>0.2</v>
      </c>
      <c r="L596" s="478">
        <v>0.2</v>
      </c>
      <c r="M596" s="379"/>
      <c r="N596" s="379"/>
    </row>
    <row r="597" spans="1:14" x14ac:dyDescent="0.2">
      <c r="A597" s="393">
        <v>4612123793</v>
      </c>
      <c r="B597" s="510" t="s">
        <v>1639</v>
      </c>
      <c r="C597" s="393" t="s">
        <v>1646</v>
      </c>
      <c r="D597" s="393" t="s">
        <v>186</v>
      </c>
      <c r="E597" s="393" t="s">
        <v>1645</v>
      </c>
      <c r="F597" s="393" t="s">
        <v>1824</v>
      </c>
      <c r="G597" s="409">
        <v>0</v>
      </c>
      <c r="H597" s="409">
        <v>0</v>
      </c>
      <c r="I597" s="409">
        <v>0</v>
      </c>
      <c r="J597" s="409">
        <v>0</v>
      </c>
      <c r="K597" s="266">
        <v>0.2</v>
      </c>
      <c r="L597" s="478">
        <v>0.2</v>
      </c>
      <c r="M597" s="379"/>
      <c r="N597" s="379"/>
    </row>
    <row r="598" spans="1:14" x14ac:dyDescent="0.2">
      <c r="A598" s="393">
        <v>4612130319</v>
      </c>
      <c r="B598" s="510" t="s">
        <v>1636</v>
      </c>
      <c r="C598" s="393">
        <v>307</v>
      </c>
      <c r="D598" s="393" t="s">
        <v>1637</v>
      </c>
      <c r="E598" s="393" t="s">
        <v>1647</v>
      </c>
      <c r="F598" s="393" t="s">
        <v>1824</v>
      </c>
      <c r="G598" s="409">
        <v>0</v>
      </c>
      <c r="H598" s="409">
        <v>0</v>
      </c>
      <c r="I598" s="409">
        <v>0</v>
      </c>
      <c r="J598" s="409">
        <v>0</v>
      </c>
      <c r="K598" s="266">
        <v>0.4</v>
      </c>
      <c r="L598" s="478">
        <v>0.4</v>
      </c>
      <c r="M598" s="379"/>
      <c r="N598" s="379"/>
    </row>
    <row r="599" spans="1:14" x14ac:dyDescent="0.2">
      <c r="A599" s="393">
        <v>4612134360</v>
      </c>
      <c r="B599" s="510" t="s">
        <v>1639</v>
      </c>
      <c r="C599" s="393">
        <v>309</v>
      </c>
      <c r="D599" s="393" t="s">
        <v>1640</v>
      </c>
      <c r="E599" s="393" t="s">
        <v>1648</v>
      </c>
      <c r="F599" s="393" t="s">
        <v>1824</v>
      </c>
      <c r="G599" s="409">
        <v>0</v>
      </c>
      <c r="H599" s="409">
        <v>0</v>
      </c>
      <c r="I599" s="409">
        <v>0</v>
      </c>
      <c r="J599" s="409">
        <v>0</v>
      </c>
      <c r="K599" s="266">
        <v>0.4</v>
      </c>
      <c r="L599" s="478">
        <v>0.4</v>
      </c>
      <c r="M599" s="379"/>
      <c r="N599" s="379"/>
    </row>
    <row r="600" spans="1:14" x14ac:dyDescent="0.2">
      <c r="A600" s="393">
        <v>4612134531</v>
      </c>
      <c r="B600" s="510" t="s">
        <v>1639</v>
      </c>
      <c r="C600" s="393">
        <v>311</v>
      </c>
      <c r="D600" s="393" t="s">
        <v>1640</v>
      </c>
      <c r="E600" s="393" t="s">
        <v>1649</v>
      </c>
      <c r="F600" s="393" t="s">
        <v>1824</v>
      </c>
      <c r="G600" s="409">
        <v>0</v>
      </c>
      <c r="H600" s="409">
        <v>0</v>
      </c>
      <c r="I600" s="409">
        <v>0</v>
      </c>
      <c r="J600" s="409">
        <v>1</v>
      </c>
      <c r="K600" s="266">
        <v>2</v>
      </c>
      <c r="L600" s="478">
        <v>2</v>
      </c>
      <c r="M600" s="379"/>
      <c r="N600" s="379"/>
    </row>
    <row r="601" spans="1:14" x14ac:dyDescent="0.2">
      <c r="A601" s="393">
        <v>4699990813</v>
      </c>
      <c r="B601" s="510" t="s">
        <v>1639</v>
      </c>
      <c r="C601" s="393">
        <v>313</v>
      </c>
      <c r="D601" s="393" t="s">
        <v>1640</v>
      </c>
      <c r="E601" s="393" t="s">
        <v>1650</v>
      </c>
      <c r="F601" s="393" t="s">
        <v>1824</v>
      </c>
      <c r="G601" s="409">
        <v>0</v>
      </c>
      <c r="H601" s="409">
        <v>0</v>
      </c>
      <c r="I601" s="409">
        <v>0</v>
      </c>
      <c r="J601" s="409">
        <v>0</v>
      </c>
      <c r="K601" s="266">
        <v>0.4</v>
      </c>
      <c r="L601" s="478">
        <v>0.4</v>
      </c>
      <c r="M601" s="379"/>
      <c r="N601" s="379"/>
    </row>
    <row r="602" spans="1:14" x14ac:dyDescent="0.2">
      <c r="A602" s="393">
        <v>4615232962</v>
      </c>
      <c r="B602" s="510" t="s">
        <v>1639</v>
      </c>
      <c r="C602" s="393" t="s">
        <v>1651</v>
      </c>
      <c r="D602" s="393" t="s">
        <v>1640</v>
      </c>
      <c r="E602" s="393" t="s">
        <v>1652</v>
      </c>
      <c r="F602" s="393" t="s">
        <v>1824</v>
      </c>
      <c r="G602" s="409">
        <v>0</v>
      </c>
      <c r="H602" s="409">
        <v>0</v>
      </c>
      <c r="I602" s="409">
        <v>0</v>
      </c>
      <c r="J602" s="409">
        <v>0</v>
      </c>
      <c r="K602" s="266">
        <v>0.2</v>
      </c>
      <c r="L602" s="478">
        <v>0.2</v>
      </c>
      <c r="M602" s="379"/>
      <c r="N602" s="379"/>
    </row>
    <row r="603" spans="1:14" x14ac:dyDescent="0.2">
      <c r="A603" s="393">
        <v>4616120571</v>
      </c>
      <c r="B603" s="510" t="s">
        <v>1639</v>
      </c>
      <c r="C603" s="393">
        <v>8105</v>
      </c>
      <c r="D603" s="393" t="s">
        <v>1640</v>
      </c>
      <c r="E603" s="393" t="s">
        <v>1653</v>
      </c>
      <c r="F603" s="393" t="s">
        <v>1824</v>
      </c>
      <c r="G603" s="409">
        <v>0</v>
      </c>
      <c r="H603" s="409">
        <v>0</v>
      </c>
      <c r="I603" s="409">
        <v>0</v>
      </c>
      <c r="J603" s="409">
        <v>0</v>
      </c>
      <c r="K603" s="266">
        <v>0.4</v>
      </c>
      <c r="L603" s="478">
        <v>0.4</v>
      </c>
      <c r="M603" s="379"/>
      <c r="N603" s="379"/>
    </row>
    <row r="604" spans="1:14" x14ac:dyDescent="0.2">
      <c r="A604" s="393">
        <v>4619223653</v>
      </c>
      <c r="B604" s="510" t="s">
        <v>1639</v>
      </c>
      <c r="C604" s="393" t="s">
        <v>1654</v>
      </c>
      <c r="D604" s="393" t="s">
        <v>1640</v>
      </c>
      <c r="E604" s="393" t="s">
        <v>1655</v>
      </c>
      <c r="F604" s="393" t="s">
        <v>1824</v>
      </c>
      <c r="G604" s="409">
        <v>0</v>
      </c>
      <c r="H604" s="409">
        <v>0</v>
      </c>
      <c r="I604" s="409">
        <v>0</v>
      </c>
      <c r="J604" s="409">
        <v>0</v>
      </c>
      <c r="K604" s="266">
        <v>0.4</v>
      </c>
      <c r="L604" s="478">
        <v>0.4</v>
      </c>
      <c r="M604" s="379"/>
      <c r="N604" s="379"/>
    </row>
    <row r="605" spans="1:14" x14ac:dyDescent="0.2">
      <c r="A605" s="393">
        <v>4622222147</v>
      </c>
      <c r="B605" s="510" t="s">
        <v>1639</v>
      </c>
      <c r="C605" s="393" t="s">
        <v>1656</v>
      </c>
      <c r="D605" s="393" t="s">
        <v>1640</v>
      </c>
      <c r="E605" s="393" t="s">
        <v>1657</v>
      </c>
      <c r="F605" s="393" t="s">
        <v>1824</v>
      </c>
      <c r="G605" s="409">
        <v>0</v>
      </c>
      <c r="H605" s="409">
        <v>0</v>
      </c>
      <c r="I605" s="409">
        <v>0</v>
      </c>
      <c r="J605" s="409">
        <v>0</v>
      </c>
      <c r="K605" s="266">
        <v>2</v>
      </c>
      <c r="L605" s="478">
        <v>2</v>
      </c>
      <c r="M605" s="379"/>
      <c r="N605" s="379"/>
    </row>
    <row r="606" spans="1:14" x14ac:dyDescent="0.2">
      <c r="A606" s="393">
        <v>4622232988</v>
      </c>
      <c r="B606" s="510" t="s">
        <v>1639</v>
      </c>
      <c r="C606" s="393" t="s">
        <v>1658</v>
      </c>
      <c r="D606" s="393" t="s">
        <v>1640</v>
      </c>
      <c r="E606" s="393" t="s">
        <v>1648</v>
      </c>
      <c r="F606" s="393" t="s">
        <v>1824</v>
      </c>
      <c r="G606" s="409">
        <v>0</v>
      </c>
      <c r="H606" s="409">
        <v>0</v>
      </c>
      <c r="I606" s="409">
        <v>0</v>
      </c>
      <c r="J606" s="409">
        <v>0</v>
      </c>
      <c r="K606" s="266">
        <v>0.2</v>
      </c>
      <c r="L606" s="478">
        <v>0.2</v>
      </c>
      <c r="M606" s="379"/>
      <c r="N606" s="379"/>
    </row>
    <row r="607" spans="1:14" x14ac:dyDescent="0.2">
      <c r="A607" s="393">
        <v>4622234853</v>
      </c>
      <c r="B607" s="510" t="s">
        <v>1639</v>
      </c>
      <c r="C607" s="393" t="s">
        <v>1659</v>
      </c>
      <c r="D607" s="393" t="s">
        <v>1640</v>
      </c>
      <c r="E607" s="393" t="s">
        <v>1649</v>
      </c>
      <c r="F607" s="393" t="s">
        <v>1824</v>
      </c>
      <c r="G607" s="409">
        <v>0</v>
      </c>
      <c r="H607" s="409">
        <v>0</v>
      </c>
      <c r="I607" s="409">
        <v>0.2</v>
      </c>
      <c r="J607" s="409">
        <v>0.5</v>
      </c>
      <c r="K607" s="409">
        <v>0.45</v>
      </c>
      <c r="L607" s="410">
        <v>0.45</v>
      </c>
      <c r="M607" s="379"/>
      <c r="N607" s="379"/>
    </row>
    <row r="608" spans="1:14" x14ac:dyDescent="0.2">
      <c r="A608" s="393">
        <v>4699990436</v>
      </c>
      <c r="B608" s="510" t="s">
        <v>1639</v>
      </c>
      <c r="C608" s="393">
        <v>53608</v>
      </c>
      <c r="D608" s="393" t="s">
        <v>1640</v>
      </c>
      <c r="E608" s="393"/>
      <c r="F608" s="393" t="s">
        <v>1824</v>
      </c>
      <c r="G608" s="409">
        <v>0</v>
      </c>
      <c r="H608" s="409">
        <v>0</v>
      </c>
      <c r="I608" s="409">
        <v>0</v>
      </c>
      <c r="J608" s="409">
        <v>0</v>
      </c>
      <c r="K608" s="266">
        <v>0.45</v>
      </c>
      <c r="L608" s="478">
        <v>0.45</v>
      </c>
      <c r="M608" s="379"/>
      <c r="N608" s="379"/>
    </row>
    <row r="609" spans="1:14" x14ac:dyDescent="0.2">
      <c r="A609" s="393">
        <v>4624433860</v>
      </c>
      <c r="B609" s="510" t="s">
        <v>1639</v>
      </c>
      <c r="C609" s="393">
        <v>27311</v>
      </c>
      <c r="D609" s="393" t="s">
        <v>1640</v>
      </c>
      <c r="E609" s="393" t="s">
        <v>1660</v>
      </c>
      <c r="F609" s="393" t="s">
        <v>1824</v>
      </c>
      <c r="G609" s="409">
        <v>0</v>
      </c>
      <c r="H609" s="409">
        <v>0</v>
      </c>
      <c r="I609" s="271">
        <v>0</v>
      </c>
      <c r="J609" s="271">
        <v>0</v>
      </c>
      <c r="K609" s="266">
        <v>0.15</v>
      </c>
      <c r="L609" s="478">
        <v>0.15</v>
      </c>
      <c r="M609" s="379"/>
      <c r="N609" s="379"/>
    </row>
    <row r="610" spans="1:14" x14ac:dyDescent="0.2">
      <c r="A610" s="484">
        <v>4643214220</v>
      </c>
      <c r="B610" s="564" t="s">
        <v>1639</v>
      </c>
      <c r="C610" s="484" t="s">
        <v>1661</v>
      </c>
      <c r="D610" s="484" t="s">
        <v>1640</v>
      </c>
      <c r="E610" s="484" t="s">
        <v>1662</v>
      </c>
      <c r="F610" s="484" t="s">
        <v>1824</v>
      </c>
      <c r="G610" s="355">
        <v>0</v>
      </c>
      <c r="H610" s="355">
        <v>0</v>
      </c>
      <c r="I610" s="547">
        <v>0</v>
      </c>
      <c r="J610" s="547">
        <v>0</v>
      </c>
      <c r="K610" s="487">
        <v>0.2</v>
      </c>
      <c r="L610" s="488">
        <v>0.2</v>
      </c>
      <c r="M610" s="379"/>
      <c r="N610" s="379"/>
    </row>
    <row r="611" spans="1:14" x14ac:dyDescent="0.2">
      <c r="A611" s="393">
        <v>4699990407</v>
      </c>
      <c r="B611" s="402" t="s">
        <v>1639</v>
      </c>
      <c r="C611" s="393" t="s">
        <v>1663</v>
      </c>
      <c r="D611" s="393" t="s">
        <v>1664</v>
      </c>
      <c r="E611" s="393"/>
      <c r="F611" s="393" t="s">
        <v>1824</v>
      </c>
      <c r="G611" s="409">
        <v>0</v>
      </c>
      <c r="H611" s="409">
        <v>0</v>
      </c>
      <c r="I611" s="409">
        <v>0</v>
      </c>
      <c r="J611" s="409">
        <v>0.05</v>
      </c>
      <c r="K611" s="478">
        <v>0.1</v>
      </c>
      <c r="L611" s="478">
        <v>0.1</v>
      </c>
      <c r="M611" s="379"/>
      <c r="N611" s="379"/>
    </row>
  </sheetData>
  <autoFilter ref="A5:N611"/>
  <mergeCells count="37">
    <mergeCell ref="M4:M5"/>
    <mergeCell ref="B67:D67"/>
    <mergeCell ref="B75:C75"/>
    <mergeCell ref="F4:F5"/>
    <mergeCell ref="A4:A5"/>
    <mergeCell ref="B4:B5"/>
    <mergeCell ref="C4:C5"/>
    <mergeCell ref="D4:D5"/>
    <mergeCell ref="E4:E5"/>
    <mergeCell ref="B249:D249"/>
    <mergeCell ref="B258:C258"/>
    <mergeCell ref="B269:C269"/>
    <mergeCell ref="A1:M1"/>
    <mergeCell ref="A2:M2"/>
    <mergeCell ref="A3:M3"/>
    <mergeCell ref="G4:L4"/>
    <mergeCell ref="B204:D204"/>
    <mergeCell ref="B197:C197"/>
    <mergeCell ref="B33:D33"/>
    <mergeCell ref="B502:C502"/>
    <mergeCell ref="B587:E587"/>
    <mergeCell ref="B398:C398"/>
    <mergeCell ref="B403:C403"/>
    <mergeCell ref="B411:C411"/>
    <mergeCell ref="B412:C412"/>
    <mergeCell ref="B419:C419"/>
    <mergeCell ref="B425:C425"/>
    <mergeCell ref="N4:N5"/>
    <mergeCell ref="B431:C431"/>
    <mergeCell ref="B475:D475"/>
    <mergeCell ref="B483:C483"/>
    <mergeCell ref="B285:C285"/>
    <mergeCell ref="B291:E291"/>
    <mergeCell ref="B347:C347"/>
    <mergeCell ref="B371:D371"/>
    <mergeCell ref="B188:C188"/>
    <mergeCell ref="B238:C238"/>
  </mergeCells>
  <phoneticPr fontId="41" type="noConversion"/>
  <conditionalFormatting sqref="A1:A3">
    <cfRule type="duplicateValues" dxfId="58" priority="3" stopIfTrue="1"/>
    <cfRule type="duplicateValues" dxfId="57" priority="4" stopIfTrue="1"/>
    <cfRule type="duplicateValues" dxfId="56" priority="5" stopIfTrue="1"/>
    <cfRule type="duplicateValues" dxfId="53" priority="6" stopIfTrue="1"/>
  </conditionalFormatting>
  <conditionalFormatting sqref="A1:A3">
    <cfRule type="duplicateValues" dxfId="55" priority="2" stopIfTrue="1"/>
  </conditionalFormatting>
  <conditionalFormatting sqref="A6:A611">
    <cfRule type="duplicateValues" dxfId="54" priority="282" stopIfTrue="1"/>
  </conditionalFormatting>
  <printOptions horizontalCentered="1"/>
  <pageMargins left="0.39370078740157483" right="0.39370078740157483" top="0.47244094488188981" bottom="0.43307086614173229" header="0.31496062992125984" footer="0.23622047244094491"/>
  <pageSetup paperSize="9" scale="60" firstPageNumber="15" orientation="landscape" useFirstPageNumber="1" horizontalDpi="300" verticalDpi="300" r:id="rId1"/>
  <headerFooter alignWithMargins="0">
    <oddFooter>&amp;R&amp;P</oddFooter>
  </headerFooter>
  <rowBreaks count="1" manualBreakCount="1">
    <brk id="164" max="1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AR1315"/>
  <sheetViews>
    <sheetView showZeros="0" view="pageBreakPreview" topLeftCell="E1" zoomScale="90" zoomScaleNormal="75" zoomScaleSheetLayoutView="90" workbookViewId="0">
      <pane ySplit="5" topLeftCell="A6" activePane="bottomLeft" state="frozen"/>
      <selection activeCell="I1" sqref="I1"/>
      <selection pane="bottomLeft" activeCell="C10" sqref="C10"/>
    </sheetView>
  </sheetViews>
  <sheetFormatPr defaultRowHeight="15.75" x14ac:dyDescent="0.25"/>
  <cols>
    <col min="1" max="1" width="14" style="1" customWidth="1"/>
    <col min="2" max="2" width="40.140625" style="1" customWidth="1"/>
    <col min="3" max="3" width="38.85546875" style="101" customWidth="1"/>
    <col min="4" max="4" width="27.28515625" style="101" customWidth="1"/>
    <col min="5" max="5" width="20.85546875" style="101" customWidth="1"/>
    <col min="6" max="6" width="8.140625" style="101" customWidth="1"/>
    <col min="7" max="18" width="11" style="101" customWidth="1"/>
    <col min="19" max="19" width="11.7109375" style="1" customWidth="1"/>
    <col min="20" max="24" width="11.7109375" style="101" customWidth="1"/>
    <col min="25" max="37" width="13.5703125" style="186" customWidth="1"/>
    <col min="38" max="38" width="12.42578125" style="186" customWidth="1"/>
    <col min="39" max="39" width="13" style="186" customWidth="1"/>
    <col min="40" max="40" width="12" style="186" customWidth="1"/>
    <col min="41" max="41" width="12.28515625" style="186" customWidth="1"/>
    <col min="42" max="42" width="12.7109375" style="186" bestFit="1" customWidth="1"/>
    <col min="43" max="43" width="13.85546875" style="186" customWidth="1"/>
    <col min="44" max="44" width="15.7109375" style="1" customWidth="1"/>
    <col min="45" max="16384" width="9.140625" style="1"/>
  </cols>
  <sheetData>
    <row r="1" spans="1:44" x14ac:dyDescent="0.25">
      <c r="A1" s="691" t="s">
        <v>215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1"/>
      <c r="AO1" s="691"/>
      <c r="AP1" s="691"/>
      <c r="AQ1" s="691"/>
      <c r="AR1" s="691"/>
    </row>
    <row r="2" spans="1:44" x14ac:dyDescent="0.25">
      <c r="A2" s="692" t="s">
        <v>2249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  <c r="X2" s="692"/>
      <c r="Y2" s="692"/>
      <c r="Z2" s="692"/>
      <c r="AA2" s="692"/>
      <c r="AB2" s="692"/>
      <c r="AC2" s="692"/>
      <c r="AD2" s="692"/>
      <c r="AE2" s="692"/>
      <c r="AF2" s="692"/>
      <c r="AG2" s="692"/>
      <c r="AH2" s="692"/>
      <c r="AI2" s="692"/>
      <c r="AJ2" s="692"/>
      <c r="AK2" s="692"/>
      <c r="AL2" s="692"/>
      <c r="AM2" s="692"/>
      <c r="AN2" s="692"/>
      <c r="AO2" s="692"/>
      <c r="AP2" s="692"/>
      <c r="AQ2" s="692"/>
      <c r="AR2" s="692"/>
    </row>
    <row r="3" spans="1:44" ht="16.5" thickBot="1" x14ac:dyDescent="0.3">
      <c r="A3" s="692" t="s">
        <v>2321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  <c r="X3" s="692"/>
      <c r="Y3" s="692"/>
      <c r="Z3" s="692"/>
      <c r="AA3" s="692"/>
      <c r="AB3" s="692"/>
      <c r="AC3" s="692"/>
      <c r="AD3" s="692"/>
      <c r="AE3" s="692"/>
      <c r="AF3" s="692"/>
      <c r="AG3" s="692"/>
      <c r="AH3" s="692"/>
      <c r="AI3" s="692"/>
      <c r="AJ3" s="692"/>
      <c r="AK3" s="692"/>
      <c r="AL3" s="692"/>
      <c r="AM3" s="692"/>
      <c r="AN3" s="692"/>
      <c r="AO3" s="692"/>
      <c r="AP3" s="692"/>
      <c r="AQ3" s="692"/>
      <c r="AR3" s="692"/>
    </row>
    <row r="4" spans="1:44" s="316" customFormat="1" ht="20.25" customHeight="1" thickBot="1" x14ac:dyDescent="0.25">
      <c r="A4" s="686" t="s">
        <v>1666</v>
      </c>
      <c r="B4" s="686" t="s">
        <v>1667</v>
      </c>
      <c r="C4" s="687" t="s">
        <v>1668</v>
      </c>
      <c r="D4" s="686" t="s">
        <v>1669</v>
      </c>
      <c r="E4" s="680" t="s">
        <v>2395</v>
      </c>
      <c r="F4" s="680" t="s">
        <v>1670</v>
      </c>
      <c r="G4" s="682" t="s">
        <v>217</v>
      </c>
      <c r="H4" s="674"/>
      <c r="I4" s="674"/>
      <c r="J4" s="674"/>
      <c r="K4" s="674"/>
      <c r="L4" s="674"/>
      <c r="M4" s="683" t="s">
        <v>216</v>
      </c>
      <c r="N4" s="684"/>
      <c r="O4" s="684"/>
      <c r="P4" s="684"/>
      <c r="Q4" s="684"/>
      <c r="R4" s="685"/>
      <c r="S4" s="674" t="s">
        <v>214</v>
      </c>
      <c r="T4" s="674"/>
      <c r="U4" s="674"/>
      <c r="V4" s="674"/>
      <c r="W4" s="674"/>
      <c r="X4" s="674"/>
      <c r="Y4" s="675" t="s">
        <v>2437</v>
      </c>
      <c r="Z4" s="632" t="s">
        <v>646</v>
      </c>
      <c r="AA4" s="633"/>
      <c r="AB4" s="633"/>
      <c r="AC4" s="633"/>
      <c r="AD4" s="633"/>
      <c r="AE4" s="633"/>
      <c r="AF4" s="633" t="s">
        <v>647</v>
      </c>
      <c r="AG4" s="633"/>
      <c r="AH4" s="633"/>
      <c r="AI4" s="633"/>
      <c r="AJ4" s="633"/>
      <c r="AK4" s="634"/>
      <c r="AL4" s="632" t="s">
        <v>2254</v>
      </c>
      <c r="AM4" s="633"/>
      <c r="AN4" s="633"/>
      <c r="AO4" s="633"/>
      <c r="AP4" s="633"/>
      <c r="AQ4" s="677"/>
      <c r="AR4" s="678" t="s">
        <v>2244</v>
      </c>
    </row>
    <row r="5" spans="1:44" s="316" customFormat="1" ht="19.5" customHeight="1" thickBot="1" x14ac:dyDescent="0.25">
      <c r="A5" s="686"/>
      <c r="B5" s="686"/>
      <c r="C5" s="688"/>
      <c r="D5" s="686"/>
      <c r="E5" s="681"/>
      <c r="F5" s="681"/>
      <c r="G5" s="102" t="s">
        <v>1671</v>
      </c>
      <c r="H5" s="102" t="s">
        <v>1672</v>
      </c>
      <c r="I5" s="102" t="s">
        <v>1673</v>
      </c>
      <c r="J5" s="102" t="s">
        <v>1674</v>
      </c>
      <c r="K5" s="102" t="s">
        <v>1675</v>
      </c>
      <c r="L5" s="102" t="s">
        <v>1676</v>
      </c>
      <c r="M5" s="290" t="s">
        <v>1671</v>
      </c>
      <c r="N5" s="290" t="s">
        <v>1672</v>
      </c>
      <c r="O5" s="290" t="s">
        <v>1673</v>
      </c>
      <c r="P5" s="290" t="s">
        <v>1674</v>
      </c>
      <c r="Q5" s="290" t="s">
        <v>1675</v>
      </c>
      <c r="R5" s="290" t="s">
        <v>1676</v>
      </c>
      <c r="S5" s="102" t="s">
        <v>1671</v>
      </c>
      <c r="T5" s="102" t="s">
        <v>1672</v>
      </c>
      <c r="U5" s="102" t="s">
        <v>1673</v>
      </c>
      <c r="V5" s="102" t="s">
        <v>1674</v>
      </c>
      <c r="W5" s="102" t="s">
        <v>1675</v>
      </c>
      <c r="X5" s="102" t="s">
        <v>1676</v>
      </c>
      <c r="Y5" s="676"/>
      <c r="Z5" s="102" t="s">
        <v>1671</v>
      </c>
      <c r="AA5" s="102" t="s">
        <v>1672</v>
      </c>
      <c r="AB5" s="102" t="s">
        <v>1673</v>
      </c>
      <c r="AC5" s="102" t="s">
        <v>1674</v>
      </c>
      <c r="AD5" s="102" t="s">
        <v>1675</v>
      </c>
      <c r="AE5" s="102" t="s">
        <v>1676</v>
      </c>
      <c r="AF5" s="102" t="s">
        <v>1671</v>
      </c>
      <c r="AG5" s="102" t="s">
        <v>1672</v>
      </c>
      <c r="AH5" s="102" t="s">
        <v>1673</v>
      </c>
      <c r="AI5" s="102" t="s">
        <v>1674</v>
      </c>
      <c r="AJ5" s="102" t="s">
        <v>1675</v>
      </c>
      <c r="AK5" s="102" t="s">
        <v>1676</v>
      </c>
      <c r="AL5" s="275" t="s">
        <v>1671</v>
      </c>
      <c r="AM5" s="276" t="s">
        <v>1672</v>
      </c>
      <c r="AN5" s="276" t="s">
        <v>1673</v>
      </c>
      <c r="AO5" s="276" t="s">
        <v>1674</v>
      </c>
      <c r="AP5" s="276" t="s">
        <v>1675</v>
      </c>
      <c r="AQ5" s="310" t="s">
        <v>1676</v>
      </c>
      <c r="AR5" s="679"/>
    </row>
    <row r="6" spans="1:44" s="22" customFormat="1" ht="21.95" customHeight="1" x14ac:dyDescent="0.25">
      <c r="A6" s="108"/>
      <c r="B6" s="109" t="s">
        <v>1677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10"/>
      <c r="T6" s="110"/>
      <c r="U6" s="110"/>
      <c r="V6" s="110"/>
      <c r="W6" s="110"/>
      <c r="X6" s="145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178"/>
      <c r="AM6" s="178"/>
      <c r="AN6" s="178"/>
      <c r="AO6" s="178"/>
      <c r="AP6" s="178"/>
      <c r="AQ6" s="220"/>
      <c r="AR6" s="134"/>
    </row>
    <row r="7" spans="1:44" s="22" customFormat="1" ht="21.95" customHeight="1" x14ac:dyDescent="0.25">
      <c r="A7" s="13"/>
      <c r="B7" s="111" t="s">
        <v>1678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21"/>
      <c r="T7" s="21"/>
      <c r="U7" s="21"/>
      <c r="V7" s="21"/>
      <c r="W7" s="21"/>
      <c r="X7" s="146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5"/>
      <c r="AM7" s="5"/>
      <c r="AN7" s="5"/>
      <c r="AO7" s="5"/>
      <c r="AP7" s="5"/>
      <c r="AQ7" s="221"/>
      <c r="AR7" s="86"/>
    </row>
    <row r="8" spans="1:44" s="22" customFormat="1" ht="21.95" customHeight="1" x14ac:dyDescent="0.25">
      <c r="A8" s="13"/>
      <c r="B8" s="82" t="s">
        <v>1679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21"/>
      <c r="T8" s="21"/>
      <c r="U8" s="21"/>
      <c r="V8" s="21"/>
      <c r="W8" s="21"/>
      <c r="X8" s="146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5"/>
      <c r="AM8" s="5"/>
      <c r="AN8" s="5"/>
      <c r="AO8" s="5"/>
      <c r="AP8" s="5"/>
      <c r="AQ8" s="221"/>
      <c r="AR8" s="86"/>
    </row>
    <row r="9" spans="1:44" s="22" customFormat="1" ht="21.95" customHeight="1" x14ac:dyDescent="0.25">
      <c r="A9" s="107" t="s">
        <v>1680</v>
      </c>
      <c r="B9" s="86" t="s">
        <v>1681</v>
      </c>
      <c r="C9" s="4" t="s">
        <v>1682</v>
      </c>
      <c r="D9" s="4" t="s">
        <v>1683</v>
      </c>
      <c r="E9" s="4"/>
      <c r="F9" s="4" t="s">
        <v>1684</v>
      </c>
      <c r="G9" s="291">
        <v>8.0000000000000002E-3</v>
      </c>
      <c r="H9" s="292">
        <v>1.2E-2</v>
      </c>
      <c r="I9" s="293">
        <v>1.6E-2</v>
      </c>
      <c r="J9" s="292">
        <v>6.8000000000000005E-2</v>
      </c>
      <c r="K9" s="267">
        <v>0.20100000000000001</v>
      </c>
      <c r="L9" s="147">
        <v>0</v>
      </c>
      <c r="M9" s="84">
        <v>0</v>
      </c>
      <c r="N9" s="84">
        <v>5.0000000000000001E-3</v>
      </c>
      <c r="O9" s="84">
        <v>5.0000000000000001E-3</v>
      </c>
      <c r="P9" s="84">
        <v>5.0000000000000001E-3</v>
      </c>
      <c r="Q9" s="84">
        <v>4.5999999999999999E-2</v>
      </c>
      <c r="R9" s="147">
        <v>4.5999999999999999E-2</v>
      </c>
      <c r="S9" s="84">
        <v>0</v>
      </c>
      <c r="T9" s="84">
        <v>0</v>
      </c>
      <c r="U9" s="84">
        <v>1E-3</v>
      </c>
      <c r="V9" s="84">
        <v>2E-3</v>
      </c>
      <c r="W9" s="84">
        <v>5.0000000000000001E-3</v>
      </c>
      <c r="X9" s="147">
        <v>5.0000000000000001E-3</v>
      </c>
      <c r="Y9" s="222">
        <v>27266.67</v>
      </c>
      <c r="Z9" s="222">
        <f>Y9*G9</f>
        <v>218.13335999999998</v>
      </c>
      <c r="AA9" s="222">
        <f>Y9*H9</f>
        <v>327.20004</v>
      </c>
      <c r="AB9" s="222">
        <f>Y9*I9</f>
        <v>436.26671999999996</v>
      </c>
      <c r="AC9" s="222">
        <f>Y9*J9</f>
        <v>1854.13356</v>
      </c>
      <c r="AD9" s="222">
        <f>Y9*K9</f>
        <v>5480.6006699999998</v>
      </c>
      <c r="AE9" s="222">
        <f>Y9*L9</f>
        <v>0</v>
      </c>
      <c r="AF9" s="222">
        <f>Y9*M9</f>
        <v>0</v>
      </c>
      <c r="AG9" s="222">
        <f>Y9*N9</f>
        <v>136.33335</v>
      </c>
      <c r="AH9" s="222">
        <f>Y9*O9</f>
        <v>136.33335</v>
      </c>
      <c r="AI9" s="222">
        <f>Y9*P9</f>
        <v>136.33335</v>
      </c>
      <c r="AJ9" s="222">
        <f>Y9*Q9</f>
        <v>1254.2668199999998</v>
      </c>
      <c r="AK9" s="222">
        <f>Y9*R9</f>
        <v>1254.2668199999998</v>
      </c>
      <c r="AL9" s="5">
        <f>Y9*S9</f>
        <v>0</v>
      </c>
      <c r="AM9" s="5">
        <f>Y9*T9</f>
        <v>0</v>
      </c>
      <c r="AN9" s="5">
        <f>Y9*U9</f>
        <v>27.266669999999998</v>
      </c>
      <c r="AO9" s="5">
        <f>Y9*V9</f>
        <v>54.533339999999995</v>
      </c>
      <c r="AP9" s="5">
        <f>Y9*W9</f>
        <v>136.33335</v>
      </c>
      <c r="AQ9" s="221">
        <f>Y9*X9</f>
        <v>136.33335</v>
      </c>
      <c r="AR9" s="86"/>
    </row>
    <row r="10" spans="1:44" s="22" customFormat="1" ht="21.95" customHeight="1" x14ac:dyDescent="0.25">
      <c r="A10" s="51" t="s">
        <v>1685</v>
      </c>
      <c r="B10" s="112" t="s">
        <v>1686</v>
      </c>
      <c r="C10" s="113" t="s">
        <v>1687</v>
      </c>
      <c r="D10" s="113" t="s">
        <v>1688</v>
      </c>
      <c r="E10" s="4"/>
      <c r="F10" s="4" t="s">
        <v>1689</v>
      </c>
      <c r="G10" s="294">
        <v>0.03</v>
      </c>
      <c r="H10" s="269">
        <v>0.03</v>
      </c>
      <c r="I10" s="294">
        <v>4.37</v>
      </c>
      <c r="J10" s="269">
        <v>18.399999999999999</v>
      </c>
      <c r="K10" s="135">
        <v>54.8</v>
      </c>
      <c r="L10" s="147">
        <v>0</v>
      </c>
      <c r="M10" s="84">
        <v>0.4</v>
      </c>
      <c r="N10" s="84">
        <v>0.75</v>
      </c>
      <c r="O10" s="84">
        <v>5.2</v>
      </c>
      <c r="P10" s="84">
        <v>125</v>
      </c>
      <c r="Q10" s="84">
        <v>200</v>
      </c>
      <c r="R10" s="147">
        <v>200</v>
      </c>
      <c r="S10" s="84">
        <v>0.4</v>
      </c>
      <c r="T10" s="84">
        <v>0.75</v>
      </c>
      <c r="U10" s="84">
        <v>5.2</v>
      </c>
      <c r="V10" s="84">
        <v>125</v>
      </c>
      <c r="W10" s="84">
        <v>200</v>
      </c>
      <c r="X10" s="147">
        <v>200</v>
      </c>
      <c r="Y10" s="223">
        <v>28.03</v>
      </c>
      <c r="Z10" s="222">
        <f t="shared" ref="Z10:Z44" si="0">Y10*G10</f>
        <v>0.84089999999999998</v>
      </c>
      <c r="AA10" s="222">
        <f t="shared" ref="AA10:AA44" si="1">Y10*H10</f>
        <v>0.84089999999999998</v>
      </c>
      <c r="AB10" s="222">
        <f t="shared" ref="AB10:AB44" si="2">Y10*I10</f>
        <v>122.4911</v>
      </c>
      <c r="AC10" s="222">
        <f t="shared" ref="AC10:AC44" si="3">Y10*J10</f>
        <v>515.75199999999995</v>
      </c>
      <c r="AD10" s="222">
        <f t="shared" ref="AD10:AD44" si="4">Y10*K10</f>
        <v>1536.0439999999999</v>
      </c>
      <c r="AE10" s="222">
        <f t="shared" ref="AE10:AE44" si="5">Y10*L10</f>
        <v>0</v>
      </c>
      <c r="AF10" s="222">
        <f t="shared" ref="AF10:AF77" si="6">Y10*M10</f>
        <v>11.212000000000002</v>
      </c>
      <c r="AG10" s="222">
        <f t="shared" ref="AG10:AG77" si="7">Y10*N10</f>
        <v>21.022500000000001</v>
      </c>
      <c r="AH10" s="222">
        <f t="shared" ref="AH10:AH77" si="8">Y10*O10</f>
        <v>145.756</v>
      </c>
      <c r="AI10" s="222">
        <f t="shared" ref="AI10:AI77" si="9">Y10*P10</f>
        <v>3503.75</v>
      </c>
      <c r="AJ10" s="222">
        <f t="shared" ref="AJ10:AJ77" si="10">Y10*Q10</f>
        <v>5606</v>
      </c>
      <c r="AK10" s="222">
        <f t="shared" ref="AK10:AK77" si="11">Y10*R10</f>
        <v>5606</v>
      </c>
      <c r="AL10" s="5">
        <f>Y10*S10</f>
        <v>11.212000000000002</v>
      </c>
      <c r="AM10" s="5">
        <f>Y10*T10</f>
        <v>21.022500000000001</v>
      </c>
      <c r="AN10" s="5">
        <f>Y10*U10</f>
        <v>145.756</v>
      </c>
      <c r="AO10" s="5">
        <f>Y10*V10</f>
        <v>3503.75</v>
      </c>
      <c r="AP10" s="5">
        <f>Y10*W10</f>
        <v>5606</v>
      </c>
      <c r="AQ10" s="221">
        <f>Y10*X10</f>
        <v>5606</v>
      </c>
      <c r="AR10" s="86"/>
    </row>
    <row r="11" spans="1:44" s="114" customFormat="1" ht="21.95" customHeight="1" x14ac:dyDescent="0.25">
      <c r="A11" s="2" t="s">
        <v>1690</v>
      </c>
      <c r="B11" s="3" t="s">
        <v>1691</v>
      </c>
      <c r="C11" s="2" t="s">
        <v>1692</v>
      </c>
      <c r="D11" s="4" t="s">
        <v>1693</v>
      </c>
      <c r="E11" s="4"/>
      <c r="F11" s="126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3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188"/>
      <c r="AM11" s="188"/>
      <c r="AN11" s="188"/>
      <c r="AO11" s="188"/>
      <c r="AP11" s="188"/>
      <c r="AQ11" s="242"/>
      <c r="AR11" s="327"/>
    </row>
    <row r="12" spans="1:44" s="114" customFormat="1" ht="21.95" customHeight="1" x14ac:dyDescent="0.25">
      <c r="A12" s="2" t="s">
        <v>1694</v>
      </c>
      <c r="B12" s="115" t="s">
        <v>1695</v>
      </c>
      <c r="C12" s="5" t="s">
        <v>1696</v>
      </c>
      <c r="D12" s="5" t="s">
        <v>1693</v>
      </c>
      <c r="E12" s="4"/>
      <c r="F12" s="178" t="s">
        <v>1689</v>
      </c>
      <c r="G12" s="204">
        <v>40</v>
      </c>
      <c r="H12" s="321">
        <v>80</v>
      </c>
      <c r="I12" s="321">
        <f>J12:J37/2</f>
        <v>400</v>
      </c>
      <c r="J12" s="321">
        <v>800</v>
      </c>
      <c r="K12" s="204">
        <v>830</v>
      </c>
      <c r="L12" s="204">
        <v>0</v>
      </c>
      <c r="M12" s="204">
        <v>40</v>
      </c>
      <c r="N12" s="321">
        <v>80</v>
      </c>
      <c r="O12" s="321">
        <v>400</v>
      </c>
      <c r="P12" s="321">
        <v>2129</v>
      </c>
      <c r="Q12" s="204">
        <v>2192</v>
      </c>
      <c r="R12" s="204">
        <v>2192</v>
      </c>
      <c r="S12" s="204">
        <v>40</v>
      </c>
      <c r="T12" s="321">
        <v>80</v>
      </c>
      <c r="U12" s="321">
        <f>V12:V37/2</f>
        <v>400</v>
      </c>
      <c r="V12" s="321">
        <v>800</v>
      </c>
      <c r="W12" s="204">
        <v>830</v>
      </c>
      <c r="X12" s="204">
        <v>830</v>
      </c>
      <c r="Y12" s="328">
        <v>14.58261087519347</v>
      </c>
      <c r="Z12" s="225">
        <f t="shared" si="0"/>
        <v>583.30443500773879</v>
      </c>
      <c r="AA12" s="225">
        <f t="shared" si="1"/>
        <v>1166.6088700154776</v>
      </c>
      <c r="AB12" s="225">
        <f t="shared" si="2"/>
        <v>5833.0443500773881</v>
      </c>
      <c r="AC12" s="225">
        <f t="shared" si="3"/>
        <v>11666.088700154776</v>
      </c>
      <c r="AD12" s="225">
        <f t="shared" si="4"/>
        <v>12103.567026410581</v>
      </c>
      <c r="AE12" s="225">
        <f t="shared" si="5"/>
        <v>0</v>
      </c>
      <c r="AF12" s="225">
        <f t="shared" si="6"/>
        <v>583.30443500773879</v>
      </c>
      <c r="AG12" s="225">
        <f t="shared" si="7"/>
        <v>1166.6088700154776</v>
      </c>
      <c r="AH12" s="225">
        <f t="shared" si="8"/>
        <v>5833.0443500773881</v>
      </c>
      <c r="AI12" s="225">
        <f t="shared" si="9"/>
        <v>31046.378553286897</v>
      </c>
      <c r="AJ12" s="225">
        <f t="shared" si="10"/>
        <v>31965.083038424087</v>
      </c>
      <c r="AK12" s="225">
        <f t="shared" si="11"/>
        <v>31965.083038424087</v>
      </c>
      <c r="AL12" s="178">
        <f>Y12*S12</f>
        <v>583.30443500773879</v>
      </c>
      <c r="AM12" s="178">
        <f>Y12*T12</f>
        <v>1166.6088700154776</v>
      </c>
      <c r="AN12" s="178">
        <f>Y12*U12</f>
        <v>5833.0443500773881</v>
      </c>
      <c r="AO12" s="178">
        <f>Y12*V12</f>
        <v>11666.088700154776</v>
      </c>
      <c r="AP12" s="178">
        <f>Y12*W12</f>
        <v>12103.567026410581</v>
      </c>
      <c r="AQ12" s="220">
        <f>Y12*X12</f>
        <v>12103.567026410581</v>
      </c>
      <c r="AR12" s="329"/>
    </row>
    <row r="13" spans="1:44" s="114" customFormat="1" ht="21.95" customHeight="1" x14ac:dyDescent="0.25">
      <c r="A13" s="6"/>
      <c r="B13" s="82" t="s">
        <v>1697</v>
      </c>
      <c r="C13" s="4"/>
      <c r="D13" s="4"/>
      <c r="E13" s="4"/>
      <c r="F13" s="4"/>
      <c r="G13" s="19"/>
      <c r="H13" s="19"/>
      <c r="I13" s="19"/>
      <c r="J13" s="19"/>
      <c r="K13" s="19"/>
      <c r="L13" s="149"/>
      <c r="M13" s="19"/>
      <c r="N13" s="19"/>
      <c r="O13" s="19"/>
      <c r="P13" s="19"/>
      <c r="Q13" s="19"/>
      <c r="R13" s="149"/>
      <c r="S13" s="19"/>
      <c r="T13" s="19"/>
      <c r="U13" s="19"/>
      <c r="V13" s="19"/>
      <c r="W13" s="19"/>
      <c r="X13" s="149"/>
      <c r="Y13" s="224"/>
      <c r="Z13" s="222">
        <f t="shared" si="0"/>
        <v>0</v>
      </c>
      <c r="AA13" s="222">
        <f t="shared" si="1"/>
        <v>0</v>
      </c>
      <c r="AB13" s="222">
        <f t="shared" si="2"/>
        <v>0</v>
      </c>
      <c r="AC13" s="222">
        <f t="shared" si="3"/>
        <v>0</v>
      </c>
      <c r="AD13" s="222">
        <f t="shared" si="4"/>
        <v>0</v>
      </c>
      <c r="AE13" s="222">
        <f t="shared" si="5"/>
        <v>0</v>
      </c>
      <c r="AF13" s="222">
        <f t="shared" si="6"/>
        <v>0</v>
      </c>
      <c r="AG13" s="222">
        <f t="shared" si="7"/>
        <v>0</v>
      </c>
      <c r="AH13" s="222">
        <f t="shared" si="8"/>
        <v>0</v>
      </c>
      <c r="AI13" s="222">
        <f t="shared" si="9"/>
        <v>0</v>
      </c>
      <c r="AJ13" s="222">
        <f t="shared" si="10"/>
        <v>0</v>
      </c>
      <c r="AK13" s="222">
        <f t="shared" si="11"/>
        <v>0</v>
      </c>
      <c r="AL13" s="5"/>
      <c r="AM13" s="5"/>
      <c r="AN13" s="5"/>
      <c r="AO13" s="5"/>
      <c r="AP13" s="5"/>
      <c r="AQ13" s="221"/>
      <c r="AR13" s="117"/>
    </row>
    <row r="14" spans="1:44" s="114" customFormat="1" ht="21.95" customHeight="1" x14ac:dyDescent="0.25">
      <c r="A14" s="24" t="s">
        <v>732</v>
      </c>
      <c r="B14" s="117" t="s">
        <v>733</v>
      </c>
      <c r="C14" s="116" t="s">
        <v>735</v>
      </c>
      <c r="D14" s="24" t="s">
        <v>734</v>
      </c>
      <c r="E14" s="116"/>
      <c r="F14" s="116" t="s">
        <v>1689</v>
      </c>
      <c r="G14" s="19">
        <f>H14/10</f>
        <v>3.9E-2</v>
      </c>
      <c r="H14" s="19">
        <f>I14/10</f>
        <v>0.39</v>
      </c>
      <c r="I14" s="19">
        <v>3.9</v>
      </c>
      <c r="J14" s="119">
        <v>30.9</v>
      </c>
      <c r="K14" s="119">
        <v>309</v>
      </c>
      <c r="L14" s="19">
        <v>0</v>
      </c>
      <c r="M14" s="19">
        <f>N14/10</f>
        <v>5.25</v>
      </c>
      <c r="N14" s="19">
        <f>O14/10</f>
        <v>52.5</v>
      </c>
      <c r="O14" s="19">
        <v>525</v>
      </c>
      <c r="P14" s="119">
        <v>1124</v>
      </c>
      <c r="Q14" s="119">
        <v>1124</v>
      </c>
      <c r="R14" s="119">
        <v>1124</v>
      </c>
      <c r="S14" s="19">
        <v>3.25</v>
      </c>
      <c r="T14" s="19">
        <v>32.5</v>
      </c>
      <c r="U14" s="19">
        <v>325</v>
      </c>
      <c r="V14" s="119">
        <v>650</v>
      </c>
      <c r="W14" s="119">
        <v>650</v>
      </c>
      <c r="X14" s="119">
        <v>650</v>
      </c>
      <c r="Y14" s="222">
        <v>27.5</v>
      </c>
      <c r="Z14" s="222">
        <f t="shared" si="0"/>
        <v>1.0725</v>
      </c>
      <c r="AA14" s="222">
        <f t="shared" si="1"/>
        <v>10.725</v>
      </c>
      <c r="AB14" s="222">
        <f t="shared" si="2"/>
        <v>107.25</v>
      </c>
      <c r="AC14" s="222">
        <f t="shared" si="3"/>
        <v>849.75</v>
      </c>
      <c r="AD14" s="222">
        <f t="shared" si="4"/>
        <v>8497.5</v>
      </c>
      <c r="AE14" s="222">
        <f t="shared" si="5"/>
        <v>0</v>
      </c>
      <c r="AF14" s="222">
        <f t="shared" si="6"/>
        <v>144.375</v>
      </c>
      <c r="AG14" s="222">
        <f t="shared" si="7"/>
        <v>1443.75</v>
      </c>
      <c r="AH14" s="222">
        <f t="shared" si="8"/>
        <v>14437.5</v>
      </c>
      <c r="AI14" s="222">
        <f t="shared" si="9"/>
        <v>30910</v>
      </c>
      <c r="AJ14" s="222">
        <f t="shared" si="10"/>
        <v>30910</v>
      </c>
      <c r="AK14" s="222">
        <f t="shared" si="11"/>
        <v>30910</v>
      </c>
      <c r="AL14" s="5">
        <f>Y14*S14</f>
        <v>89.375</v>
      </c>
      <c r="AM14" s="5">
        <f>Y14*T14</f>
        <v>893.75</v>
      </c>
      <c r="AN14" s="5">
        <f>Y14*U14</f>
        <v>8937.5</v>
      </c>
      <c r="AO14" s="5">
        <f>Y14*V14</f>
        <v>17875</v>
      </c>
      <c r="AP14" s="5">
        <f>Y14*W14</f>
        <v>17875</v>
      </c>
      <c r="AQ14" s="221">
        <f>Y14*X14</f>
        <v>17875</v>
      </c>
      <c r="AR14" s="117"/>
    </row>
    <row r="15" spans="1:44" s="114" customFormat="1" ht="21.95" customHeight="1" x14ac:dyDescent="0.25">
      <c r="A15" s="388" t="s">
        <v>988</v>
      </c>
      <c r="B15" s="389" t="s">
        <v>733</v>
      </c>
      <c r="C15" s="390" t="s">
        <v>978</v>
      </c>
      <c r="D15" s="388" t="s">
        <v>734</v>
      </c>
      <c r="E15" s="116"/>
      <c r="F15" s="116" t="s">
        <v>1689</v>
      </c>
      <c r="G15" s="19"/>
      <c r="H15" s="19"/>
      <c r="I15" s="19"/>
      <c r="J15" s="119"/>
      <c r="K15" s="119"/>
      <c r="L15" s="19"/>
      <c r="M15" s="19"/>
      <c r="N15" s="19"/>
      <c r="O15" s="19"/>
      <c r="P15" s="119"/>
      <c r="Q15" s="119"/>
      <c r="R15" s="288"/>
      <c r="S15" s="19"/>
      <c r="T15" s="19"/>
      <c r="U15" s="19"/>
      <c r="V15" s="119"/>
      <c r="W15" s="119"/>
      <c r="X15" s="288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5"/>
      <c r="AM15" s="5"/>
      <c r="AN15" s="5"/>
      <c r="AO15" s="5"/>
      <c r="AP15" s="5"/>
      <c r="AQ15" s="221"/>
      <c r="AR15" s="117"/>
    </row>
    <row r="16" spans="1:44" s="114" customFormat="1" ht="21.95" customHeight="1" x14ac:dyDescent="0.25">
      <c r="A16" s="24" t="s">
        <v>738</v>
      </c>
      <c r="B16" s="62" t="s">
        <v>736</v>
      </c>
      <c r="C16" s="116" t="s">
        <v>731</v>
      </c>
      <c r="D16" s="116" t="s">
        <v>737</v>
      </c>
      <c r="E16" s="116"/>
      <c r="F16" s="116" t="s">
        <v>1689</v>
      </c>
      <c r="G16" s="118">
        <v>5.0000000000000001E-3</v>
      </c>
      <c r="H16" s="118">
        <v>0.01</v>
      </c>
      <c r="I16" s="118">
        <v>0.02</v>
      </c>
      <c r="J16" s="118">
        <v>0.15</v>
      </c>
      <c r="K16" s="118">
        <v>0.3</v>
      </c>
      <c r="L16" s="118">
        <v>0</v>
      </c>
      <c r="M16" s="118">
        <v>5.0000000000000001E-3</v>
      </c>
      <c r="N16" s="118">
        <v>0.01</v>
      </c>
      <c r="O16" s="118">
        <v>0.02</v>
      </c>
      <c r="P16" s="118">
        <v>0.15</v>
      </c>
      <c r="Q16" s="118">
        <v>0.3</v>
      </c>
      <c r="R16" s="150">
        <v>0.3</v>
      </c>
      <c r="S16" s="118">
        <v>0.5</v>
      </c>
      <c r="T16" s="118">
        <v>0.5</v>
      </c>
      <c r="U16" s="118">
        <v>1.5</v>
      </c>
      <c r="V16" s="118">
        <v>0.15</v>
      </c>
      <c r="W16" s="118">
        <v>1.5</v>
      </c>
      <c r="X16" s="150">
        <v>1.5</v>
      </c>
      <c r="Y16" s="222">
        <v>42.7</v>
      </c>
      <c r="Z16" s="222">
        <f t="shared" si="0"/>
        <v>0.21350000000000002</v>
      </c>
      <c r="AA16" s="222">
        <f t="shared" si="1"/>
        <v>0.42700000000000005</v>
      </c>
      <c r="AB16" s="222">
        <f t="shared" si="2"/>
        <v>0.85400000000000009</v>
      </c>
      <c r="AC16" s="222">
        <f t="shared" si="3"/>
        <v>6.4050000000000002</v>
      </c>
      <c r="AD16" s="222">
        <f t="shared" si="4"/>
        <v>12.81</v>
      </c>
      <c r="AE16" s="222">
        <f t="shared" si="5"/>
        <v>0</v>
      </c>
      <c r="AF16" s="222">
        <f t="shared" si="6"/>
        <v>0.21350000000000002</v>
      </c>
      <c r="AG16" s="222">
        <f t="shared" si="7"/>
        <v>0.42700000000000005</v>
      </c>
      <c r="AH16" s="222">
        <f t="shared" si="8"/>
        <v>0.85400000000000009</v>
      </c>
      <c r="AI16" s="222">
        <f t="shared" si="9"/>
        <v>6.4050000000000002</v>
      </c>
      <c r="AJ16" s="222">
        <f t="shared" si="10"/>
        <v>12.81</v>
      </c>
      <c r="AK16" s="222">
        <f t="shared" si="11"/>
        <v>12.81</v>
      </c>
      <c r="AL16" s="5">
        <f>Y16*S16</f>
        <v>21.35</v>
      </c>
      <c r="AM16" s="5">
        <f>Y16*T16</f>
        <v>21.35</v>
      </c>
      <c r="AN16" s="5">
        <f>Y16*U16</f>
        <v>64.050000000000011</v>
      </c>
      <c r="AO16" s="5">
        <f>Y16*V16</f>
        <v>6.4050000000000002</v>
      </c>
      <c r="AP16" s="5">
        <f>Y16*W16</f>
        <v>64.050000000000011</v>
      </c>
      <c r="AQ16" s="221">
        <f>Y16*X16</f>
        <v>64.050000000000011</v>
      </c>
      <c r="AR16" s="117"/>
    </row>
    <row r="17" spans="1:44" s="114" customFormat="1" ht="21.95" customHeight="1" x14ac:dyDescent="0.25">
      <c r="A17" s="388" t="s">
        <v>738</v>
      </c>
      <c r="B17" s="391" t="s">
        <v>736</v>
      </c>
      <c r="C17" s="390" t="s">
        <v>980</v>
      </c>
      <c r="D17" s="390" t="s">
        <v>737</v>
      </c>
      <c r="E17" s="116"/>
      <c r="F17" s="116" t="s">
        <v>1689</v>
      </c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50"/>
      <c r="S17" s="118">
        <v>0.17</v>
      </c>
      <c r="T17" s="118">
        <v>0.17</v>
      </c>
      <c r="U17" s="118">
        <v>0.5</v>
      </c>
      <c r="V17" s="118">
        <v>0.5</v>
      </c>
      <c r="W17" s="118">
        <v>0.5</v>
      </c>
      <c r="X17" s="150">
        <v>0.5</v>
      </c>
      <c r="Y17" s="222">
        <v>42.7</v>
      </c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5"/>
      <c r="AM17" s="5"/>
      <c r="AN17" s="5"/>
      <c r="AO17" s="5"/>
      <c r="AP17" s="5"/>
      <c r="AQ17" s="221"/>
      <c r="AR17" s="117"/>
    </row>
    <row r="18" spans="1:44" s="182" customFormat="1" ht="21.95" customHeight="1" x14ac:dyDescent="0.25">
      <c r="A18" s="24" t="s">
        <v>2277</v>
      </c>
      <c r="B18" s="62" t="s">
        <v>742</v>
      </c>
      <c r="C18" s="60" t="s">
        <v>2278</v>
      </c>
      <c r="D18" s="14" t="s">
        <v>2279</v>
      </c>
      <c r="E18" s="33"/>
      <c r="F18" s="33" t="s">
        <v>1689</v>
      </c>
      <c r="G18" s="189">
        <v>0</v>
      </c>
      <c r="H18" s="28">
        <v>0.05</v>
      </c>
      <c r="I18" s="28">
        <v>0.12</v>
      </c>
      <c r="J18" s="28">
        <v>0.13</v>
      </c>
      <c r="K18" s="28">
        <v>0.14000000000000001</v>
      </c>
      <c r="L18" s="189">
        <v>0</v>
      </c>
      <c r="M18" s="189">
        <v>0</v>
      </c>
      <c r="N18" s="28">
        <v>0.05</v>
      </c>
      <c r="O18" s="28">
        <v>0.12</v>
      </c>
      <c r="P18" s="28">
        <v>0.13</v>
      </c>
      <c r="Q18" s="28">
        <v>0.14000000000000001</v>
      </c>
      <c r="R18" s="28">
        <v>0.14000000000000001</v>
      </c>
      <c r="S18" s="189">
        <v>0</v>
      </c>
      <c r="T18" s="28"/>
      <c r="U18" s="28"/>
      <c r="V18" s="28"/>
      <c r="W18" s="28">
        <v>0.14000000000000001</v>
      </c>
      <c r="X18" s="28">
        <v>0.14000000000000001</v>
      </c>
      <c r="Y18" s="222">
        <v>43.7</v>
      </c>
      <c r="Z18" s="222">
        <f t="shared" si="0"/>
        <v>0</v>
      </c>
      <c r="AA18" s="222">
        <f t="shared" si="1"/>
        <v>2.1850000000000001</v>
      </c>
      <c r="AB18" s="222">
        <f t="shared" si="2"/>
        <v>5.2439999999999998</v>
      </c>
      <c r="AC18" s="222">
        <f t="shared" si="3"/>
        <v>5.6810000000000009</v>
      </c>
      <c r="AD18" s="222">
        <f t="shared" si="4"/>
        <v>6.1180000000000012</v>
      </c>
      <c r="AE18" s="222">
        <f t="shared" si="5"/>
        <v>0</v>
      </c>
      <c r="AF18" s="222">
        <f t="shared" si="6"/>
        <v>0</v>
      </c>
      <c r="AG18" s="222">
        <f t="shared" si="7"/>
        <v>2.1850000000000001</v>
      </c>
      <c r="AH18" s="222">
        <f t="shared" si="8"/>
        <v>5.2439999999999998</v>
      </c>
      <c r="AI18" s="222">
        <f t="shared" si="9"/>
        <v>5.6810000000000009</v>
      </c>
      <c r="AJ18" s="222">
        <f t="shared" si="10"/>
        <v>6.1180000000000012</v>
      </c>
      <c r="AK18" s="222">
        <f t="shared" si="11"/>
        <v>6.1180000000000012</v>
      </c>
      <c r="AL18" s="5">
        <f>Y18*S18</f>
        <v>0</v>
      </c>
      <c r="AM18" s="5">
        <f>Y18*T18</f>
        <v>0</v>
      </c>
      <c r="AN18" s="5">
        <f>Y18*U18</f>
        <v>0</v>
      </c>
      <c r="AO18" s="5">
        <f>Y18*V18</f>
        <v>0</v>
      </c>
      <c r="AP18" s="5">
        <f>Y18*W18</f>
        <v>6.1180000000000012</v>
      </c>
      <c r="AQ18" s="221">
        <f>Y18*X18</f>
        <v>6.1180000000000012</v>
      </c>
      <c r="AR18" s="62"/>
    </row>
    <row r="19" spans="1:44" s="114" customFormat="1" ht="21.95" customHeight="1" x14ac:dyDescent="0.25">
      <c r="A19" s="11" t="s">
        <v>2324</v>
      </c>
      <c r="B19" s="86" t="s">
        <v>1698</v>
      </c>
      <c r="C19" s="116" t="s">
        <v>2325</v>
      </c>
      <c r="D19" s="116" t="s">
        <v>2326</v>
      </c>
      <c r="E19" s="116"/>
      <c r="F19" s="116" t="s">
        <v>1689</v>
      </c>
      <c r="G19" s="197">
        <v>0.1</v>
      </c>
      <c r="H19" s="198">
        <v>0.2</v>
      </c>
      <c r="I19" s="197">
        <v>0.5</v>
      </c>
      <c r="J19" s="197">
        <v>4</v>
      </c>
      <c r="K19" s="197">
        <v>4.5</v>
      </c>
      <c r="L19" s="197">
        <v>0</v>
      </c>
      <c r="M19" s="197">
        <v>0.1</v>
      </c>
      <c r="N19" s="198">
        <v>0.2</v>
      </c>
      <c r="O19" s="197">
        <v>0.5</v>
      </c>
      <c r="P19" s="197">
        <v>4</v>
      </c>
      <c r="Q19" s="197">
        <v>4.5</v>
      </c>
      <c r="R19" s="199">
        <v>4.5</v>
      </c>
      <c r="S19" s="693">
        <v>0.1</v>
      </c>
      <c r="T19" s="699">
        <v>0.2</v>
      </c>
      <c r="U19" s="693">
        <v>0.5</v>
      </c>
      <c r="V19" s="693">
        <v>4</v>
      </c>
      <c r="W19" s="693">
        <v>4.5</v>
      </c>
      <c r="X19" s="693">
        <v>4.5</v>
      </c>
      <c r="Y19" s="225">
        <v>34.1</v>
      </c>
      <c r="Z19" s="222">
        <f t="shared" si="0"/>
        <v>3.41</v>
      </c>
      <c r="AA19" s="222">
        <f t="shared" si="1"/>
        <v>6.82</v>
      </c>
      <c r="AB19" s="222">
        <f t="shared" si="2"/>
        <v>17.05</v>
      </c>
      <c r="AC19" s="222">
        <f t="shared" si="3"/>
        <v>136.4</v>
      </c>
      <c r="AD19" s="222">
        <f t="shared" si="4"/>
        <v>153.45000000000002</v>
      </c>
      <c r="AE19" s="222">
        <f t="shared" si="5"/>
        <v>0</v>
      </c>
      <c r="AF19" s="222">
        <f t="shared" si="6"/>
        <v>3.41</v>
      </c>
      <c r="AG19" s="222">
        <f t="shared" si="7"/>
        <v>6.82</v>
      </c>
      <c r="AH19" s="222">
        <f t="shared" si="8"/>
        <v>17.05</v>
      </c>
      <c r="AI19" s="222">
        <f t="shared" si="9"/>
        <v>136.4</v>
      </c>
      <c r="AJ19" s="222">
        <f t="shared" si="10"/>
        <v>153.45000000000002</v>
      </c>
      <c r="AK19" s="222">
        <f t="shared" si="11"/>
        <v>153.45000000000002</v>
      </c>
      <c r="AL19" s="696">
        <f>Y19*S19</f>
        <v>3.41</v>
      </c>
      <c r="AM19" s="696">
        <f>Y19*T19</f>
        <v>6.82</v>
      </c>
      <c r="AN19" s="696">
        <f>Y19*U19</f>
        <v>17.05</v>
      </c>
      <c r="AO19" s="696">
        <f>Y19*V19</f>
        <v>136.4</v>
      </c>
      <c r="AP19" s="696">
        <f>Y19*W19</f>
        <v>153.45000000000002</v>
      </c>
      <c r="AQ19" s="696">
        <f>Y19*X19</f>
        <v>153.45000000000002</v>
      </c>
      <c r="AR19" s="117"/>
    </row>
    <row r="20" spans="1:44" s="114" customFormat="1" ht="21.95" customHeight="1" x14ac:dyDescent="0.25">
      <c r="A20" s="395" t="s">
        <v>989</v>
      </c>
      <c r="B20" s="379" t="s">
        <v>984</v>
      </c>
      <c r="C20" s="390" t="s">
        <v>981</v>
      </c>
      <c r="D20" s="390" t="s">
        <v>994</v>
      </c>
      <c r="E20" s="390"/>
      <c r="F20" s="390" t="s">
        <v>1689</v>
      </c>
      <c r="G20" s="565"/>
      <c r="H20" s="566"/>
      <c r="I20" s="565"/>
      <c r="J20" s="565"/>
      <c r="K20" s="565"/>
      <c r="L20" s="565"/>
      <c r="M20" s="565"/>
      <c r="N20" s="566"/>
      <c r="O20" s="565"/>
      <c r="P20" s="565"/>
      <c r="Q20" s="565"/>
      <c r="R20" s="567"/>
      <c r="S20" s="694"/>
      <c r="T20" s="700"/>
      <c r="U20" s="694"/>
      <c r="V20" s="694"/>
      <c r="W20" s="694"/>
      <c r="X20" s="694"/>
      <c r="Y20" s="233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697"/>
      <c r="AM20" s="697"/>
      <c r="AN20" s="697"/>
      <c r="AO20" s="697"/>
      <c r="AP20" s="697"/>
      <c r="AQ20" s="697"/>
      <c r="AR20" s="327"/>
    </row>
    <row r="21" spans="1:44" s="114" customFormat="1" ht="21.95" customHeight="1" x14ac:dyDescent="0.25">
      <c r="A21" s="395" t="s">
        <v>990</v>
      </c>
      <c r="B21" s="379" t="s">
        <v>984</v>
      </c>
      <c r="C21" s="390" t="s">
        <v>982</v>
      </c>
      <c r="D21" s="390" t="s">
        <v>995</v>
      </c>
      <c r="E21" s="390"/>
      <c r="F21" s="390" t="s">
        <v>1689</v>
      </c>
      <c r="G21" s="565"/>
      <c r="H21" s="566"/>
      <c r="I21" s="565"/>
      <c r="J21" s="565"/>
      <c r="K21" s="565"/>
      <c r="L21" s="565"/>
      <c r="M21" s="565"/>
      <c r="N21" s="566"/>
      <c r="O21" s="565"/>
      <c r="P21" s="565"/>
      <c r="Q21" s="565"/>
      <c r="R21" s="567"/>
      <c r="S21" s="694"/>
      <c r="T21" s="700"/>
      <c r="U21" s="694"/>
      <c r="V21" s="694"/>
      <c r="W21" s="694"/>
      <c r="X21" s="694"/>
      <c r="Y21" s="233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697"/>
      <c r="AM21" s="697"/>
      <c r="AN21" s="697"/>
      <c r="AO21" s="697"/>
      <c r="AP21" s="697"/>
      <c r="AQ21" s="697"/>
      <c r="AR21" s="327"/>
    </row>
    <row r="22" spans="1:44" s="114" customFormat="1" ht="21.95" customHeight="1" x14ac:dyDescent="0.25">
      <c r="A22" s="395" t="s">
        <v>991</v>
      </c>
      <c r="B22" s="379" t="s">
        <v>984</v>
      </c>
      <c r="C22" s="390" t="s">
        <v>983</v>
      </c>
      <c r="D22" s="390" t="s">
        <v>996</v>
      </c>
      <c r="E22" s="390"/>
      <c r="F22" s="390" t="s">
        <v>1689</v>
      </c>
      <c r="G22" s="565"/>
      <c r="H22" s="566"/>
      <c r="I22" s="565"/>
      <c r="J22" s="565"/>
      <c r="K22" s="565"/>
      <c r="L22" s="565"/>
      <c r="M22" s="565"/>
      <c r="N22" s="566"/>
      <c r="O22" s="565"/>
      <c r="P22" s="565"/>
      <c r="Q22" s="565"/>
      <c r="R22" s="567"/>
      <c r="S22" s="695"/>
      <c r="T22" s="701"/>
      <c r="U22" s="695"/>
      <c r="V22" s="695"/>
      <c r="W22" s="695"/>
      <c r="X22" s="695"/>
      <c r="Y22" s="233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698"/>
      <c r="AM22" s="698"/>
      <c r="AN22" s="698"/>
      <c r="AO22" s="698"/>
      <c r="AP22" s="698"/>
      <c r="AQ22" s="698"/>
      <c r="AR22" s="327"/>
    </row>
    <row r="23" spans="1:44" s="114" customFormat="1" ht="21.95" customHeight="1" x14ac:dyDescent="0.25">
      <c r="A23" s="2" t="s">
        <v>1699</v>
      </c>
      <c r="B23" s="3" t="s">
        <v>1700</v>
      </c>
      <c r="C23" s="2" t="s">
        <v>1701</v>
      </c>
      <c r="D23" s="4" t="s">
        <v>1702</v>
      </c>
      <c r="E23" s="4"/>
      <c r="F23" s="689" t="s">
        <v>1689</v>
      </c>
      <c r="G23" s="672">
        <v>4.2</v>
      </c>
      <c r="H23" s="672">
        <v>4.2</v>
      </c>
      <c r="I23" s="672">
        <v>12</v>
      </c>
      <c r="J23" s="672">
        <v>22.8</v>
      </c>
      <c r="K23" s="672">
        <v>24</v>
      </c>
      <c r="L23" s="672">
        <v>0</v>
      </c>
      <c r="M23" s="672">
        <v>4.2</v>
      </c>
      <c r="N23" s="672">
        <v>4.2</v>
      </c>
      <c r="O23" s="672">
        <v>12</v>
      </c>
      <c r="P23" s="672">
        <v>22.8</v>
      </c>
      <c r="Q23" s="672">
        <v>24</v>
      </c>
      <c r="R23" s="672">
        <v>24</v>
      </c>
      <c r="S23" s="672">
        <v>4.2</v>
      </c>
      <c r="T23" s="672">
        <v>4.2</v>
      </c>
      <c r="U23" s="672">
        <v>4.2</v>
      </c>
      <c r="V23" s="672">
        <v>12</v>
      </c>
      <c r="W23" s="672">
        <v>26.5</v>
      </c>
      <c r="X23" s="672">
        <v>26.5</v>
      </c>
      <c r="Y23" s="630">
        <v>25</v>
      </c>
      <c r="Z23" s="630">
        <f>Y24*G24</f>
        <v>0</v>
      </c>
      <c r="AA23" s="630">
        <f>Y24*H24</f>
        <v>0</v>
      </c>
      <c r="AB23" s="630">
        <f>Y24*I24</f>
        <v>0</v>
      </c>
      <c r="AC23" s="630">
        <f>Y24*J24</f>
        <v>0</v>
      </c>
      <c r="AD23" s="630">
        <f>Y24*K24</f>
        <v>0</v>
      </c>
      <c r="AE23" s="630">
        <f>Y24*L24</f>
        <v>0</v>
      </c>
      <c r="AF23" s="630">
        <f>Y23*M23</f>
        <v>105</v>
      </c>
      <c r="AG23" s="630">
        <f>Y23*N23</f>
        <v>105</v>
      </c>
      <c r="AH23" s="630">
        <f>Y23*O23</f>
        <v>300</v>
      </c>
      <c r="AI23" s="630">
        <f>Y23*P23</f>
        <v>570</v>
      </c>
      <c r="AJ23" s="630">
        <f>Y23*Q23</f>
        <v>600</v>
      </c>
      <c r="AK23" s="630">
        <f>Y23*R23</f>
        <v>600</v>
      </c>
      <c r="AL23" s="668">
        <f>Y23*S23</f>
        <v>105</v>
      </c>
      <c r="AM23" s="668">
        <f>Y23*T23</f>
        <v>105</v>
      </c>
      <c r="AN23" s="668">
        <f>Y23*U23</f>
        <v>105</v>
      </c>
      <c r="AO23" s="668">
        <f>Y23*V23</f>
        <v>300</v>
      </c>
      <c r="AP23" s="668">
        <f>Y23*W23</f>
        <v>662.5</v>
      </c>
      <c r="AQ23" s="668">
        <f>Y23*X23</f>
        <v>662.5</v>
      </c>
      <c r="AR23" s="327"/>
    </row>
    <row r="24" spans="1:44" s="114" customFormat="1" ht="21.95" customHeight="1" x14ac:dyDescent="0.25">
      <c r="A24" s="116" t="s">
        <v>1703</v>
      </c>
      <c r="B24" s="117" t="s">
        <v>1704</v>
      </c>
      <c r="C24" s="116" t="s">
        <v>1705</v>
      </c>
      <c r="D24" s="116" t="s">
        <v>1702</v>
      </c>
      <c r="E24" s="116"/>
      <c r="F24" s="690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31"/>
      <c r="Z24" s="631"/>
      <c r="AA24" s="631"/>
      <c r="AB24" s="631"/>
      <c r="AC24" s="631"/>
      <c r="AD24" s="631"/>
      <c r="AE24" s="631"/>
      <c r="AF24" s="631"/>
      <c r="AG24" s="631"/>
      <c r="AH24" s="631"/>
      <c r="AI24" s="631"/>
      <c r="AJ24" s="631"/>
      <c r="AK24" s="631"/>
      <c r="AL24" s="669"/>
      <c r="AM24" s="669"/>
      <c r="AN24" s="669"/>
      <c r="AO24" s="669"/>
      <c r="AP24" s="669"/>
      <c r="AQ24" s="669"/>
      <c r="AR24" s="329"/>
    </row>
    <row r="25" spans="1:44" s="114" customFormat="1" ht="21.95" customHeight="1" x14ac:dyDescent="0.25">
      <c r="A25" s="11" t="s">
        <v>741</v>
      </c>
      <c r="B25" s="117" t="s">
        <v>726</v>
      </c>
      <c r="C25" s="116" t="s">
        <v>739</v>
      </c>
      <c r="D25" s="116" t="s">
        <v>740</v>
      </c>
      <c r="E25" s="116"/>
      <c r="F25" s="330" t="s">
        <v>1689</v>
      </c>
      <c r="G25" s="322"/>
      <c r="H25" s="322"/>
      <c r="I25" s="322"/>
      <c r="J25" s="322"/>
      <c r="K25" s="322"/>
      <c r="L25" s="325"/>
      <c r="M25" s="322"/>
      <c r="N25" s="322"/>
      <c r="O25" s="322"/>
      <c r="P25" s="322"/>
      <c r="Q25" s="322"/>
      <c r="R25" s="325"/>
      <c r="S25" s="322">
        <v>0</v>
      </c>
      <c r="T25" s="322">
        <v>0</v>
      </c>
      <c r="U25" s="672">
        <v>0</v>
      </c>
      <c r="V25" s="672">
        <v>7</v>
      </c>
      <c r="W25" s="672">
        <v>7</v>
      </c>
      <c r="X25" s="672">
        <v>7</v>
      </c>
      <c r="Y25" s="630">
        <v>27.5</v>
      </c>
      <c r="Z25" s="222">
        <f>Y25*G25</f>
        <v>0</v>
      </c>
      <c r="AA25" s="222">
        <f>Y25*H25</f>
        <v>0</v>
      </c>
      <c r="AB25" s="222">
        <f>Y25*I25</f>
        <v>0</v>
      </c>
      <c r="AC25" s="222">
        <f>Y25*J25</f>
        <v>0</v>
      </c>
      <c r="AD25" s="222">
        <f>Y25*K25</f>
        <v>0</v>
      </c>
      <c r="AE25" s="222">
        <f>Y25*L25</f>
        <v>0</v>
      </c>
      <c r="AF25" s="222">
        <f>Y25*M25</f>
        <v>0</v>
      </c>
      <c r="AG25" s="222">
        <f>Y25*N25</f>
        <v>0</v>
      </c>
      <c r="AH25" s="222">
        <f>Y25*O25</f>
        <v>0</v>
      </c>
      <c r="AI25" s="222">
        <f>Y25*P25</f>
        <v>0</v>
      </c>
      <c r="AJ25" s="222">
        <f>Y25*Q25</f>
        <v>0</v>
      </c>
      <c r="AK25" s="222">
        <f>Y25*R25</f>
        <v>0</v>
      </c>
      <c r="AL25" s="5">
        <f>Y25*S25</f>
        <v>0</v>
      </c>
      <c r="AM25" s="5">
        <f>Y25*T25</f>
        <v>0</v>
      </c>
      <c r="AN25" s="668">
        <f>Y25*U25</f>
        <v>0</v>
      </c>
      <c r="AO25" s="668">
        <f>Y25*V25</f>
        <v>192.5</v>
      </c>
      <c r="AP25" s="668">
        <f>Y25*W25</f>
        <v>192.5</v>
      </c>
      <c r="AQ25" s="668">
        <f>Y25*X25</f>
        <v>192.5</v>
      </c>
      <c r="AR25" s="117"/>
    </row>
    <row r="26" spans="1:44" s="114" customFormat="1" ht="21.95" customHeight="1" x14ac:dyDescent="0.25">
      <c r="A26" s="395" t="s">
        <v>992</v>
      </c>
      <c r="B26" s="389" t="s">
        <v>726</v>
      </c>
      <c r="C26" s="390" t="s">
        <v>985</v>
      </c>
      <c r="D26" s="390" t="s">
        <v>993</v>
      </c>
      <c r="E26" s="390"/>
      <c r="F26" s="396" t="s">
        <v>1689</v>
      </c>
      <c r="G26" s="322"/>
      <c r="H26" s="322"/>
      <c r="I26" s="322"/>
      <c r="J26" s="322"/>
      <c r="K26" s="322"/>
      <c r="L26" s="325"/>
      <c r="M26" s="322"/>
      <c r="N26" s="322"/>
      <c r="O26" s="322"/>
      <c r="P26" s="322"/>
      <c r="Q26" s="322"/>
      <c r="R26" s="325"/>
      <c r="S26" s="322"/>
      <c r="T26" s="322"/>
      <c r="U26" s="673"/>
      <c r="V26" s="673"/>
      <c r="W26" s="673"/>
      <c r="X26" s="673"/>
      <c r="Y26" s="631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5"/>
      <c r="AM26" s="5"/>
      <c r="AN26" s="669"/>
      <c r="AO26" s="669"/>
      <c r="AP26" s="669"/>
      <c r="AQ26" s="669"/>
      <c r="AR26" s="117"/>
    </row>
    <row r="27" spans="1:44" s="114" customFormat="1" ht="21.95" customHeight="1" x14ac:dyDescent="0.25">
      <c r="A27" s="6"/>
      <c r="B27" s="82" t="s">
        <v>1706</v>
      </c>
      <c r="C27" s="4"/>
      <c r="D27" s="4"/>
      <c r="E27" s="4"/>
      <c r="F27" s="4"/>
      <c r="G27" s="19"/>
      <c r="H27" s="19"/>
      <c r="I27" s="19"/>
      <c r="J27" s="19"/>
      <c r="K27" s="19"/>
      <c r="L27" s="149"/>
      <c r="M27" s="19"/>
      <c r="N27" s="19"/>
      <c r="O27" s="19"/>
      <c r="P27" s="19"/>
      <c r="Q27" s="19"/>
      <c r="R27" s="149"/>
      <c r="S27" s="19"/>
      <c r="T27" s="19"/>
      <c r="U27" s="19"/>
      <c r="V27" s="19"/>
      <c r="W27" s="19"/>
      <c r="X27" s="149"/>
      <c r="Y27" s="224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5"/>
      <c r="AM27" s="5"/>
      <c r="AN27" s="5"/>
      <c r="AO27" s="5"/>
      <c r="AP27" s="5"/>
      <c r="AQ27" s="221"/>
      <c r="AR27" s="117"/>
    </row>
    <row r="28" spans="1:44" s="22" customFormat="1" ht="21.95" customHeight="1" x14ac:dyDescent="0.25">
      <c r="A28" s="2" t="s">
        <v>2322</v>
      </c>
      <c r="B28" s="3" t="s">
        <v>1707</v>
      </c>
      <c r="C28" s="2" t="s">
        <v>2323</v>
      </c>
      <c r="D28" s="4" t="s">
        <v>2330</v>
      </c>
      <c r="E28" s="4"/>
      <c r="F28" s="7" t="s">
        <v>1689</v>
      </c>
      <c r="G28" s="31">
        <v>0</v>
      </c>
      <c r="H28" s="31">
        <v>0</v>
      </c>
      <c r="I28" s="31">
        <v>0</v>
      </c>
      <c r="J28" s="31">
        <v>0.628</v>
      </c>
      <c r="K28" s="31">
        <v>0.628</v>
      </c>
      <c r="L28" s="31">
        <v>0</v>
      </c>
      <c r="M28" s="31">
        <v>0</v>
      </c>
      <c r="N28" s="31">
        <v>0</v>
      </c>
      <c r="O28" s="31">
        <v>0</v>
      </c>
      <c r="P28" s="31">
        <v>0.628</v>
      </c>
      <c r="Q28" s="31">
        <v>0.628</v>
      </c>
      <c r="R28" s="31">
        <v>0.628</v>
      </c>
      <c r="S28" s="31">
        <v>0</v>
      </c>
      <c r="T28" s="31">
        <v>0</v>
      </c>
      <c r="U28" s="31">
        <v>2.3E-2</v>
      </c>
      <c r="V28" s="31">
        <v>0.55600000000000005</v>
      </c>
      <c r="W28" s="31">
        <v>1.026</v>
      </c>
      <c r="X28" s="31">
        <v>1.026</v>
      </c>
      <c r="Y28" s="222">
        <v>48.23</v>
      </c>
      <c r="Z28" s="222">
        <f t="shared" si="0"/>
        <v>0</v>
      </c>
      <c r="AA28" s="222">
        <f t="shared" si="1"/>
        <v>0</v>
      </c>
      <c r="AB28" s="222">
        <f t="shared" si="2"/>
        <v>0</v>
      </c>
      <c r="AC28" s="222">
        <f t="shared" si="3"/>
        <v>30.288439999999998</v>
      </c>
      <c r="AD28" s="222">
        <f t="shared" si="4"/>
        <v>30.288439999999998</v>
      </c>
      <c r="AE28" s="222">
        <f t="shared" si="5"/>
        <v>0</v>
      </c>
      <c r="AF28" s="222">
        <f t="shared" si="6"/>
        <v>0</v>
      </c>
      <c r="AG28" s="222">
        <f t="shared" si="7"/>
        <v>0</v>
      </c>
      <c r="AH28" s="222">
        <f t="shared" si="8"/>
        <v>0</v>
      </c>
      <c r="AI28" s="222">
        <f t="shared" si="9"/>
        <v>30.288439999999998</v>
      </c>
      <c r="AJ28" s="222">
        <f t="shared" si="10"/>
        <v>30.288439999999998</v>
      </c>
      <c r="AK28" s="222">
        <f t="shared" si="11"/>
        <v>30.288439999999998</v>
      </c>
      <c r="AL28" s="5">
        <f t="shared" ref="AL28:AL36" si="12">Y28*S28</f>
        <v>0</v>
      </c>
      <c r="AM28" s="5">
        <f t="shared" ref="AM28:AM36" si="13">Y28*T28</f>
        <v>0</v>
      </c>
      <c r="AN28" s="5">
        <f t="shared" ref="AN28:AN36" si="14">Y28*U28</f>
        <v>1.1092899999999999</v>
      </c>
      <c r="AO28" s="5">
        <f t="shared" ref="AO28:AO36" si="15">Y28*V28</f>
        <v>26.81588</v>
      </c>
      <c r="AP28" s="5">
        <f t="shared" ref="AP28:AP36" si="16">Y28*W28</f>
        <v>49.483979999999995</v>
      </c>
      <c r="AQ28" s="221">
        <f t="shared" ref="AQ28:AQ36" si="17">Y28*X28</f>
        <v>49.483979999999995</v>
      </c>
      <c r="AR28" s="86"/>
    </row>
    <row r="29" spans="1:44" s="22" customFormat="1" ht="21.95" customHeight="1" x14ac:dyDescent="0.25">
      <c r="A29" s="2" t="s">
        <v>1708</v>
      </c>
      <c r="B29" s="337" t="s">
        <v>1709</v>
      </c>
      <c r="C29" s="2" t="s">
        <v>1710</v>
      </c>
      <c r="D29" s="8" t="s">
        <v>1711</v>
      </c>
      <c r="E29" s="8"/>
      <c r="F29" s="4" t="s">
        <v>1689</v>
      </c>
      <c r="G29" s="28">
        <v>0</v>
      </c>
      <c r="H29" s="28">
        <v>0.09</v>
      </c>
      <c r="I29" s="28">
        <v>3.2</v>
      </c>
      <c r="J29" s="28">
        <v>4</v>
      </c>
      <c r="K29" s="28">
        <v>32.39</v>
      </c>
      <c r="L29" s="28">
        <v>0</v>
      </c>
      <c r="M29" s="28">
        <v>0</v>
      </c>
      <c r="N29" s="28">
        <v>0.09</v>
      </c>
      <c r="O29" s="28">
        <v>3.2</v>
      </c>
      <c r="P29" s="28">
        <v>4</v>
      </c>
      <c r="Q29" s="28">
        <v>32.39</v>
      </c>
      <c r="R29" s="28">
        <v>32.39</v>
      </c>
      <c r="S29" s="266">
        <v>0</v>
      </c>
      <c r="T29" s="266">
        <v>0.28000000000000003</v>
      </c>
      <c r="U29" s="266">
        <v>1.65</v>
      </c>
      <c r="V29" s="266">
        <v>7.24</v>
      </c>
      <c r="W29" s="266">
        <v>33.770000000000003</v>
      </c>
      <c r="X29" s="266">
        <v>33.770000000000003</v>
      </c>
      <c r="Y29" s="222">
        <v>86.6</v>
      </c>
      <c r="Z29" s="222">
        <f t="shared" si="0"/>
        <v>0</v>
      </c>
      <c r="AA29" s="222">
        <f t="shared" si="1"/>
        <v>7.7939999999999996</v>
      </c>
      <c r="AB29" s="222">
        <f t="shared" si="2"/>
        <v>277.12</v>
      </c>
      <c r="AC29" s="222">
        <f t="shared" si="3"/>
        <v>346.4</v>
      </c>
      <c r="AD29" s="222">
        <f t="shared" si="4"/>
        <v>2804.9739999999997</v>
      </c>
      <c r="AE29" s="222">
        <f t="shared" si="5"/>
        <v>0</v>
      </c>
      <c r="AF29" s="222">
        <f t="shared" si="6"/>
        <v>0</v>
      </c>
      <c r="AG29" s="222">
        <f t="shared" si="7"/>
        <v>7.7939999999999996</v>
      </c>
      <c r="AH29" s="222">
        <f t="shared" si="8"/>
        <v>277.12</v>
      </c>
      <c r="AI29" s="222">
        <f t="shared" si="9"/>
        <v>346.4</v>
      </c>
      <c r="AJ29" s="222">
        <f t="shared" si="10"/>
        <v>2804.9739999999997</v>
      </c>
      <c r="AK29" s="222">
        <f t="shared" si="11"/>
        <v>2804.9739999999997</v>
      </c>
      <c r="AL29" s="5">
        <f t="shared" si="12"/>
        <v>0</v>
      </c>
      <c r="AM29" s="5">
        <f t="shared" si="13"/>
        <v>24.248000000000001</v>
      </c>
      <c r="AN29" s="5">
        <f t="shared" si="14"/>
        <v>142.88999999999999</v>
      </c>
      <c r="AO29" s="5">
        <f t="shared" si="15"/>
        <v>626.98399999999992</v>
      </c>
      <c r="AP29" s="5">
        <f t="shared" si="16"/>
        <v>2924.482</v>
      </c>
      <c r="AQ29" s="221">
        <f t="shared" si="17"/>
        <v>2924.482</v>
      </c>
      <c r="AR29" s="86"/>
    </row>
    <row r="30" spans="1:44" s="22" customFormat="1" ht="21.95" customHeight="1" x14ac:dyDescent="0.25">
      <c r="A30" s="2" t="s">
        <v>1712</v>
      </c>
      <c r="B30" s="3" t="s">
        <v>1713</v>
      </c>
      <c r="C30" s="2" t="s">
        <v>1714</v>
      </c>
      <c r="D30" s="4" t="s">
        <v>1715</v>
      </c>
      <c r="E30" s="4"/>
      <c r="F30" s="4" t="s">
        <v>1689</v>
      </c>
      <c r="G30" s="189">
        <v>0</v>
      </c>
      <c r="H30" s="28">
        <v>0</v>
      </c>
      <c r="I30" s="28">
        <v>0.01</v>
      </c>
      <c r="J30" s="28">
        <v>0.32600000000000001</v>
      </c>
      <c r="K30" s="28">
        <v>2.2542</v>
      </c>
      <c r="L30" s="189">
        <v>0</v>
      </c>
      <c r="M30" s="189">
        <v>0</v>
      </c>
      <c r="N30" s="28">
        <v>0</v>
      </c>
      <c r="O30" s="28">
        <v>0.01</v>
      </c>
      <c r="P30" s="28">
        <v>0.32600000000000001</v>
      </c>
      <c r="Q30" s="28">
        <v>2.2542</v>
      </c>
      <c r="R30" s="28">
        <v>2.2542</v>
      </c>
      <c r="S30" s="189">
        <v>0</v>
      </c>
      <c r="T30" s="28">
        <v>0</v>
      </c>
      <c r="U30" s="28">
        <v>0</v>
      </c>
      <c r="V30" s="28">
        <v>0</v>
      </c>
      <c r="W30" s="28">
        <v>4.4999999999999998E-2</v>
      </c>
      <c r="X30" s="28">
        <v>4.4999999999999998E-2</v>
      </c>
      <c r="Y30" s="222">
        <v>115</v>
      </c>
      <c r="Z30" s="222">
        <f t="shared" si="0"/>
        <v>0</v>
      </c>
      <c r="AA30" s="222">
        <f t="shared" si="1"/>
        <v>0</v>
      </c>
      <c r="AB30" s="222">
        <f t="shared" si="2"/>
        <v>1.1500000000000001</v>
      </c>
      <c r="AC30" s="222">
        <f t="shared" si="3"/>
        <v>37.49</v>
      </c>
      <c r="AD30" s="222">
        <f t="shared" si="4"/>
        <v>259.233</v>
      </c>
      <c r="AE30" s="222">
        <f t="shared" si="5"/>
        <v>0</v>
      </c>
      <c r="AF30" s="222">
        <f t="shared" si="6"/>
        <v>0</v>
      </c>
      <c r="AG30" s="222">
        <f t="shared" si="7"/>
        <v>0</v>
      </c>
      <c r="AH30" s="222">
        <f t="shared" si="8"/>
        <v>1.1500000000000001</v>
      </c>
      <c r="AI30" s="222">
        <f t="shared" si="9"/>
        <v>37.49</v>
      </c>
      <c r="AJ30" s="222">
        <f t="shared" si="10"/>
        <v>259.233</v>
      </c>
      <c r="AK30" s="222">
        <f t="shared" si="11"/>
        <v>259.233</v>
      </c>
      <c r="AL30" s="5">
        <f t="shared" si="12"/>
        <v>0</v>
      </c>
      <c r="AM30" s="5">
        <f t="shared" si="13"/>
        <v>0</v>
      </c>
      <c r="AN30" s="5">
        <f>Y30*U30</f>
        <v>0</v>
      </c>
      <c r="AO30" s="5">
        <f>Y30*V30</f>
        <v>0</v>
      </c>
      <c r="AP30" s="5">
        <f>Y30*W30</f>
        <v>5.1749999999999998</v>
      </c>
      <c r="AQ30" s="221">
        <f>Y30*X30</f>
        <v>5.1749999999999998</v>
      </c>
      <c r="AR30" s="86"/>
    </row>
    <row r="31" spans="1:44" s="22" customFormat="1" ht="21.95" customHeight="1" x14ac:dyDescent="0.25">
      <c r="A31" s="384" t="s">
        <v>997</v>
      </c>
      <c r="B31" s="385" t="s">
        <v>999</v>
      </c>
      <c r="C31" s="384" t="s">
        <v>986</v>
      </c>
      <c r="D31" s="380" t="s">
        <v>998</v>
      </c>
      <c r="E31" s="380"/>
      <c r="F31" s="380" t="s">
        <v>1689</v>
      </c>
      <c r="G31" s="189"/>
      <c r="H31" s="28"/>
      <c r="I31" s="28"/>
      <c r="J31" s="28"/>
      <c r="K31" s="28"/>
      <c r="L31" s="189"/>
      <c r="M31" s="189"/>
      <c r="N31" s="28"/>
      <c r="O31" s="28"/>
      <c r="P31" s="28"/>
      <c r="Q31" s="28"/>
      <c r="R31" s="28"/>
      <c r="S31" s="189"/>
      <c r="T31" s="28"/>
      <c r="U31" s="28">
        <v>7.9000000000000001E-2</v>
      </c>
      <c r="V31" s="28">
        <v>7.9000000000000001E-2</v>
      </c>
      <c r="W31" s="28">
        <v>7.9000000000000001E-2</v>
      </c>
      <c r="X31" s="28">
        <v>7.9000000000000001E-2</v>
      </c>
      <c r="Y31" s="222">
        <v>70.150000000000006</v>
      </c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5"/>
      <c r="AM31" s="5"/>
      <c r="AN31" s="5">
        <f>Y31*U31</f>
        <v>5.5418500000000002</v>
      </c>
      <c r="AO31" s="5">
        <f>Y31*V31</f>
        <v>5.5418500000000002</v>
      </c>
      <c r="AP31" s="5">
        <f>Y31*W31</f>
        <v>5.5418500000000002</v>
      </c>
      <c r="AQ31" s="221">
        <f>Y31*X31</f>
        <v>5.5418500000000002</v>
      </c>
      <c r="AR31" s="86"/>
    </row>
    <row r="32" spans="1:44" s="22" customFormat="1" ht="21.95" customHeight="1" x14ac:dyDescent="0.25">
      <c r="A32" s="384" t="s">
        <v>1000</v>
      </c>
      <c r="B32" s="385" t="s">
        <v>1001</v>
      </c>
      <c r="C32" s="384" t="s">
        <v>987</v>
      </c>
      <c r="D32" s="380" t="s">
        <v>1002</v>
      </c>
      <c r="E32" s="380"/>
      <c r="F32" s="380" t="s">
        <v>1689</v>
      </c>
      <c r="G32" s="189"/>
      <c r="H32" s="28"/>
      <c r="I32" s="28"/>
      <c r="J32" s="28"/>
      <c r="K32" s="28"/>
      <c r="L32" s="189"/>
      <c r="M32" s="189"/>
      <c r="N32" s="28"/>
      <c r="O32" s="28"/>
      <c r="P32" s="28"/>
      <c r="Q32" s="28"/>
      <c r="R32" s="28"/>
      <c r="S32" s="189"/>
      <c r="T32" s="28"/>
      <c r="U32" s="266">
        <v>1E-3</v>
      </c>
      <c r="V32" s="266">
        <v>4.5999999999999999E-2</v>
      </c>
      <c r="W32" s="266">
        <v>0.124</v>
      </c>
      <c r="X32" s="266">
        <v>0.124</v>
      </c>
      <c r="Y32" s="568">
        <v>35</v>
      </c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5"/>
      <c r="AM32" s="5"/>
      <c r="AN32" s="5">
        <f>Y32*U32</f>
        <v>3.5000000000000003E-2</v>
      </c>
      <c r="AO32" s="5">
        <f>Y32*V32</f>
        <v>1.6099999999999999</v>
      </c>
      <c r="AP32" s="5">
        <f>Y32*W32</f>
        <v>4.34</v>
      </c>
      <c r="AQ32" s="221">
        <f>Y32*X32</f>
        <v>4.34</v>
      </c>
      <c r="AR32" s="86"/>
    </row>
    <row r="33" spans="1:44" s="22" customFormat="1" ht="21.95" customHeight="1" x14ac:dyDescent="0.25">
      <c r="A33" s="2" t="s">
        <v>2327</v>
      </c>
      <c r="B33" s="20" t="s">
        <v>2282</v>
      </c>
      <c r="C33" s="4" t="s">
        <v>2328</v>
      </c>
      <c r="D33" s="4" t="s">
        <v>2329</v>
      </c>
      <c r="E33" s="4"/>
      <c r="F33" s="4" t="s">
        <v>1689</v>
      </c>
      <c r="G33" s="27">
        <v>0.25</v>
      </c>
      <c r="H33" s="27">
        <v>0.5</v>
      </c>
      <c r="I33" s="27">
        <v>1</v>
      </c>
      <c r="J33" s="27">
        <v>1.2</v>
      </c>
      <c r="K33" s="27">
        <v>1.5</v>
      </c>
      <c r="L33" s="27">
        <v>0</v>
      </c>
      <c r="M33" s="27">
        <v>0.25</v>
      </c>
      <c r="N33" s="27">
        <v>0.5</v>
      </c>
      <c r="O33" s="27">
        <v>1</v>
      </c>
      <c r="P33" s="27">
        <v>1.2</v>
      </c>
      <c r="Q33" s="27">
        <v>1.5</v>
      </c>
      <c r="R33" s="27">
        <v>1.5</v>
      </c>
      <c r="S33" s="27">
        <v>0.25</v>
      </c>
      <c r="T33" s="27">
        <v>0.5</v>
      </c>
      <c r="U33" s="27">
        <v>1</v>
      </c>
      <c r="V33" s="27">
        <v>1.2</v>
      </c>
      <c r="W33" s="27">
        <v>12</v>
      </c>
      <c r="X33" s="27">
        <v>12</v>
      </c>
      <c r="Y33" s="222">
        <v>114</v>
      </c>
      <c r="Z33" s="222">
        <f t="shared" si="0"/>
        <v>28.5</v>
      </c>
      <c r="AA33" s="222">
        <f t="shared" si="1"/>
        <v>57</v>
      </c>
      <c r="AB33" s="222">
        <f t="shared" si="2"/>
        <v>114</v>
      </c>
      <c r="AC33" s="222">
        <f t="shared" si="3"/>
        <v>136.79999999999998</v>
      </c>
      <c r="AD33" s="222">
        <f t="shared" si="4"/>
        <v>171</v>
      </c>
      <c r="AE33" s="222">
        <f t="shared" si="5"/>
        <v>0</v>
      </c>
      <c r="AF33" s="222">
        <f t="shared" si="6"/>
        <v>28.5</v>
      </c>
      <c r="AG33" s="222">
        <f t="shared" si="7"/>
        <v>57</v>
      </c>
      <c r="AH33" s="222">
        <f t="shared" si="8"/>
        <v>114</v>
      </c>
      <c r="AI33" s="222">
        <f t="shared" si="9"/>
        <v>136.79999999999998</v>
      </c>
      <c r="AJ33" s="222">
        <f t="shared" si="10"/>
        <v>171</v>
      </c>
      <c r="AK33" s="222">
        <f t="shared" si="11"/>
        <v>171</v>
      </c>
      <c r="AL33" s="5">
        <f t="shared" si="12"/>
        <v>28.5</v>
      </c>
      <c r="AM33" s="5">
        <f t="shared" si="13"/>
        <v>57</v>
      </c>
      <c r="AN33" s="5">
        <f t="shared" si="14"/>
        <v>114</v>
      </c>
      <c r="AO33" s="5">
        <f t="shared" si="15"/>
        <v>136.79999999999998</v>
      </c>
      <c r="AP33" s="5">
        <f t="shared" si="16"/>
        <v>1368</v>
      </c>
      <c r="AQ33" s="221">
        <f t="shared" si="17"/>
        <v>1368</v>
      </c>
      <c r="AR33" s="86"/>
    </row>
    <row r="34" spans="1:44" s="22" customFormat="1" ht="21.95" customHeight="1" x14ac:dyDescent="0.25">
      <c r="A34" s="2" t="s">
        <v>727</v>
      </c>
      <c r="B34" s="3" t="s">
        <v>729</v>
      </c>
      <c r="C34" s="2" t="s">
        <v>728</v>
      </c>
      <c r="D34" s="4" t="s">
        <v>730</v>
      </c>
      <c r="E34" s="4"/>
      <c r="F34" s="4" t="s">
        <v>1689</v>
      </c>
      <c r="G34" s="189">
        <v>0</v>
      </c>
      <c r="H34" s="28">
        <v>0</v>
      </c>
      <c r="I34" s="28">
        <v>0</v>
      </c>
      <c r="J34" s="28">
        <v>0.98499999999999999</v>
      </c>
      <c r="K34" s="28">
        <v>0.98499999999999999</v>
      </c>
      <c r="L34" s="28">
        <v>0.98499999999999999</v>
      </c>
      <c r="M34" s="189">
        <v>0</v>
      </c>
      <c r="N34" s="28">
        <v>0</v>
      </c>
      <c r="O34" s="28">
        <v>0</v>
      </c>
      <c r="P34" s="28">
        <v>0.98499999999999999</v>
      </c>
      <c r="Q34" s="28">
        <v>0.98499999999999999</v>
      </c>
      <c r="R34" s="28">
        <v>0.98499999999999999</v>
      </c>
      <c r="S34" s="189">
        <v>0</v>
      </c>
      <c r="T34" s="28">
        <v>0</v>
      </c>
      <c r="U34" s="28">
        <v>5.0000000000000001E-3</v>
      </c>
      <c r="V34" s="28">
        <v>1.03</v>
      </c>
      <c r="W34" s="28">
        <v>1.575</v>
      </c>
      <c r="X34" s="28">
        <v>1.575</v>
      </c>
      <c r="Y34" s="222">
        <v>28.07</v>
      </c>
      <c r="Z34" s="222">
        <f>Y34*G34</f>
        <v>0</v>
      </c>
      <c r="AA34" s="222">
        <f>Y34*H34</f>
        <v>0</v>
      </c>
      <c r="AB34" s="222">
        <f>Y34*I34</f>
        <v>0</v>
      </c>
      <c r="AC34" s="222">
        <f>Y34*J34</f>
        <v>27.648949999999999</v>
      </c>
      <c r="AD34" s="222">
        <f>Y34*K34</f>
        <v>27.648949999999999</v>
      </c>
      <c r="AE34" s="222">
        <f>Y34*L34</f>
        <v>27.648949999999999</v>
      </c>
      <c r="AF34" s="222">
        <f>Y34*M34</f>
        <v>0</v>
      </c>
      <c r="AG34" s="222">
        <f>Y34*N34</f>
        <v>0</v>
      </c>
      <c r="AH34" s="222">
        <f>Y34*O34</f>
        <v>0</v>
      </c>
      <c r="AI34" s="222">
        <f>Y34*P34</f>
        <v>27.648949999999999</v>
      </c>
      <c r="AJ34" s="222">
        <f>Y34*Q34</f>
        <v>27.648949999999999</v>
      </c>
      <c r="AK34" s="222">
        <f>Y34*R34</f>
        <v>27.648949999999999</v>
      </c>
      <c r="AL34" s="5">
        <f t="shared" si="12"/>
        <v>0</v>
      </c>
      <c r="AM34" s="5">
        <f t="shared" si="13"/>
        <v>0</v>
      </c>
      <c r="AN34" s="5">
        <f t="shared" si="14"/>
        <v>0.14035</v>
      </c>
      <c r="AO34" s="5">
        <f t="shared" si="15"/>
        <v>28.912100000000002</v>
      </c>
      <c r="AP34" s="5">
        <f t="shared" si="16"/>
        <v>44.210250000000002</v>
      </c>
      <c r="AQ34" s="221">
        <f t="shared" si="17"/>
        <v>44.210250000000002</v>
      </c>
      <c r="AR34" s="86"/>
    </row>
    <row r="35" spans="1:44" s="22" customFormat="1" ht="21.95" customHeight="1" x14ac:dyDescent="0.25">
      <c r="A35" s="2" t="s">
        <v>2274</v>
      </c>
      <c r="B35" s="3" t="s">
        <v>2275</v>
      </c>
      <c r="C35" s="4" t="s">
        <v>2276</v>
      </c>
      <c r="D35" s="4" t="s">
        <v>2273</v>
      </c>
      <c r="E35" s="4"/>
      <c r="F35" s="4" t="s">
        <v>1689</v>
      </c>
      <c r="G35" s="31">
        <v>0</v>
      </c>
      <c r="H35" s="31">
        <v>0</v>
      </c>
      <c r="I35" s="31">
        <v>4.0000000000000001E-3</v>
      </c>
      <c r="J35" s="31">
        <v>4.0000000000000001E-3</v>
      </c>
      <c r="K35" s="31">
        <v>4.0000000000000001E-3</v>
      </c>
      <c r="L35" s="31">
        <v>0</v>
      </c>
      <c r="M35" s="31">
        <v>0</v>
      </c>
      <c r="N35" s="31">
        <v>0</v>
      </c>
      <c r="O35" s="31">
        <v>4.0000000000000001E-3</v>
      </c>
      <c r="P35" s="31">
        <v>4.0000000000000001E-3</v>
      </c>
      <c r="Q35" s="31">
        <v>4.0000000000000001E-3</v>
      </c>
      <c r="R35" s="31">
        <v>4.0000000000000001E-3</v>
      </c>
      <c r="S35" s="31">
        <v>0</v>
      </c>
      <c r="T35" s="31">
        <v>0</v>
      </c>
      <c r="U35" s="31">
        <v>4.0000000000000001E-3</v>
      </c>
      <c r="V35" s="31">
        <v>4.0000000000000001E-3</v>
      </c>
      <c r="W35" s="31">
        <v>4.0000000000000001E-3</v>
      </c>
      <c r="X35" s="31">
        <v>4.0000000000000001E-3</v>
      </c>
      <c r="Y35" s="222">
        <v>156.88999999999999</v>
      </c>
      <c r="Z35" s="222">
        <f t="shared" si="0"/>
        <v>0</v>
      </c>
      <c r="AA35" s="222">
        <f t="shared" si="1"/>
        <v>0</v>
      </c>
      <c r="AB35" s="222">
        <f t="shared" si="2"/>
        <v>0.62756000000000001</v>
      </c>
      <c r="AC35" s="222">
        <f t="shared" si="3"/>
        <v>0.62756000000000001</v>
      </c>
      <c r="AD35" s="222">
        <f t="shared" si="4"/>
        <v>0.62756000000000001</v>
      </c>
      <c r="AE35" s="222">
        <f t="shared" si="5"/>
        <v>0</v>
      </c>
      <c r="AF35" s="222">
        <f t="shared" si="6"/>
        <v>0</v>
      </c>
      <c r="AG35" s="222">
        <f t="shared" si="7"/>
        <v>0</v>
      </c>
      <c r="AH35" s="222">
        <f t="shared" si="8"/>
        <v>0.62756000000000001</v>
      </c>
      <c r="AI35" s="222">
        <f t="shared" si="9"/>
        <v>0.62756000000000001</v>
      </c>
      <c r="AJ35" s="222">
        <f t="shared" si="10"/>
        <v>0.62756000000000001</v>
      </c>
      <c r="AK35" s="222">
        <f t="shared" si="11"/>
        <v>0.62756000000000001</v>
      </c>
      <c r="AL35" s="5">
        <f t="shared" si="12"/>
        <v>0</v>
      </c>
      <c r="AM35" s="5">
        <f t="shared" si="13"/>
        <v>0</v>
      </c>
      <c r="AN35" s="5">
        <f t="shared" si="14"/>
        <v>0.62756000000000001</v>
      </c>
      <c r="AO35" s="5">
        <f t="shared" si="15"/>
        <v>0.62756000000000001</v>
      </c>
      <c r="AP35" s="5">
        <f t="shared" si="16"/>
        <v>0.62756000000000001</v>
      </c>
      <c r="AQ35" s="221">
        <f t="shared" si="17"/>
        <v>0.62756000000000001</v>
      </c>
      <c r="AR35" s="86"/>
    </row>
    <row r="36" spans="1:44" s="22" customFormat="1" ht="21.95" customHeight="1" x14ac:dyDescent="0.25">
      <c r="A36" s="51" t="s">
        <v>1716</v>
      </c>
      <c r="B36" s="25" t="s">
        <v>1717</v>
      </c>
      <c r="C36" s="60" t="s">
        <v>1718</v>
      </c>
      <c r="D36" s="60" t="s">
        <v>1719</v>
      </c>
      <c r="E36" s="60"/>
      <c r="F36" s="338"/>
      <c r="G36" s="666">
        <v>4.2</v>
      </c>
      <c r="H36" s="666">
        <v>12</v>
      </c>
      <c r="I36" s="666">
        <v>12</v>
      </c>
      <c r="J36" s="666">
        <v>24</v>
      </c>
      <c r="K36" s="666">
        <v>24</v>
      </c>
      <c r="L36" s="666">
        <v>0</v>
      </c>
      <c r="M36" s="666">
        <v>4.2</v>
      </c>
      <c r="N36" s="666">
        <v>12</v>
      </c>
      <c r="O36" s="666">
        <v>12</v>
      </c>
      <c r="P36" s="666">
        <v>24</v>
      </c>
      <c r="Q36" s="666">
        <v>24</v>
      </c>
      <c r="R36" s="666">
        <v>24</v>
      </c>
      <c r="S36" s="666">
        <v>4.2</v>
      </c>
      <c r="T36" s="666">
        <v>12</v>
      </c>
      <c r="U36" s="666">
        <v>12</v>
      </c>
      <c r="V36" s="666">
        <v>24</v>
      </c>
      <c r="W36" s="666">
        <v>24</v>
      </c>
      <c r="X36" s="666">
        <v>24</v>
      </c>
      <c r="Y36" s="670">
        <v>39.83</v>
      </c>
      <c r="Z36" s="630">
        <f t="shared" si="0"/>
        <v>167.286</v>
      </c>
      <c r="AA36" s="630">
        <f t="shared" si="1"/>
        <v>477.96</v>
      </c>
      <c r="AB36" s="630">
        <f t="shared" si="2"/>
        <v>477.96</v>
      </c>
      <c r="AC36" s="630">
        <f t="shared" si="3"/>
        <v>955.92</v>
      </c>
      <c r="AD36" s="630">
        <f t="shared" si="4"/>
        <v>955.92</v>
      </c>
      <c r="AE36" s="630">
        <f t="shared" si="5"/>
        <v>0</v>
      </c>
      <c r="AF36" s="630">
        <f t="shared" si="6"/>
        <v>167.286</v>
      </c>
      <c r="AG36" s="630">
        <f t="shared" si="7"/>
        <v>477.96</v>
      </c>
      <c r="AH36" s="630">
        <f t="shared" si="8"/>
        <v>477.96</v>
      </c>
      <c r="AI36" s="630">
        <f t="shared" si="9"/>
        <v>955.92</v>
      </c>
      <c r="AJ36" s="630">
        <f t="shared" si="10"/>
        <v>955.92</v>
      </c>
      <c r="AK36" s="630">
        <f t="shared" si="11"/>
        <v>955.92</v>
      </c>
      <c r="AL36" s="622">
        <f t="shared" si="12"/>
        <v>167.286</v>
      </c>
      <c r="AM36" s="622">
        <f t="shared" si="13"/>
        <v>477.96</v>
      </c>
      <c r="AN36" s="622">
        <f t="shared" si="14"/>
        <v>477.96</v>
      </c>
      <c r="AO36" s="622">
        <f t="shared" si="15"/>
        <v>955.92</v>
      </c>
      <c r="AP36" s="622">
        <f t="shared" si="16"/>
        <v>955.92</v>
      </c>
      <c r="AQ36" s="665">
        <f t="shared" si="17"/>
        <v>955.92</v>
      </c>
      <c r="AR36" s="630"/>
    </row>
    <row r="37" spans="1:44" s="22" customFormat="1" ht="21.95" customHeight="1" x14ac:dyDescent="0.25">
      <c r="A37" s="2" t="s">
        <v>1720</v>
      </c>
      <c r="B37" s="3" t="s">
        <v>1721</v>
      </c>
      <c r="C37" s="2" t="s">
        <v>1722</v>
      </c>
      <c r="D37" s="4" t="s">
        <v>1719</v>
      </c>
      <c r="E37" s="4"/>
      <c r="F37" s="179" t="s">
        <v>1689</v>
      </c>
      <c r="G37" s="667"/>
      <c r="H37" s="667"/>
      <c r="I37" s="667"/>
      <c r="J37" s="667"/>
      <c r="K37" s="667"/>
      <c r="L37" s="667"/>
      <c r="M37" s="667"/>
      <c r="N37" s="667"/>
      <c r="O37" s="667"/>
      <c r="P37" s="667"/>
      <c r="Q37" s="667"/>
      <c r="R37" s="667"/>
      <c r="S37" s="667"/>
      <c r="T37" s="667"/>
      <c r="U37" s="667"/>
      <c r="V37" s="667"/>
      <c r="W37" s="667"/>
      <c r="X37" s="667"/>
      <c r="Y37" s="671"/>
      <c r="Z37" s="631"/>
      <c r="AA37" s="631">
        <f>Y37*H37</f>
        <v>0</v>
      </c>
      <c r="AB37" s="631">
        <f>Y37*I37</f>
        <v>0</v>
      </c>
      <c r="AC37" s="631">
        <f>Y37*J37</f>
        <v>0</v>
      </c>
      <c r="AD37" s="631">
        <f>Y37*K37</f>
        <v>0</v>
      </c>
      <c r="AE37" s="631">
        <f>Y37*L37</f>
        <v>0</v>
      </c>
      <c r="AF37" s="631">
        <f>Y37*M37</f>
        <v>0</v>
      </c>
      <c r="AG37" s="631">
        <f>Y37*N37</f>
        <v>0</v>
      </c>
      <c r="AH37" s="631">
        <f>Y37*O37</f>
        <v>0</v>
      </c>
      <c r="AI37" s="631">
        <f>Y37*P37</f>
        <v>0</v>
      </c>
      <c r="AJ37" s="631">
        <f>Y37*Q37</f>
        <v>0</v>
      </c>
      <c r="AK37" s="631">
        <f>Y37*R37</f>
        <v>0</v>
      </c>
      <c r="AL37" s="622"/>
      <c r="AM37" s="622"/>
      <c r="AN37" s="622"/>
      <c r="AO37" s="622"/>
      <c r="AP37" s="622"/>
      <c r="AQ37" s="665"/>
      <c r="AR37" s="631"/>
    </row>
    <row r="38" spans="1:44" s="22" customFormat="1" ht="21.95" customHeight="1" x14ac:dyDescent="0.25">
      <c r="A38" s="2"/>
      <c r="B38" s="418" t="s">
        <v>1003</v>
      </c>
      <c r="C38" s="2"/>
      <c r="D38" s="4"/>
      <c r="E38" s="4"/>
      <c r="F38" s="179"/>
      <c r="G38" s="197"/>
      <c r="H38" s="197"/>
      <c r="I38" s="197"/>
      <c r="J38" s="197"/>
      <c r="K38" s="197"/>
      <c r="L38" s="199"/>
      <c r="M38" s="197"/>
      <c r="N38" s="197"/>
      <c r="O38" s="197"/>
      <c r="P38" s="197"/>
      <c r="Q38" s="197"/>
      <c r="R38" s="199"/>
      <c r="S38" s="197"/>
      <c r="T38" s="197"/>
      <c r="U38" s="197"/>
      <c r="V38" s="197"/>
      <c r="W38" s="197"/>
      <c r="X38" s="199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5"/>
      <c r="AM38" s="5"/>
      <c r="AN38" s="5"/>
      <c r="AO38" s="5"/>
      <c r="AP38" s="5"/>
      <c r="AQ38" s="221"/>
      <c r="AR38" s="351"/>
    </row>
    <row r="39" spans="1:44" s="22" customFormat="1" ht="21.95" customHeight="1" x14ac:dyDescent="0.25">
      <c r="A39" s="107"/>
      <c r="B39" s="82" t="s">
        <v>1723</v>
      </c>
      <c r="C39" s="4"/>
      <c r="D39" s="4"/>
      <c r="E39" s="4"/>
      <c r="F39" s="4"/>
      <c r="G39" s="84"/>
      <c r="H39" s="84"/>
      <c r="I39" s="84"/>
      <c r="J39" s="84"/>
      <c r="K39" s="84"/>
      <c r="L39" s="147"/>
      <c r="M39" s="84"/>
      <c r="N39" s="84"/>
      <c r="O39" s="84"/>
      <c r="P39" s="84"/>
      <c r="Q39" s="84"/>
      <c r="R39" s="147"/>
      <c r="S39" s="84"/>
      <c r="T39" s="84"/>
      <c r="U39" s="84"/>
      <c r="V39" s="84"/>
      <c r="W39" s="84"/>
      <c r="X39" s="147"/>
      <c r="Y39" s="221"/>
      <c r="Z39" s="222">
        <f t="shared" si="0"/>
        <v>0</v>
      </c>
      <c r="AA39" s="222">
        <f t="shared" si="1"/>
        <v>0</v>
      </c>
      <c r="AB39" s="222">
        <f t="shared" si="2"/>
        <v>0</v>
      </c>
      <c r="AC39" s="222">
        <f t="shared" si="3"/>
        <v>0</v>
      </c>
      <c r="AD39" s="222">
        <f t="shared" si="4"/>
        <v>0</v>
      </c>
      <c r="AE39" s="222">
        <f t="shared" si="5"/>
        <v>0</v>
      </c>
      <c r="AF39" s="222">
        <f t="shared" si="6"/>
        <v>0</v>
      </c>
      <c r="AG39" s="222">
        <f t="shared" si="7"/>
        <v>0</v>
      </c>
      <c r="AH39" s="222">
        <f t="shared" si="8"/>
        <v>0</v>
      </c>
      <c r="AI39" s="222">
        <f t="shared" si="9"/>
        <v>0</v>
      </c>
      <c r="AJ39" s="222">
        <f t="shared" si="10"/>
        <v>0</v>
      </c>
      <c r="AK39" s="222">
        <f t="shared" si="11"/>
        <v>0</v>
      </c>
      <c r="AL39" s="5"/>
      <c r="AM39" s="5"/>
      <c r="AN39" s="5"/>
      <c r="AO39" s="5"/>
      <c r="AP39" s="5"/>
      <c r="AQ39" s="221"/>
      <c r="AR39" s="86"/>
    </row>
    <row r="40" spans="1:44" s="22" customFormat="1" ht="21.95" customHeight="1" x14ac:dyDescent="0.25">
      <c r="A40" s="107" t="s">
        <v>1724</v>
      </c>
      <c r="B40" s="86" t="s">
        <v>1725</v>
      </c>
      <c r="C40" s="4" t="s">
        <v>1726</v>
      </c>
      <c r="D40" s="4" t="s">
        <v>1727</v>
      </c>
      <c r="E40" s="4"/>
      <c r="F40" s="4" t="s">
        <v>1689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0.08</v>
      </c>
      <c r="Q40" s="84">
        <v>0.18</v>
      </c>
      <c r="R40" s="147">
        <v>0.3</v>
      </c>
      <c r="S40" s="84">
        <v>0</v>
      </c>
      <c r="T40" s="84">
        <v>0</v>
      </c>
      <c r="U40" s="84">
        <v>0</v>
      </c>
      <c r="V40" s="84">
        <v>0.08</v>
      </c>
      <c r="W40" s="84">
        <v>0.18</v>
      </c>
      <c r="X40" s="147">
        <v>0.24</v>
      </c>
      <c r="Y40" s="222">
        <v>35.17</v>
      </c>
      <c r="Z40" s="222">
        <f t="shared" si="0"/>
        <v>0</v>
      </c>
      <c r="AA40" s="222">
        <f t="shared" si="1"/>
        <v>0</v>
      </c>
      <c r="AB40" s="222">
        <f t="shared" si="2"/>
        <v>0</v>
      </c>
      <c r="AC40" s="222">
        <f t="shared" si="3"/>
        <v>0</v>
      </c>
      <c r="AD40" s="222">
        <f t="shared" si="4"/>
        <v>0</v>
      </c>
      <c r="AE40" s="222">
        <f t="shared" si="5"/>
        <v>0</v>
      </c>
      <c r="AF40" s="222">
        <f t="shared" si="6"/>
        <v>0</v>
      </c>
      <c r="AG40" s="222">
        <f t="shared" si="7"/>
        <v>0</v>
      </c>
      <c r="AH40" s="222">
        <f t="shared" si="8"/>
        <v>0</v>
      </c>
      <c r="AI40" s="222">
        <f t="shared" si="9"/>
        <v>2.8136000000000001</v>
      </c>
      <c r="AJ40" s="222">
        <f t="shared" si="10"/>
        <v>6.3306000000000004</v>
      </c>
      <c r="AK40" s="222">
        <f t="shared" si="11"/>
        <v>10.551</v>
      </c>
      <c r="AL40" s="5">
        <f>Y40*S40</f>
        <v>0</v>
      </c>
      <c r="AM40" s="5">
        <f>Y40*T40</f>
        <v>0</v>
      </c>
      <c r="AN40" s="5">
        <f>Y40*U40</f>
        <v>0</v>
      </c>
      <c r="AO40" s="5">
        <f>Y40*V40</f>
        <v>2.8136000000000001</v>
      </c>
      <c r="AP40" s="5">
        <f>Y40*W40</f>
        <v>6.3306000000000004</v>
      </c>
      <c r="AQ40" s="221">
        <f>Y40*X40</f>
        <v>8.4407999999999994</v>
      </c>
      <c r="AR40" s="86"/>
    </row>
    <row r="41" spans="1:44" s="22" customFormat="1" ht="21.95" customHeight="1" x14ac:dyDescent="0.25">
      <c r="A41" s="107"/>
      <c r="B41" s="82" t="s">
        <v>1728</v>
      </c>
      <c r="C41" s="4"/>
      <c r="D41" s="4"/>
      <c r="E41" s="4"/>
      <c r="F41" s="4"/>
      <c r="G41" s="84"/>
      <c r="H41" s="84"/>
      <c r="I41" s="84"/>
      <c r="J41" s="84"/>
      <c r="K41" s="84"/>
      <c r="L41" s="147"/>
      <c r="M41" s="84"/>
      <c r="N41" s="84"/>
      <c r="O41" s="84"/>
      <c r="P41" s="84"/>
      <c r="Q41" s="84"/>
      <c r="R41" s="147"/>
      <c r="S41" s="84"/>
      <c r="T41" s="84"/>
      <c r="U41" s="84"/>
      <c r="V41" s="84"/>
      <c r="W41" s="84"/>
      <c r="X41" s="147"/>
      <c r="Y41" s="221"/>
      <c r="Z41" s="222">
        <f t="shared" si="0"/>
        <v>0</v>
      </c>
      <c r="AA41" s="222">
        <f t="shared" si="1"/>
        <v>0</v>
      </c>
      <c r="AB41" s="222">
        <f t="shared" si="2"/>
        <v>0</v>
      </c>
      <c r="AC41" s="222">
        <f t="shared" si="3"/>
        <v>0</v>
      </c>
      <c r="AD41" s="222">
        <f t="shared" si="4"/>
        <v>0</v>
      </c>
      <c r="AE41" s="222">
        <f t="shared" si="5"/>
        <v>0</v>
      </c>
      <c r="AF41" s="222">
        <f t="shared" si="6"/>
        <v>0</v>
      </c>
      <c r="AG41" s="222">
        <f t="shared" si="7"/>
        <v>0</v>
      </c>
      <c r="AH41" s="222">
        <f t="shared" si="8"/>
        <v>0</v>
      </c>
      <c r="AI41" s="222">
        <f t="shared" si="9"/>
        <v>0</v>
      </c>
      <c r="AJ41" s="222">
        <f t="shared" si="10"/>
        <v>0</v>
      </c>
      <c r="AK41" s="222">
        <f t="shared" si="11"/>
        <v>0</v>
      </c>
      <c r="AL41" s="5">
        <f>Y41*S41</f>
        <v>0</v>
      </c>
      <c r="AM41" s="5">
        <f>Y41*T41</f>
        <v>0</v>
      </c>
      <c r="AN41" s="5">
        <f>Y41*U41</f>
        <v>0</v>
      </c>
      <c r="AO41" s="5">
        <f>Y41*V41</f>
        <v>0</v>
      </c>
      <c r="AP41" s="5">
        <f>Y41*W41</f>
        <v>0</v>
      </c>
      <c r="AQ41" s="221">
        <f>Y41*X41</f>
        <v>0</v>
      </c>
      <c r="AR41" s="86"/>
    </row>
    <row r="42" spans="1:44" s="22" customFormat="1" ht="21.95" customHeight="1" x14ac:dyDescent="0.25">
      <c r="A42" s="107" t="s">
        <v>1729</v>
      </c>
      <c r="B42" s="86" t="s">
        <v>1730</v>
      </c>
      <c r="C42" s="4" t="s">
        <v>1731</v>
      </c>
      <c r="D42" s="4" t="s">
        <v>1732</v>
      </c>
      <c r="E42" s="4"/>
      <c r="F42" s="4" t="s">
        <v>1684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7.0000000000000001E-3</v>
      </c>
      <c r="R42" s="147">
        <v>8.0000000000000002E-3</v>
      </c>
      <c r="S42" s="84">
        <v>0</v>
      </c>
      <c r="T42" s="84">
        <v>0</v>
      </c>
      <c r="U42" s="84">
        <v>0</v>
      </c>
      <c r="V42" s="84">
        <v>0</v>
      </c>
      <c r="W42" s="323">
        <v>6.9999999999999999E-4</v>
      </c>
      <c r="X42" s="324">
        <v>6.9999999999999999E-4</v>
      </c>
      <c r="Y42" s="227">
        <v>21.5</v>
      </c>
      <c r="Z42" s="222">
        <f t="shared" si="0"/>
        <v>0</v>
      </c>
      <c r="AA42" s="222">
        <f t="shared" si="1"/>
        <v>0</v>
      </c>
      <c r="AB42" s="222">
        <f t="shared" si="2"/>
        <v>0</v>
      </c>
      <c r="AC42" s="222">
        <f t="shared" si="3"/>
        <v>0</v>
      </c>
      <c r="AD42" s="222">
        <f t="shared" si="4"/>
        <v>0</v>
      </c>
      <c r="AE42" s="222">
        <f t="shared" si="5"/>
        <v>0</v>
      </c>
      <c r="AF42" s="222">
        <f t="shared" si="6"/>
        <v>0</v>
      </c>
      <c r="AG42" s="222">
        <f t="shared" si="7"/>
        <v>0</v>
      </c>
      <c r="AH42" s="222">
        <f t="shared" si="8"/>
        <v>0</v>
      </c>
      <c r="AI42" s="222">
        <f t="shared" si="9"/>
        <v>0</v>
      </c>
      <c r="AJ42" s="222">
        <f t="shared" si="10"/>
        <v>0.15049999999999999</v>
      </c>
      <c r="AK42" s="222">
        <f t="shared" si="11"/>
        <v>0.17200000000000001</v>
      </c>
      <c r="AL42" s="5">
        <f>Y42*S42</f>
        <v>0</v>
      </c>
      <c r="AM42" s="5">
        <f>Y42*T42</f>
        <v>0</v>
      </c>
      <c r="AN42" s="5">
        <f>Y42*U42</f>
        <v>0</v>
      </c>
      <c r="AO42" s="5">
        <f>Y42*V42</f>
        <v>0</v>
      </c>
      <c r="AP42" s="5">
        <f>Y42*W42</f>
        <v>1.5049999999999999E-2</v>
      </c>
      <c r="AQ42" s="221">
        <f>Y42*X42</f>
        <v>1.5049999999999999E-2</v>
      </c>
      <c r="AR42" s="86"/>
    </row>
    <row r="43" spans="1:44" s="22" customFormat="1" ht="21.95" customHeight="1" x14ac:dyDescent="0.25">
      <c r="A43" s="107"/>
      <c r="B43" s="77" t="s">
        <v>2302</v>
      </c>
      <c r="C43" s="4"/>
      <c r="D43" s="4"/>
      <c r="E43" s="4"/>
      <c r="F43" s="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227"/>
      <c r="Z43" s="222">
        <f t="shared" si="0"/>
        <v>0</v>
      </c>
      <c r="AA43" s="222">
        <f t="shared" si="1"/>
        <v>0</v>
      </c>
      <c r="AB43" s="222">
        <f t="shared" si="2"/>
        <v>0</v>
      </c>
      <c r="AC43" s="222">
        <f t="shared" si="3"/>
        <v>0</v>
      </c>
      <c r="AD43" s="222">
        <f t="shared" si="4"/>
        <v>0</v>
      </c>
      <c r="AE43" s="222">
        <f t="shared" si="5"/>
        <v>0</v>
      </c>
      <c r="AF43" s="222">
        <f t="shared" si="6"/>
        <v>0</v>
      </c>
      <c r="AG43" s="222">
        <f t="shared" si="7"/>
        <v>0</v>
      </c>
      <c r="AH43" s="222">
        <f t="shared" si="8"/>
        <v>0</v>
      </c>
      <c r="AI43" s="222">
        <f t="shared" si="9"/>
        <v>0</v>
      </c>
      <c r="AJ43" s="222">
        <f t="shared" si="10"/>
        <v>0</v>
      </c>
      <c r="AK43" s="222">
        <f t="shared" si="11"/>
        <v>0</v>
      </c>
      <c r="AL43" s="5"/>
      <c r="AM43" s="5"/>
      <c r="AN43" s="5"/>
      <c r="AO43" s="5"/>
      <c r="AP43" s="5"/>
      <c r="AQ43" s="221"/>
      <c r="AR43" s="86"/>
    </row>
    <row r="44" spans="1:44" s="22" customFormat="1" ht="21.95" customHeight="1" x14ac:dyDescent="0.25">
      <c r="A44" s="107" t="s">
        <v>2303</v>
      </c>
      <c r="B44" s="86" t="s">
        <v>2304</v>
      </c>
      <c r="C44" s="4" t="s">
        <v>2305</v>
      </c>
      <c r="D44" s="4" t="s">
        <v>2306</v>
      </c>
      <c r="E44" s="4"/>
      <c r="F44" s="4" t="s">
        <v>1689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0.1</v>
      </c>
      <c r="N44" s="84">
        <v>0.5</v>
      </c>
      <c r="O44" s="84">
        <v>1</v>
      </c>
      <c r="P44" s="84">
        <v>2</v>
      </c>
      <c r="Q44" s="84">
        <v>3</v>
      </c>
      <c r="R44" s="84">
        <v>6</v>
      </c>
      <c r="S44" s="84">
        <v>0.1</v>
      </c>
      <c r="T44" s="84">
        <v>0.5</v>
      </c>
      <c r="U44" s="84">
        <v>1</v>
      </c>
      <c r="V44" s="84">
        <v>2</v>
      </c>
      <c r="W44" s="84">
        <v>3</v>
      </c>
      <c r="X44" s="84">
        <v>6</v>
      </c>
      <c r="Y44" s="227">
        <v>52.51</v>
      </c>
      <c r="Z44" s="222">
        <f t="shared" si="0"/>
        <v>0</v>
      </c>
      <c r="AA44" s="222">
        <f t="shared" si="1"/>
        <v>0</v>
      </c>
      <c r="AB44" s="222">
        <f t="shared" si="2"/>
        <v>0</v>
      </c>
      <c r="AC44" s="222">
        <f t="shared" si="3"/>
        <v>0</v>
      </c>
      <c r="AD44" s="222">
        <f t="shared" si="4"/>
        <v>0</v>
      </c>
      <c r="AE44" s="222">
        <f t="shared" si="5"/>
        <v>0</v>
      </c>
      <c r="AF44" s="222">
        <f t="shared" si="6"/>
        <v>5.2510000000000003</v>
      </c>
      <c r="AG44" s="222">
        <f t="shared" si="7"/>
        <v>26.254999999999999</v>
      </c>
      <c r="AH44" s="222">
        <f t="shared" si="8"/>
        <v>52.51</v>
      </c>
      <c r="AI44" s="222">
        <f t="shared" si="9"/>
        <v>105.02</v>
      </c>
      <c r="AJ44" s="222">
        <f t="shared" si="10"/>
        <v>157.53</v>
      </c>
      <c r="AK44" s="222">
        <f t="shared" si="11"/>
        <v>315.06</v>
      </c>
      <c r="AL44" s="5">
        <f>Y44*S44</f>
        <v>5.2510000000000003</v>
      </c>
      <c r="AM44" s="5">
        <f>Y44*T44</f>
        <v>26.254999999999999</v>
      </c>
      <c r="AN44" s="5">
        <f>Y44*U44</f>
        <v>52.51</v>
      </c>
      <c r="AO44" s="5">
        <f>Y44*V44</f>
        <v>105.02</v>
      </c>
      <c r="AP44" s="5">
        <f>Y44*W44</f>
        <v>157.53</v>
      </c>
      <c r="AQ44" s="221">
        <f>Y44*X44</f>
        <v>315.06</v>
      </c>
      <c r="AR44" s="86"/>
    </row>
    <row r="45" spans="1:44" s="114" customFormat="1" ht="21.95" customHeight="1" x14ac:dyDescent="0.25">
      <c r="A45" s="6"/>
      <c r="B45" s="111" t="s">
        <v>1733</v>
      </c>
      <c r="C45" s="4"/>
      <c r="D45" s="4"/>
      <c r="E45" s="4"/>
      <c r="F45" s="4"/>
      <c r="G45" s="19"/>
      <c r="H45" s="19"/>
      <c r="I45" s="19"/>
      <c r="J45" s="19"/>
      <c r="K45" s="19"/>
      <c r="L45" s="149"/>
      <c r="M45" s="19"/>
      <c r="N45" s="19"/>
      <c r="O45" s="19"/>
      <c r="P45" s="19"/>
      <c r="Q45" s="19"/>
      <c r="R45" s="149"/>
      <c r="S45" s="19"/>
      <c r="T45" s="19"/>
      <c r="U45" s="19"/>
      <c r="V45" s="19"/>
      <c r="W45" s="19"/>
      <c r="X45" s="149"/>
      <c r="Y45" s="224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5"/>
      <c r="AM45" s="5"/>
      <c r="AN45" s="5"/>
      <c r="AO45" s="5"/>
      <c r="AP45" s="5"/>
      <c r="AQ45" s="221"/>
      <c r="AR45" s="117"/>
    </row>
    <row r="46" spans="1:44" s="114" customFormat="1" ht="21.95" customHeight="1" x14ac:dyDescent="0.25">
      <c r="A46" s="6"/>
      <c r="B46" s="82" t="s">
        <v>1734</v>
      </c>
      <c r="C46" s="4"/>
      <c r="D46" s="4"/>
      <c r="E46" s="4"/>
      <c r="F46" s="4"/>
      <c r="G46" s="19"/>
      <c r="H46" s="19"/>
      <c r="I46" s="19"/>
      <c r="J46" s="19"/>
      <c r="K46" s="19"/>
      <c r="L46" s="149"/>
      <c r="M46" s="19"/>
      <c r="N46" s="19"/>
      <c r="O46" s="19"/>
      <c r="P46" s="19"/>
      <c r="Q46" s="19"/>
      <c r="R46" s="149"/>
      <c r="S46" s="19"/>
      <c r="T46" s="19"/>
      <c r="U46" s="19"/>
      <c r="V46" s="19"/>
      <c r="W46" s="19"/>
      <c r="X46" s="149"/>
      <c r="Y46" s="224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5"/>
      <c r="AM46" s="5"/>
      <c r="AN46" s="5"/>
      <c r="AO46" s="5"/>
      <c r="AP46" s="5"/>
      <c r="AQ46" s="221"/>
      <c r="AR46" s="117"/>
    </row>
    <row r="47" spans="1:44" s="114" customFormat="1" ht="21.95" customHeight="1" x14ac:dyDescent="0.25">
      <c r="A47" s="116" t="s">
        <v>1735</v>
      </c>
      <c r="B47" s="117" t="s">
        <v>1736</v>
      </c>
      <c r="C47" s="116" t="s">
        <v>1737</v>
      </c>
      <c r="D47" s="116" t="s">
        <v>1738</v>
      </c>
      <c r="E47" s="116"/>
      <c r="F47" s="116" t="s">
        <v>1689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3</v>
      </c>
      <c r="Q47" s="118">
        <v>8</v>
      </c>
      <c r="R47" s="150">
        <v>10</v>
      </c>
      <c r="S47" s="118">
        <v>0</v>
      </c>
      <c r="T47" s="118">
        <v>0</v>
      </c>
      <c r="U47" s="118">
        <v>0</v>
      </c>
      <c r="V47" s="118">
        <v>3</v>
      </c>
      <c r="W47" s="118">
        <v>5</v>
      </c>
      <c r="X47" s="150">
        <v>8</v>
      </c>
      <c r="Y47" s="190">
        <v>19.940000000000001</v>
      </c>
      <c r="Z47" s="222">
        <f t="shared" ref="Z47:Z108" si="18">Y47*G47</f>
        <v>0</v>
      </c>
      <c r="AA47" s="222">
        <f t="shared" ref="AA47:AA108" si="19">Y47*H47</f>
        <v>0</v>
      </c>
      <c r="AB47" s="222">
        <f t="shared" ref="AB47:AB108" si="20">Y47*I47</f>
        <v>0</v>
      </c>
      <c r="AC47" s="222">
        <f t="shared" ref="AC47:AC108" si="21">Y47*J47</f>
        <v>0</v>
      </c>
      <c r="AD47" s="222">
        <f t="shared" ref="AD47:AD108" si="22">Y47*K47</f>
        <v>0</v>
      </c>
      <c r="AE47" s="222">
        <f t="shared" ref="AE47:AE108" si="23">Y47*L47</f>
        <v>0</v>
      </c>
      <c r="AF47" s="222">
        <f t="shared" si="6"/>
        <v>0</v>
      </c>
      <c r="AG47" s="222">
        <f t="shared" si="7"/>
        <v>0</v>
      </c>
      <c r="AH47" s="222">
        <f t="shared" si="8"/>
        <v>0</v>
      </c>
      <c r="AI47" s="222">
        <f t="shared" si="9"/>
        <v>59.820000000000007</v>
      </c>
      <c r="AJ47" s="222">
        <f t="shared" si="10"/>
        <v>159.52000000000001</v>
      </c>
      <c r="AK47" s="222">
        <f t="shared" si="11"/>
        <v>199.4</v>
      </c>
      <c r="AL47" s="5">
        <f>Y47*S47</f>
        <v>0</v>
      </c>
      <c r="AM47" s="5">
        <f>Y47*T47</f>
        <v>0</v>
      </c>
      <c r="AN47" s="5">
        <f>Y47*U47</f>
        <v>0</v>
      </c>
      <c r="AO47" s="5">
        <f>Y47*V47</f>
        <v>59.820000000000007</v>
      </c>
      <c r="AP47" s="5">
        <f>Y47*W47</f>
        <v>99.7</v>
      </c>
      <c r="AQ47" s="221">
        <f>Y47*X47</f>
        <v>159.52000000000001</v>
      </c>
      <c r="AR47" s="117"/>
    </row>
    <row r="48" spans="1:44" s="22" customFormat="1" ht="21.95" customHeight="1" x14ac:dyDescent="0.25">
      <c r="A48" s="13"/>
      <c r="B48" s="111" t="s">
        <v>1739</v>
      </c>
      <c r="C48" s="13"/>
      <c r="D48" s="13"/>
      <c r="E48" s="13"/>
      <c r="F48" s="13"/>
      <c r="G48" s="21"/>
      <c r="H48" s="21"/>
      <c r="I48" s="21"/>
      <c r="J48" s="21"/>
      <c r="K48" s="21"/>
      <c r="L48" s="146"/>
      <c r="M48" s="21"/>
      <c r="N48" s="21"/>
      <c r="O48" s="21"/>
      <c r="P48" s="21"/>
      <c r="Q48" s="21"/>
      <c r="R48" s="146"/>
      <c r="S48" s="21"/>
      <c r="T48" s="21"/>
      <c r="U48" s="21"/>
      <c r="V48" s="21"/>
      <c r="W48" s="21"/>
      <c r="X48" s="146"/>
      <c r="Y48" s="221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5"/>
      <c r="AM48" s="5"/>
      <c r="AN48" s="5"/>
      <c r="AO48" s="5"/>
      <c r="AP48" s="5"/>
      <c r="AQ48" s="221"/>
      <c r="AR48" s="86"/>
    </row>
    <row r="49" spans="1:44" s="22" customFormat="1" ht="21.95" customHeight="1" x14ac:dyDescent="0.25">
      <c r="A49" s="13"/>
      <c r="B49" s="111" t="s">
        <v>1740</v>
      </c>
      <c r="C49" s="13"/>
      <c r="D49" s="13"/>
      <c r="E49" s="13"/>
      <c r="F49" s="13"/>
      <c r="G49" s="295"/>
      <c r="H49" s="295"/>
      <c r="I49" s="295"/>
      <c r="J49" s="295"/>
      <c r="K49" s="295"/>
      <c r="L49" s="296"/>
      <c r="M49" s="21"/>
      <c r="N49" s="21"/>
      <c r="O49" s="21"/>
      <c r="P49" s="21"/>
      <c r="Q49" s="21"/>
      <c r="R49" s="146"/>
      <c r="S49" s="21"/>
      <c r="T49" s="21"/>
      <c r="U49" s="21"/>
      <c r="V49" s="21"/>
      <c r="W49" s="21"/>
      <c r="X49" s="146"/>
      <c r="Y49" s="221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5"/>
      <c r="AM49" s="5"/>
      <c r="AN49" s="5"/>
      <c r="AO49" s="5"/>
      <c r="AP49" s="5"/>
      <c r="AQ49" s="221"/>
      <c r="AR49" s="86"/>
    </row>
    <row r="50" spans="1:44" s="22" customFormat="1" ht="21.95" customHeight="1" x14ac:dyDescent="0.25">
      <c r="A50" s="13"/>
      <c r="B50" s="82" t="s">
        <v>1741</v>
      </c>
      <c r="C50" s="13"/>
      <c r="D50" s="13"/>
      <c r="E50" s="13"/>
      <c r="F50" s="13"/>
      <c r="G50" s="137">
        <v>0</v>
      </c>
      <c r="H50" s="137">
        <v>8.0000000000000002E-3</v>
      </c>
      <c r="I50" s="137">
        <v>1.6</v>
      </c>
      <c r="J50" s="137">
        <v>6.75</v>
      </c>
      <c r="K50" s="137">
        <v>20.09</v>
      </c>
      <c r="L50" s="160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0.5</v>
      </c>
      <c r="W50" s="21">
        <v>1</v>
      </c>
      <c r="X50" s="21">
        <v>1</v>
      </c>
      <c r="Y50" s="224">
        <v>23.2</v>
      </c>
      <c r="Z50" s="222">
        <f t="shared" si="18"/>
        <v>0</v>
      </c>
      <c r="AA50" s="222">
        <f t="shared" si="19"/>
        <v>0.18559999999999999</v>
      </c>
      <c r="AB50" s="222">
        <f t="shared" si="20"/>
        <v>37.119999999999997</v>
      </c>
      <c r="AC50" s="222">
        <f t="shared" si="21"/>
        <v>156.6</v>
      </c>
      <c r="AD50" s="222">
        <f t="shared" si="22"/>
        <v>466.08799999999997</v>
      </c>
      <c r="AE50" s="222">
        <f t="shared" si="23"/>
        <v>0</v>
      </c>
      <c r="AF50" s="222">
        <f t="shared" si="6"/>
        <v>0</v>
      </c>
      <c r="AG50" s="222">
        <f t="shared" si="7"/>
        <v>0</v>
      </c>
      <c r="AH50" s="222">
        <f t="shared" si="8"/>
        <v>0</v>
      </c>
      <c r="AI50" s="222">
        <f t="shared" si="9"/>
        <v>0</v>
      </c>
      <c r="AJ50" s="222">
        <f t="shared" si="10"/>
        <v>0</v>
      </c>
      <c r="AK50" s="222">
        <f t="shared" si="11"/>
        <v>0</v>
      </c>
      <c r="AL50" s="5">
        <f>Y50*S50</f>
        <v>0</v>
      </c>
      <c r="AM50" s="5">
        <f>Y50*T50</f>
        <v>0</v>
      </c>
      <c r="AN50" s="5">
        <f>Y50*U50</f>
        <v>0</v>
      </c>
      <c r="AO50" s="5">
        <f>Y50*V50</f>
        <v>11.6</v>
      </c>
      <c r="AP50" s="5">
        <f>Y50*W50</f>
        <v>23.2</v>
      </c>
      <c r="AQ50" s="221">
        <f>Y50*X50</f>
        <v>23.2</v>
      </c>
      <c r="AR50" s="86"/>
    </row>
    <row r="51" spans="1:44" s="114" customFormat="1" ht="21.95" customHeight="1" x14ac:dyDescent="0.25">
      <c r="A51" s="11" t="s">
        <v>1742</v>
      </c>
      <c r="B51" s="117" t="s">
        <v>1743</v>
      </c>
      <c r="C51" s="4" t="s">
        <v>1744</v>
      </c>
      <c r="D51" s="8" t="s">
        <v>1745</v>
      </c>
      <c r="E51" s="11" t="s">
        <v>1746</v>
      </c>
      <c r="F51" s="116" t="s">
        <v>1689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0.5</v>
      </c>
      <c r="Q51" s="118">
        <v>1</v>
      </c>
      <c r="R51" s="150">
        <v>1</v>
      </c>
      <c r="S51" s="118">
        <v>0</v>
      </c>
      <c r="T51" s="118">
        <v>0</v>
      </c>
      <c r="U51" s="118">
        <v>0</v>
      </c>
      <c r="V51" s="118">
        <v>0.5</v>
      </c>
      <c r="W51" s="118">
        <v>1</v>
      </c>
      <c r="X51" s="150">
        <v>1</v>
      </c>
      <c r="Y51" s="224">
        <v>23.2</v>
      </c>
      <c r="Z51" s="222">
        <f t="shared" si="18"/>
        <v>0</v>
      </c>
      <c r="AA51" s="222">
        <f t="shared" si="19"/>
        <v>0</v>
      </c>
      <c r="AB51" s="222">
        <f t="shared" si="20"/>
        <v>0</v>
      </c>
      <c r="AC51" s="222">
        <f t="shared" si="21"/>
        <v>0</v>
      </c>
      <c r="AD51" s="222">
        <f t="shared" si="22"/>
        <v>0</v>
      </c>
      <c r="AE51" s="222">
        <f t="shared" si="23"/>
        <v>0</v>
      </c>
      <c r="AF51" s="222">
        <f t="shared" si="6"/>
        <v>0</v>
      </c>
      <c r="AG51" s="222">
        <f t="shared" si="7"/>
        <v>0</v>
      </c>
      <c r="AH51" s="222">
        <f t="shared" si="8"/>
        <v>0</v>
      </c>
      <c r="AI51" s="222">
        <f t="shared" si="9"/>
        <v>11.6</v>
      </c>
      <c r="AJ51" s="222">
        <f t="shared" si="10"/>
        <v>23.2</v>
      </c>
      <c r="AK51" s="222">
        <f t="shared" si="11"/>
        <v>23.2</v>
      </c>
      <c r="AL51" s="5">
        <f>Y51*S51</f>
        <v>0</v>
      </c>
      <c r="AM51" s="5">
        <f>Y51*T51</f>
        <v>0</v>
      </c>
      <c r="AN51" s="5">
        <f>Y51*U51</f>
        <v>0</v>
      </c>
      <c r="AO51" s="5">
        <f>Y51*V51</f>
        <v>11.6</v>
      </c>
      <c r="AP51" s="5">
        <f>Y51*W51</f>
        <v>23.2</v>
      </c>
      <c r="AQ51" s="221">
        <f>Y51*X51</f>
        <v>23.2</v>
      </c>
      <c r="AR51" s="117"/>
    </row>
    <row r="52" spans="1:44" s="114" customFormat="1" ht="21.95" customHeight="1" x14ac:dyDescent="0.25">
      <c r="A52" s="116" t="s">
        <v>1747</v>
      </c>
      <c r="B52" s="117" t="s">
        <v>1743</v>
      </c>
      <c r="C52" s="4" t="s">
        <v>1748</v>
      </c>
      <c r="D52" s="8" t="s">
        <v>1745</v>
      </c>
      <c r="E52" s="116" t="s">
        <v>1749</v>
      </c>
      <c r="F52" s="116" t="s">
        <v>1689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5</v>
      </c>
      <c r="R52" s="150">
        <v>7</v>
      </c>
      <c r="S52" s="118">
        <v>0</v>
      </c>
      <c r="T52" s="118">
        <v>0</v>
      </c>
      <c r="U52" s="118">
        <v>0</v>
      </c>
      <c r="V52" s="118">
        <v>0</v>
      </c>
      <c r="W52" s="118">
        <v>4</v>
      </c>
      <c r="X52" s="150">
        <v>5</v>
      </c>
      <c r="Y52" s="224">
        <v>23.2</v>
      </c>
      <c r="Z52" s="222">
        <f t="shared" si="18"/>
        <v>0</v>
      </c>
      <c r="AA52" s="222">
        <f t="shared" si="19"/>
        <v>0</v>
      </c>
      <c r="AB52" s="222">
        <f t="shared" si="20"/>
        <v>0</v>
      </c>
      <c r="AC52" s="222">
        <f t="shared" si="21"/>
        <v>0</v>
      </c>
      <c r="AD52" s="222">
        <f t="shared" si="22"/>
        <v>0</v>
      </c>
      <c r="AE52" s="222">
        <f t="shared" si="23"/>
        <v>0</v>
      </c>
      <c r="AF52" s="222">
        <f t="shared" si="6"/>
        <v>0</v>
      </c>
      <c r="AG52" s="222">
        <f t="shared" si="7"/>
        <v>0</v>
      </c>
      <c r="AH52" s="222">
        <f t="shared" si="8"/>
        <v>0</v>
      </c>
      <c r="AI52" s="222">
        <f t="shared" si="9"/>
        <v>0</v>
      </c>
      <c r="AJ52" s="222">
        <f t="shared" si="10"/>
        <v>116</v>
      </c>
      <c r="AK52" s="222">
        <f t="shared" si="11"/>
        <v>162.4</v>
      </c>
      <c r="AL52" s="5">
        <f>Y52*S52</f>
        <v>0</v>
      </c>
      <c r="AM52" s="5">
        <f>Y52*T52</f>
        <v>0</v>
      </c>
      <c r="AN52" s="5">
        <f>Y52*U52</f>
        <v>0</v>
      </c>
      <c r="AO52" s="5">
        <f>Y52*V52</f>
        <v>0</v>
      </c>
      <c r="AP52" s="5">
        <f>Y52*W52</f>
        <v>92.8</v>
      </c>
      <c r="AQ52" s="221">
        <f>Y52*X52</f>
        <v>116</v>
      </c>
      <c r="AR52" s="117"/>
    </row>
    <row r="53" spans="1:44" s="22" customFormat="1" ht="21.95" customHeight="1" x14ac:dyDescent="0.25">
      <c r="A53" s="2" t="s">
        <v>2331</v>
      </c>
      <c r="B53" s="117" t="s">
        <v>1743</v>
      </c>
      <c r="C53" s="4" t="s">
        <v>1750</v>
      </c>
      <c r="D53" s="8" t="s">
        <v>1745</v>
      </c>
      <c r="E53" s="2" t="s">
        <v>2332</v>
      </c>
      <c r="F53" s="2" t="s">
        <v>1689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1</v>
      </c>
      <c r="R53" s="149">
        <v>2</v>
      </c>
      <c r="S53" s="19">
        <v>0</v>
      </c>
      <c r="T53" s="19">
        <v>0</v>
      </c>
      <c r="U53" s="19">
        <v>0</v>
      </c>
      <c r="V53" s="19">
        <v>0</v>
      </c>
      <c r="W53" s="19">
        <v>1</v>
      </c>
      <c r="X53" s="149">
        <v>2</v>
      </c>
      <c r="Y53" s="228">
        <v>28.26</v>
      </c>
      <c r="Z53" s="222">
        <f t="shared" si="18"/>
        <v>0</v>
      </c>
      <c r="AA53" s="222">
        <f t="shared" si="19"/>
        <v>0</v>
      </c>
      <c r="AB53" s="222">
        <f t="shared" si="20"/>
        <v>0</v>
      </c>
      <c r="AC53" s="222">
        <f t="shared" si="21"/>
        <v>0</v>
      </c>
      <c r="AD53" s="222">
        <f t="shared" si="22"/>
        <v>0</v>
      </c>
      <c r="AE53" s="222">
        <f t="shared" si="23"/>
        <v>0</v>
      </c>
      <c r="AF53" s="222">
        <f t="shared" si="6"/>
        <v>0</v>
      </c>
      <c r="AG53" s="222">
        <f t="shared" si="7"/>
        <v>0</v>
      </c>
      <c r="AH53" s="222">
        <f t="shared" si="8"/>
        <v>0</v>
      </c>
      <c r="AI53" s="222">
        <f t="shared" si="9"/>
        <v>0</v>
      </c>
      <c r="AJ53" s="222">
        <f t="shared" si="10"/>
        <v>28.26</v>
      </c>
      <c r="AK53" s="222">
        <f t="shared" si="11"/>
        <v>56.52</v>
      </c>
      <c r="AL53" s="5">
        <f>Y53*S53</f>
        <v>0</v>
      </c>
      <c r="AM53" s="5">
        <f>Y53*T53</f>
        <v>0</v>
      </c>
      <c r="AN53" s="5">
        <f>Y53*U53</f>
        <v>0</v>
      </c>
      <c r="AO53" s="5">
        <f>Y53*V53</f>
        <v>0</v>
      </c>
      <c r="AP53" s="5">
        <f>Y53*W53</f>
        <v>28.26</v>
      </c>
      <c r="AQ53" s="221">
        <f>Y53*X53</f>
        <v>56.52</v>
      </c>
      <c r="AR53" s="86"/>
    </row>
    <row r="54" spans="1:44" s="22" customFormat="1" ht="21.95" customHeight="1" x14ac:dyDescent="0.25">
      <c r="A54" s="107"/>
      <c r="B54" s="82" t="s">
        <v>1751</v>
      </c>
      <c r="C54" s="4"/>
      <c r="D54" s="4"/>
      <c r="E54" s="4"/>
      <c r="F54" s="4"/>
      <c r="G54" s="284">
        <v>0</v>
      </c>
      <c r="H54" s="284">
        <v>1.2E-2</v>
      </c>
      <c r="I54" s="284">
        <v>1.68</v>
      </c>
      <c r="J54" s="284">
        <v>7.05</v>
      </c>
      <c r="K54" s="284">
        <v>21</v>
      </c>
      <c r="L54" s="138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/>
      <c r="T54" s="19"/>
      <c r="U54" s="19"/>
      <c r="V54" s="19"/>
      <c r="W54" s="19"/>
      <c r="X54" s="19"/>
      <c r="Y54" s="221">
        <v>23.85</v>
      </c>
      <c r="Z54" s="222">
        <f t="shared" si="18"/>
        <v>0</v>
      </c>
      <c r="AA54" s="222">
        <f t="shared" si="19"/>
        <v>0.28620000000000001</v>
      </c>
      <c r="AB54" s="222">
        <f t="shared" si="20"/>
        <v>40.067999999999998</v>
      </c>
      <c r="AC54" s="222">
        <f t="shared" si="21"/>
        <v>168.14250000000001</v>
      </c>
      <c r="AD54" s="222">
        <f t="shared" si="22"/>
        <v>500.85</v>
      </c>
      <c r="AE54" s="222">
        <f t="shared" si="23"/>
        <v>0</v>
      </c>
      <c r="AF54" s="222">
        <f t="shared" si="6"/>
        <v>0</v>
      </c>
      <c r="AG54" s="222">
        <f t="shared" si="7"/>
        <v>0</v>
      </c>
      <c r="AH54" s="222">
        <f t="shared" si="8"/>
        <v>0</v>
      </c>
      <c r="AI54" s="222">
        <f t="shared" si="9"/>
        <v>0</v>
      </c>
      <c r="AJ54" s="222">
        <f t="shared" si="10"/>
        <v>0</v>
      </c>
      <c r="AK54" s="222">
        <f t="shared" si="11"/>
        <v>0</v>
      </c>
      <c r="AL54" s="5"/>
      <c r="AM54" s="5"/>
      <c r="AN54" s="5"/>
      <c r="AO54" s="5"/>
      <c r="AP54" s="5"/>
      <c r="AQ54" s="221"/>
      <c r="AR54" s="86"/>
    </row>
    <row r="55" spans="1:44" s="22" customFormat="1" ht="21.95" customHeight="1" x14ac:dyDescent="0.25">
      <c r="A55" s="107" t="s">
        <v>1752</v>
      </c>
      <c r="B55" s="86" t="s">
        <v>1743</v>
      </c>
      <c r="C55" s="4" t="s">
        <v>1748</v>
      </c>
      <c r="D55" s="8" t="s">
        <v>1745</v>
      </c>
      <c r="E55" s="4">
        <v>25</v>
      </c>
      <c r="F55" s="4" t="s">
        <v>1689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1</v>
      </c>
      <c r="R55" s="147">
        <v>1.2</v>
      </c>
      <c r="S55" s="84">
        <v>0</v>
      </c>
      <c r="T55" s="84">
        <v>0</v>
      </c>
      <c r="U55" s="84">
        <v>0</v>
      </c>
      <c r="V55" s="84">
        <v>0</v>
      </c>
      <c r="W55" s="84">
        <v>1</v>
      </c>
      <c r="X55" s="147">
        <v>1.2</v>
      </c>
      <c r="Y55" s="221">
        <v>23.85</v>
      </c>
      <c r="Z55" s="222">
        <f t="shared" si="18"/>
        <v>0</v>
      </c>
      <c r="AA55" s="222">
        <f t="shared" si="19"/>
        <v>0</v>
      </c>
      <c r="AB55" s="222">
        <f t="shared" si="20"/>
        <v>0</v>
      </c>
      <c r="AC55" s="222">
        <f t="shared" si="21"/>
        <v>0</v>
      </c>
      <c r="AD55" s="222">
        <f t="shared" si="22"/>
        <v>0</v>
      </c>
      <c r="AE55" s="222">
        <f t="shared" si="23"/>
        <v>0</v>
      </c>
      <c r="AF55" s="222">
        <f t="shared" si="6"/>
        <v>0</v>
      </c>
      <c r="AG55" s="222">
        <f t="shared" si="7"/>
        <v>0</v>
      </c>
      <c r="AH55" s="222">
        <f t="shared" si="8"/>
        <v>0</v>
      </c>
      <c r="AI55" s="222">
        <f t="shared" si="9"/>
        <v>0</v>
      </c>
      <c r="AJ55" s="222">
        <f t="shared" si="10"/>
        <v>23.85</v>
      </c>
      <c r="AK55" s="222">
        <f t="shared" si="11"/>
        <v>28.62</v>
      </c>
      <c r="AL55" s="5">
        <f>Y55*S55</f>
        <v>0</v>
      </c>
      <c r="AM55" s="5">
        <f>Y55*T55</f>
        <v>0</v>
      </c>
      <c r="AN55" s="5">
        <f>Y55*U55</f>
        <v>0</v>
      </c>
      <c r="AO55" s="5">
        <f>Y55*V55</f>
        <v>0</v>
      </c>
      <c r="AP55" s="5">
        <f>Y55*W55</f>
        <v>23.85</v>
      </c>
      <c r="AQ55" s="221">
        <f>Y55*X55</f>
        <v>28.62</v>
      </c>
      <c r="AR55" s="86"/>
    </row>
    <row r="56" spans="1:44" s="114" customFormat="1" ht="21.95" customHeight="1" x14ac:dyDescent="0.25">
      <c r="A56" s="116" t="s">
        <v>1753</v>
      </c>
      <c r="B56" s="117" t="s">
        <v>1743</v>
      </c>
      <c r="C56" s="4" t="s">
        <v>1748</v>
      </c>
      <c r="D56" s="8" t="s">
        <v>1745</v>
      </c>
      <c r="E56" s="116" t="s">
        <v>1754</v>
      </c>
      <c r="F56" s="116" t="s">
        <v>1689</v>
      </c>
      <c r="G56" s="118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118">
        <v>0</v>
      </c>
      <c r="N56" s="84">
        <v>0</v>
      </c>
      <c r="O56" s="84">
        <v>0</v>
      </c>
      <c r="P56" s="118">
        <v>0</v>
      </c>
      <c r="Q56" s="118">
        <v>3</v>
      </c>
      <c r="R56" s="149">
        <v>3.8</v>
      </c>
      <c r="S56" s="118">
        <v>0</v>
      </c>
      <c r="T56" s="84">
        <v>0</v>
      </c>
      <c r="U56" s="84">
        <v>0</v>
      </c>
      <c r="V56" s="118">
        <v>0</v>
      </c>
      <c r="W56" s="118">
        <v>2</v>
      </c>
      <c r="X56" s="149">
        <v>2.5</v>
      </c>
      <c r="Y56" s="224">
        <v>23.2</v>
      </c>
      <c r="Z56" s="222">
        <f t="shared" si="18"/>
        <v>0</v>
      </c>
      <c r="AA56" s="222">
        <f t="shared" si="19"/>
        <v>0</v>
      </c>
      <c r="AB56" s="222">
        <f t="shared" si="20"/>
        <v>0</v>
      </c>
      <c r="AC56" s="222">
        <f t="shared" si="21"/>
        <v>0</v>
      </c>
      <c r="AD56" s="222">
        <f t="shared" si="22"/>
        <v>0</v>
      </c>
      <c r="AE56" s="222">
        <f t="shared" si="23"/>
        <v>0</v>
      </c>
      <c r="AF56" s="222">
        <f t="shared" si="6"/>
        <v>0</v>
      </c>
      <c r="AG56" s="222">
        <f t="shared" si="7"/>
        <v>0</v>
      </c>
      <c r="AH56" s="222">
        <f t="shared" si="8"/>
        <v>0</v>
      </c>
      <c r="AI56" s="222">
        <f t="shared" si="9"/>
        <v>0</v>
      </c>
      <c r="AJ56" s="222">
        <f t="shared" si="10"/>
        <v>69.599999999999994</v>
      </c>
      <c r="AK56" s="222">
        <f t="shared" si="11"/>
        <v>88.16</v>
      </c>
      <c r="AL56" s="5">
        <f>Y56*S56</f>
        <v>0</v>
      </c>
      <c r="AM56" s="5">
        <f>Y56*T56</f>
        <v>0</v>
      </c>
      <c r="AN56" s="5">
        <f>Y56*U56</f>
        <v>0</v>
      </c>
      <c r="AO56" s="5">
        <f>Y56*V56</f>
        <v>0</v>
      </c>
      <c r="AP56" s="5">
        <f>Y56*W56</f>
        <v>46.4</v>
      </c>
      <c r="AQ56" s="221">
        <f>Y56*X56</f>
        <v>58</v>
      </c>
      <c r="AR56" s="117"/>
    </row>
    <row r="57" spans="1:44" s="114" customFormat="1" ht="21.95" customHeight="1" x14ac:dyDescent="0.25">
      <c r="A57" s="116" t="s">
        <v>1755</v>
      </c>
      <c r="B57" s="117" t="s">
        <v>1743</v>
      </c>
      <c r="C57" s="4" t="s">
        <v>1748</v>
      </c>
      <c r="D57" s="8" t="s">
        <v>1745</v>
      </c>
      <c r="E57" s="116" t="s">
        <v>1756</v>
      </c>
      <c r="F57" s="116" t="s">
        <v>1689</v>
      </c>
      <c r="G57" s="118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118">
        <v>0</v>
      </c>
      <c r="N57" s="84">
        <v>0</v>
      </c>
      <c r="O57" s="84">
        <v>0</v>
      </c>
      <c r="P57" s="118">
        <v>0</v>
      </c>
      <c r="Q57" s="118">
        <v>2</v>
      </c>
      <c r="R57" s="149">
        <v>10</v>
      </c>
      <c r="S57" s="118">
        <v>0</v>
      </c>
      <c r="T57" s="84">
        <v>0</v>
      </c>
      <c r="U57" s="84">
        <v>0</v>
      </c>
      <c r="V57" s="118">
        <v>0</v>
      </c>
      <c r="W57" s="118">
        <v>2</v>
      </c>
      <c r="X57" s="149">
        <v>2.5</v>
      </c>
      <c r="Y57" s="221">
        <v>23.85</v>
      </c>
      <c r="Z57" s="222">
        <f t="shared" si="18"/>
        <v>0</v>
      </c>
      <c r="AA57" s="222">
        <f t="shared" si="19"/>
        <v>0</v>
      </c>
      <c r="AB57" s="222">
        <f t="shared" si="20"/>
        <v>0</v>
      </c>
      <c r="AC57" s="222">
        <f t="shared" si="21"/>
        <v>0</v>
      </c>
      <c r="AD57" s="222">
        <f t="shared" si="22"/>
        <v>0</v>
      </c>
      <c r="AE57" s="222">
        <f t="shared" si="23"/>
        <v>0</v>
      </c>
      <c r="AF57" s="222">
        <f t="shared" si="6"/>
        <v>0</v>
      </c>
      <c r="AG57" s="222">
        <f t="shared" si="7"/>
        <v>0</v>
      </c>
      <c r="AH57" s="222">
        <f t="shared" si="8"/>
        <v>0</v>
      </c>
      <c r="AI57" s="222">
        <f t="shared" si="9"/>
        <v>0</v>
      </c>
      <c r="AJ57" s="222">
        <f t="shared" si="10"/>
        <v>47.7</v>
      </c>
      <c r="AK57" s="222">
        <f t="shared" si="11"/>
        <v>238.5</v>
      </c>
      <c r="AL57" s="5">
        <f>Y57*S57</f>
        <v>0</v>
      </c>
      <c r="AM57" s="5">
        <f>Y57*T57</f>
        <v>0</v>
      </c>
      <c r="AN57" s="5">
        <f>Y57*U57</f>
        <v>0</v>
      </c>
      <c r="AO57" s="5">
        <f>Y57*V57</f>
        <v>0</v>
      </c>
      <c r="AP57" s="5">
        <f>Y57*W57</f>
        <v>47.7</v>
      </c>
      <c r="AQ57" s="221">
        <f>Y57*X57</f>
        <v>59.625</v>
      </c>
      <c r="AR57" s="117"/>
    </row>
    <row r="58" spans="1:44" s="114" customFormat="1" ht="21.95" customHeight="1" x14ac:dyDescent="0.25">
      <c r="A58" s="6"/>
      <c r="B58" s="82" t="s">
        <v>1757</v>
      </c>
      <c r="C58" s="4"/>
      <c r="D58" s="4"/>
      <c r="E58" s="4"/>
      <c r="F58" s="4"/>
      <c r="G58" s="137">
        <v>0</v>
      </c>
      <c r="H58" s="137">
        <v>8.9999999999999993E-3</v>
      </c>
      <c r="I58" s="137">
        <v>1.27</v>
      </c>
      <c r="J58" s="137">
        <v>5.37</v>
      </c>
      <c r="K58" s="137">
        <v>15.98</v>
      </c>
      <c r="L58" s="284">
        <v>0</v>
      </c>
      <c r="M58" s="118">
        <v>0</v>
      </c>
      <c r="N58" s="84">
        <v>0</v>
      </c>
      <c r="O58" s="84">
        <v>0</v>
      </c>
      <c r="P58" s="118">
        <v>0</v>
      </c>
      <c r="Q58" s="118">
        <v>0</v>
      </c>
      <c r="R58" s="118">
        <v>0</v>
      </c>
      <c r="S58" s="118"/>
      <c r="T58" s="118"/>
      <c r="U58" s="118"/>
      <c r="V58" s="118"/>
      <c r="W58" s="118"/>
      <c r="X58" s="118"/>
      <c r="Y58" s="229">
        <v>22.1</v>
      </c>
      <c r="Z58" s="222">
        <f t="shared" si="18"/>
        <v>0</v>
      </c>
      <c r="AA58" s="222">
        <f t="shared" si="19"/>
        <v>0.19889999999999999</v>
      </c>
      <c r="AB58" s="222">
        <f t="shared" si="20"/>
        <v>28.067000000000004</v>
      </c>
      <c r="AC58" s="222">
        <f t="shared" si="21"/>
        <v>118.67700000000001</v>
      </c>
      <c r="AD58" s="222">
        <f t="shared" si="22"/>
        <v>353.15800000000002</v>
      </c>
      <c r="AE58" s="222">
        <f t="shared" si="23"/>
        <v>0</v>
      </c>
      <c r="AF58" s="222">
        <f t="shared" si="6"/>
        <v>0</v>
      </c>
      <c r="AG58" s="222">
        <f t="shared" si="7"/>
        <v>0</v>
      </c>
      <c r="AH58" s="222">
        <f t="shared" si="8"/>
        <v>0</v>
      </c>
      <c r="AI58" s="222">
        <f t="shared" si="9"/>
        <v>0</v>
      </c>
      <c r="AJ58" s="222">
        <f t="shared" si="10"/>
        <v>0</v>
      </c>
      <c r="AK58" s="222">
        <f t="shared" si="11"/>
        <v>0</v>
      </c>
      <c r="AL58" s="5"/>
      <c r="AM58" s="5"/>
      <c r="AN58" s="5"/>
      <c r="AO58" s="5"/>
      <c r="AP58" s="5"/>
      <c r="AQ58" s="221"/>
      <c r="AR58" s="117"/>
    </row>
    <row r="59" spans="1:44" s="114" customFormat="1" ht="21.95" customHeight="1" x14ac:dyDescent="0.25">
      <c r="A59" s="11" t="s">
        <v>1758</v>
      </c>
      <c r="B59" s="117" t="s">
        <v>1743</v>
      </c>
      <c r="C59" s="4" t="s">
        <v>1750</v>
      </c>
      <c r="D59" s="8" t="s">
        <v>1745</v>
      </c>
      <c r="E59" s="116" t="s">
        <v>1759</v>
      </c>
      <c r="F59" s="116" t="s">
        <v>1689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0.2</v>
      </c>
      <c r="Q59" s="118">
        <v>1</v>
      </c>
      <c r="R59" s="150">
        <v>1</v>
      </c>
      <c r="S59" s="118">
        <v>0</v>
      </c>
      <c r="T59" s="118">
        <v>0</v>
      </c>
      <c r="U59" s="118">
        <v>0</v>
      </c>
      <c r="V59" s="118">
        <v>0.2</v>
      </c>
      <c r="W59" s="118">
        <v>1</v>
      </c>
      <c r="X59" s="150">
        <v>1</v>
      </c>
      <c r="Y59" s="229">
        <v>22.1</v>
      </c>
      <c r="Z59" s="222">
        <f t="shared" si="18"/>
        <v>0</v>
      </c>
      <c r="AA59" s="222">
        <f t="shared" si="19"/>
        <v>0</v>
      </c>
      <c r="AB59" s="222">
        <f t="shared" si="20"/>
        <v>0</v>
      </c>
      <c r="AC59" s="222">
        <f t="shared" si="21"/>
        <v>0</v>
      </c>
      <c r="AD59" s="222">
        <f t="shared" si="22"/>
        <v>0</v>
      </c>
      <c r="AE59" s="222">
        <f t="shared" si="23"/>
        <v>0</v>
      </c>
      <c r="AF59" s="222">
        <f t="shared" si="6"/>
        <v>0</v>
      </c>
      <c r="AG59" s="222">
        <f t="shared" si="7"/>
        <v>0</v>
      </c>
      <c r="AH59" s="222">
        <f t="shared" si="8"/>
        <v>0</v>
      </c>
      <c r="AI59" s="222">
        <f t="shared" si="9"/>
        <v>4.4200000000000008</v>
      </c>
      <c r="AJ59" s="222">
        <f t="shared" si="10"/>
        <v>22.1</v>
      </c>
      <c r="AK59" s="222">
        <f t="shared" si="11"/>
        <v>22.1</v>
      </c>
      <c r="AL59" s="5">
        <f>Y59*S59</f>
        <v>0</v>
      </c>
      <c r="AM59" s="5">
        <f>Y59*T59</f>
        <v>0</v>
      </c>
      <c r="AN59" s="5">
        <f>Y59*U59</f>
        <v>0</v>
      </c>
      <c r="AO59" s="5">
        <f>Y59*V59</f>
        <v>4.4200000000000008</v>
      </c>
      <c r="AP59" s="5">
        <f>Y59*W59</f>
        <v>22.1</v>
      </c>
      <c r="AQ59" s="221">
        <f>Y59*X59</f>
        <v>22.1</v>
      </c>
      <c r="AR59" s="117"/>
    </row>
    <row r="60" spans="1:44" s="114" customFormat="1" ht="21.95" customHeight="1" x14ac:dyDescent="0.25">
      <c r="A60" s="11" t="s">
        <v>1760</v>
      </c>
      <c r="B60" s="117" t="s">
        <v>1743</v>
      </c>
      <c r="C60" s="4" t="s">
        <v>1750</v>
      </c>
      <c r="D60" s="8" t="s">
        <v>1745</v>
      </c>
      <c r="E60" s="116" t="s">
        <v>1761</v>
      </c>
      <c r="F60" s="116" t="s">
        <v>1689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1.5</v>
      </c>
      <c r="Q60" s="118">
        <v>5</v>
      </c>
      <c r="R60" s="150">
        <v>6</v>
      </c>
      <c r="S60" s="118">
        <v>0</v>
      </c>
      <c r="T60" s="118">
        <v>0</v>
      </c>
      <c r="U60" s="118">
        <v>0</v>
      </c>
      <c r="V60" s="118">
        <v>1.5</v>
      </c>
      <c r="W60" s="118">
        <v>3</v>
      </c>
      <c r="X60" s="150">
        <v>4.5</v>
      </c>
      <c r="Y60" s="229">
        <v>22.1</v>
      </c>
      <c r="Z60" s="222">
        <f t="shared" si="18"/>
        <v>0</v>
      </c>
      <c r="AA60" s="222">
        <f t="shared" si="19"/>
        <v>0</v>
      </c>
      <c r="AB60" s="222">
        <f t="shared" si="20"/>
        <v>0</v>
      </c>
      <c r="AC60" s="222">
        <f t="shared" si="21"/>
        <v>0</v>
      </c>
      <c r="AD60" s="222">
        <f t="shared" si="22"/>
        <v>0</v>
      </c>
      <c r="AE60" s="222">
        <f t="shared" si="23"/>
        <v>0</v>
      </c>
      <c r="AF60" s="222">
        <f t="shared" si="6"/>
        <v>0</v>
      </c>
      <c r="AG60" s="222">
        <f t="shared" si="7"/>
        <v>0</v>
      </c>
      <c r="AH60" s="222">
        <f t="shared" si="8"/>
        <v>0</v>
      </c>
      <c r="AI60" s="222">
        <f t="shared" si="9"/>
        <v>33.150000000000006</v>
      </c>
      <c r="AJ60" s="222">
        <f t="shared" si="10"/>
        <v>110.5</v>
      </c>
      <c r="AK60" s="222">
        <f t="shared" si="11"/>
        <v>132.60000000000002</v>
      </c>
      <c r="AL60" s="5">
        <f>Y60*S60</f>
        <v>0</v>
      </c>
      <c r="AM60" s="5">
        <f>Y60*T60</f>
        <v>0</v>
      </c>
      <c r="AN60" s="5">
        <f>Y60*U60</f>
        <v>0</v>
      </c>
      <c r="AO60" s="5">
        <f>Y60*V60</f>
        <v>33.150000000000006</v>
      </c>
      <c r="AP60" s="5">
        <f>Y60*W60</f>
        <v>66.300000000000011</v>
      </c>
      <c r="AQ60" s="221">
        <f>Y60*X60</f>
        <v>99.45</v>
      </c>
      <c r="AR60" s="117"/>
    </row>
    <row r="61" spans="1:44" s="114" customFormat="1" ht="21.95" customHeight="1" x14ac:dyDescent="0.25">
      <c r="A61" s="11" t="s">
        <v>1762</v>
      </c>
      <c r="B61" s="117" t="s">
        <v>1763</v>
      </c>
      <c r="C61" s="4" t="s">
        <v>1764</v>
      </c>
      <c r="D61" s="8" t="s">
        <v>1765</v>
      </c>
      <c r="E61" s="116" t="s">
        <v>1766</v>
      </c>
      <c r="F61" s="116" t="s">
        <v>1689</v>
      </c>
      <c r="G61" s="118">
        <v>0</v>
      </c>
      <c r="H61" s="118">
        <v>0</v>
      </c>
      <c r="I61" s="118">
        <v>0</v>
      </c>
      <c r="J61" s="118">
        <v>0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3</v>
      </c>
      <c r="R61" s="150">
        <v>5</v>
      </c>
      <c r="S61" s="118">
        <v>0</v>
      </c>
      <c r="T61" s="118">
        <v>0</v>
      </c>
      <c r="U61" s="118">
        <v>0</v>
      </c>
      <c r="V61" s="118">
        <v>0</v>
      </c>
      <c r="W61" s="118">
        <v>3</v>
      </c>
      <c r="X61" s="150">
        <v>4.5</v>
      </c>
      <c r="Y61" s="228">
        <v>42.92</v>
      </c>
      <c r="Z61" s="222">
        <f t="shared" si="18"/>
        <v>0</v>
      </c>
      <c r="AA61" s="222">
        <f t="shared" si="19"/>
        <v>0</v>
      </c>
      <c r="AB61" s="222">
        <f t="shared" si="20"/>
        <v>0</v>
      </c>
      <c r="AC61" s="222">
        <f t="shared" si="21"/>
        <v>0</v>
      </c>
      <c r="AD61" s="222">
        <f t="shared" si="22"/>
        <v>0</v>
      </c>
      <c r="AE61" s="222">
        <f t="shared" si="23"/>
        <v>0</v>
      </c>
      <c r="AF61" s="222">
        <f t="shared" si="6"/>
        <v>0</v>
      </c>
      <c r="AG61" s="222">
        <f t="shared" si="7"/>
        <v>0</v>
      </c>
      <c r="AH61" s="222">
        <f t="shared" si="8"/>
        <v>0</v>
      </c>
      <c r="AI61" s="222">
        <f t="shared" si="9"/>
        <v>0</v>
      </c>
      <c r="AJ61" s="222">
        <f t="shared" si="10"/>
        <v>128.76</v>
      </c>
      <c r="AK61" s="222">
        <f t="shared" si="11"/>
        <v>214.60000000000002</v>
      </c>
      <c r="AL61" s="5">
        <f>Y61*S61</f>
        <v>0</v>
      </c>
      <c r="AM61" s="5">
        <f>Y61*T61</f>
        <v>0</v>
      </c>
      <c r="AN61" s="5">
        <f>Y61*U61</f>
        <v>0</v>
      </c>
      <c r="AO61" s="5">
        <f>Y61*V61</f>
        <v>0</v>
      </c>
      <c r="AP61" s="5">
        <f>Y61*W61</f>
        <v>128.76</v>
      </c>
      <c r="AQ61" s="221">
        <f>Y61*X61</f>
        <v>193.14000000000001</v>
      </c>
      <c r="AR61" s="117"/>
    </row>
    <row r="62" spans="1:44" s="22" customFormat="1" ht="21.95" customHeight="1" x14ac:dyDescent="0.25">
      <c r="A62" s="107"/>
      <c r="B62" s="111" t="s">
        <v>1767</v>
      </c>
      <c r="C62" s="4"/>
      <c r="D62" s="4"/>
      <c r="E62" s="4"/>
      <c r="F62" s="4"/>
      <c r="G62" s="137">
        <v>0</v>
      </c>
      <c r="H62" s="137">
        <v>2.5999999999999999E-2</v>
      </c>
      <c r="I62" s="137">
        <v>3.5</v>
      </c>
      <c r="J62" s="137">
        <v>14.78</v>
      </c>
      <c r="K62" s="137">
        <v>43.83</v>
      </c>
      <c r="L62" s="137">
        <v>0</v>
      </c>
      <c r="M62" s="119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/>
      <c r="T62" s="84"/>
      <c r="U62" s="84"/>
      <c r="V62" s="84"/>
      <c r="W62" s="84"/>
      <c r="X62" s="84"/>
      <c r="Y62" s="221">
        <v>23.1</v>
      </c>
      <c r="Z62" s="222">
        <f t="shared" si="18"/>
        <v>0</v>
      </c>
      <c r="AA62" s="222">
        <f t="shared" si="19"/>
        <v>0.60060000000000002</v>
      </c>
      <c r="AB62" s="222">
        <f t="shared" si="20"/>
        <v>80.850000000000009</v>
      </c>
      <c r="AC62" s="222">
        <f t="shared" si="21"/>
        <v>341.41800000000001</v>
      </c>
      <c r="AD62" s="222">
        <f t="shared" si="22"/>
        <v>1012.4730000000001</v>
      </c>
      <c r="AE62" s="222">
        <f t="shared" si="23"/>
        <v>0</v>
      </c>
      <c r="AF62" s="222">
        <f t="shared" si="6"/>
        <v>0</v>
      </c>
      <c r="AG62" s="222">
        <f t="shared" si="7"/>
        <v>0</v>
      </c>
      <c r="AH62" s="222">
        <f t="shared" si="8"/>
        <v>0</v>
      </c>
      <c r="AI62" s="222">
        <f t="shared" si="9"/>
        <v>0</v>
      </c>
      <c r="AJ62" s="222">
        <f t="shared" si="10"/>
        <v>0</v>
      </c>
      <c r="AK62" s="222">
        <f t="shared" si="11"/>
        <v>0</v>
      </c>
      <c r="AL62" s="5">
        <f>Y62*S62</f>
        <v>0</v>
      </c>
      <c r="AM62" s="5">
        <f>Y62*T62</f>
        <v>0</v>
      </c>
      <c r="AN62" s="5">
        <f>Y62*U62</f>
        <v>0</v>
      </c>
      <c r="AO62" s="5">
        <f>Y62*V62</f>
        <v>0</v>
      </c>
      <c r="AP62" s="5">
        <f>Y62*W62</f>
        <v>0</v>
      </c>
      <c r="AQ62" s="221">
        <f>Y62*X62</f>
        <v>0</v>
      </c>
      <c r="AR62" s="86"/>
    </row>
    <row r="63" spans="1:44" s="22" customFormat="1" ht="21.95" customHeight="1" x14ac:dyDescent="0.25">
      <c r="A63" s="107"/>
      <c r="B63" s="82" t="s">
        <v>2333</v>
      </c>
      <c r="C63" s="4"/>
      <c r="D63" s="4"/>
      <c r="E63" s="4"/>
      <c r="F63" s="4"/>
      <c r="G63" s="119"/>
      <c r="H63" s="119"/>
      <c r="I63" s="119"/>
      <c r="J63" s="119"/>
      <c r="K63" s="119"/>
      <c r="L63" s="288"/>
      <c r="M63" s="119"/>
      <c r="N63" s="84"/>
      <c r="O63" s="84"/>
      <c r="P63" s="84"/>
      <c r="Q63" s="84"/>
      <c r="R63" s="147"/>
      <c r="S63" s="84"/>
      <c r="T63" s="84"/>
      <c r="U63" s="84"/>
      <c r="V63" s="84"/>
      <c r="W63" s="84"/>
      <c r="X63" s="147"/>
      <c r="Y63" s="221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5"/>
      <c r="AM63" s="5"/>
      <c r="AN63" s="5"/>
      <c r="AO63" s="5"/>
      <c r="AP63" s="5"/>
      <c r="AQ63" s="221"/>
      <c r="AR63" s="86"/>
    </row>
    <row r="64" spans="1:44" s="22" customFormat="1" ht="21.95" customHeight="1" x14ac:dyDescent="0.25">
      <c r="A64" s="2" t="s">
        <v>2334</v>
      </c>
      <c r="B64" s="86" t="s">
        <v>1743</v>
      </c>
      <c r="C64" s="2" t="s">
        <v>1769</v>
      </c>
      <c r="D64" s="4" t="s">
        <v>1770</v>
      </c>
      <c r="E64" s="4">
        <v>36</v>
      </c>
      <c r="F64" s="4" t="s">
        <v>1689</v>
      </c>
      <c r="G64" s="119">
        <v>0</v>
      </c>
      <c r="H64" s="119">
        <v>0</v>
      </c>
      <c r="I64" s="119">
        <v>0</v>
      </c>
      <c r="J64" s="119">
        <v>0</v>
      </c>
      <c r="K64" s="119">
        <v>0</v>
      </c>
      <c r="L64" s="119">
        <v>0</v>
      </c>
      <c r="M64" s="119">
        <v>0</v>
      </c>
      <c r="N64" s="84">
        <v>0</v>
      </c>
      <c r="O64" s="84">
        <v>0</v>
      </c>
      <c r="P64" s="84">
        <v>0.5</v>
      </c>
      <c r="Q64" s="84">
        <v>1</v>
      </c>
      <c r="R64" s="147">
        <v>1</v>
      </c>
      <c r="S64" s="84">
        <v>0</v>
      </c>
      <c r="T64" s="84">
        <v>0</v>
      </c>
      <c r="U64" s="84">
        <v>0</v>
      </c>
      <c r="V64" s="84">
        <v>0.5</v>
      </c>
      <c r="W64" s="84">
        <v>1</v>
      </c>
      <c r="X64" s="147">
        <v>1</v>
      </c>
      <c r="Y64" s="221">
        <v>23.1</v>
      </c>
      <c r="Z64" s="222">
        <f t="shared" si="18"/>
        <v>0</v>
      </c>
      <c r="AA64" s="222">
        <f t="shared" si="19"/>
        <v>0</v>
      </c>
      <c r="AB64" s="222">
        <f t="shared" si="20"/>
        <v>0</v>
      </c>
      <c r="AC64" s="222">
        <f t="shared" si="21"/>
        <v>0</v>
      </c>
      <c r="AD64" s="222">
        <f t="shared" si="22"/>
        <v>0</v>
      </c>
      <c r="AE64" s="222">
        <f t="shared" si="23"/>
        <v>0</v>
      </c>
      <c r="AF64" s="222">
        <f t="shared" si="6"/>
        <v>0</v>
      </c>
      <c r="AG64" s="222">
        <f t="shared" si="7"/>
        <v>0</v>
      </c>
      <c r="AH64" s="222">
        <f t="shared" si="8"/>
        <v>0</v>
      </c>
      <c r="AI64" s="222">
        <f t="shared" si="9"/>
        <v>11.55</v>
      </c>
      <c r="AJ64" s="222">
        <f t="shared" si="10"/>
        <v>23.1</v>
      </c>
      <c r="AK64" s="222">
        <f t="shared" si="11"/>
        <v>23.1</v>
      </c>
      <c r="AL64" s="5">
        <f>Y64*S64</f>
        <v>0</v>
      </c>
      <c r="AM64" s="5">
        <f>Y64*T64</f>
        <v>0</v>
      </c>
      <c r="AN64" s="5">
        <f>Y64*U64</f>
        <v>0</v>
      </c>
      <c r="AO64" s="5">
        <f>Y64*V64</f>
        <v>11.55</v>
      </c>
      <c r="AP64" s="5">
        <f>Y64*W64</f>
        <v>23.1</v>
      </c>
      <c r="AQ64" s="221">
        <f>Y64*X64</f>
        <v>23.1</v>
      </c>
      <c r="AR64" s="86"/>
    </row>
    <row r="65" spans="1:44" s="22" customFormat="1" ht="21.95" customHeight="1" x14ac:dyDescent="0.25">
      <c r="A65" s="107"/>
      <c r="B65" s="82" t="s">
        <v>1768</v>
      </c>
      <c r="C65" s="4"/>
      <c r="D65" s="4"/>
      <c r="E65" s="4"/>
      <c r="F65" s="4"/>
      <c r="G65" s="119"/>
      <c r="H65" s="119"/>
      <c r="I65" s="119"/>
      <c r="J65" s="119"/>
      <c r="K65" s="119"/>
      <c r="L65" s="288"/>
      <c r="M65" s="119"/>
      <c r="N65" s="84"/>
      <c r="O65" s="84"/>
      <c r="P65" s="84"/>
      <c r="Q65" s="84"/>
      <c r="R65" s="147"/>
      <c r="S65" s="84"/>
      <c r="T65" s="84"/>
      <c r="U65" s="84"/>
      <c r="V65" s="84"/>
      <c r="W65" s="84"/>
      <c r="X65" s="147"/>
      <c r="Y65" s="221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5"/>
      <c r="AM65" s="5"/>
      <c r="AN65" s="5"/>
      <c r="AO65" s="5"/>
      <c r="AP65" s="5"/>
      <c r="AQ65" s="221"/>
      <c r="AR65" s="86"/>
    </row>
    <row r="66" spans="1:44" s="22" customFormat="1" ht="21.95" customHeight="1" x14ac:dyDescent="0.25">
      <c r="A66" s="2" t="s">
        <v>1771</v>
      </c>
      <c r="B66" s="86" t="s">
        <v>1772</v>
      </c>
      <c r="C66" s="2" t="s">
        <v>1769</v>
      </c>
      <c r="D66" s="4" t="s">
        <v>1773</v>
      </c>
      <c r="E66" s="4">
        <v>24</v>
      </c>
      <c r="F66" s="4" t="s">
        <v>1689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>
        <v>0</v>
      </c>
      <c r="N66" s="84">
        <v>0</v>
      </c>
      <c r="O66" s="84">
        <v>0</v>
      </c>
      <c r="P66" s="84">
        <v>0</v>
      </c>
      <c r="Q66" s="84">
        <v>0.3</v>
      </c>
      <c r="R66" s="147">
        <v>0.3</v>
      </c>
      <c r="S66" s="84">
        <v>0</v>
      </c>
      <c r="T66" s="84">
        <v>0</v>
      </c>
      <c r="U66" s="84">
        <v>0</v>
      </c>
      <c r="V66" s="84">
        <v>0</v>
      </c>
      <c r="W66" s="84">
        <v>0.3</v>
      </c>
      <c r="X66" s="147">
        <v>0.3</v>
      </c>
      <c r="Y66" s="221">
        <v>28.26</v>
      </c>
      <c r="Z66" s="222">
        <f t="shared" si="18"/>
        <v>0</v>
      </c>
      <c r="AA66" s="222">
        <f t="shared" si="19"/>
        <v>0</v>
      </c>
      <c r="AB66" s="222">
        <f t="shared" si="20"/>
        <v>0</v>
      </c>
      <c r="AC66" s="222">
        <f t="shared" si="21"/>
        <v>0</v>
      </c>
      <c r="AD66" s="222">
        <f t="shared" si="22"/>
        <v>0</v>
      </c>
      <c r="AE66" s="222">
        <f t="shared" si="23"/>
        <v>0</v>
      </c>
      <c r="AF66" s="222">
        <f t="shared" si="6"/>
        <v>0</v>
      </c>
      <c r="AG66" s="222">
        <f t="shared" si="7"/>
        <v>0</v>
      </c>
      <c r="AH66" s="222">
        <f t="shared" si="8"/>
        <v>0</v>
      </c>
      <c r="AI66" s="222">
        <f t="shared" si="9"/>
        <v>0</v>
      </c>
      <c r="AJ66" s="222">
        <f t="shared" si="10"/>
        <v>8.4779999999999998</v>
      </c>
      <c r="AK66" s="222">
        <f t="shared" si="11"/>
        <v>8.4779999999999998</v>
      </c>
      <c r="AL66" s="5">
        <f>Y66*S66</f>
        <v>0</v>
      </c>
      <c r="AM66" s="5">
        <f>Y66*T66</f>
        <v>0</v>
      </c>
      <c r="AN66" s="5">
        <f>Y66*U66</f>
        <v>0</v>
      </c>
      <c r="AO66" s="5">
        <f>Y66*V66</f>
        <v>0</v>
      </c>
      <c r="AP66" s="5">
        <f>Y66*W66</f>
        <v>8.4779999999999998</v>
      </c>
      <c r="AQ66" s="221">
        <f>Y66*X66</f>
        <v>8.4779999999999998</v>
      </c>
      <c r="AR66" s="86"/>
    </row>
    <row r="67" spans="1:44" s="22" customFormat="1" ht="21.95" customHeight="1" x14ac:dyDescent="0.25">
      <c r="A67" s="107"/>
      <c r="B67" s="111" t="s">
        <v>1774</v>
      </c>
      <c r="C67" s="4"/>
      <c r="D67" s="4"/>
      <c r="E67" s="4"/>
      <c r="F67" s="4"/>
      <c r="G67" s="284"/>
      <c r="H67" s="284"/>
      <c r="I67" s="284"/>
      <c r="J67" s="284"/>
      <c r="K67" s="284"/>
      <c r="L67" s="277"/>
      <c r="M67" s="119"/>
      <c r="N67" s="84"/>
      <c r="O67" s="84"/>
      <c r="P67" s="84"/>
      <c r="Q67" s="84"/>
      <c r="R67" s="147"/>
      <c r="S67" s="84"/>
      <c r="T67" s="84"/>
      <c r="U67" s="84"/>
      <c r="V67" s="84"/>
      <c r="W67" s="84"/>
      <c r="X67" s="147"/>
      <c r="Y67" s="221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5"/>
      <c r="AM67" s="5"/>
      <c r="AN67" s="5"/>
      <c r="AO67" s="5"/>
      <c r="AP67" s="5"/>
      <c r="AQ67" s="221"/>
      <c r="AR67" s="86"/>
    </row>
    <row r="68" spans="1:44" s="22" customFormat="1" ht="21.95" customHeight="1" x14ac:dyDescent="0.25">
      <c r="A68" s="107"/>
      <c r="B68" s="82" t="s">
        <v>1775</v>
      </c>
      <c r="C68" s="4"/>
      <c r="D68" s="4"/>
      <c r="E68" s="4"/>
      <c r="F68" s="4"/>
      <c r="G68" s="284">
        <v>0</v>
      </c>
      <c r="H68" s="284">
        <v>2E-3</v>
      </c>
      <c r="I68" s="284">
        <v>0.25</v>
      </c>
      <c r="J68" s="284">
        <v>1.07</v>
      </c>
      <c r="K68" s="284">
        <v>3.2</v>
      </c>
      <c r="L68" s="277">
        <v>0</v>
      </c>
      <c r="M68" s="119">
        <v>0</v>
      </c>
      <c r="N68" s="84">
        <v>0</v>
      </c>
      <c r="O68" s="84">
        <v>0</v>
      </c>
      <c r="P68" s="84">
        <v>0</v>
      </c>
      <c r="Q68" s="84">
        <v>0</v>
      </c>
      <c r="R68" s="84">
        <v>0</v>
      </c>
      <c r="S68" s="84">
        <v>0</v>
      </c>
      <c r="T68" s="84">
        <v>0</v>
      </c>
      <c r="U68" s="84">
        <v>0</v>
      </c>
      <c r="V68" s="84">
        <v>0</v>
      </c>
      <c r="W68" s="84">
        <v>0</v>
      </c>
      <c r="X68" s="84">
        <v>0</v>
      </c>
      <c r="Y68" s="228">
        <v>21.82</v>
      </c>
      <c r="Z68" s="222">
        <f t="shared" si="18"/>
        <v>0</v>
      </c>
      <c r="AA68" s="222">
        <f t="shared" si="19"/>
        <v>4.3639999999999998E-2</v>
      </c>
      <c r="AB68" s="222">
        <f t="shared" si="20"/>
        <v>5.4550000000000001</v>
      </c>
      <c r="AC68" s="222">
        <f t="shared" si="21"/>
        <v>23.3474</v>
      </c>
      <c r="AD68" s="222">
        <f t="shared" si="22"/>
        <v>69.823999999999998</v>
      </c>
      <c r="AE68" s="222">
        <f t="shared" si="23"/>
        <v>0</v>
      </c>
      <c r="AF68" s="222">
        <f t="shared" si="6"/>
        <v>0</v>
      </c>
      <c r="AG68" s="222">
        <f t="shared" si="7"/>
        <v>0</v>
      </c>
      <c r="AH68" s="222">
        <f t="shared" si="8"/>
        <v>0</v>
      </c>
      <c r="AI68" s="222">
        <f t="shared" si="9"/>
        <v>0</v>
      </c>
      <c r="AJ68" s="222">
        <f t="shared" si="10"/>
        <v>0</v>
      </c>
      <c r="AK68" s="222">
        <f t="shared" si="11"/>
        <v>0</v>
      </c>
      <c r="AL68" s="5">
        <f>Y68*S68</f>
        <v>0</v>
      </c>
      <c r="AM68" s="5">
        <f>Y68*T68</f>
        <v>0</v>
      </c>
      <c r="AN68" s="5">
        <f>Y68*U68</f>
        <v>0</v>
      </c>
      <c r="AO68" s="5">
        <f>Y68*V68</f>
        <v>0</v>
      </c>
      <c r="AP68" s="5">
        <f>Y68*W68</f>
        <v>0</v>
      </c>
      <c r="AQ68" s="221">
        <f>Y68*X68</f>
        <v>0</v>
      </c>
      <c r="AR68" s="86"/>
    </row>
    <row r="69" spans="1:44" s="22" customFormat="1" ht="21.95" customHeight="1" x14ac:dyDescent="0.25">
      <c r="A69" s="2" t="s">
        <v>1776</v>
      </c>
      <c r="B69" s="117" t="s">
        <v>1777</v>
      </c>
      <c r="C69" s="4" t="s">
        <v>1748</v>
      </c>
      <c r="D69" s="12" t="s">
        <v>1778</v>
      </c>
      <c r="E69" s="4">
        <v>4</v>
      </c>
      <c r="F69" s="4" t="s">
        <v>1689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19">
        <v>0</v>
      </c>
      <c r="O69" s="19">
        <v>0</v>
      </c>
      <c r="P69" s="19">
        <v>0.8</v>
      </c>
      <c r="Q69" s="19">
        <v>15</v>
      </c>
      <c r="R69" s="149">
        <v>20</v>
      </c>
      <c r="S69" s="19">
        <v>0</v>
      </c>
      <c r="T69" s="19">
        <v>0</v>
      </c>
      <c r="U69" s="19">
        <v>0</v>
      </c>
      <c r="V69" s="19">
        <v>0.8</v>
      </c>
      <c r="W69" s="19">
        <v>1</v>
      </c>
      <c r="X69" s="149">
        <v>3</v>
      </c>
      <c r="Y69" s="228">
        <v>21.82</v>
      </c>
      <c r="Z69" s="222">
        <f t="shared" si="18"/>
        <v>0</v>
      </c>
      <c r="AA69" s="222">
        <f t="shared" si="19"/>
        <v>0</v>
      </c>
      <c r="AB69" s="222">
        <f t="shared" si="20"/>
        <v>0</v>
      </c>
      <c r="AC69" s="222">
        <f t="shared" si="21"/>
        <v>0</v>
      </c>
      <c r="AD69" s="222">
        <f t="shared" si="22"/>
        <v>0</v>
      </c>
      <c r="AE69" s="222">
        <f t="shared" si="23"/>
        <v>0</v>
      </c>
      <c r="AF69" s="222">
        <f t="shared" si="6"/>
        <v>0</v>
      </c>
      <c r="AG69" s="222">
        <f t="shared" si="7"/>
        <v>0</v>
      </c>
      <c r="AH69" s="222">
        <f t="shared" si="8"/>
        <v>0</v>
      </c>
      <c r="AI69" s="222">
        <f t="shared" si="9"/>
        <v>17.456</v>
      </c>
      <c r="AJ69" s="222">
        <f t="shared" si="10"/>
        <v>327.3</v>
      </c>
      <c r="AK69" s="222">
        <f t="shared" si="11"/>
        <v>436.4</v>
      </c>
      <c r="AL69" s="5">
        <f>Y69*S69</f>
        <v>0</v>
      </c>
      <c r="AM69" s="5">
        <f>Y69*T69</f>
        <v>0</v>
      </c>
      <c r="AN69" s="5">
        <f>Y69*U69</f>
        <v>0</v>
      </c>
      <c r="AO69" s="5">
        <f>Y69*V69</f>
        <v>17.456</v>
      </c>
      <c r="AP69" s="5">
        <f>Y69*W69</f>
        <v>21.82</v>
      </c>
      <c r="AQ69" s="221">
        <f>Y69*X69</f>
        <v>65.460000000000008</v>
      </c>
      <c r="AR69" s="86"/>
    </row>
    <row r="70" spans="1:44" s="22" customFormat="1" ht="21.95" customHeight="1" x14ac:dyDescent="0.25">
      <c r="A70" s="2" t="s">
        <v>1779</v>
      </c>
      <c r="B70" s="117" t="s">
        <v>1777</v>
      </c>
      <c r="C70" s="4" t="s">
        <v>1780</v>
      </c>
      <c r="D70" s="12" t="s">
        <v>1781</v>
      </c>
      <c r="E70" s="4">
        <v>5</v>
      </c>
      <c r="F70" s="4" t="s">
        <v>1689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19">
        <v>0</v>
      </c>
      <c r="O70" s="19">
        <v>0</v>
      </c>
      <c r="P70" s="19">
        <v>1</v>
      </c>
      <c r="Q70" s="19">
        <v>6</v>
      </c>
      <c r="R70" s="149">
        <v>6</v>
      </c>
      <c r="S70" s="19">
        <v>0</v>
      </c>
      <c r="T70" s="19">
        <v>0</v>
      </c>
      <c r="U70" s="19">
        <v>0</v>
      </c>
      <c r="V70" s="19">
        <v>0.5</v>
      </c>
      <c r="W70" s="19">
        <v>0.8</v>
      </c>
      <c r="X70" s="149">
        <v>2</v>
      </c>
      <c r="Y70" s="228">
        <v>21.82</v>
      </c>
      <c r="Z70" s="222">
        <f t="shared" si="18"/>
        <v>0</v>
      </c>
      <c r="AA70" s="222">
        <f t="shared" si="19"/>
        <v>0</v>
      </c>
      <c r="AB70" s="222">
        <f t="shared" si="20"/>
        <v>0</v>
      </c>
      <c r="AC70" s="222">
        <f t="shared" si="21"/>
        <v>0</v>
      </c>
      <c r="AD70" s="222">
        <f t="shared" si="22"/>
        <v>0</v>
      </c>
      <c r="AE70" s="222">
        <f t="shared" si="23"/>
        <v>0</v>
      </c>
      <c r="AF70" s="222">
        <f t="shared" si="6"/>
        <v>0</v>
      </c>
      <c r="AG70" s="222">
        <f t="shared" si="7"/>
        <v>0</v>
      </c>
      <c r="AH70" s="222">
        <f t="shared" si="8"/>
        <v>0</v>
      </c>
      <c r="AI70" s="222">
        <f t="shared" si="9"/>
        <v>21.82</v>
      </c>
      <c r="AJ70" s="222">
        <f t="shared" si="10"/>
        <v>130.92000000000002</v>
      </c>
      <c r="AK70" s="222">
        <f t="shared" si="11"/>
        <v>130.92000000000002</v>
      </c>
      <c r="AL70" s="5">
        <f>Y70*S70</f>
        <v>0</v>
      </c>
      <c r="AM70" s="5">
        <f>Y70*T70</f>
        <v>0</v>
      </c>
      <c r="AN70" s="5">
        <f>Y70*U70</f>
        <v>0</v>
      </c>
      <c r="AO70" s="5">
        <f>Y70*V70</f>
        <v>10.91</v>
      </c>
      <c r="AP70" s="5">
        <f>Y70*W70</f>
        <v>17.456</v>
      </c>
      <c r="AQ70" s="221">
        <f>Y70*X70</f>
        <v>43.64</v>
      </c>
      <c r="AR70" s="86"/>
    </row>
    <row r="71" spans="1:44" s="22" customFormat="1" ht="21.95" customHeight="1" x14ac:dyDescent="0.25">
      <c r="A71" s="2" t="s">
        <v>676</v>
      </c>
      <c r="B71" s="117" t="s">
        <v>1777</v>
      </c>
      <c r="C71" s="4" t="s">
        <v>1780</v>
      </c>
      <c r="D71" s="12" t="s">
        <v>1781</v>
      </c>
      <c r="E71" s="4">
        <v>10</v>
      </c>
      <c r="F71" s="4" t="s">
        <v>1689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19">
        <v>0</v>
      </c>
      <c r="N71" s="19">
        <v>0</v>
      </c>
      <c r="O71" s="19">
        <v>0</v>
      </c>
      <c r="P71" s="19">
        <v>12.5</v>
      </c>
      <c r="Q71" s="19">
        <v>200</v>
      </c>
      <c r="R71" s="149">
        <v>200</v>
      </c>
      <c r="S71" s="19">
        <v>0</v>
      </c>
      <c r="T71" s="19">
        <v>0</v>
      </c>
      <c r="U71" s="19">
        <v>0</v>
      </c>
      <c r="V71" s="19">
        <v>12.5</v>
      </c>
      <c r="W71" s="19">
        <v>18</v>
      </c>
      <c r="X71" s="149">
        <v>20</v>
      </c>
      <c r="Y71" s="228">
        <v>21.82</v>
      </c>
      <c r="Z71" s="222">
        <f>Y71*G71</f>
        <v>0</v>
      </c>
      <c r="AA71" s="222">
        <f>Y71*H71</f>
        <v>0</v>
      </c>
      <c r="AB71" s="222">
        <f>Y71*I71</f>
        <v>0</v>
      </c>
      <c r="AC71" s="222">
        <f>Y71*J71</f>
        <v>0</v>
      </c>
      <c r="AD71" s="222">
        <f>Y71*K71</f>
        <v>0</v>
      </c>
      <c r="AE71" s="222">
        <f>Y71*L71</f>
        <v>0</v>
      </c>
      <c r="AF71" s="222">
        <f>Y71*M71</f>
        <v>0</v>
      </c>
      <c r="AG71" s="222">
        <f>Y71*N71</f>
        <v>0</v>
      </c>
      <c r="AH71" s="222">
        <f>Y71*O71</f>
        <v>0</v>
      </c>
      <c r="AI71" s="222">
        <f>Y71*P71</f>
        <v>272.75</v>
      </c>
      <c r="AJ71" s="222">
        <f>Y71*Q71</f>
        <v>4364</v>
      </c>
      <c r="AK71" s="222">
        <f>Y71*R71</f>
        <v>4364</v>
      </c>
      <c r="AL71" s="5">
        <f>Y71*S71</f>
        <v>0</v>
      </c>
      <c r="AM71" s="5">
        <f>Y71*T71</f>
        <v>0</v>
      </c>
      <c r="AN71" s="5">
        <f>Y71*U71</f>
        <v>0</v>
      </c>
      <c r="AO71" s="5">
        <f>Y71*V71</f>
        <v>272.75</v>
      </c>
      <c r="AP71" s="5">
        <f>Y71*W71</f>
        <v>392.76</v>
      </c>
      <c r="AQ71" s="221">
        <f>Y71*X71</f>
        <v>436.4</v>
      </c>
      <c r="AR71" s="86"/>
    </row>
    <row r="72" spans="1:44" s="22" customFormat="1" ht="21.95" customHeight="1" x14ac:dyDescent="0.25">
      <c r="A72" s="107"/>
      <c r="B72" s="82" t="s">
        <v>1782</v>
      </c>
      <c r="C72" s="4"/>
      <c r="D72" s="4"/>
      <c r="E72" s="4"/>
      <c r="F72" s="4"/>
      <c r="G72" s="284">
        <v>0</v>
      </c>
      <c r="H72" s="284">
        <v>2E-3</v>
      </c>
      <c r="I72" s="284">
        <v>0.25</v>
      </c>
      <c r="J72" s="284">
        <v>1.07</v>
      </c>
      <c r="K72" s="284">
        <v>3.2</v>
      </c>
      <c r="L72" s="277">
        <v>0</v>
      </c>
      <c r="M72" s="119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  <c r="S72" s="84"/>
      <c r="T72" s="84"/>
      <c r="U72" s="84"/>
      <c r="V72" s="84"/>
      <c r="W72" s="84"/>
      <c r="X72" s="84"/>
      <c r="Y72" s="227">
        <v>21</v>
      </c>
      <c r="Z72" s="222">
        <f t="shared" si="18"/>
        <v>0</v>
      </c>
      <c r="AA72" s="222">
        <f t="shared" si="19"/>
        <v>4.2000000000000003E-2</v>
      </c>
      <c r="AB72" s="222">
        <f t="shared" si="20"/>
        <v>5.25</v>
      </c>
      <c r="AC72" s="222">
        <f t="shared" si="21"/>
        <v>22.470000000000002</v>
      </c>
      <c r="AD72" s="222">
        <f t="shared" si="22"/>
        <v>67.2</v>
      </c>
      <c r="AE72" s="222">
        <f t="shared" si="23"/>
        <v>0</v>
      </c>
      <c r="AF72" s="222">
        <f t="shared" si="6"/>
        <v>0</v>
      </c>
      <c r="AG72" s="222">
        <f t="shared" si="7"/>
        <v>0</v>
      </c>
      <c r="AH72" s="222">
        <f t="shared" si="8"/>
        <v>0</v>
      </c>
      <c r="AI72" s="222">
        <f t="shared" si="9"/>
        <v>0</v>
      </c>
      <c r="AJ72" s="222">
        <f t="shared" si="10"/>
        <v>0</v>
      </c>
      <c r="AK72" s="222">
        <f t="shared" si="11"/>
        <v>0</v>
      </c>
      <c r="AL72" s="5">
        <f>Y72*S72</f>
        <v>0</v>
      </c>
      <c r="AM72" s="5">
        <f>Y72*T72</f>
        <v>0</v>
      </c>
      <c r="AN72" s="5">
        <f>Y72*U72</f>
        <v>0</v>
      </c>
      <c r="AO72" s="5">
        <f>Y72*V72</f>
        <v>0</v>
      </c>
      <c r="AP72" s="5">
        <f>Y72*W72</f>
        <v>0</v>
      </c>
      <c r="AQ72" s="221">
        <f>Y72*X72</f>
        <v>0</v>
      </c>
      <c r="AR72" s="86"/>
    </row>
    <row r="73" spans="1:44" s="22" customFormat="1" ht="21.95" customHeight="1" x14ac:dyDescent="0.25">
      <c r="A73" s="107" t="s">
        <v>1783</v>
      </c>
      <c r="B73" s="86" t="s">
        <v>1777</v>
      </c>
      <c r="C73" s="4" t="s">
        <v>1744</v>
      </c>
      <c r="D73" s="4" t="s">
        <v>1784</v>
      </c>
      <c r="E73" s="4" t="s">
        <v>1785</v>
      </c>
      <c r="F73" s="4" t="s">
        <v>1689</v>
      </c>
      <c r="G73" s="119">
        <v>0</v>
      </c>
      <c r="H73" s="119">
        <v>0</v>
      </c>
      <c r="I73" s="119">
        <v>0</v>
      </c>
      <c r="J73" s="119">
        <v>0</v>
      </c>
      <c r="K73" s="119">
        <v>0</v>
      </c>
      <c r="L73" s="119">
        <v>0</v>
      </c>
      <c r="M73" s="119">
        <v>0</v>
      </c>
      <c r="N73" s="84">
        <v>0</v>
      </c>
      <c r="O73" s="84">
        <v>0</v>
      </c>
      <c r="P73" s="84">
        <v>0.3</v>
      </c>
      <c r="Q73" s="84">
        <v>3</v>
      </c>
      <c r="R73" s="147">
        <v>5</v>
      </c>
      <c r="S73" s="84">
        <v>0</v>
      </c>
      <c r="T73" s="84">
        <v>0</v>
      </c>
      <c r="U73" s="84">
        <v>0</v>
      </c>
      <c r="V73" s="84">
        <v>0.3</v>
      </c>
      <c r="W73" s="84">
        <v>3</v>
      </c>
      <c r="X73" s="147">
        <v>4.5</v>
      </c>
      <c r="Y73" s="227">
        <v>21</v>
      </c>
      <c r="Z73" s="222">
        <f t="shared" si="18"/>
        <v>0</v>
      </c>
      <c r="AA73" s="222">
        <f t="shared" si="19"/>
        <v>0</v>
      </c>
      <c r="AB73" s="222">
        <f t="shared" si="20"/>
        <v>0</v>
      </c>
      <c r="AC73" s="222">
        <f t="shared" si="21"/>
        <v>0</v>
      </c>
      <c r="AD73" s="222">
        <f t="shared" si="22"/>
        <v>0</v>
      </c>
      <c r="AE73" s="222">
        <f t="shared" si="23"/>
        <v>0</v>
      </c>
      <c r="AF73" s="222">
        <f t="shared" si="6"/>
        <v>0</v>
      </c>
      <c r="AG73" s="222">
        <f t="shared" si="7"/>
        <v>0</v>
      </c>
      <c r="AH73" s="222">
        <f t="shared" si="8"/>
        <v>0</v>
      </c>
      <c r="AI73" s="222">
        <f t="shared" si="9"/>
        <v>6.3</v>
      </c>
      <c r="AJ73" s="222">
        <f t="shared" si="10"/>
        <v>63</v>
      </c>
      <c r="AK73" s="222">
        <f t="shared" si="11"/>
        <v>105</v>
      </c>
      <c r="AL73" s="5">
        <f t="shared" ref="AL73:AL135" si="24">Y73*S73</f>
        <v>0</v>
      </c>
      <c r="AM73" s="5">
        <f t="shared" ref="AM73:AM135" si="25">Y73*T73</f>
        <v>0</v>
      </c>
      <c r="AN73" s="5">
        <f t="shared" ref="AN73:AN135" si="26">Y73*U73</f>
        <v>0</v>
      </c>
      <c r="AO73" s="5">
        <f t="shared" ref="AO73:AO135" si="27">Y73*V73</f>
        <v>6.3</v>
      </c>
      <c r="AP73" s="5">
        <f t="shared" ref="AP73:AP135" si="28">Y73*W73</f>
        <v>63</v>
      </c>
      <c r="AQ73" s="221">
        <f t="shared" ref="AQ73:AQ135" si="29">Y73*X73</f>
        <v>94.5</v>
      </c>
      <c r="AR73" s="86"/>
    </row>
    <row r="74" spans="1:44" s="22" customFormat="1" ht="21.95" customHeight="1" x14ac:dyDescent="0.25">
      <c r="A74" s="107" t="s">
        <v>2255</v>
      </c>
      <c r="B74" s="86" t="s">
        <v>1777</v>
      </c>
      <c r="C74" s="184" t="s">
        <v>1748</v>
      </c>
      <c r="D74" s="185" t="s">
        <v>2256</v>
      </c>
      <c r="E74" s="4" t="s">
        <v>2257</v>
      </c>
      <c r="F74" s="4" t="s">
        <v>1689</v>
      </c>
      <c r="G74" s="119">
        <v>0</v>
      </c>
      <c r="H74" s="119">
        <v>0</v>
      </c>
      <c r="I74" s="119">
        <v>0</v>
      </c>
      <c r="J74" s="119">
        <v>0</v>
      </c>
      <c r="K74" s="119">
        <v>0</v>
      </c>
      <c r="L74" s="119">
        <v>0</v>
      </c>
      <c r="M74" s="119">
        <v>0</v>
      </c>
      <c r="N74" s="84">
        <v>0</v>
      </c>
      <c r="O74" s="84">
        <v>0</v>
      </c>
      <c r="P74" s="84">
        <v>0.5</v>
      </c>
      <c r="Q74" s="84">
        <v>1.1000000000000001</v>
      </c>
      <c r="R74" s="147">
        <v>32.6</v>
      </c>
      <c r="S74" s="84">
        <v>0</v>
      </c>
      <c r="T74" s="84">
        <v>0</v>
      </c>
      <c r="U74" s="84">
        <v>0</v>
      </c>
      <c r="V74" s="84">
        <v>0.5</v>
      </c>
      <c r="W74" s="84">
        <v>1</v>
      </c>
      <c r="X74" s="147">
        <v>1.6</v>
      </c>
      <c r="Y74" s="221">
        <v>22.56</v>
      </c>
      <c r="Z74" s="222">
        <f t="shared" si="18"/>
        <v>0</v>
      </c>
      <c r="AA74" s="222">
        <f t="shared" si="19"/>
        <v>0</v>
      </c>
      <c r="AB74" s="222">
        <f t="shared" si="20"/>
        <v>0</v>
      </c>
      <c r="AC74" s="222">
        <f t="shared" si="21"/>
        <v>0</v>
      </c>
      <c r="AD74" s="222">
        <f t="shared" si="22"/>
        <v>0</v>
      </c>
      <c r="AE74" s="222">
        <f t="shared" si="23"/>
        <v>0</v>
      </c>
      <c r="AF74" s="222">
        <f t="shared" si="6"/>
        <v>0</v>
      </c>
      <c r="AG74" s="222">
        <f t="shared" si="7"/>
        <v>0</v>
      </c>
      <c r="AH74" s="222">
        <f t="shared" si="8"/>
        <v>0</v>
      </c>
      <c r="AI74" s="222">
        <f t="shared" si="9"/>
        <v>11.28</v>
      </c>
      <c r="AJ74" s="222">
        <f t="shared" si="10"/>
        <v>24.815999999999999</v>
      </c>
      <c r="AK74" s="222">
        <f t="shared" si="11"/>
        <v>735.45600000000002</v>
      </c>
      <c r="AL74" s="5">
        <f t="shared" si="24"/>
        <v>0</v>
      </c>
      <c r="AM74" s="5">
        <f t="shared" si="25"/>
        <v>0</v>
      </c>
      <c r="AN74" s="5">
        <f t="shared" si="26"/>
        <v>0</v>
      </c>
      <c r="AO74" s="5">
        <f t="shared" si="27"/>
        <v>11.28</v>
      </c>
      <c r="AP74" s="5">
        <f t="shared" si="28"/>
        <v>22.56</v>
      </c>
      <c r="AQ74" s="221">
        <f t="shared" si="29"/>
        <v>36.095999999999997</v>
      </c>
      <c r="AR74" s="86"/>
    </row>
    <row r="75" spans="1:44" s="22" customFormat="1" ht="21.95" customHeight="1" x14ac:dyDescent="0.25">
      <c r="A75" s="107"/>
      <c r="B75" s="82" t="s">
        <v>1786</v>
      </c>
      <c r="C75" s="4"/>
      <c r="D75" s="4"/>
      <c r="E75" s="4"/>
      <c r="F75" s="4"/>
      <c r="G75" s="284">
        <v>0</v>
      </c>
      <c r="H75" s="284">
        <v>1E-3</v>
      </c>
      <c r="I75" s="284">
        <v>0.14000000000000001</v>
      </c>
      <c r="J75" s="284">
        <v>0.61</v>
      </c>
      <c r="K75" s="284">
        <v>1.83</v>
      </c>
      <c r="L75" s="277">
        <v>0</v>
      </c>
      <c r="M75" s="119">
        <v>0</v>
      </c>
      <c r="N75" s="84">
        <v>0</v>
      </c>
      <c r="O75" s="84">
        <v>0</v>
      </c>
      <c r="P75" s="84">
        <v>0</v>
      </c>
      <c r="Q75" s="84">
        <v>0</v>
      </c>
      <c r="R75" s="84">
        <v>0</v>
      </c>
      <c r="S75" s="84">
        <v>0</v>
      </c>
      <c r="T75" s="84">
        <v>0</v>
      </c>
      <c r="U75" s="84">
        <v>0</v>
      </c>
      <c r="V75" s="84">
        <v>0</v>
      </c>
      <c r="W75" s="84">
        <v>0</v>
      </c>
      <c r="X75" s="84">
        <v>0</v>
      </c>
      <c r="Y75" s="227">
        <v>21</v>
      </c>
      <c r="Z75" s="222">
        <f t="shared" si="18"/>
        <v>0</v>
      </c>
      <c r="AA75" s="222">
        <f t="shared" si="19"/>
        <v>2.1000000000000001E-2</v>
      </c>
      <c r="AB75" s="222">
        <f t="shared" si="20"/>
        <v>2.9400000000000004</v>
      </c>
      <c r="AC75" s="222">
        <f t="shared" si="21"/>
        <v>12.81</v>
      </c>
      <c r="AD75" s="222">
        <f t="shared" si="22"/>
        <v>38.43</v>
      </c>
      <c r="AE75" s="222">
        <f t="shared" si="23"/>
        <v>0</v>
      </c>
      <c r="AF75" s="222">
        <f t="shared" si="6"/>
        <v>0</v>
      </c>
      <c r="AG75" s="222">
        <f t="shared" si="7"/>
        <v>0</v>
      </c>
      <c r="AH75" s="222">
        <f t="shared" si="8"/>
        <v>0</v>
      </c>
      <c r="AI75" s="222">
        <f t="shared" si="9"/>
        <v>0</v>
      </c>
      <c r="AJ75" s="222">
        <f t="shared" si="10"/>
        <v>0</v>
      </c>
      <c r="AK75" s="222">
        <f t="shared" si="11"/>
        <v>0</v>
      </c>
      <c r="AL75" s="5">
        <f>Y75*S75</f>
        <v>0</v>
      </c>
      <c r="AM75" s="5">
        <f>Y75*T75</f>
        <v>0</v>
      </c>
      <c r="AN75" s="5">
        <f>Y75*U75</f>
        <v>0</v>
      </c>
      <c r="AO75" s="5">
        <f>Y75*V75</f>
        <v>0</v>
      </c>
      <c r="AP75" s="5">
        <f>Y75*W75</f>
        <v>0</v>
      </c>
      <c r="AQ75" s="221">
        <f>Y75*X75</f>
        <v>0</v>
      </c>
      <c r="AR75" s="86"/>
    </row>
    <row r="76" spans="1:44" s="22" customFormat="1" ht="21.95" customHeight="1" x14ac:dyDescent="0.25">
      <c r="A76" s="107" t="s">
        <v>1787</v>
      </c>
      <c r="B76" s="86" t="s">
        <v>1788</v>
      </c>
      <c r="C76" s="4" t="s">
        <v>1789</v>
      </c>
      <c r="D76" s="4" t="s">
        <v>1784</v>
      </c>
      <c r="E76" s="4">
        <v>0.8</v>
      </c>
      <c r="F76" s="126"/>
      <c r="G76" s="331"/>
      <c r="H76" s="331"/>
      <c r="I76" s="331"/>
      <c r="J76" s="331"/>
      <c r="K76" s="331"/>
      <c r="L76" s="331"/>
      <c r="M76" s="332"/>
      <c r="N76" s="259"/>
      <c r="O76" s="259"/>
      <c r="P76" s="259"/>
      <c r="Q76" s="259"/>
      <c r="R76" s="260"/>
      <c r="S76" s="259"/>
      <c r="T76" s="259"/>
      <c r="U76" s="259"/>
      <c r="V76" s="259"/>
      <c r="W76" s="259"/>
      <c r="X76" s="260"/>
      <c r="Y76" s="333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188"/>
      <c r="AM76" s="188"/>
      <c r="AN76" s="188"/>
      <c r="AO76" s="188"/>
      <c r="AP76" s="188"/>
      <c r="AQ76" s="242"/>
      <c r="AR76" s="125"/>
    </row>
    <row r="77" spans="1:44" s="22" customFormat="1" ht="21.95" customHeight="1" x14ac:dyDescent="0.25">
      <c r="A77" s="107" t="s">
        <v>1790</v>
      </c>
      <c r="B77" s="86" t="s">
        <v>1791</v>
      </c>
      <c r="C77" s="4" t="s">
        <v>1789</v>
      </c>
      <c r="D77" s="4" t="s">
        <v>1792</v>
      </c>
      <c r="E77" s="4">
        <v>0.55000000000000004</v>
      </c>
      <c r="F77" s="179" t="s">
        <v>1689</v>
      </c>
      <c r="G77" s="334">
        <v>0</v>
      </c>
      <c r="H77" s="334">
        <v>2E-3</v>
      </c>
      <c r="I77" s="334">
        <v>0.25</v>
      </c>
      <c r="J77" s="334">
        <v>1.07</v>
      </c>
      <c r="K77" s="334">
        <v>3.2</v>
      </c>
      <c r="L77" s="334">
        <v>0</v>
      </c>
      <c r="M77" s="335">
        <v>0</v>
      </c>
      <c r="N77" s="317">
        <v>0</v>
      </c>
      <c r="O77" s="317">
        <v>0</v>
      </c>
      <c r="P77" s="317">
        <v>0.1</v>
      </c>
      <c r="Q77" s="317">
        <v>0.3</v>
      </c>
      <c r="R77" s="318">
        <v>0.3</v>
      </c>
      <c r="S77" s="317">
        <v>0</v>
      </c>
      <c r="T77" s="317">
        <v>0</v>
      </c>
      <c r="U77" s="317">
        <v>0</v>
      </c>
      <c r="V77" s="317">
        <v>0.15</v>
      </c>
      <c r="W77" s="317">
        <v>0.3</v>
      </c>
      <c r="X77" s="318">
        <v>0.3</v>
      </c>
      <c r="Y77" s="336">
        <v>28.2</v>
      </c>
      <c r="Z77" s="225">
        <f t="shared" si="18"/>
        <v>0</v>
      </c>
      <c r="AA77" s="225">
        <f t="shared" si="19"/>
        <v>5.6399999999999999E-2</v>
      </c>
      <c r="AB77" s="225">
        <f t="shared" si="20"/>
        <v>7.05</v>
      </c>
      <c r="AC77" s="225">
        <f t="shared" si="21"/>
        <v>30.173999999999999</v>
      </c>
      <c r="AD77" s="225">
        <f t="shared" si="22"/>
        <v>90.240000000000009</v>
      </c>
      <c r="AE77" s="225">
        <f t="shared" si="23"/>
        <v>0</v>
      </c>
      <c r="AF77" s="225">
        <f t="shared" si="6"/>
        <v>0</v>
      </c>
      <c r="AG77" s="225">
        <f t="shared" si="7"/>
        <v>0</v>
      </c>
      <c r="AH77" s="225">
        <f t="shared" si="8"/>
        <v>0</v>
      </c>
      <c r="AI77" s="225">
        <f t="shared" si="9"/>
        <v>2.8200000000000003</v>
      </c>
      <c r="AJ77" s="225">
        <f t="shared" si="10"/>
        <v>8.4599999999999991</v>
      </c>
      <c r="AK77" s="225">
        <f t="shared" si="11"/>
        <v>8.4599999999999991</v>
      </c>
      <c r="AL77" s="178">
        <f t="shared" si="24"/>
        <v>0</v>
      </c>
      <c r="AM77" s="178">
        <f t="shared" si="25"/>
        <v>0</v>
      </c>
      <c r="AN77" s="178">
        <f t="shared" si="26"/>
        <v>0</v>
      </c>
      <c r="AO77" s="178">
        <f t="shared" si="27"/>
        <v>4.2299999999999995</v>
      </c>
      <c r="AP77" s="178">
        <f t="shared" si="28"/>
        <v>8.4599999999999991</v>
      </c>
      <c r="AQ77" s="220">
        <f t="shared" si="29"/>
        <v>8.4599999999999991</v>
      </c>
      <c r="AR77" s="134"/>
    </row>
    <row r="78" spans="1:44" s="22" customFormat="1" ht="21.95" customHeight="1" x14ac:dyDescent="0.25">
      <c r="A78" s="120"/>
      <c r="B78" s="111" t="s">
        <v>1793</v>
      </c>
      <c r="C78" s="4"/>
      <c r="D78" s="4"/>
      <c r="E78" s="4"/>
      <c r="F78" s="4"/>
      <c r="G78" s="84"/>
      <c r="H78" s="84"/>
      <c r="I78" s="84"/>
      <c r="J78" s="84"/>
      <c r="K78" s="84"/>
      <c r="L78" s="147"/>
      <c r="M78" s="84"/>
      <c r="N78" s="84"/>
      <c r="O78" s="84"/>
      <c r="P78" s="84"/>
      <c r="Q78" s="84"/>
      <c r="R78" s="147"/>
      <c r="S78" s="84"/>
      <c r="T78" s="84"/>
      <c r="U78" s="84"/>
      <c r="V78" s="84"/>
      <c r="W78" s="84"/>
      <c r="X78" s="147"/>
      <c r="Y78" s="221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5"/>
      <c r="AM78" s="5"/>
      <c r="AN78" s="5"/>
      <c r="AO78" s="5"/>
      <c r="AP78" s="5"/>
      <c r="AQ78" s="221"/>
      <c r="AR78" s="86"/>
    </row>
    <row r="79" spans="1:44" s="22" customFormat="1" ht="21.95" customHeight="1" x14ac:dyDescent="0.25">
      <c r="A79" s="120"/>
      <c r="B79" s="200" t="s">
        <v>2349</v>
      </c>
      <c r="C79" s="4"/>
      <c r="D79" s="4"/>
      <c r="E79" s="4"/>
      <c r="F79" s="4"/>
      <c r="G79" s="84"/>
      <c r="H79" s="84"/>
      <c r="I79" s="84"/>
      <c r="J79" s="84"/>
      <c r="K79" s="84"/>
      <c r="L79" s="147"/>
      <c r="M79" s="84"/>
      <c r="N79" s="84"/>
      <c r="O79" s="84"/>
      <c r="P79" s="84"/>
      <c r="Q79" s="84"/>
      <c r="R79" s="147"/>
      <c r="S79" s="84"/>
      <c r="T79" s="84"/>
      <c r="U79" s="84"/>
      <c r="V79" s="84"/>
      <c r="W79" s="84"/>
      <c r="X79" s="147"/>
      <c r="Y79" s="221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5"/>
      <c r="AM79" s="5"/>
      <c r="AN79" s="5"/>
      <c r="AO79" s="5"/>
      <c r="AP79" s="5"/>
      <c r="AQ79" s="221"/>
      <c r="AR79" s="86"/>
    </row>
    <row r="80" spans="1:44" s="22" customFormat="1" ht="21.95" customHeight="1" x14ac:dyDescent="0.25">
      <c r="A80" s="120"/>
      <c r="B80" s="82" t="s">
        <v>2350</v>
      </c>
      <c r="C80" s="4"/>
      <c r="D80" s="4"/>
      <c r="E80" s="4"/>
      <c r="F80" s="4"/>
      <c r="G80" s="84"/>
      <c r="H80" s="84"/>
      <c r="I80" s="84"/>
      <c r="J80" s="84"/>
      <c r="K80" s="84"/>
      <c r="L80" s="147"/>
      <c r="M80" s="84"/>
      <c r="N80" s="84"/>
      <c r="O80" s="84"/>
      <c r="P80" s="84"/>
      <c r="Q80" s="84"/>
      <c r="R80" s="147"/>
      <c r="S80" s="84"/>
      <c r="T80" s="84"/>
      <c r="U80" s="84"/>
      <c r="V80" s="84"/>
      <c r="W80" s="84"/>
      <c r="X80" s="147"/>
      <c r="Y80" s="221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5"/>
      <c r="AM80" s="5"/>
      <c r="AN80" s="5"/>
      <c r="AO80" s="5"/>
      <c r="AP80" s="5"/>
      <c r="AQ80" s="221"/>
      <c r="AR80" s="86"/>
    </row>
    <row r="81" spans="1:44" s="22" customFormat="1" ht="21.95" customHeight="1" x14ac:dyDescent="0.25">
      <c r="A81" s="107" t="s">
        <v>2352</v>
      </c>
      <c r="B81" s="86" t="s">
        <v>2335</v>
      </c>
      <c r="C81" s="4" t="s">
        <v>2353</v>
      </c>
      <c r="D81" s="4" t="s">
        <v>1794</v>
      </c>
      <c r="E81" s="4">
        <v>2</v>
      </c>
      <c r="F81" s="4" t="s">
        <v>1689</v>
      </c>
      <c r="G81" s="93">
        <v>0</v>
      </c>
      <c r="H81" s="267">
        <v>6.0000000000000001E-3</v>
      </c>
      <c r="I81" s="156">
        <v>0.8</v>
      </c>
      <c r="J81" s="135">
        <v>3.37</v>
      </c>
      <c r="K81" s="135">
        <v>10.039999999999999</v>
      </c>
      <c r="L81" s="147">
        <v>0</v>
      </c>
      <c r="M81" s="84">
        <v>0</v>
      </c>
      <c r="N81" s="84">
        <v>0</v>
      </c>
      <c r="O81" s="84">
        <v>0</v>
      </c>
      <c r="P81" s="84">
        <v>0</v>
      </c>
      <c r="Q81" s="84">
        <v>2</v>
      </c>
      <c r="R81" s="147">
        <v>2</v>
      </c>
      <c r="S81" s="84">
        <v>0</v>
      </c>
      <c r="T81" s="84">
        <v>0</v>
      </c>
      <c r="U81" s="84">
        <v>0</v>
      </c>
      <c r="V81" s="84">
        <v>0</v>
      </c>
      <c r="W81" s="84">
        <v>1.7</v>
      </c>
      <c r="X81" s="147">
        <v>2</v>
      </c>
      <c r="Y81" s="221">
        <v>34.19</v>
      </c>
      <c r="Z81" s="222">
        <f t="shared" si="18"/>
        <v>0</v>
      </c>
      <c r="AA81" s="222">
        <f t="shared" si="19"/>
        <v>0.20513999999999999</v>
      </c>
      <c r="AB81" s="222">
        <f t="shared" si="20"/>
        <v>27.352</v>
      </c>
      <c r="AC81" s="222">
        <f t="shared" si="21"/>
        <v>115.22029999999999</v>
      </c>
      <c r="AD81" s="222">
        <f t="shared" si="22"/>
        <v>343.26759999999996</v>
      </c>
      <c r="AE81" s="222">
        <f t="shared" si="23"/>
        <v>0</v>
      </c>
      <c r="AF81" s="222">
        <f t="shared" ref="AF81:AF144" si="30">Y81*M81</f>
        <v>0</v>
      </c>
      <c r="AG81" s="222">
        <f t="shared" ref="AG81:AG144" si="31">Y81*N81</f>
        <v>0</v>
      </c>
      <c r="AH81" s="222">
        <f t="shared" ref="AH81:AH144" si="32">Y81*O81</f>
        <v>0</v>
      </c>
      <c r="AI81" s="222">
        <f t="shared" ref="AI81:AI144" si="33">Y81*P81</f>
        <v>0</v>
      </c>
      <c r="AJ81" s="222">
        <f t="shared" ref="AJ81:AJ144" si="34">Y81*Q81</f>
        <v>68.38</v>
      </c>
      <c r="AK81" s="222">
        <f t="shared" ref="AK81:AK144" si="35">Y81*R81</f>
        <v>68.38</v>
      </c>
      <c r="AL81" s="5">
        <f t="shared" si="24"/>
        <v>0</v>
      </c>
      <c r="AM81" s="5">
        <f t="shared" si="25"/>
        <v>0</v>
      </c>
      <c r="AN81" s="5">
        <f t="shared" si="26"/>
        <v>0</v>
      </c>
      <c r="AO81" s="5">
        <f t="shared" si="27"/>
        <v>0</v>
      </c>
      <c r="AP81" s="5">
        <f t="shared" si="28"/>
        <v>58.122999999999998</v>
      </c>
      <c r="AQ81" s="221">
        <f t="shared" si="29"/>
        <v>68.38</v>
      </c>
      <c r="AR81" s="86"/>
    </row>
    <row r="82" spans="1:44" s="22" customFormat="1" ht="21.95" customHeight="1" x14ac:dyDescent="0.25">
      <c r="A82" s="120"/>
      <c r="B82" s="82" t="s">
        <v>2351</v>
      </c>
      <c r="C82" s="4"/>
      <c r="D82" s="4"/>
      <c r="E82" s="4"/>
      <c r="F82" s="4"/>
      <c r="G82" s="84"/>
      <c r="H82" s="84"/>
      <c r="I82" s="84"/>
      <c r="J82" s="84"/>
      <c r="K82" s="84"/>
      <c r="L82" s="147"/>
      <c r="M82" s="84"/>
      <c r="N82" s="84"/>
      <c r="O82" s="84"/>
      <c r="P82" s="84"/>
      <c r="Q82" s="84"/>
      <c r="R82" s="147"/>
      <c r="S82" s="84"/>
      <c r="T82" s="84"/>
      <c r="U82" s="84"/>
      <c r="V82" s="84"/>
      <c r="W82" s="84"/>
      <c r="X82" s="147"/>
      <c r="Y82" s="221"/>
      <c r="Z82" s="222">
        <f t="shared" si="18"/>
        <v>0</v>
      </c>
      <c r="AA82" s="222">
        <f t="shared" si="19"/>
        <v>0</v>
      </c>
      <c r="AB82" s="222">
        <f t="shared" si="20"/>
        <v>0</v>
      </c>
      <c r="AC82" s="222">
        <f t="shared" si="21"/>
        <v>0</v>
      </c>
      <c r="AD82" s="222">
        <f t="shared" si="22"/>
        <v>0</v>
      </c>
      <c r="AE82" s="222">
        <f t="shared" si="23"/>
        <v>0</v>
      </c>
      <c r="AF82" s="222">
        <f t="shared" si="30"/>
        <v>0</v>
      </c>
      <c r="AG82" s="222">
        <f t="shared" si="31"/>
        <v>0</v>
      </c>
      <c r="AH82" s="222">
        <f t="shared" si="32"/>
        <v>0</v>
      </c>
      <c r="AI82" s="222">
        <f t="shared" si="33"/>
        <v>0</v>
      </c>
      <c r="AJ82" s="222">
        <f t="shared" si="34"/>
        <v>0</v>
      </c>
      <c r="AK82" s="222">
        <f t="shared" si="35"/>
        <v>0</v>
      </c>
      <c r="AL82" s="5">
        <f t="shared" si="24"/>
        <v>0</v>
      </c>
      <c r="AM82" s="5">
        <f t="shared" si="25"/>
        <v>0</v>
      </c>
      <c r="AN82" s="5">
        <f t="shared" si="26"/>
        <v>0</v>
      </c>
      <c r="AO82" s="5">
        <f t="shared" si="27"/>
        <v>0</v>
      </c>
      <c r="AP82" s="5">
        <f t="shared" si="28"/>
        <v>0</v>
      </c>
      <c r="AQ82" s="221">
        <f t="shared" si="29"/>
        <v>0</v>
      </c>
      <c r="AR82" s="86"/>
    </row>
    <row r="83" spans="1:44" s="22" customFormat="1" ht="21.95" customHeight="1" x14ac:dyDescent="0.25">
      <c r="A83" s="120">
        <v>1221393008</v>
      </c>
      <c r="B83" s="86" t="s">
        <v>1795</v>
      </c>
      <c r="C83" s="4"/>
      <c r="D83" s="4" t="s">
        <v>1796</v>
      </c>
      <c r="E83" s="4">
        <v>3</v>
      </c>
      <c r="F83" s="4" t="s">
        <v>1689</v>
      </c>
      <c r="G83" s="93">
        <v>0</v>
      </c>
      <c r="H83" s="267">
        <v>4.0000000000000001E-3</v>
      </c>
      <c r="I83" s="156">
        <v>0.57999999999999996</v>
      </c>
      <c r="J83" s="135">
        <v>2.4500000000000002</v>
      </c>
      <c r="K83" s="135">
        <v>7.3</v>
      </c>
      <c r="L83" s="147">
        <v>0</v>
      </c>
      <c r="M83" s="84">
        <v>0</v>
      </c>
      <c r="N83" s="84">
        <v>0</v>
      </c>
      <c r="O83" s="84">
        <v>0</v>
      </c>
      <c r="P83" s="84">
        <v>0.5</v>
      </c>
      <c r="Q83" s="84">
        <v>1.5</v>
      </c>
      <c r="R83" s="147">
        <v>1.5</v>
      </c>
      <c r="S83" s="84">
        <v>0</v>
      </c>
      <c r="T83" s="84">
        <v>0</v>
      </c>
      <c r="U83" s="84">
        <v>0</v>
      </c>
      <c r="V83" s="84">
        <v>0.5</v>
      </c>
      <c r="W83" s="84">
        <v>1</v>
      </c>
      <c r="X83" s="147">
        <v>1.5</v>
      </c>
      <c r="Y83" s="227">
        <v>46.84</v>
      </c>
      <c r="Z83" s="222">
        <f t="shared" si="18"/>
        <v>0</v>
      </c>
      <c r="AA83" s="222">
        <f t="shared" si="19"/>
        <v>0.18736000000000003</v>
      </c>
      <c r="AB83" s="222">
        <f t="shared" si="20"/>
        <v>27.167200000000001</v>
      </c>
      <c r="AC83" s="222">
        <f t="shared" si="21"/>
        <v>114.75800000000001</v>
      </c>
      <c r="AD83" s="222">
        <f t="shared" si="22"/>
        <v>341.93200000000002</v>
      </c>
      <c r="AE83" s="222">
        <f t="shared" si="23"/>
        <v>0</v>
      </c>
      <c r="AF83" s="222">
        <f t="shared" si="30"/>
        <v>0</v>
      </c>
      <c r="AG83" s="222">
        <f t="shared" si="31"/>
        <v>0</v>
      </c>
      <c r="AH83" s="222">
        <f t="shared" si="32"/>
        <v>0</v>
      </c>
      <c r="AI83" s="222">
        <f t="shared" si="33"/>
        <v>23.42</v>
      </c>
      <c r="AJ83" s="222">
        <f t="shared" si="34"/>
        <v>70.260000000000005</v>
      </c>
      <c r="AK83" s="222">
        <f t="shared" si="35"/>
        <v>70.260000000000005</v>
      </c>
      <c r="AL83" s="5">
        <f t="shared" si="24"/>
        <v>0</v>
      </c>
      <c r="AM83" s="5">
        <f t="shared" si="25"/>
        <v>0</v>
      </c>
      <c r="AN83" s="5">
        <f t="shared" si="26"/>
        <v>0</v>
      </c>
      <c r="AO83" s="5">
        <f t="shared" si="27"/>
        <v>23.42</v>
      </c>
      <c r="AP83" s="5">
        <f t="shared" si="28"/>
        <v>46.84</v>
      </c>
      <c r="AQ83" s="221">
        <f t="shared" si="29"/>
        <v>70.260000000000005</v>
      </c>
      <c r="AR83" s="86"/>
    </row>
    <row r="84" spans="1:44" s="22" customFormat="1" ht="21.95" customHeight="1" x14ac:dyDescent="0.25">
      <c r="A84" s="107"/>
      <c r="B84" s="82" t="s">
        <v>1797</v>
      </c>
      <c r="C84" s="4"/>
      <c r="D84" s="4"/>
      <c r="E84" s="4"/>
      <c r="F84" s="4"/>
      <c r="G84" s="84"/>
      <c r="H84" s="84"/>
      <c r="I84" s="84"/>
      <c r="J84" s="84"/>
      <c r="K84" s="84"/>
      <c r="L84" s="147"/>
      <c r="M84" s="84"/>
      <c r="N84" s="84"/>
      <c r="O84" s="84"/>
      <c r="P84" s="84"/>
      <c r="Q84" s="84"/>
      <c r="R84" s="147"/>
      <c r="S84" s="84"/>
      <c r="T84" s="84"/>
      <c r="U84" s="84"/>
      <c r="V84" s="84"/>
      <c r="W84" s="84"/>
      <c r="X84" s="147"/>
      <c r="Y84" s="221"/>
      <c r="Z84" s="222">
        <f t="shared" si="18"/>
        <v>0</v>
      </c>
      <c r="AA84" s="222">
        <f t="shared" si="19"/>
        <v>0</v>
      </c>
      <c r="AB84" s="222">
        <f t="shared" si="20"/>
        <v>0</v>
      </c>
      <c r="AC84" s="222">
        <f t="shared" si="21"/>
        <v>0</v>
      </c>
      <c r="AD84" s="222">
        <f t="shared" si="22"/>
        <v>0</v>
      </c>
      <c r="AE84" s="222">
        <f t="shared" si="23"/>
        <v>0</v>
      </c>
      <c r="AF84" s="222">
        <f t="shared" si="30"/>
        <v>0</v>
      </c>
      <c r="AG84" s="222">
        <f t="shared" si="31"/>
        <v>0</v>
      </c>
      <c r="AH84" s="222">
        <f t="shared" si="32"/>
        <v>0</v>
      </c>
      <c r="AI84" s="222">
        <f t="shared" si="33"/>
        <v>0</v>
      </c>
      <c r="AJ84" s="222">
        <f t="shared" si="34"/>
        <v>0</v>
      </c>
      <c r="AK84" s="222">
        <f t="shared" si="35"/>
        <v>0</v>
      </c>
      <c r="AL84" s="5">
        <f t="shared" si="24"/>
        <v>0</v>
      </c>
      <c r="AM84" s="5">
        <f t="shared" si="25"/>
        <v>0</v>
      </c>
      <c r="AN84" s="5">
        <f t="shared" si="26"/>
        <v>0</v>
      </c>
      <c r="AO84" s="5">
        <f t="shared" si="27"/>
        <v>0</v>
      </c>
      <c r="AP84" s="5">
        <f t="shared" si="28"/>
        <v>0</v>
      </c>
      <c r="AQ84" s="221">
        <f t="shared" si="29"/>
        <v>0</v>
      </c>
      <c r="AR84" s="86"/>
    </row>
    <row r="85" spans="1:44" s="22" customFormat="1" ht="21.95" customHeight="1" x14ac:dyDescent="0.25">
      <c r="A85" s="120">
        <v>1226000013</v>
      </c>
      <c r="B85" s="74" t="s">
        <v>1797</v>
      </c>
      <c r="C85" s="4" t="s">
        <v>1798</v>
      </c>
      <c r="D85" s="4" t="s">
        <v>1799</v>
      </c>
      <c r="E85" s="4">
        <v>1.2</v>
      </c>
      <c r="F85" s="4" t="s">
        <v>1689</v>
      </c>
      <c r="G85" s="93">
        <v>0</v>
      </c>
      <c r="H85" s="135">
        <v>0</v>
      </c>
      <c r="I85" s="156">
        <v>0</v>
      </c>
      <c r="J85" s="267">
        <v>7.0000000000000001E-3</v>
      </c>
      <c r="K85" s="135">
        <v>0.02</v>
      </c>
      <c r="L85" s="147">
        <v>0</v>
      </c>
      <c r="M85" s="84">
        <v>0</v>
      </c>
      <c r="N85" s="84">
        <v>0</v>
      </c>
      <c r="O85" s="84">
        <v>0</v>
      </c>
      <c r="P85" s="84">
        <v>0.1</v>
      </c>
      <c r="Q85" s="84">
        <v>0.6</v>
      </c>
      <c r="R85" s="147">
        <v>0.6</v>
      </c>
      <c r="S85" s="84">
        <v>0</v>
      </c>
      <c r="T85" s="84">
        <v>0</v>
      </c>
      <c r="U85" s="84">
        <v>0</v>
      </c>
      <c r="V85" s="84">
        <v>0.1</v>
      </c>
      <c r="W85" s="84">
        <v>0.6</v>
      </c>
      <c r="X85" s="147">
        <v>0.6</v>
      </c>
      <c r="Y85" s="221">
        <v>1555</v>
      </c>
      <c r="Z85" s="222">
        <f t="shared" si="18"/>
        <v>0</v>
      </c>
      <c r="AA85" s="222">
        <f t="shared" si="19"/>
        <v>0</v>
      </c>
      <c r="AB85" s="222">
        <f t="shared" si="20"/>
        <v>0</v>
      </c>
      <c r="AC85" s="222">
        <f t="shared" si="21"/>
        <v>10.885</v>
      </c>
      <c r="AD85" s="222">
        <f t="shared" si="22"/>
        <v>31.1</v>
      </c>
      <c r="AE85" s="222">
        <f t="shared" si="23"/>
        <v>0</v>
      </c>
      <c r="AF85" s="222">
        <f t="shared" si="30"/>
        <v>0</v>
      </c>
      <c r="AG85" s="222">
        <f t="shared" si="31"/>
        <v>0</v>
      </c>
      <c r="AH85" s="222">
        <f t="shared" si="32"/>
        <v>0</v>
      </c>
      <c r="AI85" s="222">
        <f t="shared" si="33"/>
        <v>155.5</v>
      </c>
      <c r="AJ85" s="222">
        <f t="shared" si="34"/>
        <v>933</v>
      </c>
      <c r="AK85" s="222">
        <f t="shared" si="35"/>
        <v>933</v>
      </c>
      <c r="AL85" s="5">
        <f t="shared" si="24"/>
        <v>0</v>
      </c>
      <c r="AM85" s="5">
        <f t="shared" si="25"/>
        <v>0</v>
      </c>
      <c r="AN85" s="5">
        <f t="shared" si="26"/>
        <v>0</v>
      </c>
      <c r="AO85" s="5">
        <f t="shared" si="27"/>
        <v>155.5</v>
      </c>
      <c r="AP85" s="5">
        <f t="shared" si="28"/>
        <v>933</v>
      </c>
      <c r="AQ85" s="221">
        <f t="shared" si="29"/>
        <v>933</v>
      </c>
      <c r="AR85" s="86"/>
    </row>
    <row r="86" spans="1:44" s="22" customFormat="1" ht="21.95" customHeight="1" x14ac:dyDescent="0.25">
      <c r="A86" s="120"/>
      <c r="B86" s="111" t="s">
        <v>1800</v>
      </c>
      <c r="C86" s="4"/>
      <c r="D86" s="4"/>
      <c r="E86" s="4"/>
      <c r="F86" s="4"/>
      <c r="G86" s="84"/>
      <c r="H86" s="84"/>
      <c r="I86" s="84"/>
      <c r="J86" s="84"/>
      <c r="K86" s="84"/>
      <c r="L86" s="147"/>
      <c r="M86" s="84"/>
      <c r="N86" s="84"/>
      <c r="O86" s="84"/>
      <c r="P86" s="84"/>
      <c r="Q86" s="84"/>
      <c r="R86" s="147"/>
      <c r="S86" s="84"/>
      <c r="T86" s="84"/>
      <c r="U86" s="84"/>
      <c r="V86" s="84"/>
      <c r="W86" s="84"/>
      <c r="X86" s="147"/>
      <c r="Y86" s="221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5"/>
      <c r="AM86" s="5"/>
      <c r="AN86" s="5"/>
      <c r="AO86" s="5"/>
      <c r="AP86" s="5"/>
      <c r="AQ86" s="221"/>
      <c r="AR86" s="86"/>
    </row>
    <row r="87" spans="1:44" s="22" customFormat="1" ht="21.95" customHeight="1" x14ac:dyDescent="0.25">
      <c r="A87" s="120"/>
      <c r="B87" s="82" t="s">
        <v>1801</v>
      </c>
      <c r="C87" s="4"/>
      <c r="D87" s="4"/>
      <c r="E87" s="4"/>
      <c r="F87" s="4"/>
      <c r="G87" s="286">
        <v>0</v>
      </c>
      <c r="H87" s="285">
        <v>0.02</v>
      </c>
      <c r="I87" s="287">
        <v>2.1</v>
      </c>
      <c r="J87" s="285">
        <v>8.1999999999999993</v>
      </c>
      <c r="K87" s="285">
        <v>29</v>
      </c>
      <c r="L87" s="152">
        <v>0</v>
      </c>
      <c r="M87" s="152">
        <v>0</v>
      </c>
      <c r="N87" s="152">
        <v>0</v>
      </c>
      <c r="O87" s="152">
        <v>0</v>
      </c>
      <c r="P87" s="152">
        <v>0</v>
      </c>
      <c r="Q87" s="152">
        <v>0</v>
      </c>
      <c r="R87" s="152">
        <v>0</v>
      </c>
      <c r="S87" s="152">
        <v>0</v>
      </c>
      <c r="T87" s="152">
        <v>0</v>
      </c>
      <c r="U87" s="152">
        <v>0</v>
      </c>
      <c r="V87" s="152">
        <v>0</v>
      </c>
      <c r="W87" s="152">
        <v>0</v>
      </c>
      <c r="X87" s="152">
        <v>0</v>
      </c>
      <c r="Y87" s="221">
        <v>36.369999999999997</v>
      </c>
      <c r="Z87" s="222">
        <f t="shared" si="18"/>
        <v>0</v>
      </c>
      <c r="AA87" s="222">
        <f t="shared" si="19"/>
        <v>0.72739999999999994</v>
      </c>
      <c r="AB87" s="222">
        <f t="shared" si="20"/>
        <v>76.376999999999995</v>
      </c>
      <c r="AC87" s="222">
        <f t="shared" si="21"/>
        <v>298.23399999999998</v>
      </c>
      <c r="AD87" s="222">
        <f t="shared" si="22"/>
        <v>1054.73</v>
      </c>
      <c r="AE87" s="222">
        <f t="shared" si="23"/>
        <v>0</v>
      </c>
      <c r="AF87" s="222">
        <f t="shared" si="30"/>
        <v>0</v>
      </c>
      <c r="AG87" s="222">
        <f t="shared" si="31"/>
        <v>0</v>
      </c>
      <c r="AH87" s="222">
        <f t="shared" si="32"/>
        <v>0</v>
      </c>
      <c r="AI87" s="222">
        <f t="shared" si="33"/>
        <v>0</v>
      </c>
      <c r="AJ87" s="222">
        <f t="shared" si="34"/>
        <v>0</v>
      </c>
      <c r="AK87" s="222">
        <f t="shared" si="35"/>
        <v>0</v>
      </c>
      <c r="AL87" s="5">
        <f>Y87*S87</f>
        <v>0</v>
      </c>
      <c r="AM87" s="5">
        <f>Y87*T87</f>
        <v>0</v>
      </c>
      <c r="AN87" s="5">
        <f>Y87*U87</f>
        <v>0</v>
      </c>
      <c r="AO87" s="5">
        <f>Y87*V87</f>
        <v>0</v>
      </c>
      <c r="AP87" s="5">
        <f>Y87*W87</f>
        <v>0</v>
      </c>
      <c r="AQ87" s="221">
        <f>Y87*X87</f>
        <v>0</v>
      </c>
      <c r="AR87" s="86"/>
    </row>
    <row r="88" spans="1:44" s="22" customFormat="1" ht="21.95" customHeight="1" x14ac:dyDescent="0.25">
      <c r="A88" s="120">
        <v>1272000116</v>
      </c>
      <c r="B88" s="86" t="s">
        <v>1802</v>
      </c>
      <c r="C88" s="4" t="s">
        <v>1803</v>
      </c>
      <c r="D88" s="4" t="s">
        <v>1804</v>
      </c>
      <c r="E88" s="4">
        <v>3</v>
      </c>
      <c r="F88" s="4" t="s">
        <v>1689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>
        <v>0.5</v>
      </c>
      <c r="P88" s="84">
        <v>0.5</v>
      </c>
      <c r="Q88" s="84">
        <v>1</v>
      </c>
      <c r="R88" s="147">
        <v>1</v>
      </c>
      <c r="S88" s="84">
        <v>0</v>
      </c>
      <c r="T88" s="84">
        <v>0</v>
      </c>
      <c r="U88" s="84">
        <v>0.5</v>
      </c>
      <c r="V88" s="84">
        <v>0.5</v>
      </c>
      <c r="W88" s="84">
        <v>1</v>
      </c>
      <c r="X88" s="147">
        <v>1</v>
      </c>
      <c r="Y88" s="221">
        <v>36.369999999999997</v>
      </c>
      <c r="Z88" s="222">
        <f t="shared" si="18"/>
        <v>0</v>
      </c>
      <c r="AA88" s="222">
        <f t="shared" si="19"/>
        <v>0</v>
      </c>
      <c r="AB88" s="222">
        <f t="shared" si="20"/>
        <v>0</v>
      </c>
      <c r="AC88" s="222">
        <f t="shared" si="21"/>
        <v>0</v>
      </c>
      <c r="AD88" s="222">
        <f t="shared" si="22"/>
        <v>0</v>
      </c>
      <c r="AE88" s="222">
        <f t="shared" si="23"/>
        <v>0</v>
      </c>
      <c r="AF88" s="222">
        <f t="shared" si="30"/>
        <v>0</v>
      </c>
      <c r="AG88" s="222">
        <f t="shared" si="31"/>
        <v>0</v>
      </c>
      <c r="AH88" s="222">
        <f t="shared" si="32"/>
        <v>18.184999999999999</v>
      </c>
      <c r="AI88" s="222">
        <f t="shared" si="33"/>
        <v>18.184999999999999</v>
      </c>
      <c r="AJ88" s="222">
        <f t="shared" si="34"/>
        <v>36.369999999999997</v>
      </c>
      <c r="AK88" s="222">
        <f t="shared" si="35"/>
        <v>36.369999999999997</v>
      </c>
      <c r="AL88" s="5">
        <f t="shared" si="24"/>
        <v>0</v>
      </c>
      <c r="AM88" s="5">
        <f t="shared" si="25"/>
        <v>0</v>
      </c>
      <c r="AN88" s="5">
        <f t="shared" si="26"/>
        <v>18.184999999999999</v>
      </c>
      <c r="AO88" s="5">
        <f t="shared" si="27"/>
        <v>18.184999999999999</v>
      </c>
      <c r="AP88" s="5">
        <f t="shared" si="28"/>
        <v>36.369999999999997</v>
      </c>
      <c r="AQ88" s="221">
        <f t="shared" si="29"/>
        <v>36.369999999999997</v>
      </c>
      <c r="AR88" s="86"/>
    </row>
    <row r="89" spans="1:44" s="114" customFormat="1" ht="21.95" customHeight="1" x14ac:dyDescent="0.25">
      <c r="A89" s="116" t="s">
        <v>1805</v>
      </c>
      <c r="B89" s="86" t="s">
        <v>1802</v>
      </c>
      <c r="C89" s="116" t="s">
        <v>1806</v>
      </c>
      <c r="D89" s="13" t="s">
        <v>1804</v>
      </c>
      <c r="E89" s="116" t="s">
        <v>1807</v>
      </c>
      <c r="F89" s="116" t="s">
        <v>1689</v>
      </c>
      <c r="G89" s="118">
        <v>0</v>
      </c>
      <c r="H89" s="118">
        <v>0</v>
      </c>
      <c r="I89" s="118">
        <v>0</v>
      </c>
      <c r="J89" s="118">
        <v>0</v>
      </c>
      <c r="K89" s="118">
        <v>0</v>
      </c>
      <c r="L89" s="118">
        <v>0</v>
      </c>
      <c r="M89" s="118">
        <v>0</v>
      </c>
      <c r="N89" s="84">
        <v>0</v>
      </c>
      <c r="O89" s="84">
        <v>0</v>
      </c>
      <c r="P89" s="118">
        <v>0.4</v>
      </c>
      <c r="Q89" s="118">
        <v>5</v>
      </c>
      <c r="R89" s="150">
        <v>5</v>
      </c>
      <c r="S89" s="118">
        <v>0</v>
      </c>
      <c r="T89" s="84">
        <v>0</v>
      </c>
      <c r="U89" s="84">
        <v>0</v>
      </c>
      <c r="V89" s="118">
        <v>0.4</v>
      </c>
      <c r="W89" s="118">
        <v>4</v>
      </c>
      <c r="X89" s="150">
        <v>4</v>
      </c>
      <c r="Y89" s="224">
        <v>35.299999999999997</v>
      </c>
      <c r="Z89" s="222">
        <f t="shared" si="18"/>
        <v>0</v>
      </c>
      <c r="AA89" s="222">
        <f t="shared" si="19"/>
        <v>0</v>
      </c>
      <c r="AB89" s="222">
        <f t="shared" si="20"/>
        <v>0</v>
      </c>
      <c r="AC89" s="222">
        <f t="shared" si="21"/>
        <v>0</v>
      </c>
      <c r="AD89" s="222">
        <f t="shared" si="22"/>
        <v>0</v>
      </c>
      <c r="AE89" s="222">
        <f t="shared" si="23"/>
        <v>0</v>
      </c>
      <c r="AF89" s="222">
        <f t="shared" si="30"/>
        <v>0</v>
      </c>
      <c r="AG89" s="222">
        <f t="shared" si="31"/>
        <v>0</v>
      </c>
      <c r="AH89" s="222">
        <f t="shared" si="32"/>
        <v>0</v>
      </c>
      <c r="AI89" s="222">
        <f t="shared" si="33"/>
        <v>14.12</v>
      </c>
      <c r="AJ89" s="222">
        <f t="shared" si="34"/>
        <v>176.5</v>
      </c>
      <c r="AK89" s="222">
        <f t="shared" si="35"/>
        <v>176.5</v>
      </c>
      <c r="AL89" s="5">
        <f t="shared" si="24"/>
        <v>0</v>
      </c>
      <c r="AM89" s="5">
        <f t="shared" si="25"/>
        <v>0</v>
      </c>
      <c r="AN89" s="5">
        <f t="shared" si="26"/>
        <v>0</v>
      </c>
      <c r="AO89" s="5">
        <f t="shared" si="27"/>
        <v>14.12</v>
      </c>
      <c r="AP89" s="5">
        <f t="shared" si="28"/>
        <v>141.19999999999999</v>
      </c>
      <c r="AQ89" s="221">
        <f t="shared" si="29"/>
        <v>141.19999999999999</v>
      </c>
      <c r="AR89" s="117"/>
    </row>
    <row r="90" spans="1:44" s="114" customFormat="1" ht="21.95" customHeight="1" x14ac:dyDescent="0.25">
      <c r="A90" s="116" t="s">
        <v>1808</v>
      </c>
      <c r="B90" s="86" t="s">
        <v>1802</v>
      </c>
      <c r="C90" s="116" t="s">
        <v>1809</v>
      </c>
      <c r="D90" s="13" t="s">
        <v>1804</v>
      </c>
      <c r="E90" s="116" t="s">
        <v>1810</v>
      </c>
      <c r="F90" s="116" t="s">
        <v>1689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L90" s="118">
        <v>0</v>
      </c>
      <c r="M90" s="118">
        <v>0</v>
      </c>
      <c r="N90" s="84">
        <v>0</v>
      </c>
      <c r="O90" s="84">
        <v>0</v>
      </c>
      <c r="P90" s="118">
        <v>0.6</v>
      </c>
      <c r="Q90" s="118">
        <v>8</v>
      </c>
      <c r="R90" s="150">
        <v>8</v>
      </c>
      <c r="S90" s="118">
        <v>0</v>
      </c>
      <c r="T90" s="84">
        <v>0</v>
      </c>
      <c r="U90" s="84">
        <v>0</v>
      </c>
      <c r="V90" s="118">
        <v>0.6</v>
      </c>
      <c r="W90" s="118">
        <v>6</v>
      </c>
      <c r="X90" s="150">
        <v>6</v>
      </c>
      <c r="Y90" s="224">
        <v>33.96</v>
      </c>
      <c r="Z90" s="222">
        <f t="shared" si="18"/>
        <v>0</v>
      </c>
      <c r="AA90" s="222">
        <f t="shared" si="19"/>
        <v>0</v>
      </c>
      <c r="AB90" s="222">
        <f t="shared" si="20"/>
        <v>0</v>
      </c>
      <c r="AC90" s="222">
        <f t="shared" si="21"/>
        <v>0</v>
      </c>
      <c r="AD90" s="222">
        <f t="shared" si="22"/>
        <v>0</v>
      </c>
      <c r="AE90" s="222">
        <f t="shared" si="23"/>
        <v>0</v>
      </c>
      <c r="AF90" s="222">
        <f t="shared" si="30"/>
        <v>0</v>
      </c>
      <c r="AG90" s="222">
        <f t="shared" si="31"/>
        <v>0</v>
      </c>
      <c r="AH90" s="222">
        <f t="shared" si="32"/>
        <v>0</v>
      </c>
      <c r="AI90" s="222">
        <f t="shared" si="33"/>
        <v>20.376000000000001</v>
      </c>
      <c r="AJ90" s="222">
        <f t="shared" si="34"/>
        <v>271.68</v>
      </c>
      <c r="AK90" s="222">
        <f t="shared" si="35"/>
        <v>271.68</v>
      </c>
      <c r="AL90" s="5">
        <f t="shared" si="24"/>
        <v>0</v>
      </c>
      <c r="AM90" s="5">
        <f t="shared" si="25"/>
        <v>0</v>
      </c>
      <c r="AN90" s="5">
        <f t="shared" si="26"/>
        <v>0</v>
      </c>
      <c r="AO90" s="5">
        <f t="shared" si="27"/>
        <v>20.376000000000001</v>
      </c>
      <c r="AP90" s="5">
        <f t="shared" si="28"/>
        <v>203.76</v>
      </c>
      <c r="AQ90" s="221">
        <f t="shared" si="29"/>
        <v>203.76</v>
      </c>
      <c r="AR90" s="117"/>
    </row>
    <row r="91" spans="1:44" s="114" customFormat="1" ht="21.95" customHeight="1" x14ac:dyDescent="0.25">
      <c r="A91" s="11" t="s">
        <v>1811</v>
      </c>
      <c r="B91" s="86" t="s">
        <v>1802</v>
      </c>
      <c r="C91" s="116" t="s">
        <v>1806</v>
      </c>
      <c r="D91" s="13" t="s">
        <v>1804</v>
      </c>
      <c r="E91" s="11" t="s">
        <v>1812</v>
      </c>
      <c r="F91" s="116" t="s">
        <v>1689</v>
      </c>
      <c r="G91" s="118">
        <v>0</v>
      </c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84">
        <v>0</v>
      </c>
      <c r="O91" s="84">
        <v>0</v>
      </c>
      <c r="P91" s="118">
        <v>0</v>
      </c>
      <c r="Q91" s="118">
        <v>1.2</v>
      </c>
      <c r="R91" s="150">
        <v>1.2</v>
      </c>
      <c r="S91" s="118">
        <v>0</v>
      </c>
      <c r="T91" s="84">
        <v>0</v>
      </c>
      <c r="U91" s="84">
        <v>0</v>
      </c>
      <c r="V91" s="118">
        <v>0</v>
      </c>
      <c r="W91" s="118">
        <v>1</v>
      </c>
      <c r="X91" s="150">
        <v>1</v>
      </c>
      <c r="Y91" s="224">
        <v>33.53</v>
      </c>
      <c r="Z91" s="222">
        <f t="shared" si="18"/>
        <v>0</v>
      </c>
      <c r="AA91" s="222">
        <f t="shared" si="19"/>
        <v>0</v>
      </c>
      <c r="AB91" s="222">
        <f t="shared" si="20"/>
        <v>0</v>
      </c>
      <c r="AC91" s="222">
        <f t="shared" si="21"/>
        <v>0</v>
      </c>
      <c r="AD91" s="222">
        <f t="shared" si="22"/>
        <v>0</v>
      </c>
      <c r="AE91" s="222">
        <f t="shared" si="23"/>
        <v>0</v>
      </c>
      <c r="AF91" s="222">
        <f t="shared" si="30"/>
        <v>0</v>
      </c>
      <c r="AG91" s="222">
        <f t="shared" si="31"/>
        <v>0</v>
      </c>
      <c r="AH91" s="222">
        <f t="shared" si="32"/>
        <v>0</v>
      </c>
      <c r="AI91" s="222">
        <f t="shared" si="33"/>
        <v>0</v>
      </c>
      <c r="AJ91" s="222">
        <f t="shared" si="34"/>
        <v>40.235999999999997</v>
      </c>
      <c r="AK91" s="222">
        <f t="shared" si="35"/>
        <v>40.235999999999997</v>
      </c>
      <c r="AL91" s="5">
        <f t="shared" si="24"/>
        <v>0</v>
      </c>
      <c r="AM91" s="5">
        <f t="shared" si="25"/>
        <v>0</v>
      </c>
      <c r="AN91" s="5">
        <f t="shared" si="26"/>
        <v>0</v>
      </c>
      <c r="AO91" s="5">
        <f t="shared" si="27"/>
        <v>0</v>
      </c>
      <c r="AP91" s="5">
        <f t="shared" si="28"/>
        <v>33.53</v>
      </c>
      <c r="AQ91" s="221">
        <f t="shared" si="29"/>
        <v>33.53</v>
      </c>
      <c r="AR91" s="117"/>
    </row>
    <row r="92" spans="1:44" s="22" customFormat="1" ht="21.95" customHeight="1" x14ac:dyDescent="0.25">
      <c r="A92" s="120"/>
      <c r="B92" s="82" t="s">
        <v>1813</v>
      </c>
      <c r="C92" s="4"/>
      <c r="D92" s="4"/>
      <c r="E92" s="4"/>
      <c r="F92" s="4"/>
      <c r="G92" s="84"/>
      <c r="H92" s="84"/>
      <c r="I92" s="84"/>
      <c r="J92" s="84"/>
      <c r="K92" s="84"/>
      <c r="L92" s="147"/>
      <c r="M92" s="84"/>
      <c r="N92" s="84"/>
      <c r="O92" s="84"/>
      <c r="P92" s="84"/>
      <c r="Q92" s="84"/>
      <c r="R92" s="147"/>
      <c r="S92" s="84"/>
      <c r="T92" s="84"/>
      <c r="U92" s="84"/>
      <c r="V92" s="84"/>
      <c r="W92" s="84"/>
      <c r="X92" s="147"/>
      <c r="Y92" s="221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5"/>
      <c r="AM92" s="5"/>
      <c r="AN92" s="5"/>
      <c r="AO92" s="5"/>
      <c r="AP92" s="5"/>
      <c r="AQ92" s="221"/>
      <c r="AR92" s="86"/>
    </row>
    <row r="93" spans="1:44" s="22" customFormat="1" ht="21.95" customHeight="1" x14ac:dyDescent="0.25">
      <c r="A93" s="107" t="s">
        <v>594</v>
      </c>
      <c r="B93" s="86" t="s">
        <v>2337</v>
      </c>
      <c r="C93" s="4" t="s">
        <v>2342</v>
      </c>
      <c r="D93" s="4" t="s">
        <v>2338</v>
      </c>
      <c r="E93" s="4" t="s">
        <v>2336</v>
      </c>
      <c r="F93" s="4" t="s">
        <v>1814</v>
      </c>
      <c r="G93" s="93">
        <v>0</v>
      </c>
      <c r="H93" s="135">
        <v>0</v>
      </c>
      <c r="I93" s="135">
        <v>0</v>
      </c>
      <c r="J93" s="135">
        <v>1</v>
      </c>
      <c r="K93" s="135">
        <v>2.9</v>
      </c>
      <c r="L93" s="147">
        <v>0</v>
      </c>
      <c r="M93" s="84">
        <v>0</v>
      </c>
      <c r="N93" s="84">
        <v>0</v>
      </c>
      <c r="O93" s="84">
        <v>0</v>
      </c>
      <c r="P93" s="84">
        <v>0</v>
      </c>
      <c r="Q93" s="84">
        <v>6</v>
      </c>
      <c r="R93" s="147">
        <v>6</v>
      </c>
      <c r="S93" s="84">
        <v>0</v>
      </c>
      <c r="T93" s="84">
        <v>0</v>
      </c>
      <c r="U93" s="84">
        <v>0</v>
      </c>
      <c r="V93" s="84">
        <v>0</v>
      </c>
      <c r="W93" s="84">
        <v>4</v>
      </c>
      <c r="X93" s="147">
        <v>4.5</v>
      </c>
      <c r="Y93" s="227">
        <v>122.49</v>
      </c>
      <c r="Z93" s="222">
        <f t="shared" si="18"/>
        <v>0</v>
      </c>
      <c r="AA93" s="222">
        <f t="shared" si="19"/>
        <v>0</v>
      </c>
      <c r="AB93" s="222">
        <f t="shared" si="20"/>
        <v>0</v>
      </c>
      <c r="AC93" s="222">
        <f t="shared" si="21"/>
        <v>122.49</v>
      </c>
      <c r="AD93" s="222">
        <f t="shared" si="22"/>
        <v>355.22099999999995</v>
      </c>
      <c r="AE93" s="222">
        <f t="shared" si="23"/>
        <v>0</v>
      </c>
      <c r="AF93" s="222">
        <f t="shared" si="30"/>
        <v>0</v>
      </c>
      <c r="AG93" s="222">
        <f t="shared" si="31"/>
        <v>0</v>
      </c>
      <c r="AH93" s="222">
        <f t="shared" si="32"/>
        <v>0</v>
      </c>
      <c r="AI93" s="222">
        <f t="shared" si="33"/>
        <v>0</v>
      </c>
      <c r="AJ93" s="222">
        <f t="shared" si="34"/>
        <v>734.93999999999994</v>
      </c>
      <c r="AK93" s="222">
        <f t="shared" si="35"/>
        <v>734.93999999999994</v>
      </c>
      <c r="AL93" s="5">
        <f t="shared" si="24"/>
        <v>0</v>
      </c>
      <c r="AM93" s="5">
        <f t="shared" si="25"/>
        <v>0</v>
      </c>
      <c r="AN93" s="5">
        <f t="shared" si="26"/>
        <v>0</v>
      </c>
      <c r="AO93" s="5">
        <f t="shared" si="27"/>
        <v>0</v>
      </c>
      <c r="AP93" s="5">
        <f t="shared" si="28"/>
        <v>489.96</v>
      </c>
      <c r="AQ93" s="221">
        <f t="shared" si="29"/>
        <v>551.20499999999993</v>
      </c>
      <c r="AR93" s="86"/>
    </row>
    <row r="94" spans="1:44" s="22" customFormat="1" ht="21.95" customHeight="1" x14ac:dyDescent="0.25">
      <c r="A94" s="120"/>
      <c r="B94" s="111" t="s">
        <v>1815</v>
      </c>
      <c r="C94" s="4"/>
      <c r="D94" s="4"/>
      <c r="E94" s="4"/>
      <c r="F94" s="4"/>
      <c r="G94" s="84"/>
      <c r="H94" s="84"/>
      <c r="I94" s="84"/>
      <c r="J94" s="84"/>
      <c r="K94" s="84"/>
      <c r="L94" s="147"/>
      <c r="M94" s="84"/>
      <c r="N94" s="84"/>
      <c r="O94" s="84"/>
      <c r="P94" s="84"/>
      <c r="Q94" s="84"/>
      <c r="R94" s="147"/>
      <c r="S94" s="84"/>
      <c r="T94" s="84"/>
      <c r="U94" s="84"/>
      <c r="V94" s="84"/>
      <c r="W94" s="84"/>
      <c r="X94" s="147"/>
      <c r="Y94" s="221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5"/>
      <c r="AM94" s="5"/>
      <c r="AN94" s="5"/>
      <c r="AO94" s="5"/>
      <c r="AP94" s="5"/>
      <c r="AQ94" s="221"/>
      <c r="AR94" s="86"/>
    </row>
    <row r="95" spans="1:44" s="22" customFormat="1" ht="21.95" customHeight="1" x14ac:dyDescent="0.25">
      <c r="A95" s="120"/>
      <c r="B95" s="77" t="s">
        <v>2344</v>
      </c>
      <c r="C95" s="2"/>
      <c r="D95" s="4"/>
      <c r="E95" s="4"/>
      <c r="F95" s="4"/>
      <c r="G95" s="284">
        <v>0</v>
      </c>
      <c r="H95" s="284">
        <v>7.0000000000000001E-3</v>
      </c>
      <c r="I95" s="284">
        <v>0.9</v>
      </c>
      <c r="J95" s="284">
        <v>3.83</v>
      </c>
      <c r="K95" s="284">
        <v>11.41</v>
      </c>
      <c r="L95" s="277">
        <v>0</v>
      </c>
      <c r="M95" s="277">
        <v>0</v>
      </c>
      <c r="N95" s="277">
        <v>0</v>
      </c>
      <c r="O95" s="277">
        <v>0</v>
      </c>
      <c r="P95" s="277">
        <v>0</v>
      </c>
      <c r="Q95" s="277">
        <v>0</v>
      </c>
      <c r="R95" s="277">
        <v>0</v>
      </c>
      <c r="S95" s="277">
        <v>0</v>
      </c>
      <c r="T95" s="277">
        <v>0</v>
      </c>
      <c r="U95" s="277">
        <v>0</v>
      </c>
      <c r="V95" s="277">
        <v>0</v>
      </c>
      <c r="W95" s="277">
        <v>0</v>
      </c>
      <c r="X95" s="277">
        <v>0</v>
      </c>
      <c r="Y95" s="227">
        <v>19.5</v>
      </c>
      <c r="Z95" s="222">
        <f t="shared" si="18"/>
        <v>0</v>
      </c>
      <c r="AA95" s="222">
        <f t="shared" si="19"/>
        <v>0.13650000000000001</v>
      </c>
      <c r="AB95" s="222">
        <f t="shared" si="20"/>
        <v>17.55</v>
      </c>
      <c r="AC95" s="222">
        <f t="shared" si="21"/>
        <v>74.685000000000002</v>
      </c>
      <c r="AD95" s="222">
        <f t="shared" si="22"/>
        <v>222.495</v>
      </c>
      <c r="AE95" s="222">
        <f t="shared" si="23"/>
        <v>0</v>
      </c>
      <c r="AF95" s="222">
        <f t="shared" si="30"/>
        <v>0</v>
      </c>
      <c r="AG95" s="222">
        <f t="shared" si="31"/>
        <v>0</v>
      </c>
      <c r="AH95" s="222">
        <f t="shared" si="32"/>
        <v>0</v>
      </c>
      <c r="AI95" s="222">
        <f t="shared" si="33"/>
        <v>0</v>
      </c>
      <c r="AJ95" s="222">
        <f t="shared" si="34"/>
        <v>0</v>
      </c>
      <c r="AK95" s="222">
        <f t="shared" si="35"/>
        <v>0</v>
      </c>
      <c r="AL95" s="5"/>
      <c r="AM95" s="5"/>
      <c r="AN95" s="5"/>
      <c r="AO95" s="5"/>
      <c r="AP95" s="5"/>
      <c r="AQ95" s="221"/>
      <c r="AR95" s="86"/>
    </row>
    <row r="96" spans="1:44" s="22" customFormat="1" ht="21.95" customHeight="1" x14ac:dyDescent="0.25">
      <c r="A96" s="120">
        <v>1319005003</v>
      </c>
      <c r="B96" s="86" t="s">
        <v>2347</v>
      </c>
      <c r="C96" s="2" t="s">
        <v>1756</v>
      </c>
      <c r="D96" s="4" t="s">
        <v>1822</v>
      </c>
      <c r="E96" s="4" t="s">
        <v>2340</v>
      </c>
      <c r="F96" s="4" t="s">
        <v>1689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5</v>
      </c>
      <c r="R96" s="147">
        <v>5</v>
      </c>
      <c r="S96" s="84">
        <v>0</v>
      </c>
      <c r="T96" s="84">
        <v>0</v>
      </c>
      <c r="U96" s="84">
        <v>0</v>
      </c>
      <c r="V96" s="84">
        <v>0</v>
      </c>
      <c r="W96" s="84">
        <v>4.5999999999999996</v>
      </c>
      <c r="X96" s="147">
        <v>4.8</v>
      </c>
      <c r="Y96" s="227">
        <v>19.5</v>
      </c>
      <c r="Z96" s="222">
        <f t="shared" si="18"/>
        <v>0</v>
      </c>
      <c r="AA96" s="222">
        <f t="shared" si="19"/>
        <v>0</v>
      </c>
      <c r="AB96" s="222">
        <f t="shared" si="20"/>
        <v>0</v>
      </c>
      <c r="AC96" s="222">
        <f t="shared" si="21"/>
        <v>0</v>
      </c>
      <c r="AD96" s="222">
        <f t="shared" si="22"/>
        <v>0</v>
      </c>
      <c r="AE96" s="222">
        <f t="shared" si="23"/>
        <v>0</v>
      </c>
      <c r="AF96" s="222">
        <f t="shared" si="30"/>
        <v>0</v>
      </c>
      <c r="AG96" s="222">
        <f t="shared" si="31"/>
        <v>0</v>
      </c>
      <c r="AH96" s="222">
        <f t="shared" si="32"/>
        <v>0</v>
      </c>
      <c r="AI96" s="222">
        <f t="shared" si="33"/>
        <v>0</v>
      </c>
      <c r="AJ96" s="222">
        <f t="shared" si="34"/>
        <v>97.5</v>
      </c>
      <c r="AK96" s="222">
        <f t="shared" si="35"/>
        <v>97.5</v>
      </c>
      <c r="AL96" s="5">
        <f>Y96*S96</f>
        <v>0</v>
      </c>
      <c r="AM96" s="5">
        <f>Y96*T96</f>
        <v>0</v>
      </c>
      <c r="AN96" s="5">
        <f>Y96*U96</f>
        <v>0</v>
      </c>
      <c r="AO96" s="5">
        <f>Y96*V96</f>
        <v>0</v>
      </c>
      <c r="AP96" s="5">
        <f>Y96*W96</f>
        <v>89.699999999999989</v>
      </c>
      <c r="AQ96" s="221">
        <f>Y96*X96</f>
        <v>93.6</v>
      </c>
      <c r="AR96" s="86"/>
    </row>
    <row r="97" spans="1:44" s="22" customFormat="1" ht="21.95" customHeight="1" x14ac:dyDescent="0.25">
      <c r="A97" s="120"/>
      <c r="B97" s="82" t="s">
        <v>1816</v>
      </c>
      <c r="C97" s="4"/>
      <c r="D97" s="4"/>
      <c r="E97" s="4"/>
      <c r="F97" s="4"/>
      <c r="G97" s="284">
        <v>0</v>
      </c>
      <c r="H97" s="284">
        <v>2E-3</v>
      </c>
      <c r="I97" s="284">
        <v>0.22</v>
      </c>
      <c r="J97" s="284">
        <v>0.92</v>
      </c>
      <c r="K97" s="284">
        <v>2.74</v>
      </c>
      <c r="L97" s="277">
        <v>0</v>
      </c>
      <c r="M97" s="277">
        <v>0</v>
      </c>
      <c r="N97" s="277">
        <v>0</v>
      </c>
      <c r="O97" s="277">
        <v>0</v>
      </c>
      <c r="P97" s="277">
        <v>0</v>
      </c>
      <c r="Q97" s="277">
        <v>0</v>
      </c>
      <c r="R97" s="277">
        <v>0</v>
      </c>
      <c r="S97" s="277">
        <v>0</v>
      </c>
      <c r="T97" s="277">
        <v>0</v>
      </c>
      <c r="U97" s="277">
        <v>0</v>
      </c>
      <c r="V97" s="277">
        <v>0</v>
      </c>
      <c r="W97" s="277">
        <v>0</v>
      </c>
      <c r="X97" s="277">
        <v>0</v>
      </c>
      <c r="Y97" s="227">
        <v>22.7</v>
      </c>
      <c r="Z97" s="222">
        <f t="shared" si="18"/>
        <v>0</v>
      </c>
      <c r="AA97" s="222">
        <f t="shared" si="19"/>
        <v>4.5400000000000003E-2</v>
      </c>
      <c r="AB97" s="222">
        <f t="shared" si="20"/>
        <v>4.9939999999999998</v>
      </c>
      <c r="AC97" s="222">
        <f t="shared" si="21"/>
        <v>20.884</v>
      </c>
      <c r="AD97" s="222">
        <f t="shared" si="22"/>
        <v>62.198</v>
      </c>
      <c r="AE97" s="222">
        <f t="shared" si="23"/>
        <v>0</v>
      </c>
      <c r="AF97" s="222">
        <f t="shared" si="30"/>
        <v>0</v>
      </c>
      <c r="AG97" s="222">
        <f t="shared" si="31"/>
        <v>0</v>
      </c>
      <c r="AH97" s="222">
        <f t="shared" si="32"/>
        <v>0</v>
      </c>
      <c r="AI97" s="222">
        <f t="shared" si="33"/>
        <v>0</v>
      </c>
      <c r="AJ97" s="222">
        <f t="shared" si="34"/>
        <v>0</v>
      </c>
      <c r="AK97" s="222">
        <f t="shared" si="35"/>
        <v>0</v>
      </c>
      <c r="AL97" s="5"/>
      <c r="AM97" s="5"/>
      <c r="AN97" s="5"/>
      <c r="AO97" s="5"/>
      <c r="AP97" s="5"/>
      <c r="AQ97" s="221"/>
      <c r="AR97" s="86"/>
    </row>
    <row r="98" spans="1:44" s="22" customFormat="1" ht="21.95" customHeight="1" x14ac:dyDescent="0.25">
      <c r="A98" s="107" t="s">
        <v>2348</v>
      </c>
      <c r="B98" s="86" t="s">
        <v>2346</v>
      </c>
      <c r="C98" s="2" t="s">
        <v>1818</v>
      </c>
      <c r="D98" s="4" t="s">
        <v>1819</v>
      </c>
      <c r="E98" s="4" t="s">
        <v>2341</v>
      </c>
      <c r="F98" s="4" t="s">
        <v>1689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>
        <v>0</v>
      </c>
      <c r="P98" s="84">
        <v>0.3</v>
      </c>
      <c r="Q98" s="84">
        <v>0.4</v>
      </c>
      <c r="R98" s="147">
        <v>0.5</v>
      </c>
      <c r="S98" s="84">
        <v>0</v>
      </c>
      <c r="T98" s="84">
        <v>0</v>
      </c>
      <c r="U98" s="84">
        <v>0</v>
      </c>
      <c r="V98" s="84">
        <v>0.3</v>
      </c>
      <c r="W98" s="84">
        <v>0.4</v>
      </c>
      <c r="X98" s="147">
        <v>0.5</v>
      </c>
      <c r="Y98" s="227">
        <v>22.7</v>
      </c>
      <c r="Z98" s="222">
        <f t="shared" si="18"/>
        <v>0</v>
      </c>
      <c r="AA98" s="222">
        <f t="shared" si="19"/>
        <v>0</v>
      </c>
      <c r="AB98" s="222">
        <f t="shared" si="20"/>
        <v>0</v>
      </c>
      <c r="AC98" s="222">
        <f t="shared" si="21"/>
        <v>0</v>
      </c>
      <c r="AD98" s="222">
        <f t="shared" si="22"/>
        <v>0</v>
      </c>
      <c r="AE98" s="222">
        <f t="shared" si="23"/>
        <v>0</v>
      </c>
      <c r="AF98" s="222">
        <f t="shared" si="30"/>
        <v>0</v>
      </c>
      <c r="AG98" s="222">
        <f t="shared" si="31"/>
        <v>0</v>
      </c>
      <c r="AH98" s="222">
        <f t="shared" si="32"/>
        <v>0</v>
      </c>
      <c r="AI98" s="222">
        <f t="shared" si="33"/>
        <v>6.81</v>
      </c>
      <c r="AJ98" s="222">
        <f t="shared" si="34"/>
        <v>9.08</v>
      </c>
      <c r="AK98" s="222">
        <f t="shared" si="35"/>
        <v>11.35</v>
      </c>
      <c r="AL98" s="5">
        <f>Y98*S98</f>
        <v>0</v>
      </c>
      <c r="AM98" s="5">
        <f>Y98*T98</f>
        <v>0</v>
      </c>
      <c r="AN98" s="5">
        <f>Y98*U98</f>
        <v>0</v>
      </c>
      <c r="AO98" s="5">
        <f>Y98*V98</f>
        <v>6.81</v>
      </c>
      <c r="AP98" s="5">
        <f>Y98*W98</f>
        <v>9.08</v>
      </c>
      <c r="AQ98" s="221">
        <f>Y98*X98</f>
        <v>11.35</v>
      </c>
      <c r="AR98" s="86"/>
    </row>
    <row r="99" spans="1:44" s="22" customFormat="1" ht="21.75" customHeight="1" x14ac:dyDescent="0.25">
      <c r="A99" s="120">
        <v>1351004152</v>
      </c>
      <c r="B99" s="86" t="s">
        <v>2346</v>
      </c>
      <c r="C99" s="2" t="s">
        <v>1818</v>
      </c>
      <c r="D99" s="4" t="s">
        <v>1819</v>
      </c>
      <c r="E99" s="4" t="s">
        <v>2354</v>
      </c>
      <c r="F99" s="4" t="s">
        <v>1820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1</v>
      </c>
      <c r="Q99" s="84">
        <v>8</v>
      </c>
      <c r="R99" s="147">
        <v>9</v>
      </c>
      <c r="S99" s="84">
        <v>0</v>
      </c>
      <c r="T99" s="84">
        <v>0</v>
      </c>
      <c r="U99" s="84">
        <v>0</v>
      </c>
      <c r="V99" s="84">
        <v>1</v>
      </c>
      <c r="W99" s="84">
        <v>8</v>
      </c>
      <c r="X99" s="147">
        <v>8.5</v>
      </c>
      <c r="Y99" s="227">
        <v>19.5</v>
      </c>
      <c r="Z99" s="222">
        <f t="shared" si="18"/>
        <v>0</v>
      </c>
      <c r="AA99" s="222">
        <f t="shared" si="19"/>
        <v>0</v>
      </c>
      <c r="AB99" s="222">
        <f t="shared" si="20"/>
        <v>0</v>
      </c>
      <c r="AC99" s="222">
        <f t="shared" si="21"/>
        <v>0</v>
      </c>
      <c r="AD99" s="222">
        <f t="shared" si="22"/>
        <v>0</v>
      </c>
      <c r="AE99" s="222">
        <f t="shared" si="23"/>
        <v>0</v>
      </c>
      <c r="AF99" s="222">
        <f t="shared" si="30"/>
        <v>0</v>
      </c>
      <c r="AG99" s="222">
        <f t="shared" si="31"/>
        <v>0</v>
      </c>
      <c r="AH99" s="222">
        <f t="shared" si="32"/>
        <v>0</v>
      </c>
      <c r="AI99" s="222">
        <f t="shared" si="33"/>
        <v>19.5</v>
      </c>
      <c r="AJ99" s="222">
        <f t="shared" si="34"/>
        <v>156</v>
      </c>
      <c r="AK99" s="222">
        <f t="shared" si="35"/>
        <v>175.5</v>
      </c>
      <c r="AL99" s="5">
        <f t="shared" si="24"/>
        <v>0</v>
      </c>
      <c r="AM99" s="5">
        <f t="shared" si="25"/>
        <v>0</v>
      </c>
      <c r="AN99" s="5">
        <f t="shared" si="26"/>
        <v>0</v>
      </c>
      <c r="AO99" s="5">
        <f t="shared" si="27"/>
        <v>19.5</v>
      </c>
      <c r="AP99" s="5">
        <f t="shared" si="28"/>
        <v>156</v>
      </c>
      <c r="AQ99" s="221">
        <f t="shared" si="29"/>
        <v>165.75</v>
      </c>
      <c r="AR99" s="86"/>
    </row>
    <row r="100" spans="1:44" s="22" customFormat="1" ht="21.95" customHeight="1" x14ac:dyDescent="0.25">
      <c r="A100" s="120"/>
      <c r="B100" s="77" t="s">
        <v>2343</v>
      </c>
      <c r="C100" s="2"/>
      <c r="D100" s="4"/>
      <c r="E100" s="4"/>
      <c r="F100" s="4"/>
      <c r="G100" s="84"/>
      <c r="H100" s="84"/>
      <c r="I100" s="84"/>
      <c r="J100" s="84"/>
      <c r="K100" s="84"/>
      <c r="L100" s="147"/>
      <c r="M100" s="84"/>
      <c r="N100" s="84"/>
      <c r="O100" s="84"/>
      <c r="P100" s="84"/>
      <c r="Q100" s="84"/>
      <c r="R100" s="147"/>
      <c r="S100" s="84"/>
      <c r="T100" s="84"/>
      <c r="U100" s="84"/>
      <c r="V100" s="84"/>
      <c r="W100" s="84"/>
      <c r="X100" s="147"/>
      <c r="Y100" s="227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5"/>
      <c r="AM100" s="5"/>
      <c r="AN100" s="5"/>
      <c r="AO100" s="5"/>
      <c r="AP100" s="5"/>
      <c r="AQ100" s="221"/>
      <c r="AR100" s="86"/>
    </row>
    <row r="101" spans="1:44" s="22" customFormat="1" ht="21.95" customHeight="1" x14ac:dyDescent="0.25">
      <c r="A101" s="120">
        <v>1385004052</v>
      </c>
      <c r="B101" s="86" t="s">
        <v>2345</v>
      </c>
      <c r="C101" s="4"/>
      <c r="D101" s="4" t="s">
        <v>1821</v>
      </c>
      <c r="E101" s="4" t="s">
        <v>2339</v>
      </c>
      <c r="F101" s="4" t="s">
        <v>1689</v>
      </c>
      <c r="G101" s="284">
        <v>0</v>
      </c>
      <c r="H101" s="284">
        <v>1E-3</v>
      </c>
      <c r="I101" s="284">
        <v>0.11</v>
      </c>
      <c r="J101" s="284">
        <v>0.46</v>
      </c>
      <c r="K101" s="284">
        <v>1.37</v>
      </c>
      <c r="L101" s="277">
        <v>0</v>
      </c>
      <c r="M101" s="84">
        <v>0</v>
      </c>
      <c r="N101" s="84">
        <v>0</v>
      </c>
      <c r="O101" s="84">
        <v>0</v>
      </c>
      <c r="P101" s="84">
        <v>0</v>
      </c>
      <c r="Q101" s="84">
        <v>0.1</v>
      </c>
      <c r="R101" s="147">
        <v>0.1</v>
      </c>
      <c r="S101" s="84">
        <v>0</v>
      </c>
      <c r="T101" s="84">
        <v>0</v>
      </c>
      <c r="U101" s="84">
        <v>0</v>
      </c>
      <c r="V101" s="84">
        <v>0</v>
      </c>
      <c r="W101" s="84">
        <v>0.1</v>
      </c>
      <c r="X101" s="147">
        <v>0.1</v>
      </c>
      <c r="Y101" s="221">
        <v>28.26</v>
      </c>
      <c r="Z101" s="222">
        <f t="shared" si="18"/>
        <v>0</v>
      </c>
      <c r="AA101" s="222">
        <f t="shared" si="19"/>
        <v>2.8260000000000004E-2</v>
      </c>
      <c r="AB101" s="222">
        <f t="shared" si="20"/>
        <v>3.1086</v>
      </c>
      <c r="AC101" s="222">
        <f t="shared" si="21"/>
        <v>12.999600000000001</v>
      </c>
      <c r="AD101" s="222">
        <f t="shared" si="22"/>
        <v>38.716200000000008</v>
      </c>
      <c r="AE101" s="222">
        <f t="shared" si="23"/>
        <v>0</v>
      </c>
      <c r="AF101" s="222">
        <f t="shared" si="30"/>
        <v>0</v>
      </c>
      <c r="AG101" s="222">
        <f t="shared" si="31"/>
        <v>0</v>
      </c>
      <c r="AH101" s="222">
        <f t="shared" si="32"/>
        <v>0</v>
      </c>
      <c r="AI101" s="222">
        <f t="shared" si="33"/>
        <v>0</v>
      </c>
      <c r="AJ101" s="222">
        <f t="shared" si="34"/>
        <v>2.8260000000000005</v>
      </c>
      <c r="AK101" s="222">
        <f t="shared" si="35"/>
        <v>2.8260000000000005</v>
      </c>
      <c r="AL101" s="5">
        <f t="shared" si="24"/>
        <v>0</v>
      </c>
      <c r="AM101" s="5">
        <f t="shared" si="25"/>
        <v>0</v>
      </c>
      <c r="AN101" s="5">
        <f t="shared" si="26"/>
        <v>0</v>
      </c>
      <c r="AO101" s="5">
        <f t="shared" si="27"/>
        <v>0</v>
      </c>
      <c r="AP101" s="5">
        <f t="shared" si="28"/>
        <v>2.8260000000000005</v>
      </c>
      <c r="AQ101" s="221">
        <f t="shared" si="29"/>
        <v>2.8260000000000005</v>
      </c>
      <c r="AR101" s="86"/>
    </row>
    <row r="102" spans="1:44" s="22" customFormat="1" ht="21.95" customHeight="1" x14ac:dyDescent="0.25">
      <c r="A102" s="120"/>
      <c r="B102" s="111" t="s">
        <v>1823</v>
      </c>
      <c r="C102" s="4"/>
      <c r="D102" s="4"/>
      <c r="E102" s="4"/>
      <c r="F102" s="4"/>
      <c r="G102" s="84"/>
      <c r="H102" s="84"/>
      <c r="I102" s="84"/>
      <c r="J102" s="84"/>
      <c r="K102" s="84"/>
      <c r="L102" s="147"/>
      <c r="M102" s="84"/>
      <c r="N102" s="84"/>
      <c r="O102" s="84"/>
      <c r="P102" s="84"/>
      <c r="Q102" s="84"/>
      <c r="R102" s="147"/>
      <c r="S102" s="84"/>
      <c r="T102" s="84"/>
      <c r="U102" s="84"/>
      <c r="V102" s="84"/>
      <c r="W102" s="84"/>
      <c r="X102" s="147"/>
      <c r="Y102" s="221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5"/>
      <c r="AM102" s="5"/>
      <c r="AN102" s="5"/>
      <c r="AO102" s="5"/>
      <c r="AP102" s="5"/>
      <c r="AQ102" s="221"/>
      <c r="AR102" s="86"/>
    </row>
    <row r="103" spans="1:44" s="22" customFormat="1" ht="21.95" customHeight="1" x14ac:dyDescent="0.25">
      <c r="A103" s="120"/>
      <c r="B103" s="111" t="s">
        <v>1825</v>
      </c>
      <c r="C103" s="4"/>
      <c r="D103" s="4"/>
      <c r="E103" s="4"/>
      <c r="F103" s="4"/>
      <c r="G103" s="84"/>
      <c r="H103" s="84"/>
      <c r="I103" s="84"/>
      <c r="J103" s="84"/>
      <c r="K103" s="84"/>
      <c r="L103" s="147"/>
      <c r="M103" s="84"/>
      <c r="N103" s="84"/>
      <c r="O103" s="84"/>
      <c r="P103" s="84"/>
      <c r="Q103" s="84"/>
      <c r="R103" s="147"/>
      <c r="S103" s="84"/>
      <c r="T103" s="84"/>
      <c r="U103" s="84"/>
      <c r="V103" s="84"/>
      <c r="W103" s="84"/>
      <c r="X103" s="147"/>
      <c r="Y103" s="221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5"/>
      <c r="AM103" s="5"/>
      <c r="AN103" s="5"/>
      <c r="AO103" s="5"/>
      <c r="AP103" s="5"/>
      <c r="AQ103" s="221"/>
      <c r="AR103" s="86"/>
    </row>
    <row r="104" spans="1:44" s="22" customFormat="1" ht="21.95" customHeight="1" x14ac:dyDescent="0.25">
      <c r="A104" s="120"/>
      <c r="B104" s="82" t="s">
        <v>1826</v>
      </c>
      <c r="C104" s="4"/>
      <c r="D104" s="4"/>
      <c r="E104" s="4"/>
      <c r="F104" s="4"/>
      <c r="G104" s="84"/>
      <c r="H104" s="84"/>
      <c r="I104" s="84"/>
      <c r="J104" s="84"/>
      <c r="K104" s="84"/>
      <c r="L104" s="147"/>
      <c r="M104" s="84"/>
      <c r="N104" s="84"/>
      <c r="O104" s="84"/>
      <c r="P104" s="84"/>
      <c r="Q104" s="84"/>
      <c r="R104" s="147"/>
      <c r="S104" s="84"/>
      <c r="T104" s="84"/>
      <c r="U104" s="84"/>
      <c r="V104" s="84"/>
      <c r="W104" s="84"/>
      <c r="X104" s="147"/>
      <c r="Y104" s="221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5"/>
      <c r="AM104" s="5"/>
      <c r="AN104" s="5"/>
      <c r="AO104" s="5"/>
      <c r="AP104" s="5"/>
      <c r="AQ104" s="221"/>
      <c r="AR104" s="86"/>
    </row>
    <row r="105" spans="1:44" s="22" customFormat="1" ht="21.95" customHeight="1" x14ac:dyDescent="0.25">
      <c r="A105" s="120">
        <v>1479100005</v>
      </c>
      <c r="B105" s="86" t="s">
        <v>1827</v>
      </c>
      <c r="C105" s="4" t="s">
        <v>1828</v>
      </c>
      <c r="D105" s="4" t="s">
        <v>1829</v>
      </c>
      <c r="E105" s="4"/>
      <c r="F105" s="4" t="s">
        <v>1689</v>
      </c>
      <c r="G105" s="93">
        <v>0</v>
      </c>
      <c r="H105" s="135">
        <v>0</v>
      </c>
      <c r="I105" s="135">
        <v>0.15</v>
      </c>
      <c r="J105" s="135">
        <v>0.62</v>
      </c>
      <c r="K105" s="135">
        <v>1.85</v>
      </c>
      <c r="L105" s="147">
        <v>0</v>
      </c>
      <c r="M105" s="84">
        <v>0</v>
      </c>
      <c r="N105" s="84">
        <v>0</v>
      </c>
      <c r="O105" s="84">
        <v>0</v>
      </c>
      <c r="P105" s="84">
        <v>0.05</v>
      </c>
      <c r="Q105" s="84">
        <v>0.5</v>
      </c>
      <c r="R105" s="147">
        <v>0.6</v>
      </c>
      <c r="S105" s="84">
        <v>0</v>
      </c>
      <c r="T105" s="84">
        <v>0</v>
      </c>
      <c r="U105" s="84">
        <v>0</v>
      </c>
      <c r="V105" s="84">
        <v>0.05</v>
      </c>
      <c r="W105" s="84">
        <v>0.5</v>
      </c>
      <c r="X105" s="147">
        <v>0.55000000000000004</v>
      </c>
      <c r="Y105" s="227">
        <v>103.69</v>
      </c>
      <c r="Z105" s="222">
        <f t="shared" si="18"/>
        <v>0</v>
      </c>
      <c r="AA105" s="222">
        <f t="shared" si="19"/>
        <v>0</v>
      </c>
      <c r="AB105" s="222">
        <f t="shared" si="20"/>
        <v>15.5535</v>
      </c>
      <c r="AC105" s="222">
        <f t="shared" si="21"/>
        <v>64.287800000000004</v>
      </c>
      <c r="AD105" s="222">
        <f t="shared" si="22"/>
        <v>191.82650000000001</v>
      </c>
      <c r="AE105" s="222">
        <f t="shared" si="23"/>
        <v>0</v>
      </c>
      <c r="AF105" s="222">
        <f t="shared" si="30"/>
        <v>0</v>
      </c>
      <c r="AG105" s="222">
        <f t="shared" si="31"/>
        <v>0</v>
      </c>
      <c r="AH105" s="222">
        <f t="shared" si="32"/>
        <v>0</v>
      </c>
      <c r="AI105" s="222">
        <f t="shared" si="33"/>
        <v>5.1844999999999999</v>
      </c>
      <c r="AJ105" s="222">
        <f t="shared" si="34"/>
        <v>51.844999999999999</v>
      </c>
      <c r="AK105" s="222">
        <f t="shared" si="35"/>
        <v>62.213999999999999</v>
      </c>
      <c r="AL105" s="5">
        <f t="shared" si="24"/>
        <v>0</v>
      </c>
      <c r="AM105" s="5">
        <f t="shared" si="25"/>
        <v>0</v>
      </c>
      <c r="AN105" s="5">
        <f t="shared" si="26"/>
        <v>0</v>
      </c>
      <c r="AO105" s="5">
        <f t="shared" si="27"/>
        <v>5.1844999999999999</v>
      </c>
      <c r="AP105" s="5">
        <f t="shared" si="28"/>
        <v>51.844999999999999</v>
      </c>
      <c r="AQ105" s="221">
        <f t="shared" si="29"/>
        <v>57.029500000000006</v>
      </c>
      <c r="AR105" s="86"/>
    </row>
    <row r="106" spans="1:44" s="22" customFormat="1" ht="21.95" customHeight="1" x14ac:dyDescent="0.25">
      <c r="A106" s="120"/>
      <c r="B106" s="111" t="s">
        <v>1830</v>
      </c>
      <c r="C106" s="4"/>
      <c r="D106" s="4"/>
      <c r="E106" s="4"/>
      <c r="F106" s="4"/>
      <c r="G106" s="84"/>
      <c r="H106" s="84"/>
      <c r="I106" s="84"/>
      <c r="J106" s="84"/>
      <c r="K106" s="84"/>
      <c r="L106" s="147"/>
      <c r="M106" s="84"/>
      <c r="N106" s="84"/>
      <c r="O106" s="84"/>
      <c r="P106" s="84"/>
      <c r="Q106" s="84"/>
      <c r="R106" s="147"/>
      <c r="S106" s="84"/>
      <c r="T106" s="84"/>
      <c r="U106" s="84"/>
      <c r="V106" s="84"/>
      <c r="W106" s="84"/>
      <c r="X106" s="147"/>
      <c r="Y106" s="221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5"/>
      <c r="AM106" s="5"/>
      <c r="AN106" s="5"/>
      <c r="AO106" s="5"/>
      <c r="AP106" s="5"/>
      <c r="AQ106" s="221"/>
      <c r="AR106" s="86"/>
    </row>
    <row r="107" spans="1:44" s="22" customFormat="1" ht="21.95" customHeight="1" x14ac:dyDescent="0.25">
      <c r="A107" s="120"/>
      <c r="B107" s="82" t="s">
        <v>1831</v>
      </c>
      <c r="C107" s="83"/>
      <c r="D107" s="4"/>
      <c r="E107" s="4"/>
      <c r="F107" s="4"/>
      <c r="G107" s="286">
        <v>0</v>
      </c>
      <c r="H107" s="285">
        <v>0</v>
      </c>
      <c r="I107" s="285">
        <f>I105+I106</f>
        <v>0.15</v>
      </c>
      <c r="J107" s="285">
        <f>J105+J106</f>
        <v>0.62</v>
      </c>
      <c r="K107" s="285">
        <f>K105+K106</f>
        <v>1.85</v>
      </c>
      <c r="L107" s="152">
        <v>0</v>
      </c>
      <c r="M107" s="152">
        <v>0</v>
      </c>
      <c r="N107" s="152">
        <v>0</v>
      </c>
      <c r="O107" s="152">
        <v>0</v>
      </c>
      <c r="P107" s="152">
        <v>0</v>
      </c>
      <c r="Q107" s="152">
        <v>0</v>
      </c>
      <c r="R107" s="152">
        <v>0</v>
      </c>
      <c r="S107" s="152">
        <v>0</v>
      </c>
      <c r="T107" s="152">
        <v>0</v>
      </c>
      <c r="U107" s="152">
        <v>0</v>
      </c>
      <c r="V107" s="152">
        <v>0</v>
      </c>
      <c r="W107" s="152">
        <v>0</v>
      </c>
      <c r="X107" s="152">
        <v>0</v>
      </c>
      <c r="Y107" s="222">
        <v>55.8</v>
      </c>
      <c r="Z107" s="222">
        <f t="shared" si="18"/>
        <v>0</v>
      </c>
      <c r="AA107" s="222">
        <f t="shared" si="19"/>
        <v>0</v>
      </c>
      <c r="AB107" s="222">
        <f t="shared" si="20"/>
        <v>8.3699999999999992</v>
      </c>
      <c r="AC107" s="222">
        <f t="shared" si="21"/>
        <v>34.595999999999997</v>
      </c>
      <c r="AD107" s="222">
        <f t="shared" si="22"/>
        <v>103.23</v>
      </c>
      <c r="AE107" s="222">
        <f t="shared" si="23"/>
        <v>0</v>
      </c>
      <c r="AF107" s="222">
        <f t="shared" si="30"/>
        <v>0</v>
      </c>
      <c r="AG107" s="222">
        <f t="shared" si="31"/>
        <v>0</v>
      </c>
      <c r="AH107" s="222">
        <f t="shared" si="32"/>
        <v>0</v>
      </c>
      <c r="AI107" s="222">
        <f t="shared" si="33"/>
        <v>0</v>
      </c>
      <c r="AJ107" s="222">
        <f t="shared" si="34"/>
        <v>0</v>
      </c>
      <c r="AK107" s="222">
        <f t="shared" si="35"/>
        <v>0</v>
      </c>
      <c r="AL107" s="5">
        <f>Y107*S107</f>
        <v>0</v>
      </c>
      <c r="AM107" s="5">
        <f>Y107*T107</f>
        <v>0</v>
      </c>
      <c r="AN107" s="5">
        <f>Y107*U107</f>
        <v>0</v>
      </c>
      <c r="AO107" s="5">
        <f>Y107*V107</f>
        <v>0</v>
      </c>
      <c r="AP107" s="5">
        <f>Y107*W107</f>
        <v>0</v>
      </c>
      <c r="AQ107" s="221">
        <f>Y107*X107</f>
        <v>0</v>
      </c>
      <c r="AR107" s="86"/>
    </row>
    <row r="108" spans="1:44" s="22" customFormat="1" ht="21.95" customHeight="1" x14ac:dyDescent="0.25">
      <c r="A108" s="2" t="s">
        <v>1832</v>
      </c>
      <c r="B108" s="3" t="s">
        <v>1833</v>
      </c>
      <c r="C108" s="2"/>
      <c r="D108" s="13" t="s">
        <v>1834</v>
      </c>
      <c r="E108" s="4" t="s">
        <v>1835</v>
      </c>
      <c r="F108" s="4" t="s">
        <v>1689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288">
        <v>0</v>
      </c>
      <c r="M108" s="19"/>
      <c r="N108" s="19"/>
      <c r="O108" s="19"/>
      <c r="P108" s="19">
        <v>0.3</v>
      </c>
      <c r="Q108" s="19">
        <v>3</v>
      </c>
      <c r="R108" s="149">
        <v>4</v>
      </c>
      <c r="S108" s="19"/>
      <c r="T108" s="19"/>
      <c r="U108" s="19"/>
      <c r="V108" s="19">
        <v>0.3</v>
      </c>
      <c r="W108" s="19">
        <v>3</v>
      </c>
      <c r="X108" s="149">
        <v>3.5</v>
      </c>
      <c r="Y108" s="222">
        <v>55.8</v>
      </c>
      <c r="Z108" s="222">
        <f t="shared" si="18"/>
        <v>0</v>
      </c>
      <c r="AA108" s="222">
        <f t="shared" si="19"/>
        <v>0</v>
      </c>
      <c r="AB108" s="222">
        <f t="shared" si="20"/>
        <v>0</v>
      </c>
      <c r="AC108" s="222">
        <f t="shared" si="21"/>
        <v>0</v>
      </c>
      <c r="AD108" s="222">
        <f t="shared" si="22"/>
        <v>0</v>
      </c>
      <c r="AE108" s="222">
        <f t="shared" si="23"/>
        <v>0</v>
      </c>
      <c r="AF108" s="222">
        <f t="shared" si="30"/>
        <v>0</v>
      </c>
      <c r="AG108" s="222">
        <f t="shared" si="31"/>
        <v>0</v>
      </c>
      <c r="AH108" s="222">
        <f t="shared" si="32"/>
        <v>0</v>
      </c>
      <c r="AI108" s="222">
        <f t="shared" si="33"/>
        <v>16.739999999999998</v>
      </c>
      <c r="AJ108" s="222">
        <f t="shared" si="34"/>
        <v>167.39999999999998</v>
      </c>
      <c r="AK108" s="222">
        <f t="shared" si="35"/>
        <v>223.2</v>
      </c>
      <c r="AL108" s="5">
        <f t="shared" si="24"/>
        <v>0</v>
      </c>
      <c r="AM108" s="5">
        <f t="shared" si="25"/>
        <v>0</v>
      </c>
      <c r="AN108" s="5">
        <f t="shared" si="26"/>
        <v>0</v>
      </c>
      <c r="AO108" s="5">
        <f t="shared" si="27"/>
        <v>16.739999999999998</v>
      </c>
      <c r="AP108" s="5">
        <f t="shared" si="28"/>
        <v>167.39999999999998</v>
      </c>
      <c r="AQ108" s="221">
        <f t="shared" si="29"/>
        <v>195.29999999999998</v>
      </c>
      <c r="AR108" s="86"/>
    </row>
    <row r="109" spans="1:44" s="22" customFormat="1" ht="21.95" customHeight="1" x14ac:dyDescent="0.25">
      <c r="A109" s="2" t="s">
        <v>1836</v>
      </c>
      <c r="B109" s="3" t="s">
        <v>1833</v>
      </c>
      <c r="C109" s="2"/>
      <c r="D109" s="13" t="s">
        <v>1834</v>
      </c>
      <c r="E109" s="4" t="s">
        <v>1837</v>
      </c>
      <c r="F109" s="4" t="s">
        <v>1689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288">
        <v>0</v>
      </c>
      <c r="M109" s="19"/>
      <c r="N109" s="19"/>
      <c r="O109" s="19"/>
      <c r="P109" s="19">
        <v>0.02</v>
      </c>
      <c r="Q109" s="19">
        <v>0.2</v>
      </c>
      <c r="R109" s="149">
        <v>0.3</v>
      </c>
      <c r="S109" s="19"/>
      <c r="T109" s="19"/>
      <c r="U109" s="19"/>
      <c r="V109" s="19">
        <v>0.02</v>
      </c>
      <c r="W109" s="19">
        <v>0.2</v>
      </c>
      <c r="X109" s="149">
        <v>0.3</v>
      </c>
      <c r="Y109" s="222">
        <v>55.8</v>
      </c>
      <c r="Z109" s="222">
        <f t="shared" ref="Z109:Z182" si="36">Y109*G109</f>
        <v>0</v>
      </c>
      <c r="AA109" s="222">
        <f t="shared" ref="AA109:AA182" si="37">Y109*H109</f>
        <v>0</v>
      </c>
      <c r="AB109" s="222">
        <f t="shared" ref="AB109:AB182" si="38">Y109*I109</f>
        <v>0</v>
      </c>
      <c r="AC109" s="222">
        <f t="shared" ref="AC109:AC182" si="39">Y109*J109</f>
        <v>0</v>
      </c>
      <c r="AD109" s="222">
        <f t="shared" ref="AD109:AD182" si="40">Y109*K109</f>
        <v>0</v>
      </c>
      <c r="AE109" s="222">
        <f t="shared" ref="AE109:AE182" si="41">Y109*L109</f>
        <v>0</v>
      </c>
      <c r="AF109" s="222">
        <f t="shared" si="30"/>
        <v>0</v>
      </c>
      <c r="AG109" s="222">
        <f t="shared" si="31"/>
        <v>0</v>
      </c>
      <c r="AH109" s="222">
        <f t="shared" si="32"/>
        <v>0</v>
      </c>
      <c r="AI109" s="222">
        <f t="shared" si="33"/>
        <v>1.1159999999999999</v>
      </c>
      <c r="AJ109" s="222">
        <f t="shared" si="34"/>
        <v>11.16</v>
      </c>
      <c r="AK109" s="222">
        <f t="shared" si="35"/>
        <v>16.739999999999998</v>
      </c>
      <c r="AL109" s="5">
        <f t="shared" si="24"/>
        <v>0</v>
      </c>
      <c r="AM109" s="5">
        <f t="shared" si="25"/>
        <v>0</v>
      </c>
      <c r="AN109" s="5">
        <f t="shared" si="26"/>
        <v>0</v>
      </c>
      <c r="AO109" s="5">
        <f t="shared" si="27"/>
        <v>1.1159999999999999</v>
      </c>
      <c r="AP109" s="5">
        <f t="shared" si="28"/>
        <v>11.16</v>
      </c>
      <c r="AQ109" s="221">
        <f t="shared" si="29"/>
        <v>16.739999999999998</v>
      </c>
      <c r="AR109" s="86"/>
    </row>
    <row r="110" spans="1:44" s="22" customFormat="1" ht="21.95" customHeight="1" x14ac:dyDescent="0.25">
      <c r="A110" s="2" t="s">
        <v>1838</v>
      </c>
      <c r="B110" s="3" t="s">
        <v>1833</v>
      </c>
      <c r="C110" s="2"/>
      <c r="D110" s="13" t="s">
        <v>1834</v>
      </c>
      <c r="E110" s="4" t="s">
        <v>1839</v>
      </c>
      <c r="F110" s="4" t="s">
        <v>1689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288">
        <v>0</v>
      </c>
      <c r="M110" s="19"/>
      <c r="N110" s="19"/>
      <c r="O110" s="19"/>
      <c r="P110" s="19">
        <v>0.1</v>
      </c>
      <c r="Q110" s="19">
        <v>1</v>
      </c>
      <c r="R110" s="149">
        <v>1.5</v>
      </c>
      <c r="S110" s="19"/>
      <c r="T110" s="19"/>
      <c r="U110" s="19"/>
      <c r="V110" s="19">
        <v>0.1</v>
      </c>
      <c r="W110" s="19">
        <v>1</v>
      </c>
      <c r="X110" s="149">
        <v>1.2</v>
      </c>
      <c r="Y110" s="222">
        <v>50.05</v>
      </c>
      <c r="Z110" s="222">
        <f t="shared" si="36"/>
        <v>0</v>
      </c>
      <c r="AA110" s="222">
        <f t="shared" si="37"/>
        <v>0</v>
      </c>
      <c r="AB110" s="222">
        <f t="shared" si="38"/>
        <v>0</v>
      </c>
      <c r="AC110" s="222">
        <f t="shared" si="39"/>
        <v>0</v>
      </c>
      <c r="AD110" s="222">
        <f t="shared" si="40"/>
        <v>0</v>
      </c>
      <c r="AE110" s="222">
        <f t="shared" si="41"/>
        <v>0</v>
      </c>
      <c r="AF110" s="222">
        <f t="shared" si="30"/>
        <v>0</v>
      </c>
      <c r="AG110" s="222">
        <f t="shared" si="31"/>
        <v>0</v>
      </c>
      <c r="AH110" s="222">
        <f t="shared" si="32"/>
        <v>0</v>
      </c>
      <c r="AI110" s="222">
        <f t="shared" si="33"/>
        <v>5.0049999999999999</v>
      </c>
      <c r="AJ110" s="222">
        <f t="shared" si="34"/>
        <v>50.05</v>
      </c>
      <c r="AK110" s="222">
        <f t="shared" si="35"/>
        <v>75.074999999999989</v>
      </c>
      <c r="AL110" s="5">
        <f t="shared" si="24"/>
        <v>0</v>
      </c>
      <c r="AM110" s="5">
        <f t="shared" si="25"/>
        <v>0</v>
      </c>
      <c r="AN110" s="5">
        <f t="shared" si="26"/>
        <v>0</v>
      </c>
      <c r="AO110" s="5">
        <f t="shared" si="27"/>
        <v>5.0049999999999999</v>
      </c>
      <c r="AP110" s="5">
        <f t="shared" si="28"/>
        <v>50.05</v>
      </c>
      <c r="AQ110" s="221">
        <f t="shared" si="29"/>
        <v>60.059999999999995</v>
      </c>
      <c r="AR110" s="86"/>
    </row>
    <row r="111" spans="1:44" s="22" customFormat="1" ht="21.95" customHeight="1" x14ac:dyDescent="0.25">
      <c r="A111" s="2" t="s">
        <v>1840</v>
      </c>
      <c r="B111" s="3" t="s">
        <v>1833</v>
      </c>
      <c r="C111" s="2"/>
      <c r="D111" s="13" t="s">
        <v>1834</v>
      </c>
      <c r="E111" s="4" t="s">
        <v>1841</v>
      </c>
      <c r="F111" s="4" t="s">
        <v>1689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288">
        <v>0</v>
      </c>
      <c r="M111" s="19"/>
      <c r="N111" s="19"/>
      <c r="O111" s="19">
        <v>0</v>
      </c>
      <c r="P111" s="19">
        <v>0</v>
      </c>
      <c r="Q111" s="19">
        <v>0.1</v>
      </c>
      <c r="R111" s="149">
        <v>0.2</v>
      </c>
      <c r="S111" s="19"/>
      <c r="T111" s="19"/>
      <c r="U111" s="19">
        <v>0</v>
      </c>
      <c r="V111" s="19">
        <v>0</v>
      </c>
      <c r="W111" s="19">
        <v>0.1</v>
      </c>
      <c r="X111" s="149">
        <v>0.2</v>
      </c>
      <c r="Y111" s="222">
        <v>50.05</v>
      </c>
      <c r="Z111" s="222">
        <f t="shared" si="36"/>
        <v>0</v>
      </c>
      <c r="AA111" s="222">
        <f t="shared" si="37"/>
        <v>0</v>
      </c>
      <c r="AB111" s="222">
        <f t="shared" si="38"/>
        <v>0</v>
      </c>
      <c r="AC111" s="222">
        <f t="shared" si="39"/>
        <v>0</v>
      </c>
      <c r="AD111" s="222">
        <f t="shared" si="40"/>
        <v>0</v>
      </c>
      <c r="AE111" s="222">
        <f t="shared" si="41"/>
        <v>0</v>
      </c>
      <c r="AF111" s="222">
        <f t="shared" si="30"/>
        <v>0</v>
      </c>
      <c r="AG111" s="222">
        <f t="shared" si="31"/>
        <v>0</v>
      </c>
      <c r="AH111" s="222">
        <f t="shared" si="32"/>
        <v>0</v>
      </c>
      <c r="AI111" s="222">
        <f t="shared" si="33"/>
        <v>0</v>
      </c>
      <c r="AJ111" s="222">
        <f t="shared" si="34"/>
        <v>5.0049999999999999</v>
      </c>
      <c r="AK111" s="222">
        <f t="shared" si="35"/>
        <v>10.01</v>
      </c>
      <c r="AL111" s="5">
        <f t="shared" si="24"/>
        <v>0</v>
      </c>
      <c r="AM111" s="5">
        <f t="shared" si="25"/>
        <v>0</v>
      </c>
      <c r="AN111" s="5">
        <f t="shared" si="26"/>
        <v>0</v>
      </c>
      <c r="AO111" s="5">
        <f t="shared" si="27"/>
        <v>0</v>
      </c>
      <c r="AP111" s="5">
        <f t="shared" si="28"/>
        <v>5.0049999999999999</v>
      </c>
      <c r="AQ111" s="221">
        <f t="shared" si="29"/>
        <v>10.01</v>
      </c>
      <c r="AR111" s="86"/>
    </row>
    <row r="112" spans="1:44" s="22" customFormat="1" ht="21.95" customHeight="1" x14ac:dyDescent="0.25">
      <c r="A112" s="2" t="s">
        <v>1842</v>
      </c>
      <c r="B112" s="3" t="s">
        <v>1833</v>
      </c>
      <c r="C112" s="2"/>
      <c r="D112" s="13" t="s">
        <v>1834</v>
      </c>
      <c r="E112" s="4" t="s">
        <v>1843</v>
      </c>
      <c r="F112" s="4" t="s">
        <v>1689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288">
        <v>0</v>
      </c>
      <c r="M112" s="19"/>
      <c r="N112" s="19"/>
      <c r="O112" s="19">
        <v>0</v>
      </c>
      <c r="P112" s="19">
        <v>0.05</v>
      </c>
      <c r="Q112" s="19">
        <v>0.6</v>
      </c>
      <c r="R112" s="149">
        <v>0.8</v>
      </c>
      <c r="S112" s="19"/>
      <c r="T112" s="19"/>
      <c r="U112" s="19">
        <v>0</v>
      </c>
      <c r="V112" s="19">
        <v>0.05</v>
      </c>
      <c r="W112" s="19">
        <v>0.6</v>
      </c>
      <c r="X112" s="149">
        <v>0.8</v>
      </c>
      <c r="Y112" s="222">
        <v>50.05</v>
      </c>
      <c r="Z112" s="222">
        <f t="shared" si="36"/>
        <v>0</v>
      </c>
      <c r="AA112" s="222">
        <f t="shared" si="37"/>
        <v>0</v>
      </c>
      <c r="AB112" s="222">
        <f t="shared" si="38"/>
        <v>0</v>
      </c>
      <c r="AC112" s="222">
        <f t="shared" si="39"/>
        <v>0</v>
      </c>
      <c r="AD112" s="222">
        <f t="shared" si="40"/>
        <v>0</v>
      </c>
      <c r="AE112" s="222">
        <f t="shared" si="41"/>
        <v>0</v>
      </c>
      <c r="AF112" s="222">
        <f t="shared" si="30"/>
        <v>0</v>
      </c>
      <c r="AG112" s="222">
        <f t="shared" si="31"/>
        <v>0</v>
      </c>
      <c r="AH112" s="222">
        <f t="shared" si="32"/>
        <v>0</v>
      </c>
      <c r="AI112" s="222">
        <f t="shared" si="33"/>
        <v>2.5024999999999999</v>
      </c>
      <c r="AJ112" s="222">
        <f t="shared" si="34"/>
        <v>30.029999999999998</v>
      </c>
      <c r="AK112" s="222">
        <f t="shared" si="35"/>
        <v>40.04</v>
      </c>
      <c r="AL112" s="5">
        <f t="shared" si="24"/>
        <v>0</v>
      </c>
      <c r="AM112" s="5">
        <f t="shared" si="25"/>
        <v>0</v>
      </c>
      <c r="AN112" s="5">
        <f t="shared" si="26"/>
        <v>0</v>
      </c>
      <c r="AO112" s="5">
        <f t="shared" si="27"/>
        <v>2.5024999999999999</v>
      </c>
      <c r="AP112" s="5">
        <f t="shared" si="28"/>
        <v>30.029999999999998</v>
      </c>
      <c r="AQ112" s="221">
        <f t="shared" si="29"/>
        <v>40.04</v>
      </c>
      <c r="AR112" s="86"/>
    </row>
    <row r="113" spans="1:44" s="114" customFormat="1" ht="21.95" customHeight="1" x14ac:dyDescent="0.25">
      <c r="A113" s="116">
        <v>1610000249</v>
      </c>
      <c r="B113" s="3" t="s">
        <v>1833</v>
      </c>
      <c r="C113" s="8"/>
      <c r="D113" s="116" t="s">
        <v>1834</v>
      </c>
      <c r="E113" s="116" t="s">
        <v>1844</v>
      </c>
      <c r="F113" s="116" t="s">
        <v>1689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288">
        <v>0</v>
      </c>
      <c r="M113" s="19"/>
      <c r="N113" s="19"/>
      <c r="O113" s="118">
        <v>0</v>
      </c>
      <c r="P113" s="118">
        <v>0.1</v>
      </c>
      <c r="Q113" s="19">
        <v>1</v>
      </c>
      <c r="R113" s="150">
        <v>1.5</v>
      </c>
      <c r="S113" s="19"/>
      <c r="T113" s="19"/>
      <c r="U113" s="118">
        <v>0</v>
      </c>
      <c r="V113" s="118">
        <v>0.1</v>
      </c>
      <c r="W113" s="19">
        <v>1</v>
      </c>
      <c r="X113" s="150">
        <v>1.2</v>
      </c>
      <c r="Y113" s="222">
        <v>50.05</v>
      </c>
      <c r="Z113" s="222">
        <f t="shared" si="36"/>
        <v>0</v>
      </c>
      <c r="AA113" s="222">
        <f t="shared" si="37"/>
        <v>0</v>
      </c>
      <c r="AB113" s="222">
        <f t="shared" si="38"/>
        <v>0</v>
      </c>
      <c r="AC113" s="222">
        <f t="shared" si="39"/>
        <v>0</v>
      </c>
      <c r="AD113" s="222">
        <f t="shared" si="40"/>
        <v>0</v>
      </c>
      <c r="AE113" s="222">
        <f t="shared" si="41"/>
        <v>0</v>
      </c>
      <c r="AF113" s="222">
        <f t="shared" si="30"/>
        <v>0</v>
      </c>
      <c r="AG113" s="222">
        <f t="shared" si="31"/>
        <v>0</v>
      </c>
      <c r="AH113" s="222">
        <f t="shared" si="32"/>
        <v>0</v>
      </c>
      <c r="AI113" s="222">
        <f t="shared" si="33"/>
        <v>5.0049999999999999</v>
      </c>
      <c r="AJ113" s="222">
        <f t="shared" si="34"/>
        <v>50.05</v>
      </c>
      <c r="AK113" s="222">
        <f t="shared" si="35"/>
        <v>75.074999999999989</v>
      </c>
      <c r="AL113" s="5">
        <f t="shared" si="24"/>
        <v>0</v>
      </c>
      <c r="AM113" s="5">
        <f t="shared" si="25"/>
        <v>0</v>
      </c>
      <c r="AN113" s="5">
        <f t="shared" si="26"/>
        <v>0</v>
      </c>
      <c r="AO113" s="5">
        <f t="shared" si="27"/>
        <v>5.0049999999999999</v>
      </c>
      <c r="AP113" s="5">
        <f t="shared" si="28"/>
        <v>50.05</v>
      </c>
      <c r="AQ113" s="221">
        <f t="shared" si="29"/>
        <v>60.059999999999995</v>
      </c>
      <c r="AR113" s="117"/>
    </row>
    <row r="114" spans="1:44" s="22" customFormat="1" ht="21.95" customHeight="1" x14ac:dyDescent="0.25">
      <c r="A114" s="2" t="s">
        <v>1845</v>
      </c>
      <c r="B114" s="3" t="s">
        <v>1833</v>
      </c>
      <c r="C114" s="2"/>
      <c r="D114" s="13" t="s">
        <v>1834</v>
      </c>
      <c r="E114" s="4" t="s">
        <v>1846</v>
      </c>
      <c r="F114" s="4" t="s">
        <v>1689</v>
      </c>
      <c r="G114" s="19">
        <v>0</v>
      </c>
      <c r="H114" s="19">
        <v>0</v>
      </c>
      <c r="I114" s="19">
        <v>0</v>
      </c>
      <c r="J114" s="19">
        <v>0</v>
      </c>
      <c r="K114" s="118">
        <v>0</v>
      </c>
      <c r="L114" s="288">
        <v>0</v>
      </c>
      <c r="M114" s="118"/>
      <c r="N114" s="19"/>
      <c r="O114" s="118">
        <v>0</v>
      </c>
      <c r="P114" s="118">
        <v>0</v>
      </c>
      <c r="Q114" s="118">
        <v>0.8</v>
      </c>
      <c r="R114" s="149">
        <v>1</v>
      </c>
      <c r="S114" s="118"/>
      <c r="T114" s="19"/>
      <c r="U114" s="118">
        <v>0</v>
      </c>
      <c r="V114" s="118">
        <v>0</v>
      </c>
      <c r="W114" s="118">
        <v>0.8</v>
      </c>
      <c r="X114" s="149">
        <v>1</v>
      </c>
      <c r="Y114" s="222">
        <v>47.08</v>
      </c>
      <c r="Z114" s="222">
        <f t="shared" si="36"/>
        <v>0</v>
      </c>
      <c r="AA114" s="222">
        <f t="shared" si="37"/>
        <v>0</v>
      </c>
      <c r="AB114" s="222">
        <f t="shared" si="38"/>
        <v>0</v>
      </c>
      <c r="AC114" s="222">
        <f t="shared" si="39"/>
        <v>0</v>
      </c>
      <c r="AD114" s="222">
        <f t="shared" si="40"/>
        <v>0</v>
      </c>
      <c r="AE114" s="222">
        <f t="shared" si="41"/>
        <v>0</v>
      </c>
      <c r="AF114" s="222">
        <f t="shared" si="30"/>
        <v>0</v>
      </c>
      <c r="AG114" s="222">
        <f t="shared" si="31"/>
        <v>0</v>
      </c>
      <c r="AH114" s="222">
        <f t="shared" si="32"/>
        <v>0</v>
      </c>
      <c r="AI114" s="222">
        <f t="shared" si="33"/>
        <v>0</v>
      </c>
      <c r="AJ114" s="222">
        <f t="shared" si="34"/>
        <v>37.664000000000001</v>
      </c>
      <c r="AK114" s="222">
        <f t="shared" si="35"/>
        <v>47.08</v>
      </c>
      <c r="AL114" s="5">
        <f t="shared" si="24"/>
        <v>0</v>
      </c>
      <c r="AM114" s="5">
        <f t="shared" si="25"/>
        <v>0</v>
      </c>
      <c r="AN114" s="5">
        <f t="shared" si="26"/>
        <v>0</v>
      </c>
      <c r="AO114" s="5">
        <f t="shared" si="27"/>
        <v>0</v>
      </c>
      <c r="AP114" s="5">
        <f t="shared" si="28"/>
        <v>37.664000000000001</v>
      </c>
      <c r="AQ114" s="221">
        <f t="shared" si="29"/>
        <v>47.08</v>
      </c>
      <c r="AR114" s="86"/>
    </row>
    <row r="115" spans="1:44" s="22" customFormat="1" ht="21.95" customHeight="1" x14ac:dyDescent="0.25">
      <c r="A115" s="2" t="s">
        <v>1847</v>
      </c>
      <c r="B115" s="3" t="s">
        <v>1833</v>
      </c>
      <c r="C115" s="8"/>
      <c r="D115" s="13" t="s">
        <v>1834</v>
      </c>
      <c r="E115" s="4" t="s">
        <v>1848</v>
      </c>
      <c r="F115" s="4" t="s">
        <v>1689</v>
      </c>
      <c r="G115" s="19">
        <v>0</v>
      </c>
      <c r="H115" s="19">
        <v>0</v>
      </c>
      <c r="I115" s="19">
        <v>0</v>
      </c>
      <c r="J115" s="19">
        <v>0</v>
      </c>
      <c r="K115" s="118">
        <v>0</v>
      </c>
      <c r="L115" s="288">
        <v>0</v>
      </c>
      <c r="M115" s="118"/>
      <c r="N115" s="19"/>
      <c r="O115" s="118">
        <v>0</v>
      </c>
      <c r="P115" s="118">
        <v>0</v>
      </c>
      <c r="Q115" s="118">
        <v>0.8</v>
      </c>
      <c r="R115" s="149">
        <v>1</v>
      </c>
      <c r="S115" s="118"/>
      <c r="T115" s="19"/>
      <c r="U115" s="118">
        <v>0</v>
      </c>
      <c r="V115" s="118">
        <v>0</v>
      </c>
      <c r="W115" s="118">
        <v>0.8</v>
      </c>
      <c r="X115" s="149">
        <v>1</v>
      </c>
      <c r="Y115" s="222">
        <v>47.08</v>
      </c>
      <c r="Z115" s="222">
        <f t="shared" si="36"/>
        <v>0</v>
      </c>
      <c r="AA115" s="222">
        <f t="shared" si="37"/>
        <v>0</v>
      </c>
      <c r="AB115" s="222">
        <f t="shared" si="38"/>
        <v>0</v>
      </c>
      <c r="AC115" s="222">
        <f t="shared" si="39"/>
        <v>0</v>
      </c>
      <c r="AD115" s="222">
        <f t="shared" si="40"/>
        <v>0</v>
      </c>
      <c r="AE115" s="222">
        <f t="shared" si="41"/>
        <v>0</v>
      </c>
      <c r="AF115" s="222">
        <f t="shared" si="30"/>
        <v>0</v>
      </c>
      <c r="AG115" s="222">
        <f t="shared" si="31"/>
        <v>0</v>
      </c>
      <c r="AH115" s="222">
        <f t="shared" si="32"/>
        <v>0</v>
      </c>
      <c r="AI115" s="222">
        <f t="shared" si="33"/>
        <v>0</v>
      </c>
      <c r="AJ115" s="222">
        <f t="shared" si="34"/>
        <v>37.664000000000001</v>
      </c>
      <c r="AK115" s="222">
        <f t="shared" si="35"/>
        <v>47.08</v>
      </c>
      <c r="AL115" s="5">
        <f t="shared" si="24"/>
        <v>0</v>
      </c>
      <c r="AM115" s="5">
        <f t="shared" si="25"/>
        <v>0</v>
      </c>
      <c r="AN115" s="5">
        <f t="shared" si="26"/>
        <v>0</v>
      </c>
      <c r="AO115" s="5">
        <f t="shared" si="27"/>
        <v>0</v>
      </c>
      <c r="AP115" s="5">
        <f t="shared" si="28"/>
        <v>37.664000000000001</v>
      </c>
      <c r="AQ115" s="221">
        <f t="shared" si="29"/>
        <v>47.08</v>
      </c>
      <c r="AR115" s="86"/>
    </row>
    <row r="116" spans="1:44" s="22" customFormat="1" ht="21.95" customHeight="1" x14ac:dyDescent="0.25">
      <c r="A116" s="120">
        <v>1610000269</v>
      </c>
      <c r="B116" s="3" t="s">
        <v>1833</v>
      </c>
      <c r="C116" s="4"/>
      <c r="D116" s="13" t="s">
        <v>1834</v>
      </c>
      <c r="E116" s="4" t="s">
        <v>1849</v>
      </c>
      <c r="F116" s="4" t="s">
        <v>1689</v>
      </c>
      <c r="G116" s="19">
        <v>0</v>
      </c>
      <c r="H116" s="19">
        <v>0</v>
      </c>
      <c r="I116" s="19">
        <v>0</v>
      </c>
      <c r="J116" s="19">
        <v>0</v>
      </c>
      <c r="K116" s="84">
        <v>0</v>
      </c>
      <c r="L116" s="288">
        <v>0</v>
      </c>
      <c r="M116" s="84">
        <v>0</v>
      </c>
      <c r="N116" s="84">
        <v>0</v>
      </c>
      <c r="O116" s="84">
        <v>0.6</v>
      </c>
      <c r="P116" s="84">
        <v>0.8</v>
      </c>
      <c r="Q116" s="84">
        <v>3</v>
      </c>
      <c r="R116" s="147">
        <v>3.4</v>
      </c>
      <c r="S116" s="84">
        <v>0</v>
      </c>
      <c r="T116" s="84">
        <v>0</v>
      </c>
      <c r="U116" s="84">
        <v>0.6</v>
      </c>
      <c r="V116" s="84">
        <v>0.8</v>
      </c>
      <c r="W116" s="84">
        <v>3</v>
      </c>
      <c r="X116" s="147">
        <v>3</v>
      </c>
      <c r="Y116" s="222">
        <v>47.08</v>
      </c>
      <c r="Z116" s="222">
        <f t="shared" si="36"/>
        <v>0</v>
      </c>
      <c r="AA116" s="222">
        <f t="shared" si="37"/>
        <v>0</v>
      </c>
      <c r="AB116" s="222">
        <f t="shared" si="38"/>
        <v>0</v>
      </c>
      <c r="AC116" s="222">
        <f t="shared" si="39"/>
        <v>0</v>
      </c>
      <c r="AD116" s="222">
        <f t="shared" si="40"/>
        <v>0</v>
      </c>
      <c r="AE116" s="222">
        <f t="shared" si="41"/>
        <v>0</v>
      </c>
      <c r="AF116" s="222">
        <f t="shared" si="30"/>
        <v>0</v>
      </c>
      <c r="AG116" s="222">
        <f t="shared" si="31"/>
        <v>0</v>
      </c>
      <c r="AH116" s="222">
        <f t="shared" si="32"/>
        <v>28.247999999999998</v>
      </c>
      <c r="AI116" s="222">
        <f t="shared" si="33"/>
        <v>37.664000000000001</v>
      </c>
      <c r="AJ116" s="222">
        <f t="shared" si="34"/>
        <v>141.24</v>
      </c>
      <c r="AK116" s="222">
        <f t="shared" si="35"/>
        <v>160.072</v>
      </c>
      <c r="AL116" s="5">
        <f t="shared" si="24"/>
        <v>0</v>
      </c>
      <c r="AM116" s="5">
        <f t="shared" si="25"/>
        <v>0</v>
      </c>
      <c r="AN116" s="5">
        <f t="shared" si="26"/>
        <v>28.247999999999998</v>
      </c>
      <c r="AO116" s="5">
        <f t="shared" si="27"/>
        <v>37.664000000000001</v>
      </c>
      <c r="AP116" s="5">
        <f t="shared" si="28"/>
        <v>141.24</v>
      </c>
      <c r="AQ116" s="221">
        <f t="shared" si="29"/>
        <v>141.24</v>
      </c>
      <c r="AR116" s="86"/>
    </row>
    <row r="117" spans="1:44" s="22" customFormat="1" ht="21.95" customHeight="1" x14ac:dyDescent="0.25">
      <c r="A117" s="2" t="s">
        <v>1850</v>
      </c>
      <c r="B117" s="3" t="s">
        <v>1833</v>
      </c>
      <c r="C117" s="2"/>
      <c r="D117" s="13" t="s">
        <v>1834</v>
      </c>
      <c r="E117" s="4" t="s">
        <v>1851</v>
      </c>
      <c r="F117" s="4" t="s">
        <v>1689</v>
      </c>
      <c r="G117" s="19">
        <v>0</v>
      </c>
      <c r="H117" s="19">
        <v>0</v>
      </c>
      <c r="I117" s="19">
        <v>0</v>
      </c>
      <c r="J117" s="19">
        <v>0</v>
      </c>
      <c r="K117" s="118">
        <v>0</v>
      </c>
      <c r="L117" s="288">
        <v>0</v>
      </c>
      <c r="M117" s="118"/>
      <c r="N117" s="118">
        <v>0</v>
      </c>
      <c r="O117" s="118">
        <v>0</v>
      </c>
      <c r="P117" s="118">
        <v>0</v>
      </c>
      <c r="Q117" s="118">
        <v>0.08</v>
      </c>
      <c r="R117" s="149">
        <v>0.1</v>
      </c>
      <c r="S117" s="118"/>
      <c r="T117" s="118">
        <v>0</v>
      </c>
      <c r="U117" s="118">
        <v>0</v>
      </c>
      <c r="V117" s="118">
        <v>0</v>
      </c>
      <c r="W117" s="118">
        <v>0.08</v>
      </c>
      <c r="X117" s="149">
        <v>0.1</v>
      </c>
      <c r="Y117" s="222">
        <v>44.03</v>
      </c>
      <c r="Z117" s="222">
        <f t="shared" si="36"/>
        <v>0</v>
      </c>
      <c r="AA117" s="222">
        <f t="shared" si="37"/>
        <v>0</v>
      </c>
      <c r="AB117" s="222">
        <f t="shared" si="38"/>
        <v>0</v>
      </c>
      <c r="AC117" s="222">
        <f t="shared" si="39"/>
        <v>0</v>
      </c>
      <c r="AD117" s="222">
        <f t="shared" si="40"/>
        <v>0</v>
      </c>
      <c r="AE117" s="222">
        <f t="shared" si="41"/>
        <v>0</v>
      </c>
      <c r="AF117" s="222">
        <f t="shared" si="30"/>
        <v>0</v>
      </c>
      <c r="AG117" s="222">
        <f t="shared" si="31"/>
        <v>0</v>
      </c>
      <c r="AH117" s="222">
        <f t="shared" si="32"/>
        <v>0</v>
      </c>
      <c r="AI117" s="222">
        <f t="shared" si="33"/>
        <v>0</v>
      </c>
      <c r="AJ117" s="222">
        <f t="shared" si="34"/>
        <v>3.5224000000000002</v>
      </c>
      <c r="AK117" s="222">
        <f t="shared" si="35"/>
        <v>4.4030000000000005</v>
      </c>
      <c r="AL117" s="5">
        <f t="shared" si="24"/>
        <v>0</v>
      </c>
      <c r="AM117" s="5">
        <f t="shared" si="25"/>
        <v>0</v>
      </c>
      <c r="AN117" s="5">
        <f t="shared" si="26"/>
        <v>0</v>
      </c>
      <c r="AO117" s="5">
        <f t="shared" si="27"/>
        <v>0</v>
      </c>
      <c r="AP117" s="5">
        <f t="shared" si="28"/>
        <v>3.5224000000000002</v>
      </c>
      <c r="AQ117" s="221">
        <f t="shared" si="29"/>
        <v>4.4030000000000005</v>
      </c>
      <c r="AR117" s="86"/>
    </row>
    <row r="118" spans="1:44" s="22" customFormat="1" ht="21.95" customHeight="1" x14ac:dyDescent="0.25">
      <c r="A118" s="2" t="s">
        <v>1852</v>
      </c>
      <c r="B118" s="3" t="s">
        <v>1833</v>
      </c>
      <c r="C118" s="2"/>
      <c r="D118" s="13" t="s">
        <v>1834</v>
      </c>
      <c r="E118" s="4" t="s">
        <v>1853</v>
      </c>
      <c r="F118" s="4" t="s">
        <v>1689</v>
      </c>
      <c r="G118" s="19">
        <v>0</v>
      </c>
      <c r="H118" s="19">
        <v>0</v>
      </c>
      <c r="I118" s="118"/>
      <c r="J118" s="118"/>
      <c r="K118" s="118"/>
      <c r="L118" s="288">
        <v>0</v>
      </c>
      <c r="M118" s="118"/>
      <c r="N118" s="118">
        <v>0</v>
      </c>
      <c r="O118" s="118">
        <v>0</v>
      </c>
      <c r="P118" s="118">
        <v>0</v>
      </c>
      <c r="Q118" s="118">
        <v>0.2</v>
      </c>
      <c r="R118" s="149">
        <v>0.2</v>
      </c>
      <c r="S118" s="118"/>
      <c r="T118" s="118">
        <v>0</v>
      </c>
      <c r="U118" s="118">
        <v>0</v>
      </c>
      <c r="V118" s="118">
        <v>0</v>
      </c>
      <c r="W118" s="118">
        <v>0.18</v>
      </c>
      <c r="X118" s="149">
        <v>0.2</v>
      </c>
      <c r="Y118" s="222">
        <v>44.03</v>
      </c>
      <c r="Z118" s="222">
        <f t="shared" si="36"/>
        <v>0</v>
      </c>
      <c r="AA118" s="222">
        <f t="shared" si="37"/>
        <v>0</v>
      </c>
      <c r="AB118" s="222">
        <f t="shared" si="38"/>
        <v>0</v>
      </c>
      <c r="AC118" s="222">
        <f t="shared" si="39"/>
        <v>0</v>
      </c>
      <c r="AD118" s="222">
        <f t="shared" si="40"/>
        <v>0</v>
      </c>
      <c r="AE118" s="222">
        <f t="shared" si="41"/>
        <v>0</v>
      </c>
      <c r="AF118" s="222">
        <f t="shared" si="30"/>
        <v>0</v>
      </c>
      <c r="AG118" s="222">
        <f t="shared" si="31"/>
        <v>0</v>
      </c>
      <c r="AH118" s="222">
        <f t="shared" si="32"/>
        <v>0</v>
      </c>
      <c r="AI118" s="222">
        <f t="shared" si="33"/>
        <v>0</v>
      </c>
      <c r="AJ118" s="222">
        <f t="shared" si="34"/>
        <v>8.8060000000000009</v>
      </c>
      <c r="AK118" s="222">
        <f t="shared" si="35"/>
        <v>8.8060000000000009</v>
      </c>
      <c r="AL118" s="5">
        <f t="shared" si="24"/>
        <v>0</v>
      </c>
      <c r="AM118" s="5">
        <f t="shared" si="25"/>
        <v>0</v>
      </c>
      <c r="AN118" s="5">
        <f t="shared" si="26"/>
        <v>0</v>
      </c>
      <c r="AO118" s="5">
        <f t="shared" si="27"/>
        <v>0</v>
      </c>
      <c r="AP118" s="5">
        <f t="shared" si="28"/>
        <v>7.9253999999999998</v>
      </c>
      <c r="AQ118" s="221">
        <f t="shared" si="29"/>
        <v>8.8060000000000009</v>
      </c>
      <c r="AR118" s="86"/>
    </row>
    <row r="119" spans="1:44" s="22" customFormat="1" ht="21.95" customHeight="1" x14ac:dyDescent="0.25">
      <c r="A119" s="2" t="s">
        <v>1854</v>
      </c>
      <c r="B119" s="3" t="s">
        <v>1833</v>
      </c>
      <c r="C119" s="2"/>
      <c r="D119" s="13" t="s">
        <v>1834</v>
      </c>
      <c r="E119" s="4" t="s">
        <v>1855</v>
      </c>
      <c r="F119" s="4" t="s">
        <v>1689</v>
      </c>
      <c r="G119" s="19">
        <v>0</v>
      </c>
      <c r="H119" s="19">
        <v>0</v>
      </c>
      <c r="I119" s="118"/>
      <c r="J119" s="118"/>
      <c r="K119" s="118"/>
      <c r="L119" s="288">
        <v>0</v>
      </c>
      <c r="M119" s="118"/>
      <c r="N119" s="118">
        <v>0</v>
      </c>
      <c r="O119" s="118">
        <v>0</v>
      </c>
      <c r="P119" s="118">
        <v>0</v>
      </c>
      <c r="Q119" s="118">
        <v>0.2</v>
      </c>
      <c r="R119" s="149">
        <v>0.25</v>
      </c>
      <c r="S119" s="118"/>
      <c r="T119" s="118">
        <v>0</v>
      </c>
      <c r="U119" s="118">
        <v>0</v>
      </c>
      <c r="V119" s="118">
        <v>0</v>
      </c>
      <c r="W119" s="118">
        <v>0.2</v>
      </c>
      <c r="X119" s="149">
        <v>0.25</v>
      </c>
      <c r="Y119" s="222">
        <v>44.03</v>
      </c>
      <c r="Z119" s="222">
        <f t="shared" si="36"/>
        <v>0</v>
      </c>
      <c r="AA119" s="222">
        <f t="shared" si="37"/>
        <v>0</v>
      </c>
      <c r="AB119" s="222">
        <f t="shared" si="38"/>
        <v>0</v>
      </c>
      <c r="AC119" s="222">
        <f t="shared" si="39"/>
        <v>0</v>
      </c>
      <c r="AD119" s="222">
        <f t="shared" si="40"/>
        <v>0</v>
      </c>
      <c r="AE119" s="222">
        <f t="shared" si="41"/>
        <v>0</v>
      </c>
      <c r="AF119" s="222">
        <f t="shared" si="30"/>
        <v>0</v>
      </c>
      <c r="AG119" s="222">
        <f t="shared" si="31"/>
        <v>0</v>
      </c>
      <c r="AH119" s="222">
        <f t="shared" si="32"/>
        <v>0</v>
      </c>
      <c r="AI119" s="222">
        <f t="shared" si="33"/>
        <v>0</v>
      </c>
      <c r="AJ119" s="222">
        <f t="shared" si="34"/>
        <v>8.8060000000000009</v>
      </c>
      <c r="AK119" s="222">
        <f t="shared" si="35"/>
        <v>11.0075</v>
      </c>
      <c r="AL119" s="5">
        <f t="shared" si="24"/>
        <v>0</v>
      </c>
      <c r="AM119" s="5">
        <f t="shared" si="25"/>
        <v>0</v>
      </c>
      <c r="AN119" s="5">
        <f t="shared" si="26"/>
        <v>0</v>
      </c>
      <c r="AO119" s="5">
        <f t="shared" si="27"/>
        <v>0</v>
      </c>
      <c r="AP119" s="5">
        <f t="shared" si="28"/>
        <v>8.8060000000000009</v>
      </c>
      <c r="AQ119" s="221">
        <f t="shared" si="29"/>
        <v>11.0075</v>
      </c>
      <c r="AR119" s="86"/>
    </row>
    <row r="120" spans="1:44" s="22" customFormat="1" ht="21.95" customHeight="1" x14ac:dyDescent="0.25">
      <c r="A120" s="120"/>
      <c r="B120" s="82" t="s">
        <v>1856</v>
      </c>
      <c r="C120" s="4"/>
      <c r="D120" s="4"/>
      <c r="E120" s="4"/>
      <c r="F120" s="4"/>
      <c r="G120" s="286">
        <v>0</v>
      </c>
      <c r="H120" s="285">
        <v>0</v>
      </c>
      <c r="I120" s="285">
        <v>0.2</v>
      </c>
      <c r="J120" s="285">
        <v>0.75</v>
      </c>
      <c r="K120" s="285">
        <v>2</v>
      </c>
      <c r="L120" s="152">
        <v>0</v>
      </c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21">
        <v>43.6</v>
      </c>
      <c r="Z120" s="222">
        <f t="shared" si="36"/>
        <v>0</v>
      </c>
      <c r="AA120" s="222">
        <f t="shared" si="37"/>
        <v>0</v>
      </c>
      <c r="AB120" s="222">
        <f t="shared" si="38"/>
        <v>8.7200000000000006</v>
      </c>
      <c r="AC120" s="222">
        <f t="shared" si="39"/>
        <v>32.700000000000003</v>
      </c>
      <c r="AD120" s="222">
        <f t="shared" si="40"/>
        <v>87.2</v>
      </c>
      <c r="AE120" s="222">
        <f t="shared" si="41"/>
        <v>0</v>
      </c>
      <c r="AF120" s="222">
        <f t="shared" si="30"/>
        <v>0</v>
      </c>
      <c r="AG120" s="222">
        <f t="shared" si="31"/>
        <v>0</v>
      </c>
      <c r="AH120" s="222">
        <f t="shared" si="32"/>
        <v>0</v>
      </c>
      <c r="AI120" s="222">
        <f t="shared" si="33"/>
        <v>0</v>
      </c>
      <c r="AJ120" s="222">
        <f t="shared" si="34"/>
        <v>0</v>
      </c>
      <c r="AK120" s="222">
        <f t="shared" si="35"/>
        <v>0</v>
      </c>
      <c r="AL120" s="5">
        <f>Y120*S120</f>
        <v>0</v>
      </c>
      <c r="AM120" s="5">
        <f>Y120*T120</f>
        <v>0</v>
      </c>
      <c r="AN120" s="5">
        <f>Y120*U120</f>
        <v>0</v>
      </c>
      <c r="AO120" s="5">
        <f>Y120*V120</f>
        <v>0</v>
      </c>
      <c r="AP120" s="5">
        <f>Y120*W120</f>
        <v>0</v>
      </c>
      <c r="AQ120" s="221">
        <f>Y120*X120</f>
        <v>0</v>
      </c>
      <c r="AR120" s="86"/>
    </row>
    <row r="121" spans="1:44" s="22" customFormat="1" ht="21.95" customHeight="1" x14ac:dyDescent="0.25">
      <c r="A121" s="2" t="s">
        <v>1857</v>
      </c>
      <c r="B121" s="3" t="s">
        <v>1858</v>
      </c>
      <c r="C121" s="2"/>
      <c r="D121" s="13" t="s">
        <v>1859</v>
      </c>
      <c r="E121" s="4" t="s">
        <v>1860</v>
      </c>
      <c r="F121" s="4" t="s">
        <v>1689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/>
      <c r="N121" s="19">
        <v>0</v>
      </c>
      <c r="O121" s="19">
        <v>0</v>
      </c>
      <c r="P121" s="19">
        <v>0</v>
      </c>
      <c r="Q121" s="19">
        <v>0.01</v>
      </c>
      <c r="R121" s="149">
        <v>0.02</v>
      </c>
      <c r="S121" s="19"/>
      <c r="T121" s="19">
        <v>0</v>
      </c>
      <c r="U121" s="19">
        <v>0</v>
      </c>
      <c r="V121" s="19">
        <v>0</v>
      </c>
      <c r="W121" s="19">
        <v>0.01</v>
      </c>
      <c r="X121" s="149">
        <v>0.02</v>
      </c>
      <c r="Y121" s="221">
        <v>43.6</v>
      </c>
      <c r="Z121" s="222">
        <f t="shared" si="36"/>
        <v>0</v>
      </c>
      <c r="AA121" s="222">
        <f t="shared" si="37"/>
        <v>0</v>
      </c>
      <c r="AB121" s="222">
        <f t="shared" si="38"/>
        <v>0</v>
      </c>
      <c r="AC121" s="222">
        <f t="shared" si="39"/>
        <v>0</v>
      </c>
      <c r="AD121" s="222">
        <f t="shared" si="40"/>
        <v>0</v>
      </c>
      <c r="AE121" s="222">
        <f t="shared" si="41"/>
        <v>0</v>
      </c>
      <c r="AF121" s="222">
        <f t="shared" si="30"/>
        <v>0</v>
      </c>
      <c r="AG121" s="222">
        <f t="shared" si="31"/>
        <v>0</v>
      </c>
      <c r="AH121" s="222">
        <f t="shared" si="32"/>
        <v>0</v>
      </c>
      <c r="AI121" s="222">
        <f t="shared" si="33"/>
        <v>0</v>
      </c>
      <c r="AJ121" s="222">
        <f t="shared" si="34"/>
        <v>0.436</v>
      </c>
      <c r="AK121" s="222">
        <f t="shared" si="35"/>
        <v>0.872</v>
      </c>
      <c r="AL121" s="5">
        <f t="shared" si="24"/>
        <v>0</v>
      </c>
      <c r="AM121" s="5">
        <f t="shared" si="25"/>
        <v>0</v>
      </c>
      <c r="AN121" s="5">
        <f t="shared" si="26"/>
        <v>0</v>
      </c>
      <c r="AO121" s="5">
        <f t="shared" si="27"/>
        <v>0</v>
      </c>
      <c r="AP121" s="5">
        <f t="shared" si="28"/>
        <v>0.436</v>
      </c>
      <c r="AQ121" s="221">
        <f t="shared" si="29"/>
        <v>0.872</v>
      </c>
      <c r="AR121" s="86"/>
    </row>
    <row r="122" spans="1:44" s="22" customFormat="1" ht="21.95" customHeight="1" x14ac:dyDescent="0.25">
      <c r="A122" s="2" t="s">
        <v>2355</v>
      </c>
      <c r="B122" s="3" t="s">
        <v>1858</v>
      </c>
      <c r="C122" s="2"/>
      <c r="D122" s="12" t="s">
        <v>1861</v>
      </c>
      <c r="E122" s="4" t="s">
        <v>2356</v>
      </c>
      <c r="F122" s="4" t="s">
        <v>1689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/>
      <c r="N122" s="19">
        <v>0</v>
      </c>
      <c r="O122" s="19">
        <v>0</v>
      </c>
      <c r="P122" s="19">
        <v>0</v>
      </c>
      <c r="Q122" s="19">
        <v>3.5000000000000001E-3</v>
      </c>
      <c r="R122" s="149">
        <v>7.0000000000000001E-3</v>
      </c>
      <c r="S122" s="19"/>
      <c r="T122" s="19">
        <v>0</v>
      </c>
      <c r="U122" s="19">
        <v>0</v>
      </c>
      <c r="V122" s="19">
        <v>0</v>
      </c>
      <c r="W122" s="19">
        <v>3.5000000000000001E-3</v>
      </c>
      <c r="X122" s="149">
        <v>7.0000000000000001E-3</v>
      </c>
      <c r="Y122" s="221">
        <v>43.6</v>
      </c>
      <c r="Z122" s="222">
        <f t="shared" si="36"/>
        <v>0</v>
      </c>
      <c r="AA122" s="222">
        <f t="shared" si="37"/>
        <v>0</v>
      </c>
      <c r="AB122" s="222">
        <f t="shared" si="38"/>
        <v>0</v>
      </c>
      <c r="AC122" s="222">
        <f t="shared" si="39"/>
        <v>0</v>
      </c>
      <c r="AD122" s="222">
        <f t="shared" si="40"/>
        <v>0</v>
      </c>
      <c r="AE122" s="222">
        <f t="shared" si="41"/>
        <v>0</v>
      </c>
      <c r="AF122" s="222">
        <f t="shared" si="30"/>
        <v>0</v>
      </c>
      <c r="AG122" s="222">
        <f t="shared" si="31"/>
        <v>0</v>
      </c>
      <c r="AH122" s="222">
        <f t="shared" si="32"/>
        <v>0</v>
      </c>
      <c r="AI122" s="222">
        <f t="shared" si="33"/>
        <v>0</v>
      </c>
      <c r="AJ122" s="222">
        <f t="shared" si="34"/>
        <v>0.15260000000000001</v>
      </c>
      <c r="AK122" s="222">
        <f t="shared" si="35"/>
        <v>0.30520000000000003</v>
      </c>
      <c r="AL122" s="5">
        <f t="shared" si="24"/>
        <v>0</v>
      </c>
      <c r="AM122" s="5">
        <f t="shared" si="25"/>
        <v>0</v>
      </c>
      <c r="AN122" s="5">
        <f t="shared" si="26"/>
        <v>0</v>
      </c>
      <c r="AO122" s="5">
        <f t="shared" si="27"/>
        <v>0</v>
      </c>
      <c r="AP122" s="5">
        <f t="shared" si="28"/>
        <v>0.15260000000000001</v>
      </c>
      <c r="AQ122" s="221">
        <f t="shared" si="29"/>
        <v>0.30520000000000003</v>
      </c>
      <c r="AR122" s="86"/>
    </row>
    <row r="123" spans="1:44" s="22" customFormat="1" ht="21.95" customHeight="1" x14ac:dyDescent="0.25">
      <c r="A123" s="2" t="s">
        <v>1862</v>
      </c>
      <c r="B123" s="3" t="s">
        <v>1858</v>
      </c>
      <c r="C123" s="2"/>
      <c r="D123" s="13" t="s">
        <v>1859</v>
      </c>
      <c r="E123" s="4" t="s">
        <v>1863</v>
      </c>
      <c r="F123" s="4" t="s">
        <v>1689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/>
      <c r="N123" s="19">
        <v>0</v>
      </c>
      <c r="O123" s="19">
        <v>0</v>
      </c>
      <c r="P123" s="19">
        <v>0</v>
      </c>
      <c r="Q123" s="19">
        <v>2.5000000000000001E-3</v>
      </c>
      <c r="R123" s="149">
        <v>5.0000000000000001E-3</v>
      </c>
      <c r="S123" s="19"/>
      <c r="T123" s="19">
        <v>0</v>
      </c>
      <c r="U123" s="19">
        <v>0</v>
      </c>
      <c r="V123" s="19">
        <v>0</v>
      </c>
      <c r="W123" s="19">
        <v>2.5000000000000001E-3</v>
      </c>
      <c r="X123" s="149">
        <v>5.0000000000000001E-3</v>
      </c>
      <c r="Y123" s="221">
        <v>43.6</v>
      </c>
      <c r="Z123" s="222">
        <f t="shared" si="36"/>
        <v>0</v>
      </c>
      <c r="AA123" s="222">
        <f t="shared" si="37"/>
        <v>0</v>
      </c>
      <c r="AB123" s="222">
        <f t="shared" si="38"/>
        <v>0</v>
      </c>
      <c r="AC123" s="222">
        <f t="shared" si="39"/>
        <v>0</v>
      </c>
      <c r="AD123" s="222">
        <f t="shared" si="40"/>
        <v>0</v>
      </c>
      <c r="AE123" s="222">
        <f t="shared" si="41"/>
        <v>0</v>
      </c>
      <c r="AF123" s="222">
        <f t="shared" si="30"/>
        <v>0</v>
      </c>
      <c r="AG123" s="222">
        <f t="shared" si="31"/>
        <v>0</v>
      </c>
      <c r="AH123" s="222">
        <f t="shared" si="32"/>
        <v>0</v>
      </c>
      <c r="AI123" s="222">
        <f t="shared" si="33"/>
        <v>0</v>
      </c>
      <c r="AJ123" s="222">
        <f t="shared" si="34"/>
        <v>0.109</v>
      </c>
      <c r="AK123" s="222">
        <f t="shared" si="35"/>
        <v>0.218</v>
      </c>
      <c r="AL123" s="5">
        <f t="shared" si="24"/>
        <v>0</v>
      </c>
      <c r="AM123" s="5">
        <f t="shared" si="25"/>
        <v>0</v>
      </c>
      <c r="AN123" s="5">
        <f t="shared" si="26"/>
        <v>0</v>
      </c>
      <c r="AO123" s="5">
        <f t="shared" si="27"/>
        <v>0</v>
      </c>
      <c r="AP123" s="5">
        <f t="shared" si="28"/>
        <v>0.109</v>
      </c>
      <c r="AQ123" s="221">
        <f t="shared" si="29"/>
        <v>0.218</v>
      </c>
      <c r="AR123" s="86"/>
    </row>
    <row r="124" spans="1:44" s="22" customFormat="1" ht="21.95" customHeight="1" x14ac:dyDescent="0.25">
      <c r="A124" s="2" t="s">
        <v>1864</v>
      </c>
      <c r="B124" s="3" t="s">
        <v>1858</v>
      </c>
      <c r="C124" s="2"/>
      <c r="D124" s="13" t="s">
        <v>1859</v>
      </c>
      <c r="E124" s="4" t="s">
        <v>1865</v>
      </c>
      <c r="F124" s="4" t="s">
        <v>1689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/>
      <c r="N124" s="19">
        <v>0</v>
      </c>
      <c r="O124" s="19">
        <v>0</v>
      </c>
      <c r="P124" s="19">
        <v>0</v>
      </c>
      <c r="Q124" s="19">
        <v>7.4999999999999997E-3</v>
      </c>
      <c r="R124" s="149">
        <v>1.4999999999999999E-2</v>
      </c>
      <c r="S124" s="19"/>
      <c r="T124" s="19">
        <v>0</v>
      </c>
      <c r="U124" s="19">
        <v>0</v>
      </c>
      <c r="V124" s="19">
        <v>0</v>
      </c>
      <c r="W124" s="19">
        <v>7.4999999999999997E-3</v>
      </c>
      <c r="X124" s="149">
        <v>1.4999999999999999E-2</v>
      </c>
      <c r="Y124" s="221">
        <v>43.6</v>
      </c>
      <c r="Z124" s="222">
        <f t="shared" si="36"/>
        <v>0</v>
      </c>
      <c r="AA124" s="222">
        <f t="shared" si="37"/>
        <v>0</v>
      </c>
      <c r="AB124" s="222">
        <f t="shared" si="38"/>
        <v>0</v>
      </c>
      <c r="AC124" s="222">
        <f t="shared" si="39"/>
        <v>0</v>
      </c>
      <c r="AD124" s="222">
        <f t="shared" si="40"/>
        <v>0</v>
      </c>
      <c r="AE124" s="222">
        <f t="shared" si="41"/>
        <v>0</v>
      </c>
      <c r="AF124" s="222">
        <f t="shared" si="30"/>
        <v>0</v>
      </c>
      <c r="AG124" s="222">
        <f t="shared" si="31"/>
        <v>0</v>
      </c>
      <c r="AH124" s="222">
        <f t="shared" si="32"/>
        <v>0</v>
      </c>
      <c r="AI124" s="222">
        <f t="shared" si="33"/>
        <v>0</v>
      </c>
      <c r="AJ124" s="222">
        <f t="shared" si="34"/>
        <v>0.32700000000000001</v>
      </c>
      <c r="AK124" s="222">
        <f t="shared" si="35"/>
        <v>0.65400000000000003</v>
      </c>
      <c r="AL124" s="5">
        <f t="shared" si="24"/>
        <v>0</v>
      </c>
      <c r="AM124" s="5">
        <f t="shared" si="25"/>
        <v>0</v>
      </c>
      <c r="AN124" s="5">
        <f t="shared" si="26"/>
        <v>0</v>
      </c>
      <c r="AO124" s="5">
        <f t="shared" si="27"/>
        <v>0</v>
      </c>
      <c r="AP124" s="5">
        <f t="shared" si="28"/>
        <v>0.32700000000000001</v>
      </c>
      <c r="AQ124" s="221">
        <f t="shared" si="29"/>
        <v>0.65400000000000003</v>
      </c>
      <c r="AR124" s="86"/>
    </row>
    <row r="125" spans="1:44" s="22" customFormat="1" ht="21.95" customHeight="1" x14ac:dyDescent="0.25">
      <c r="A125" s="2" t="s">
        <v>1866</v>
      </c>
      <c r="B125" s="3" t="s">
        <v>1858</v>
      </c>
      <c r="C125" s="2" t="s">
        <v>1867</v>
      </c>
      <c r="D125" s="12" t="s">
        <v>1861</v>
      </c>
      <c r="E125" s="4" t="s">
        <v>1868</v>
      </c>
      <c r="F125" s="4" t="s">
        <v>1689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/>
      <c r="N125" s="19">
        <v>0</v>
      </c>
      <c r="O125" s="19">
        <v>0</v>
      </c>
      <c r="P125" s="19">
        <v>0</v>
      </c>
      <c r="Q125" s="19">
        <v>1.4999999999999999E-2</v>
      </c>
      <c r="R125" s="149">
        <v>0.03</v>
      </c>
      <c r="S125" s="19"/>
      <c r="T125" s="19">
        <v>0</v>
      </c>
      <c r="U125" s="19">
        <v>0</v>
      </c>
      <c r="V125" s="19">
        <v>0</v>
      </c>
      <c r="W125" s="19">
        <v>1.4999999999999999E-2</v>
      </c>
      <c r="X125" s="149">
        <v>0.03</v>
      </c>
      <c r="Y125" s="221">
        <v>43.6</v>
      </c>
      <c r="Z125" s="222">
        <f t="shared" si="36"/>
        <v>0</v>
      </c>
      <c r="AA125" s="222">
        <f t="shared" si="37"/>
        <v>0</v>
      </c>
      <c r="AB125" s="222">
        <f t="shared" si="38"/>
        <v>0</v>
      </c>
      <c r="AC125" s="222">
        <f t="shared" si="39"/>
        <v>0</v>
      </c>
      <c r="AD125" s="222">
        <f t="shared" si="40"/>
        <v>0</v>
      </c>
      <c r="AE125" s="222">
        <f t="shared" si="41"/>
        <v>0</v>
      </c>
      <c r="AF125" s="222">
        <f t="shared" si="30"/>
        <v>0</v>
      </c>
      <c r="AG125" s="222">
        <f t="shared" si="31"/>
        <v>0</v>
      </c>
      <c r="AH125" s="222">
        <f t="shared" si="32"/>
        <v>0</v>
      </c>
      <c r="AI125" s="222">
        <f t="shared" si="33"/>
        <v>0</v>
      </c>
      <c r="AJ125" s="222">
        <f t="shared" si="34"/>
        <v>0.65400000000000003</v>
      </c>
      <c r="AK125" s="222">
        <f t="shared" si="35"/>
        <v>1.3080000000000001</v>
      </c>
      <c r="AL125" s="5">
        <f t="shared" si="24"/>
        <v>0</v>
      </c>
      <c r="AM125" s="5">
        <f t="shared" si="25"/>
        <v>0</v>
      </c>
      <c r="AN125" s="5">
        <f t="shared" si="26"/>
        <v>0</v>
      </c>
      <c r="AO125" s="5">
        <f t="shared" si="27"/>
        <v>0</v>
      </c>
      <c r="AP125" s="5">
        <f t="shared" si="28"/>
        <v>0.65400000000000003</v>
      </c>
      <c r="AQ125" s="221">
        <f t="shared" si="29"/>
        <v>1.3080000000000001</v>
      </c>
      <c r="AR125" s="86"/>
    </row>
    <row r="126" spans="1:44" s="22" customFormat="1" ht="21.95" customHeight="1" x14ac:dyDescent="0.25">
      <c r="A126" s="2" t="s">
        <v>2362</v>
      </c>
      <c r="B126" s="3" t="s">
        <v>1858</v>
      </c>
      <c r="C126" s="2" t="s">
        <v>2364</v>
      </c>
      <c r="D126" s="13" t="s">
        <v>1859</v>
      </c>
      <c r="E126" s="4" t="s">
        <v>2363</v>
      </c>
      <c r="F126" s="4" t="s">
        <v>1689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/>
      <c r="N126" s="19">
        <v>0</v>
      </c>
      <c r="O126" s="19">
        <v>0</v>
      </c>
      <c r="P126" s="19">
        <v>0</v>
      </c>
      <c r="Q126" s="19">
        <v>0.01</v>
      </c>
      <c r="R126" s="149">
        <v>0.02</v>
      </c>
      <c r="S126" s="19"/>
      <c r="T126" s="19">
        <v>0</v>
      </c>
      <c r="U126" s="19">
        <v>0</v>
      </c>
      <c r="V126" s="19">
        <v>0</v>
      </c>
      <c r="W126" s="19">
        <v>0.01</v>
      </c>
      <c r="X126" s="149">
        <v>0.02</v>
      </c>
      <c r="Y126" s="221">
        <v>43.6</v>
      </c>
      <c r="Z126" s="222">
        <f t="shared" si="36"/>
        <v>0</v>
      </c>
      <c r="AA126" s="222">
        <f t="shared" si="37"/>
        <v>0</v>
      </c>
      <c r="AB126" s="222">
        <f t="shared" si="38"/>
        <v>0</v>
      </c>
      <c r="AC126" s="222">
        <f t="shared" si="39"/>
        <v>0</v>
      </c>
      <c r="AD126" s="222">
        <f t="shared" si="40"/>
        <v>0</v>
      </c>
      <c r="AE126" s="222">
        <f t="shared" si="41"/>
        <v>0</v>
      </c>
      <c r="AF126" s="222">
        <f t="shared" si="30"/>
        <v>0</v>
      </c>
      <c r="AG126" s="222">
        <f t="shared" si="31"/>
        <v>0</v>
      </c>
      <c r="AH126" s="222">
        <f t="shared" si="32"/>
        <v>0</v>
      </c>
      <c r="AI126" s="222">
        <f t="shared" si="33"/>
        <v>0</v>
      </c>
      <c r="AJ126" s="222">
        <f t="shared" si="34"/>
        <v>0.436</v>
      </c>
      <c r="AK126" s="222">
        <f t="shared" si="35"/>
        <v>0.872</v>
      </c>
      <c r="AL126" s="5">
        <f>Y126*S126</f>
        <v>0</v>
      </c>
      <c r="AM126" s="5">
        <f>Y126*T126</f>
        <v>0</v>
      </c>
      <c r="AN126" s="5">
        <f>Y126*U126</f>
        <v>0</v>
      </c>
      <c r="AO126" s="5">
        <f>Y126*V126</f>
        <v>0</v>
      </c>
      <c r="AP126" s="5">
        <f>Y126*W126</f>
        <v>0.436</v>
      </c>
      <c r="AQ126" s="221">
        <f>Y126*X126</f>
        <v>0.872</v>
      </c>
      <c r="AR126" s="86"/>
    </row>
    <row r="127" spans="1:44" s="22" customFormat="1" ht="21.95" customHeight="1" x14ac:dyDescent="0.25">
      <c r="A127" s="2" t="s">
        <v>2357</v>
      </c>
      <c r="B127" s="3" t="s">
        <v>1858</v>
      </c>
      <c r="C127" s="2"/>
      <c r="D127" s="12" t="s">
        <v>1861</v>
      </c>
      <c r="E127" s="4" t="s">
        <v>2358</v>
      </c>
      <c r="F127" s="4" t="s">
        <v>1689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/>
      <c r="N127" s="19">
        <v>0</v>
      </c>
      <c r="O127" s="19">
        <v>0</v>
      </c>
      <c r="P127" s="19">
        <v>0</v>
      </c>
      <c r="Q127" s="19">
        <v>2.5000000000000001E-3</v>
      </c>
      <c r="R127" s="149">
        <v>5.0000000000000001E-3</v>
      </c>
      <c r="S127" s="19"/>
      <c r="T127" s="19">
        <v>0</v>
      </c>
      <c r="U127" s="19">
        <v>0</v>
      </c>
      <c r="V127" s="19">
        <v>0</v>
      </c>
      <c r="W127" s="19">
        <v>2.5000000000000001E-3</v>
      </c>
      <c r="X127" s="149">
        <v>5.0000000000000001E-3</v>
      </c>
      <c r="Y127" s="221">
        <v>43.6</v>
      </c>
      <c r="Z127" s="222">
        <f t="shared" si="36"/>
        <v>0</v>
      </c>
      <c r="AA127" s="222">
        <f t="shared" si="37"/>
        <v>0</v>
      </c>
      <c r="AB127" s="222">
        <f t="shared" si="38"/>
        <v>0</v>
      </c>
      <c r="AC127" s="222">
        <f t="shared" si="39"/>
        <v>0</v>
      </c>
      <c r="AD127" s="222">
        <f t="shared" si="40"/>
        <v>0</v>
      </c>
      <c r="AE127" s="222">
        <f t="shared" si="41"/>
        <v>0</v>
      </c>
      <c r="AF127" s="222">
        <f t="shared" si="30"/>
        <v>0</v>
      </c>
      <c r="AG127" s="222">
        <f t="shared" si="31"/>
        <v>0</v>
      </c>
      <c r="AH127" s="222">
        <f t="shared" si="32"/>
        <v>0</v>
      </c>
      <c r="AI127" s="222">
        <f t="shared" si="33"/>
        <v>0</v>
      </c>
      <c r="AJ127" s="222">
        <f t="shared" si="34"/>
        <v>0.109</v>
      </c>
      <c r="AK127" s="222">
        <f t="shared" si="35"/>
        <v>0.218</v>
      </c>
      <c r="AL127" s="5">
        <f t="shared" si="24"/>
        <v>0</v>
      </c>
      <c r="AM127" s="5">
        <f t="shared" si="25"/>
        <v>0</v>
      </c>
      <c r="AN127" s="5">
        <f t="shared" si="26"/>
        <v>0</v>
      </c>
      <c r="AO127" s="5">
        <f t="shared" si="27"/>
        <v>0</v>
      </c>
      <c r="AP127" s="5">
        <f t="shared" si="28"/>
        <v>0.109</v>
      </c>
      <c r="AQ127" s="221">
        <f t="shared" si="29"/>
        <v>0.218</v>
      </c>
      <c r="AR127" s="86"/>
    </row>
    <row r="128" spans="1:44" s="22" customFormat="1" ht="21.95" customHeight="1" x14ac:dyDescent="0.25">
      <c r="A128" s="2" t="s">
        <v>2359</v>
      </c>
      <c r="B128" s="3" t="s">
        <v>1858</v>
      </c>
      <c r="C128" s="2" t="s">
        <v>2360</v>
      </c>
      <c r="D128" s="13" t="s">
        <v>2361</v>
      </c>
      <c r="E128" s="4" t="s">
        <v>1869</v>
      </c>
      <c r="F128" s="4" t="s">
        <v>1689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/>
      <c r="N128" s="19">
        <v>0</v>
      </c>
      <c r="O128" s="19">
        <v>0</v>
      </c>
      <c r="P128" s="19">
        <v>0</v>
      </c>
      <c r="Q128" s="19">
        <v>0.02</v>
      </c>
      <c r="R128" s="149">
        <v>0.05</v>
      </c>
      <c r="S128" s="19"/>
      <c r="T128" s="19">
        <v>0</v>
      </c>
      <c r="U128" s="19">
        <v>0</v>
      </c>
      <c r="V128" s="19">
        <v>0</v>
      </c>
      <c r="W128" s="19">
        <v>0.02</v>
      </c>
      <c r="X128" s="149">
        <v>0.05</v>
      </c>
      <c r="Y128" s="221">
        <v>43.6</v>
      </c>
      <c r="Z128" s="222">
        <f t="shared" si="36"/>
        <v>0</v>
      </c>
      <c r="AA128" s="222">
        <f t="shared" si="37"/>
        <v>0</v>
      </c>
      <c r="AB128" s="222">
        <f t="shared" si="38"/>
        <v>0</v>
      </c>
      <c r="AC128" s="222">
        <f t="shared" si="39"/>
        <v>0</v>
      </c>
      <c r="AD128" s="222">
        <f t="shared" si="40"/>
        <v>0</v>
      </c>
      <c r="AE128" s="222">
        <f t="shared" si="41"/>
        <v>0</v>
      </c>
      <c r="AF128" s="222">
        <f t="shared" si="30"/>
        <v>0</v>
      </c>
      <c r="AG128" s="222">
        <f t="shared" si="31"/>
        <v>0</v>
      </c>
      <c r="AH128" s="222">
        <f t="shared" si="32"/>
        <v>0</v>
      </c>
      <c r="AI128" s="222">
        <f t="shared" si="33"/>
        <v>0</v>
      </c>
      <c r="AJ128" s="222">
        <f t="shared" si="34"/>
        <v>0.872</v>
      </c>
      <c r="AK128" s="222">
        <f t="shared" si="35"/>
        <v>2.1800000000000002</v>
      </c>
      <c r="AL128" s="5">
        <f t="shared" si="24"/>
        <v>0</v>
      </c>
      <c r="AM128" s="5">
        <f t="shared" si="25"/>
        <v>0</v>
      </c>
      <c r="AN128" s="5">
        <f t="shared" si="26"/>
        <v>0</v>
      </c>
      <c r="AO128" s="5">
        <f t="shared" si="27"/>
        <v>0</v>
      </c>
      <c r="AP128" s="5">
        <f t="shared" si="28"/>
        <v>0.872</v>
      </c>
      <c r="AQ128" s="221">
        <f t="shared" si="29"/>
        <v>2.1800000000000002</v>
      </c>
      <c r="AR128" s="86"/>
    </row>
    <row r="129" spans="1:44" s="22" customFormat="1" ht="21.95" customHeight="1" x14ac:dyDescent="0.25">
      <c r="A129" s="2" t="s">
        <v>679</v>
      </c>
      <c r="B129" s="3" t="s">
        <v>1858</v>
      </c>
      <c r="C129" s="2"/>
      <c r="D129" s="12" t="s">
        <v>1861</v>
      </c>
      <c r="E129" s="4" t="s">
        <v>680</v>
      </c>
      <c r="F129" s="4" t="s">
        <v>1689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/>
      <c r="N129" s="19">
        <v>0</v>
      </c>
      <c r="O129" s="19">
        <v>0</v>
      </c>
      <c r="P129" s="19">
        <v>0</v>
      </c>
      <c r="Q129" s="19">
        <v>0.06</v>
      </c>
      <c r="R129" s="149">
        <v>0.13</v>
      </c>
      <c r="S129" s="19"/>
      <c r="T129" s="19">
        <v>0</v>
      </c>
      <c r="U129" s="19">
        <v>0</v>
      </c>
      <c r="V129" s="19">
        <v>0</v>
      </c>
      <c r="W129" s="19">
        <v>0.06</v>
      </c>
      <c r="X129" s="149">
        <v>0.13</v>
      </c>
      <c r="Y129" s="221">
        <v>43.6</v>
      </c>
      <c r="Z129" s="222">
        <f t="shared" si="36"/>
        <v>0</v>
      </c>
      <c r="AA129" s="222">
        <f t="shared" si="37"/>
        <v>0</v>
      </c>
      <c r="AB129" s="222">
        <f t="shared" si="38"/>
        <v>0</v>
      </c>
      <c r="AC129" s="222">
        <f t="shared" si="39"/>
        <v>0</v>
      </c>
      <c r="AD129" s="222">
        <f t="shared" si="40"/>
        <v>0</v>
      </c>
      <c r="AE129" s="222">
        <f t="shared" si="41"/>
        <v>0</v>
      </c>
      <c r="AF129" s="222">
        <f t="shared" si="30"/>
        <v>0</v>
      </c>
      <c r="AG129" s="222">
        <f t="shared" si="31"/>
        <v>0</v>
      </c>
      <c r="AH129" s="222">
        <f t="shared" si="32"/>
        <v>0</v>
      </c>
      <c r="AI129" s="222">
        <f t="shared" si="33"/>
        <v>0</v>
      </c>
      <c r="AJ129" s="222">
        <f t="shared" si="34"/>
        <v>2.6160000000000001</v>
      </c>
      <c r="AK129" s="222">
        <f t="shared" si="35"/>
        <v>5.6680000000000001</v>
      </c>
      <c r="AL129" s="5">
        <f t="shared" si="24"/>
        <v>0</v>
      </c>
      <c r="AM129" s="5">
        <f t="shared" si="25"/>
        <v>0</v>
      </c>
      <c r="AN129" s="5">
        <f t="shared" si="26"/>
        <v>0</v>
      </c>
      <c r="AO129" s="5">
        <f t="shared" si="27"/>
        <v>0</v>
      </c>
      <c r="AP129" s="5">
        <f t="shared" si="28"/>
        <v>2.6160000000000001</v>
      </c>
      <c r="AQ129" s="221">
        <f t="shared" si="29"/>
        <v>5.6680000000000001</v>
      </c>
      <c r="AR129" s="86"/>
    </row>
    <row r="130" spans="1:44" s="22" customFormat="1" ht="21.95" customHeight="1" x14ac:dyDescent="0.25">
      <c r="A130" s="2" t="s">
        <v>681</v>
      </c>
      <c r="B130" s="3" t="s">
        <v>1858</v>
      </c>
      <c r="C130" s="2"/>
      <c r="D130" s="12" t="s">
        <v>1861</v>
      </c>
      <c r="E130" s="4" t="s">
        <v>682</v>
      </c>
      <c r="F130" s="4" t="s">
        <v>1689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/>
      <c r="N130" s="19">
        <v>0</v>
      </c>
      <c r="O130" s="19">
        <v>0</v>
      </c>
      <c r="P130" s="19">
        <v>0</v>
      </c>
      <c r="Q130" s="19">
        <v>0.02</v>
      </c>
      <c r="R130" s="149">
        <v>0.03</v>
      </c>
      <c r="S130" s="19"/>
      <c r="T130" s="19">
        <v>0</v>
      </c>
      <c r="U130" s="19">
        <v>0</v>
      </c>
      <c r="V130" s="19">
        <v>0</v>
      </c>
      <c r="W130" s="19">
        <v>1.4999999999999999E-2</v>
      </c>
      <c r="X130" s="149">
        <v>0.03</v>
      </c>
      <c r="Y130" s="221">
        <v>43.6</v>
      </c>
      <c r="Z130" s="222">
        <f t="shared" si="36"/>
        <v>0</v>
      </c>
      <c r="AA130" s="222">
        <f t="shared" si="37"/>
        <v>0</v>
      </c>
      <c r="AB130" s="222">
        <f t="shared" si="38"/>
        <v>0</v>
      </c>
      <c r="AC130" s="222">
        <f t="shared" si="39"/>
        <v>0</v>
      </c>
      <c r="AD130" s="222">
        <f t="shared" si="40"/>
        <v>0</v>
      </c>
      <c r="AE130" s="222">
        <f t="shared" si="41"/>
        <v>0</v>
      </c>
      <c r="AF130" s="222">
        <f t="shared" si="30"/>
        <v>0</v>
      </c>
      <c r="AG130" s="222">
        <f t="shared" si="31"/>
        <v>0</v>
      </c>
      <c r="AH130" s="222">
        <f t="shared" si="32"/>
        <v>0</v>
      </c>
      <c r="AI130" s="222">
        <f t="shared" si="33"/>
        <v>0</v>
      </c>
      <c r="AJ130" s="222">
        <f t="shared" si="34"/>
        <v>0.872</v>
      </c>
      <c r="AK130" s="222">
        <f t="shared" si="35"/>
        <v>1.3080000000000001</v>
      </c>
      <c r="AL130" s="5">
        <f t="shared" si="24"/>
        <v>0</v>
      </c>
      <c r="AM130" s="5">
        <f t="shared" si="25"/>
        <v>0</v>
      </c>
      <c r="AN130" s="5">
        <f t="shared" si="26"/>
        <v>0</v>
      </c>
      <c r="AO130" s="5">
        <f t="shared" si="27"/>
        <v>0</v>
      </c>
      <c r="AP130" s="5">
        <f t="shared" si="28"/>
        <v>0.65400000000000003</v>
      </c>
      <c r="AQ130" s="221">
        <f t="shared" si="29"/>
        <v>1.3080000000000001</v>
      </c>
      <c r="AR130" s="86"/>
    </row>
    <row r="131" spans="1:44" s="22" customFormat="1" ht="21.95" customHeight="1" x14ac:dyDescent="0.25">
      <c r="A131" s="2" t="s">
        <v>683</v>
      </c>
      <c r="B131" s="3" t="s">
        <v>1858</v>
      </c>
      <c r="C131" s="2" t="s">
        <v>684</v>
      </c>
      <c r="D131" s="13" t="s">
        <v>1859</v>
      </c>
      <c r="E131" s="4" t="s">
        <v>685</v>
      </c>
      <c r="F131" s="4" t="s">
        <v>1689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/>
      <c r="N131" s="19">
        <v>0</v>
      </c>
      <c r="O131" s="19">
        <v>0</v>
      </c>
      <c r="P131" s="19">
        <v>0.01</v>
      </c>
      <c r="Q131" s="19">
        <v>0.1</v>
      </c>
      <c r="R131" s="149">
        <v>0.2</v>
      </c>
      <c r="S131" s="19"/>
      <c r="T131" s="19">
        <v>0</v>
      </c>
      <c r="U131" s="19">
        <v>0</v>
      </c>
      <c r="V131" s="19">
        <v>0.01</v>
      </c>
      <c r="W131" s="19">
        <v>0.1</v>
      </c>
      <c r="X131" s="149">
        <v>0.18</v>
      </c>
      <c r="Y131" s="221">
        <v>43.6</v>
      </c>
      <c r="Z131" s="222">
        <f t="shared" si="36"/>
        <v>0</v>
      </c>
      <c r="AA131" s="222">
        <f t="shared" si="37"/>
        <v>0</v>
      </c>
      <c r="AB131" s="222">
        <f t="shared" si="38"/>
        <v>0</v>
      </c>
      <c r="AC131" s="222">
        <f t="shared" si="39"/>
        <v>0</v>
      </c>
      <c r="AD131" s="222">
        <f t="shared" si="40"/>
        <v>0</v>
      </c>
      <c r="AE131" s="222">
        <f t="shared" si="41"/>
        <v>0</v>
      </c>
      <c r="AF131" s="222">
        <f t="shared" si="30"/>
        <v>0</v>
      </c>
      <c r="AG131" s="222">
        <f t="shared" si="31"/>
        <v>0</v>
      </c>
      <c r="AH131" s="222">
        <f t="shared" si="32"/>
        <v>0</v>
      </c>
      <c r="AI131" s="222">
        <f t="shared" si="33"/>
        <v>0.436</v>
      </c>
      <c r="AJ131" s="222">
        <f t="shared" si="34"/>
        <v>4.3600000000000003</v>
      </c>
      <c r="AK131" s="222">
        <f t="shared" si="35"/>
        <v>8.7200000000000006</v>
      </c>
      <c r="AL131" s="5">
        <f t="shared" si="24"/>
        <v>0</v>
      </c>
      <c r="AM131" s="5">
        <f t="shared" si="25"/>
        <v>0</v>
      </c>
      <c r="AN131" s="5">
        <f t="shared" si="26"/>
        <v>0</v>
      </c>
      <c r="AO131" s="5">
        <f t="shared" si="27"/>
        <v>0.436</v>
      </c>
      <c r="AP131" s="5">
        <f t="shared" si="28"/>
        <v>4.3600000000000003</v>
      </c>
      <c r="AQ131" s="221">
        <f t="shared" si="29"/>
        <v>7.8479999999999999</v>
      </c>
      <c r="AR131" s="86"/>
    </row>
    <row r="132" spans="1:44" s="22" customFormat="1" ht="21.95" customHeight="1" x14ac:dyDescent="0.25">
      <c r="A132" s="2" t="s">
        <v>686</v>
      </c>
      <c r="B132" s="3" t="s">
        <v>1858</v>
      </c>
      <c r="C132" s="4" t="s">
        <v>687</v>
      </c>
      <c r="D132" s="4" t="s">
        <v>688</v>
      </c>
      <c r="E132" s="4" t="s">
        <v>1835</v>
      </c>
      <c r="F132" s="4" t="s">
        <v>1689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/>
      <c r="N132" s="19">
        <v>0</v>
      </c>
      <c r="O132" s="19">
        <v>0</v>
      </c>
      <c r="P132" s="19">
        <v>0</v>
      </c>
      <c r="Q132" s="19">
        <v>0.2</v>
      </c>
      <c r="R132" s="149">
        <v>0.2</v>
      </c>
      <c r="S132" s="19"/>
      <c r="T132" s="19">
        <v>0</v>
      </c>
      <c r="U132" s="19">
        <v>0</v>
      </c>
      <c r="V132" s="19">
        <v>0</v>
      </c>
      <c r="W132" s="19">
        <v>0.2</v>
      </c>
      <c r="X132" s="149">
        <v>0.2</v>
      </c>
      <c r="Y132" s="221">
        <v>43.6</v>
      </c>
      <c r="Z132" s="222">
        <f t="shared" si="36"/>
        <v>0</v>
      </c>
      <c r="AA132" s="222">
        <f t="shared" si="37"/>
        <v>0</v>
      </c>
      <c r="AB132" s="222">
        <f t="shared" si="38"/>
        <v>0</v>
      </c>
      <c r="AC132" s="222">
        <f t="shared" si="39"/>
        <v>0</v>
      </c>
      <c r="AD132" s="222">
        <f t="shared" si="40"/>
        <v>0</v>
      </c>
      <c r="AE132" s="222">
        <f t="shared" si="41"/>
        <v>0</v>
      </c>
      <c r="AF132" s="222">
        <f t="shared" si="30"/>
        <v>0</v>
      </c>
      <c r="AG132" s="222">
        <f t="shared" si="31"/>
        <v>0</v>
      </c>
      <c r="AH132" s="222">
        <f t="shared" si="32"/>
        <v>0</v>
      </c>
      <c r="AI132" s="222">
        <f t="shared" si="33"/>
        <v>0</v>
      </c>
      <c r="AJ132" s="222">
        <f t="shared" si="34"/>
        <v>8.7200000000000006</v>
      </c>
      <c r="AK132" s="222">
        <f t="shared" si="35"/>
        <v>8.7200000000000006</v>
      </c>
      <c r="AL132" s="5">
        <f t="shared" si="24"/>
        <v>0</v>
      </c>
      <c r="AM132" s="5">
        <f t="shared" si="25"/>
        <v>0</v>
      </c>
      <c r="AN132" s="5">
        <f t="shared" si="26"/>
        <v>0</v>
      </c>
      <c r="AO132" s="5">
        <f t="shared" si="27"/>
        <v>0</v>
      </c>
      <c r="AP132" s="5">
        <f t="shared" si="28"/>
        <v>8.7200000000000006</v>
      </c>
      <c r="AQ132" s="221">
        <f t="shared" si="29"/>
        <v>8.7200000000000006</v>
      </c>
      <c r="AR132" s="86"/>
    </row>
    <row r="133" spans="1:44" s="22" customFormat="1" ht="21.95" customHeight="1" x14ac:dyDescent="0.25">
      <c r="A133" s="2" t="s">
        <v>1870</v>
      </c>
      <c r="B133" s="3" t="s">
        <v>1858</v>
      </c>
      <c r="C133" s="2"/>
      <c r="D133" s="12" t="s">
        <v>1871</v>
      </c>
      <c r="E133" s="4" t="s">
        <v>1872</v>
      </c>
      <c r="F133" s="4" t="s">
        <v>1689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/>
      <c r="N133" s="19">
        <v>0</v>
      </c>
      <c r="O133" s="19">
        <v>0</v>
      </c>
      <c r="P133" s="19">
        <v>0.02</v>
      </c>
      <c r="Q133" s="19">
        <v>0.15</v>
      </c>
      <c r="R133" s="149">
        <v>0.3</v>
      </c>
      <c r="S133" s="19"/>
      <c r="T133" s="19">
        <v>0</v>
      </c>
      <c r="U133" s="19">
        <v>0</v>
      </c>
      <c r="V133" s="19">
        <v>0</v>
      </c>
      <c r="W133" s="19">
        <v>0.1</v>
      </c>
      <c r="X133" s="149">
        <v>0.1</v>
      </c>
      <c r="Y133" s="221">
        <v>35.299999999999997</v>
      </c>
      <c r="Z133" s="222">
        <f t="shared" si="36"/>
        <v>0</v>
      </c>
      <c r="AA133" s="222">
        <f t="shared" si="37"/>
        <v>0</v>
      </c>
      <c r="AB133" s="222">
        <f t="shared" si="38"/>
        <v>0</v>
      </c>
      <c r="AC133" s="222">
        <f t="shared" si="39"/>
        <v>0</v>
      </c>
      <c r="AD133" s="222">
        <f t="shared" si="40"/>
        <v>0</v>
      </c>
      <c r="AE133" s="222">
        <f t="shared" si="41"/>
        <v>0</v>
      </c>
      <c r="AF133" s="222">
        <f t="shared" si="30"/>
        <v>0</v>
      </c>
      <c r="AG133" s="222">
        <f t="shared" si="31"/>
        <v>0</v>
      </c>
      <c r="AH133" s="222">
        <f t="shared" si="32"/>
        <v>0</v>
      </c>
      <c r="AI133" s="222">
        <f t="shared" si="33"/>
        <v>0.70599999999999996</v>
      </c>
      <c r="AJ133" s="222">
        <f t="shared" si="34"/>
        <v>5.294999999999999</v>
      </c>
      <c r="AK133" s="222">
        <f t="shared" si="35"/>
        <v>10.589999999999998</v>
      </c>
      <c r="AL133" s="5">
        <f t="shared" si="24"/>
        <v>0</v>
      </c>
      <c r="AM133" s="5">
        <f t="shared" si="25"/>
        <v>0</v>
      </c>
      <c r="AN133" s="5">
        <f t="shared" si="26"/>
        <v>0</v>
      </c>
      <c r="AO133" s="5">
        <f t="shared" si="27"/>
        <v>0</v>
      </c>
      <c r="AP133" s="5">
        <f t="shared" si="28"/>
        <v>3.53</v>
      </c>
      <c r="AQ133" s="221">
        <f t="shared" si="29"/>
        <v>3.53</v>
      </c>
      <c r="AR133" s="86"/>
    </row>
    <row r="134" spans="1:44" s="22" customFormat="1" ht="21.95" customHeight="1" x14ac:dyDescent="0.25">
      <c r="A134" s="2" t="s">
        <v>677</v>
      </c>
      <c r="B134" s="3" t="s">
        <v>1873</v>
      </c>
      <c r="C134" s="4"/>
      <c r="D134" s="4" t="s">
        <v>1874</v>
      </c>
      <c r="E134" s="4" t="s">
        <v>678</v>
      </c>
      <c r="F134" s="4" t="s">
        <v>1689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/>
      <c r="N134" s="19">
        <v>0</v>
      </c>
      <c r="O134" s="19">
        <v>0</v>
      </c>
      <c r="P134" s="19">
        <v>0</v>
      </c>
      <c r="Q134" s="19">
        <v>0.15</v>
      </c>
      <c r="R134" s="149">
        <v>0.3</v>
      </c>
      <c r="S134" s="19"/>
      <c r="T134" s="19">
        <v>0</v>
      </c>
      <c r="U134" s="19">
        <v>0</v>
      </c>
      <c r="V134" s="19">
        <v>0.02</v>
      </c>
      <c r="W134" s="19">
        <v>0.15</v>
      </c>
      <c r="X134" s="149">
        <v>0.2</v>
      </c>
      <c r="Y134" s="221">
        <v>35.299999999999997</v>
      </c>
      <c r="Z134" s="222">
        <f t="shared" si="36"/>
        <v>0</v>
      </c>
      <c r="AA134" s="222">
        <f t="shared" si="37"/>
        <v>0</v>
      </c>
      <c r="AB134" s="222">
        <f t="shared" si="38"/>
        <v>0</v>
      </c>
      <c r="AC134" s="222">
        <f t="shared" si="39"/>
        <v>0</v>
      </c>
      <c r="AD134" s="222">
        <f t="shared" si="40"/>
        <v>0</v>
      </c>
      <c r="AE134" s="222">
        <f t="shared" si="41"/>
        <v>0</v>
      </c>
      <c r="AF134" s="222">
        <f t="shared" si="30"/>
        <v>0</v>
      </c>
      <c r="AG134" s="222">
        <f t="shared" si="31"/>
        <v>0</v>
      </c>
      <c r="AH134" s="222">
        <f t="shared" si="32"/>
        <v>0</v>
      </c>
      <c r="AI134" s="222">
        <f t="shared" si="33"/>
        <v>0</v>
      </c>
      <c r="AJ134" s="222">
        <f t="shared" si="34"/>
        <v>5.294999999999999</v>
      </c>
      <c r="AK134" s="222">
        <f t="shared" si="35"/>
        <v>10.589999999999998</v>
      </c>
      <c r="AL134" s="5">
        <f t="shared" si="24"/>
        <v>0</v>
      </c>
      <c r="AM134" s="5">
        <f t="shared" si="25"/>
        <v>0</v>
      </c>
      <c r="AN134" s="5">
        <f t="shared" si="26"/>
        <v>0</v>
      </c>
      <c r="AO134" s="5">
        <f t="shared" si="27"/>
        <v>0.70599999999999996</v>
      </c>
      <c r="AP134" s="5">
        <f t="shared" si="28"/>
        <v>5.294999999999999</v>
      </c>
      <c r="AQ134" s="221">
        <f t="shared" si="29"/>
        <v>7.06</v>
      </c>
      <c r="AR134" s="86"/>
    </row>
    <row r="135" spans="1:44" s="22" customFormat="1" ht="21.95" customHeight="1" x14ac:dyDescent="0.25">
      <c r="A135" s="2" t="s">
        <v>1875</v>
      </c>
      <c r="B135" s="3" t="s">
        <v>1873</v>
      </c>
      <c r="C135" s="4"/>
      <c r="D135" s="4" t="s">
        <v>1874</v>
      </c>
      <c r="E135" s="4" t="s">
        <v>1876</v>
      </c>
      <c r="F135" s="4" t="s">
        <v>1689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/>
      <c r="N135" s="19">
        <v>0</v>
      </c>
      <c r="O135" s="19">
        <v>0</v>
      </c>
      <c r="P135" s="19">
        <v>0</v>
      </c>
      <c r="Q135" s="19">
        <v>0.05</v>
      </c>
      <c r="R135" s="149">
        <v>0.1</v>
      </c>
      <c r="S135" s="19"/>
      <c r="T135" s="19">
        <v>0</v>
      </c>
      <c r="U135" s="19">
        <v>0</v>
      </c>
      <c r="V135" s="19">
        <v>0</v>
      </c>
      <c r="W135" s="19">
        <v>0.04</v>
      </c>
      <c r="X135" s="149">
        <v>0.08</v>
      </c>
      <c r="Y135" s="221">
        <v>35.299999999999997</v>
      </c>
      <c r="Z135" s="222">
        <f t="shared" si="36"/>
        <v>0</v>
      </c>
      <c r="AA135" s="222">
        <f t="shared" si="37"/>
        <v>0</v>
      </c>
      <c r="AB135" s="222">
        <f t="shared" si="38"/>
        <v>0</v>
      </c>
      <c r="AC135" s="222">
        <f t="shared" si="39"/>
        <v>0</v>
      </c>
      <c r="AD135" s="222">
        <f t="shared" si="40"/>
        <v>0</v>
      </c>
      <c r="AE135" s="222">
        <f t="shared" si="41"/>
        <v>0</v>
      </c>
      <c r="AF135" s="222">
        <f t="shared" si="30"/>
        <v>0</v>
      </c>
      <c r="AG135" s="222">
        <f t="shared" si="31"/>
        <v>0</v>
      </c>
      <c r="AH135" s="222">
        <f t="shared" si="32"/>
        <v>0</v>
      </c>
      <c r="AI135" s="222">
        <f t="shared" si="33"/>
        <v>0</v>
      </c>
      <c r="AJ135" s="222">
        <f t="shared" si="34"/>
        <v>1.7649999999999999</v>
      </c>
      <c r="AK135" s="222">
        <f t="shared" si="35"/>
        <v>3.53</v>
      </c>
      <c r="AL135" s="5">
        <f t="shared" si="24"/>
        <v>0</v>
      </c>
      <c r="AM135" s="5">
        <f t="shared" si="25"/>
        <v>0</v>
      </c>
      <c r="AN135" s="5">
        <f t="shared" si="26"/>
        <v>0</v>
      </c>
      <c r="AO135" s="5">
        <f t="shared" si="27"/>
        <v>0</v>
      </c>
      <c r="AP135" s="5">
        <f t="shared" si="28"/>
        <v>1.4119999999999999</v>
      </c>
      <c r="AQ135" s="221">
        <f t="shared" si="29"/>
        <v>2.8239999999999998</v>
      </c>
      <c r="AR135" s="86"/>
    </row>
    <row r="136" spans="1:44" s="22" customFormat="1" ht="21.95" customHeight="1" x14ac:dyDescent="0.25">
      <c r="A136" s="2" t="s">
        <v>1877</v>
      </c>
      <c r="B136" s="3" t="s">
        <v>1873</v>
      </c>
      <c r="C136" s="4"/>
      <c r="D136" s="4" t="s">
        <v>1874</v>
      </c>
      <c r="E136" s="4" t="s">
        <v>1878</v>
      </c>
      <c r="F136" s="4" t="s">
        <v>1689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/>
      <c r="N136" s="19">
        <v>0</v>
      </c>
      <c r="O136" s="19">
        <v>0</v>
      </c>
      <c r="P136" s="19">
        <v>0</v>
      </c>
      <c r="Q136" s="19">
        <v>0.1</v>
      </c>
      <c r="R136" s="149">
        <v>0.2</v>
      </c>
      <c r="S136" s="19"/>
      <c r="T136" s="19">
        <v>0</v>
      </c>
      <c r="U136" s="19">
        <v>0</v>
      </c>
      <c r="V136" s="19">
        <v>0</v>
      </c>
      <c r="W136" s="19">
        <v>0.1</v>
      </c>
      <c r="X136" s="149">
        <v>0.18</v>
      </c>
      <c r="Y136" s="221">
        <v>35.299999999999997</v>
      </c>
      <c r="Z136" s="222">
        <f>Y136*G136</f>
        <v>0</v>
      </c>
      <c r="AA136" s="222">
        <f>Y136*H136</f>
        <v>0</v>
      </c>
      <c r="AB136" s="222">
        <f>Y136*I136</f>
        <v>0</v>
      </c>
      <c r="AC136" s="222">
        <f>Y136*J136</f>
        <v>0</v>
      </c>
      <c r="AD136" s="222">
        <f>Y136*K136</f>
        <v>0</v>
      </c>
      <c r="AE136" s="222">
        <f>Y136*L136</f>
        <v>0</v>
      </c>
      <c r="AF136" s="222">
        <f>Y136*M136</f>
        <v>0</v>
      </c>
      <c r="AG136" s="222">
        <f>Y136*N136</f>
        <v>0</v>
      </c>
      <c r="AH136" s="222">
        <f>Y136*O136</f>
        <v>0</v>
      </c>
      <c r="AI136" s="222">
        <f>Y136*P136</f>
        <v>0</v>
      </c>
      <c r="AJ136" s="222">
        <f>Y136*Q136</f>
        <v>3.53</v>
      </c>
      <c r="AK136" s="222">
        <f>Y136*R136</f>
        <v>7.06</v>
      </c>
      <c r="AL136" s="5">
        <f>Y136*S136</f>
        <v>0</v>
      </c>
      <c r="AM136" s="5">
        <f>Y136*T136</f>
        <v>0</v>
      </c>
      <c r="AN136" s="5">
        <f>Y136*U136</f>
        <v>0</v>
      </c>
      <c r="AO136" s="5">
        <f>Y136*V136</f>
        <v>0</v>
      </c>
      <c r="AP136" s="5">
        <f>Y136*W136</f>
        <v>3.53</v>
      </c>
      <c r="AQ136" s="221">
        <f>Y136*X136</f>
        <v>6.3539999999999992</v>
      </c>
      <c r="AR136" s="86"/>
    </row>
    <row r="137" spans="1:44" s="22" customFormat="1" ht="21.95" customHeight="1" x14ac:dyDescent="0.25">
      <c r="A137" s="2"/>
      <c r="B137" s="77" t="s">
        <v>1879</v>
      </c>
      <c r="C137" s="4"/>
      <c r="D137" s="4"/>
      <c r="E137" s="4"/>
      <c r="F137" s="4"/>
      <c r="G137" s="84"/>
      <c r="H137" s="84"/>
      <c r="I137" s="84"/>
      <c r="J137" s="84"/>
      <c r="K137" s="84"/>
      <c r="L137" s="147"/>
      <c r="M137" s="84"/>
      <c r="N137" s="84"/>
      <c r="O137" s="84"/>
      <c r="P137" s="84"/>
      <c r="Q137" s="84"/>
      <c r="R137" s="147"/>
      <c r="S137" s="84"/>
      <c r="T137" s="84"/>
      <c r="U137" s="84"/>
      <c r="V137" s="84"/>
      <c r="W137" s="84"/>
      <c r="X137" s="147"/>
      <c r="Y137" s="221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5"/>
      <c r="AM137" s="5"/>
      <c r="AN137" s="5"/>
      <c r="AO137" s="5"/>
      <c r="AP137" s="5"/>
      <c r="AQ137" s="221"/>
      <c r="AR137" s="86"/>
    </row>
    <row r="138" spans="1:44" s="22" customFormat="1" ht="21.95" customHeight="1" x14ac:dyDescent="0.25">
      <c r="A138" s="120">
        <v>1670000025</v>
      </c>
      <c r="B138" s="86" t="s">
        <v>2243</v>
      </c>
      <c r="C138" s="4" t="s">
        <v>1880</v>
      </c>
      <c r="D138" s="4" t="s">
        <v>1881</v>
      </c>
      <c r="E138" s="4" t="s">
        <v>1849</v>
      </c>
      <c r="F138" s="4" t="s">
        <v>1689</v>
      </c>
      <c r="G138" s="93">
        <v>0</v>
      </c>
      <c r="H138" s="135">
        <v>0</v>
      </c>
      <c r="I138" s="135">
        <v>0.01</v>
      </c>
      <c r="J138" s="135">
        <v>0.06</v>
      </c>
      <c r="K138" s="135">
        <v>0.18</v>
      </c>
      <c r="L138" s="147">
        <v>0</v>
      </c>
      <c r="M138" s="84">
        <v>0</v>
      </c>
      <c r="N138" s="84"/>
      <c r="O138" s="84">
        <v>0</v>
      </c>
      <c r="P138" s="84">
        <v>0.04</v>
      </c>
      <c r="Q138" s="84">
        <v>0.1</v>
      </c>
      <c r="R138" s="147">
        <v>0.1</v>
      </c>
      <c r="S138" s="84">
        <v>0</v>
      </c>
      <c r="T138" s="84">
        <v>2.0000000000000001E-4</v>
      </c>
      <c r="U138" s="84">
        <v>0</v>
      </c>
      <c r="V138" s="84">
        <v>0.04</v>
      </c>
      <c r="W138" s="84">
        <v>0.09</v>
      </c>
      <c r="X138" s="147">
        <v>0.1</v>
      </c>
      <c r="Y138" s="222">
        <v>35.6</v>
      </c>
      <c r="Z138" s="222">
        <f t="shared" si="36"/>
        <v>0</v>
      </c>
      <c r="AA138" s="222">
        <f t="shared" si="37"/>
        <v>0</v>
      </c>
      <c r="AB138" s="222">
        <f t="shared" si="38"/>
        <v>0.35600000000000004</v>
      </c>
      <c r="AC138" s="222">
        <f t="shared" si="39"/>
        <v>2.1360000000000001</v>
      </c>
      <c r="AD138" s="222">
        <f t="shared" si="40"/>
        <v>6.4080000000000004</v>
      </c>
      <c r="AE138" s="222">
        <f t="shared" si="41"/>
        <v>0</v>
      </c>
      <c r="AF138" s="222">
        <f t="shared" si="30"/>
        <v>0</v>
      </c>
      <c r="AG138" s="222">
        <f t="shared" si="31"/>
        <v>0</v>
      </c>
      <c r="AH138" s="222">
        <f t="shared" si="32"/>
        <v>0</v>
      </c>
      <c r="AI138" s="222">
        <f t="shared" si="33"/>
        <v>1.4240000000000002</v>
      </c>
      <c r="AJ138" s="222">
        <f t="shared" si="34"/>
        <v>3.5600000000000005</v>
      </c>
      <c r="AK138" s="222">
        <f t="shared" si="35"/>
        <v>3.5600000000000005</v>
      </c>
      <c r="AL138" s="5">
        <f t="shared" ref="AL138:AL199" si="42">Y138*S138</f>
        <v>0</v>
      </c>
      <c r="AM138" s="5">
        <f t="shared" ref="AM138:AM199" si="43">Y138*T138</f>
        <v>7.1200000000000005E-3</v>
      </c>
      <c r="AN138" s="5">
        <f t="shared" ref="AN138:AN199" si="44">Y138*U138</f>
        <v>0</v>
      </c>
      <c r="AO138" s="5">
        <f t="shared" ref="AO138:AO199" si="45">Y138*V138</f>
        <v>1.4240000000000002</v>
      </c>
      <c r="AP138" s="5">
        <f t="shared" ref="AP138:AP199" si="46">Y138*W138</f>
        <v>3.2040000000000002</v>
      </c>
      <c r="AQ138" s="221">
        <f t="shared" ref="AQ138:AQ199" si="47">Y138*X138</f>
        <v>3.5600000000000005</v>
      </c>
      <c r="AR138" s="86"/>
    </row>
    <row r="139" spans="1:44" s="22" customFormat="1" ht="21.95" customHeight="1" x14ac:dyDescent="0.25">
      <c r="A139" s="120"/>
      <c r="B139" s="82" t="s">
        <v>1882</v>
      </c>
      <c r="C139" s="4"/>
      <c r="D139" s="4"/>
      <c r="E139" s="4"/>
      <c r="F139" s="4"/>
      <c r="G139" s="84"/>
      <c r="H139" s="84"/>
      <c r="I139" s="84"/>
      <c r="J139" s="84"/>
      <c r="K139" s="84"/>
      <c r="L139" s="147"/>
      <c r="M139" s="84"/>
      <c r="N139" s="84"/>
      <c r="O139" s="84"/>
      <c r="P139" s="84"/>
      <c r="Q139" s="84"/>
      <c r="R139" s="147"/>
      <c r="S139" s="84"/>
      <c r="T139" s="84"/>
      <c r="U139" s="84"/>
      <c r="V139" s="84"/>
      <c r="W139" s="84"/>
      <c r="X139" s="147"/>
      <c r="Y139" s="221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5"/>
      <c r="AM139" s="5"/>
      <c r="AN139" s="5"/>
      <c r="AO139" s="5"/>
      <c r="AP139" s="5"/>
      <c r="AQ139" s="221"/>
      <c r="AR139" s="86"/>
    </row>
    <row r="140" spans="1:44" s="22" customFormat="1" ht="21.95" customHeight="1" x14ac:dyDescent="0.25">
      <c r="A140" s="120">
        <v>1680000267</v>
      </c>
      <c r="B140" s="86" t="s">
        <v>1884</v>
      </c>
      <c r="C140" s="4"/>
      <c r="D140" s="4" t="s">
        <v>1885</v>
      </c>
      <c r="E140" s="4" t="s">
        <v>689</v>
      </c>
      <c r="F140" s="4" t="s">
        <v>1689</v>
      </c>
      <c r="G140" s="93">
        <v>0</v>
      </c>
      <c r="H140" s="135">
        <v>0</v>
      </c>
      <c r="I140" s="135">
        <v>0.05</v>
      </c>
      <c r="J140" s="135">
        <v>0.22</v>
      </c>
      <c r="K140" s="135">
        <v>0.65</v>
      </c>
      <c r="L140" s="147">
        <v>0</v>
      </c>
      <c r="M140" s="84">
        <v>0</v>
      </c>
      <c r="N140" s="84">
        <v>0</v>
      </c>
      <c r="O140" s="84">
        <v>0</v>
      </c>
      <c r="P140" s="84">
        <v>0.02</v>
      </c>
      <c r="Q140" s="84">
        <v>0.08</v>
      </c>
      <c r="R140" s="147">
        <v>0.08</v>
      </c>
      <c r="S140" s="84">
        <v>0</v>
      </c>
      <c r="T140" s="84">
        <v>0</v>
      </c>
      <c r="U140" s="84">
        <v>0</v>
      </c>
      <c r="V140" s="84">
        <v>0.02</v>
      </c>
      <c r="W140" s="84">
        <v>0.08</v>
      </c>
      <c r="X140" s="147">
        <v>0.08</v>
      </c>
      <c r="Y140" s="227">
        <v>36</v>
      </c>
      <c r="Z140" s="222">
        <f t="shared" si="36"/>
        <v>0</v>
      </c>
      <c r="AA140" s="222">
        <f t="shared" si="37"/>
        <v>0</v>
      </c>
      <c r="AB140" s="222">
        <f t="shared" si="38"/>
        <v>1.8</v>
      </c>
      <c r="AC140" s="222">
        <f t="shared" si="39"/>
        <v>7.92</v>
      </c>
      <c r="AD140" s="222">
        <f t="shared" si="40"/>
        <v>23.400000000000002</v>
      </c>
      <c r="AE140" s="222">
        <f t="shared" si="41"/>
        <v>0</v>
      </c>
      <c r="AF140" s="222">
        <f t="shared" si="30"/>
        <v>0</v>
      </c>
      <c r="AG140" s="222">
        <f t="shared" si="31"/>
        <v>0</v>
      </c>
      <c r="AH140" s="222">
        <f t="shared" si="32"/>
        <v>0</v>
      </c>
      <c r="AI140" s="222">
        <f t="shared" si="33"/>
        <v>0.72</v>
      </c>
      <c r="AJ140" s="222">
        <f t="shared" si="34"/>
        <v>2.88</v>
      </c>
      <c r="AK140" s="222">
        <f t="shared" si="35"/>
        <v>2.88</v>
      </c>
      <c r="AL140" s="5">
        <f t="shared" si="42"/>
        <v>0</v>
      </c>
      <c r="AM140" s="5">
        <f t="shared" si="43"/>
        <v>0</v>
      </c>
      <c r="AN140" s="5">
        <f t="shared" si="44"/>
        <v>0</v>
      </c>
      <c r="AO140" s="5">
        <f t="shared" si="45"/>
        <v>0.72</v>
      </c>
      <c r="AP140" s="5">
        <f t="shared" si="46"/>
        <v>2.88</v>
      </c>
      <c r="AQ140" s="221">
        <f t="shared" si="47"/>
        <v>2.88</v>
      </c>
      <c r="AR140" s="86"/>
    </row>
    <row r="141" spans="1:44" s="22" customFormat="1" ht="21.95" customHeight="1" x14ac:dyDescent="0.25">
      <c r="A141" s="107" t="s">
        <v>692</v>
      </c>
      <c r="B141" s="86" t="s">
        <v>1886</v>
      </c>
      <c r="C141" s="4" t="s">
        <v>693</v>
      </c>
      <c r="D141" s="4" t="s">
        <v>691</v>
      </c>
      <c r="E141" s="4">
        <v>6</v>
      </c>
      <c r="F141" s="4" t="s">
        <v>1689</v>
      </c>
      <c r="G141" s="93">
        <v>0</v>
      </c>
      <c r="H141" s="135">
        <v>0</v>
      </c>
      <c r="I141" s="135">
        <v>0.04</v>
      </c>
      <c r="J141" s="135">
        <v>0.17</v>
      </c>
      <c r="K141" s="135">
        <v>0.6</v>
      </c>
      <c r="L141" s="147">
        <v>0</v>
      </c>
      <c r="M141" s="84">
        <v>0</v>
      </c>
      <c r="N141" s="84">
        <v>0</v>
      </c>
      <c r="O141" s="84">
        <v>0</v>
      </c>
      <c r="P141" s="84">
        <v>0.08</v>
      </c>
      <c r="Q141" s="84">
        <v>0.1</v>
      </c>
      <c r="R141" s="147">
        <v>0.16</v>
      </c>
      <c r="S141" s="84">
        <v>0</v>
      </c>
      <c r="T141" s="84">
        <v>0</v>
      </c>
      <c r="U141" s="84">
        <v>0</v>
      </c>
      <c r="V141" s="84">
        <v>0.08</v>
      </c>
      <c r="W141" s="84">
        <v>0.1</v>
      </c>
      <c r="X141" s="147">
        <v>0.12</v>
      </c>
      <c r="Y141" s="221">
        <v>50.05</v>
      </c>
      <c r="Z141" s="222">
        <f t="shared" si="36"/>
        <v>0</v>
      </c>
      <c r="AA141" s="222">
        <f t="shared" si="37"/>
        <v>0</v>
      </c>
      <c r="AB141" s="222">
        <f t="shared" si="38"/>
        <v>2.0019999999999998</v>
      </c>
      <c r="AC141" s="222">
        <f t="shared" si="39"/>
        <v>8.5084999999999997</v>
      </c>
      <c r="AD141" s="222">
        <f t="shared" si="40"/>
        <v>30.029999999999998</v>
      </c>
      <c r="AE141" s="222">
        <f t="shared" si="41"/>
        <v>0</v>
      </c>
      <c r="AF141" s="222">
        <f t="shared" si="30"/>
        <v>0</v>
      </c>
      <c r="AG141" s="222">
        <f t="shared" si="31"/>
        <v>0</v>
      </c>
      <c r="AH141" s="222">
        <f t="shared" si="32"/>
        <v>0</v>
      </c>
      <c r="AI141" s="222">
        <f t="shared" si="33"/>
        <v>4.0039999999999996</v>
      </c>
      <c r="AJ141" s="222">
        <f t="shared" si="34"/>
        <v>5.0049999999999999</v>
      </c>
      <c r="AK141" s="222">
        <f t="shared" si="35"/>
        <v>8.0079999999999991</v>
      </c>
      <c r="AL141" s="5">
        <f t="shared" si="42"/>
        <v>0</v>
      </c>
      <c r="AM141" s="5">
        <f t="shared" si="43"/>
        <v>0</v>
      </c>
      <c r="AN141" s="5">
        <f t="shared" si="44"/>
        <v>0</v>
      </c>
      <c r="AO141" s="5">
        <f t="shared" si="45"/>
        <v>4.0039999999999996</v>
      </c>
      <c r="AP141" s="5">
        <f t="shared" si="46"/>
        <v>5.0049999999999999</v>
      </c>
      <c r="AQ141" s="221">
        <f t="shared" si="47"/>
        <v>6.0059999999999993</v>
      </c>
      <c r="AR141" s="86"/>
    </row>
    <row r="142" spans="1:44" s="22" customFormat="1" ht="21.95" customHeight="1" x14ac:dyDescent="0.25">
      <c r="A142" s="107" t="s">
        <v>694</v>
      </c>
      <c r="B142" s="86" t="s">
        <v>1886</v>
      </c>
      <c r="C142" s="4" t="s">
        <v>695</v>
      </c>
      <c r="D142" s="4" t="s">
        <v>691</v>
      </c>
      <c r="E142" s="4">
        <v>8</v>
      </c>
      <c r="F142" s="4" t="s">
        <v>1689</v>
      </c>
      <c r="G142" s="93">
        <v>0</v>
      </c>
      <c r="H142" s="135">
        <v>0</v>
      </c>
      <c r="I142" s="135">
        <v>0.02</v>
      </c>
      <c r="J142" s="135">
        <v>0.08</v>
      </c>
      <c r="K142" s="135">
        <v>0.23</v>
      </c>
      <c r="L142" s="147">
        <v>0</v>
      </c>
      <c r="M142" s="84">
        <v>0</v>
      </c>
      <c r="N142" s="84">
        <v>0</v>
      </c>
      <c r="O142" s="84">
        <v>0</v>
      </c>
      <c r="P142" s="84">
        <v>0.08</v>
      </c>
      <c r="Q142" s="84">
        <v>0.1</v>
      </c>
      <c r="R142" s="147">
        <v>0.2</v>
      </c>
      <c r="S142" s="84">
        <v>0</v>
      </c>
      <c r="T142" s="84">
        <v>0</v>
      </c>
      <c r="U142" s="84">
        <v>0</v>
      </c>
      <c r="V142" s="84">
        <v>0.08</v>
      </c>
      <c r="W142" s="84">
        <v>0.1</v>
      </c>
      <c r="X142" s="147">
        <v>0.12</v>
      </c>
      <c r="Y142" s="228">
        <v>83.424936963481329</v>
      </c>
      <c r="Z142" s="222">
        <f t="shared" si="36"/>
        <v>0</v>
      </c>
      <c r="AA142" s="222">
        <f t="shared" si="37"/>
        <v>0</v>
      </c>
      <c r="AB142" s="222">
        <f t="shared" si="38"/>
        <v>1.6684987392696267</v>
      </c>
      <c r="AC142" s="222">
        <f t="shared" si="39"/>
        <v>6.6739949570785067</v>
      </c>
      <c r="AD142" s="222">
        <f t="shared" si="40"/>
        <v>19.187735501600706</v>
      </c>
      <c r="AE142" s="222">
        <f t="shared" si="41"/>
        <v>0</v>
      </c>
      <c r="AF142" s="222">
        <f t="shared" si="30"/>
        <v>0</v>
      </c>
      <c r="AG142" s="222">
        <f t="shared" si="31"/>
        <v>0</v>
      </c>
      <c r="AH142" s="222">
        <f t="shared" si="32"/>
        <v>0</v>
      </c>
      <c r="AI142" s="222">
        <f t="shared" si="33"/>
        <v>6.6739949570785067</v>
      </c>
      <c r="AJ142" s="222">
        <f t="shared" si="34"/>
        <v>8.342493696348134</v>
      </c>
      <c r="AK142" s="222">
        <f t="shared" si="35"/>
        <v>16.684987392696268</v>
      </c>
      <c r="AL142" s="5">
        <f t="shared" si="42"/>
        <v>0</v>
      </c>
      <c r="AM142" s="5">
        <f t="shared" si="43"/>
        <v>0</v>
      </c>
      <c r="AN142" s="5">
        <f t="shared" si="44"/>
        <v>0</v>
      </c>
      <c r="AO142" s="5">
        <f t="shared" si="45"/>
        <v>6.6739949570785067</v>
      </c>
      <c r="AP142" s="5">
        <f t="shared" si="46"/>
        <v>8.342493696348134</v>
      </c>
      <c r="AQ142" s="221">
        <f t="shared" si="47"/>
        <v>10.010992435617759</v>
      </c>
      <c r="AR142" s="86"/>
    </row>
    <row r="143" spans="1:44" s="22" customFormat="1" ht="21.95" customHeight="1" x14ac:dyDescent="0.25">
      <c r="A143" s="107" t="s">
        <v>696</v>
      </c>
      <c r="B143" s="86" t="s">
        <v>1886</v>
      </c>
      <c r="C143" s="4" t="s">
        <v>697</v>
      </c>
      <c r="D143" s="4" t="s">
        <v>691</v>
      </c>
      <c r="E143" s="4">
        <v>10</v>
      </c>
      <c r="F143" s="4" t="s">
        <v>1689</v>
      </c>
      <c r="G143" s="93">
        <v>0</v>
      </c>
      <c r="H143" s="135">
        <v>0</v>
      </c>
      <c r="I143" s="135">
        <v>0.45</v>
      </c>
      <c r="J143" s="135">
        <v>1.5</v>
      </c>
      <c r="K143" s="135">
        <v>5</v>
      </c>
      <c r="L143" s="149">
        <v>0</v>
      </c>
      <c r="M143" s="84">
        <v>0</v>
      </c>
      <c r="N143" s="84">
        <v>0</v>
      </c>
      <c r="O143" s="84">
        <v>0</v>
      </c>
      <c r="P143" s="84">
        <v>0.05</v>
      </c>
      <c r="Q143" s="84">
        <v>0.08</v>
      </c>
      <c r="R143" s="147">
        <v>0.1</v>
      </c>
      <c r="S143" s="84">
        <v>0</v>
      </c>
      <c r="T143" s="84">
        <v>0</v>
      </c>
      <c r="U143" s="84">
        <v>0</v>
      </c>
      <c r="V143" s="84">
        <v>0.05</v>
      </c>
      <c r="W143" s="84">
        <v>0.08</v>
      </c>
      <c r="X143" s="147">
        <v>0.1</v>
      </c>
      <c r="Y143" s="221">
        <v>52.68</v>
      </c>
      <c r="Z143" s="222">
        <f t="shared" si="36"/>
        <v>0</v>
      </c>
      <c r="AA143" s="222">
        <f t="shared" si="37"/>
        <v>0</v>
      </c>
      <c r="AB143" s="222">
        <f t="shared" si="38"/>
        <v>23.706</v>
      </c>
      <c r="AC143" s="222">
        <f t="shared" si="39"/>
        <v>79.02</v>
      </c>
      <c r="AD143" s="222">
        <f t="shared" si="40"/>
        <v>263.39999999999998</v>
      </c>
      <c r="AE143" s="222">
        <f t="shared" si="41"/>
        <v>0</v>
      </c>
      <c r="AF143" s="222">
        <f t="shared" si="30"/>
        <v>0</v>
      </c>
      <c r="AG143" s="222">
        <f t="shared" si="31"/>
        <v>0</v>
      </c>
      <c r="AH143" s="222">
        <f t="shared" si="32"/>
        <v>0</v>
      </c>
      <c r="AI143" s="222">
        <f t="shared" si="33"/>
        <v>2.6340000000000003</v>
      </c>
      <c r="AJ143" s="222">
        <f t="shared" si="34"/>
        <v>4.2144000000000004</v>
      </c>
      <c r="AK143" s="222">
        <f t="shared" si="35"/>
        <v>5.2680000000000007</v>
      </c>
      <c r="AL143" s="5">
        <f t="shared" si="42"/>
        <v>0</v>
      </c>
      <c r="AM143" s="5">
        <f t="shared" si="43"/>
        <v>0</v>
      </c>
      <c r="AN143" s="5">
        <f t="shared" si="44"/>
        <v>0</v>
      </c>
      <c r="AO143" s="5">
        <f t="shared" si="45"/>
        <v>2.6340000000000003</v>
      </c>
      <c r="AP143" s="5">
        <f t="shared" si="46"/>
        <v>4.2144000000000004</v>
      </c>
      <c r="AQ143" s="221">
        <f t="shared" si="47"/>
        <v>5.2680000000000007</v>
      </c>
      <c r="AR143" s="86"/>
    </row>
    <row r="144" spans="1:44" s="22" customFormat="1" ht="21.95" customHeight="1" x14ac:dyDescent="0.25">
      <c r="A144" s="120">
        <v>1680000896</v>
      </c>
      <c r="B144" s="86" t="s">
        <v>1886</v>
      </c>
      <c r="C144" s="4" t="s">
        <v>698</v>
      </c>
      <c r="D144" s="4" t="s">
        <v>691</v>
      </c>
      <c r="E144" s="4">
        <v>12</v>
      </c>
      <c r="F144" s="4" t="s">
        <v>1689</v>
      </c>
      <c r="G144" s="19">
        <v>0</v>
      </c>
      <c r="H144" s="135">
        <v>0</v>
      </c>
      <c r="I144" s="19">
        <v>0</v>
      </c>
      <c r="J144" s="19">
        <v>0</v>
      </c>
      <c r="K144" s="19">
        <v>0</v>
      </c>
      <c r="L144" s="19">
        <v>0</v>
      </c>
      <c r="M144" s="84">
        <v>0</v>
      </c>
      <c r="N144" s="84">
        <v>0</v>
      </c>
      <c r="O144" s="84">
        <v>0</v>
      </c>
      <c r="P144" s="84">
        <v>0.2</v>
      </c>
      <c r="Q144" s="84">
        <v>1</v>
      </c>
      <c r="R144" s="147">
        <v>1</v>
      </c>
      <c r="S144" s="84">
        <v>0</v>
      </c>
      <c r="T144" s="84">
        <v>0</v>
      </c>
      <c r="U144" s="84">
        <v>0</v>
      </c>
      <c r="V144" s="84">
        <v>0.2</v>
      </c>
      <c r="W144" s="84">
        <v>1</v>
      </c>
      <c r="X144" s="147">
        <v>1</v>
      </c>
      <c r="Y144" s="221">
        <v>50.48</v>
      </c>
      <c r="Z144" s="222">
        <f t="shared" si="36"/>
        <v>0</v>
      </c>
      <c r="AA144" s="222">
        <f t="shared" si="37"/>
        <v>0</v>
      </c>
      <c r="AB144" s="222">
        <f t="shared" si="38"/>
        <v>0</v>
      </c>
      <c r="AC144" s="222">
        <f t="shared" si="39"/>
        <v>0</v>
      </c>
      <c r="AD144" s="222">
        <f t="shared" si="40"/>
        <v>0</v>
      </c>
      <c r="AE144" s="222">
        <f t="shared" si="41"/>
        <v>0</v>
      </c>
      <c r="AF144" s="222">
        <f t="shared" si="30"/>
        <v>0</v>
      </c>
      <c r="AG144" s="222">
        <f t="shared" si="31"/>
        <v>0</v>
      </c>
      <c r="AH144" s="222">
        <f t="shared" si="32"/>
        <v>0</v>
      </c>
      <c r="AI144" s="222">
        <f t="shared" si="33"/>
        <v>10.096</v>
      </c>
      <c r="AJ144" s="222">
        <f t="shared" si="34"/>
        <v>50.48</v>
      </c>
      <c r="AK144" s="222">
        <f t="shared" si="35"/>
        <v>50.48</v>
      </c>
      <c r="AL144" s="5">
        <f t="shared" si="42"/>
        <v>0</v>
      </c>
      <c r="AM144" s="5">
        <f t="shared" si="43"/>
        <v>0</v>
      </c>
      <c r="AN144" s="5">
        <f t="shared" si="44"/>
        <v>0</v>
      </c>
      <c r="AO144" s="5">
        <f t="shared" si="45"/>
        <v>10.096</v>
      </c>
      <c r="AP144" s="5">
        <f t="shared" si="46"/>
        <v>50.48</v>
      </c>
      <c r="AQ144" s="221">
        <f t="shared" si="47"/>
        <v>50.48</v>
      </c>
      <c r="AR144" s="86"/>
    </row>
    <row r="145" spans="1:44" s="22" customFormat="1" ht="21.95" customHeight="1" x14ac:dyDescent="0.25">
      <c r="A145" s="120">
        <v>1680000898</v>
      </c>
      <c r="B145" s="86" t="s">
        <v>1886</v>
      </c>
      <c r="C145" s="4" t="s">
        <v>690</v>
      </c>
      <c r="D145" s="4" t="s">
        <v>691</v>
      </c>
      <c r="E145" s="4">
        <v>16</v>
      </c>
      <c r="F145" s="4" t="s">
        <v>1689</v>
      </c>
      <c r="G145" s="19">
        <v>0</v>
      </c>
      <c r="H145" s="135">
        <v>0</v>
      </c>
      <c r="I145" s="19">
        <v>0</v>
      </c>
      <c r="J145" s="19">
        <v>0</v>
      </c>
      <c r="K145" s="19">
        <v>0</v>
      </c>
      <c r="L145" s="19">
        <v>0</v>
      </c>
      <c r="M145" s="84">
        <v>0</v>
      </c>
      <c r="N145" s="84">
        <v>0</v>
      </c>
      <c r="O145" s="84">
        <v>0</v>
      </c>
      <c r="P145" s="84">
        <v>0.2</v>
      </c>
      <c r="Q145" s="84">
        <v>0.3</v>
      </c>
      <c r="R145" s="147">
        <v>0.4</v>
      </c>
      <c r="S145" s="84">
        <v>0</v>
      </c>
      <c r="T145" s="84">
        <v>0</v>
      </c>
      <c r="U145" s="84">
        <v>0</v>
      </c>
      <c r="V145" s="84">
        <v>0.2</v>
      </c>
      <c r="W145" s="84">
        <v>0.3</v>
      </c>
      <c r="X145" s="147">
        <v>0.4</v>
      </c>
      <c r="Y145" s="221">
        <v>42.7</v>
      </c>
      <c r="Z145" s="222">
        <f t="shared" si="36"/>
        <v>0</v>
      </c>
      <c r="AA145" s="222">
        <f t="shared" si="37"/>
        <v>0</v>
      </c>
      <c r="AB145" s="222">
        <f t="shared" si="38"/>
        <v>0</v>
      </c>
      <c r="AC145" s="222">
        <f t="shared" si="39"/>
        <v>0</v>
      </c>
      <c r="AD145" s="222">
        <f t="shared" si="40"/>
        <v>0</v>
      </c>
      <c r="AE145" s="222">
        <f t="shared" si="41"/>
        <v>0</v>
      </c>
      <c r="AF145" s="222">
        <f t="shared" ref="AF145:AF207" si="48">Y145*M145</f>
        <v>0</v>
      </c>
      <c r="AG145" s="222">
        <f t="shared" ref="AG145:AG207" si="49">Y145*N145</f>
        <v>0</v>
      </c>
      <c r="AH145" s="222">
        <f t="shared" ref="AH145:AH207" si="50">Y145*O145</f>
        <v>0</v>
      </c>
      <c r="AI145" s="222">
        <f t="shared" ref="AI145:AI207" si="51">Y145*P145</f>
        <v>8.5400000000000009</v>
      </c>
      <c r="AJ145" s="222">
        <f t="shared" ref="AJ145:AJ207" si="52">Y145*Q145</f>
        <v>12.81</v>
      </c>
      <c r="AK145" s="222">
        <f t="shared" ref="AK145:AK207" si="53">Y145*R145</f>
        <v>17.080000000000002</v>
      </c>
      <c r="AL145" s="5">
        <f t="shared" si="42"/>
        <v>0</v>
      </c>
      <c r="AM145" s="5">
        <f t="shared" si="43"/>
        <v>0</v>
      </c>
      <c r="AN145" s="5">
        <f t="shared" si="44"/>
        <v>0</v>
      </c>
      <c r="AO145" s="5">
        <f t="shared" si="45"/>
        <v>8.5400000000000009</v>
      </c>
      <c r="AP145" s="5">
        <f t="shared" si="46"/>
        <v>12.81</v>
      </c>
      <c r="AQ145" s="221">
        <f t="shared" si="47"/>
        <v>17.080000000000002</v>
      </c>
      <c r="AR145" s="86"/>
    </row>
    <row r="146" spans="1:44" s="22" customFormat="1" ht="21.95" customHeight="1" x14ac:dyDescent="0.25">
      <c r="A146" s="120">
        <v>1680000899</v>
      </c>
      <c r="B146" s="86" t="s">
        <v>1886</v>
      </c>
      <c r="C146" s="4" t="s">
        <v>699</v>
      </c>
      <c r="D146" s="4" t="s">
        <v>691</v>
      </c>
      <c r="E146" s="4">
        <v>20</v>
      </c>
      <c r="F146" s="4" t="s">
        <v>1689</v>
      </c>
      <c r="G146" s="19">
        <v>0</v>
      </c>
      <c r="H146" s="135">
        <v>0</v>
      </c>
      <c r="I146" s="19">
        <v>0</v>
      </c>
      <c r="J146" s="19">
        <v>0</v>
      </c>
      <c r="K146" s="19">
        <v>0</v>
      </c>
      <c r="L146" s="84">
        <v>0</v>
      </c>
      <c r="M146" s="84">
        <v>0</v>
      </c>
      <c r="N146" s="84">
        <v>0</v>
      </c>
      <c r="O146" s="84">
        <v>0</v>
      </c>
      <c r="P146" s="84">
        <v>0.5</v>
      </c>
      <c r="Q146" s="84">
        <v>1</v>
      </c>
      <c r="R146" s="147">
        <v>1.5</v>
      </c>
      <c r="S146" s="84">
        <v>0</v>
      </c>
      <c r="T146" s="84">
        <v>0</v>
      </c>
      <c r="U146" s="84">
        <v>0</v>
      </c>
      <c r="V146" s="84">
        <v>0.5</v>
      </c>
      <c r="W146" s="84">
        <v>0.8</v>
      </c>
      <c r="X146" s="147">
        <v>1</v>
      </c>
      <c r="Y146" s="221">
        <v>41.42</v>
      </c>
      <c r="Z146" s="222">
        <f t="shared" si="36"/>
        <v>0</v>
      </c>
      <c r="AA146" s="222">
        <f t="shared" si="37"/>
        <v>0</v>
      </c>
      <c r="AB146" s="222">
        <f t="shared" si="38"/>
        <v>0</v>
      </c>
      <c r="AC146" s="222">
        <f t="shared" si="39"/>
        <v>0</v>
      </c>
      <c r="AD146" s="222">
        <f t="shared" si="40"/>
        <v>0</v>
      </c>
      <c r="AE146" s="222">
        <f t="shared" si="41"/>
        <v>0</v>
      </c>
      <c r="AF146" s="222">
        <f t="shared" si="48"/>
        <v>0</v>
      </c>
      <c r="AG146" s="222">
        <f t="shared" si="49"/>
        <v>0</v>
      </c>
      <c r="AH146" s="222">
        <f t="shared" si="50"/>
        <v>0</v>
      </c>
      <c r="AI146" s="222">
        <f t="shared" si="51"/>
        <v>20.71</v>
      </c>
      <c r="AJ146" s="222">
        <f t="shared" si="52"/>
        <v>41.42</v>
      </c>
      <c r="AK146" s="222">
        <f t="shared" si="53"/>
        <v>62.13</v>
      </c>
      <c r="AL146" s="5">
        <f t="shared" si="42"/>
        <v>0</v>
      </c>
      <c r="AM146" s="5">
        <f t="shared" si="43"/>
        <v>0</v>
      </c>
      <c r="AN146" s="5">
        <f t="shared" si="44"/>
        <v>0</v>
      </c>
      <c r="AO146" s="5">
        <f t="shared" si="45"/>
        <v>20.71</v>
      </c>
      <c r="AP146" s="5">
        <f t="shared" si="46"/>
        <v>33.136000000000003</v>
      </c>
      <c r="AQ146" s="221">
        <f t="shared" si="47"/>
        <v>41.42</v>
      </c>
      <c r="AR146" s="86"/>
    </row>
    <row r="147" spans="1:44" s="22" customFormat="1" ht="21.95" customHeight="1" x14ac:dyDescent="0.25">
      <c r="A147" s="120">
        <v>1680000150</v>
      </c>
      <c r="B147" s="86" t="s">
        <v>1887</v>
      </c>
      <c r="C147" s="4"/>
      <c r="D147" s="4" t="s">
        <v>1888</v>
      </c>
      <c r="E147" s="4">
        <v>6</v>
      </c>
      <c r="F147" s="4" t="s">
        <v>1689</v>
      </c>
      <c r="G147" s="19">
        <v>0</v>
      </c>
      <c r="H147" s="135">
        <v>0</v>
      </c>
      <c r="I147" s="19">
        <v>0</v>
      </c>
      <c r="J147" s="19">
        <v>0</v>
      </c>
      <c r="K147" s="19">
        <v>0</v>
      </c>
      <c r="L147" s="84">
        <v>0</v>
      </c>
      <c r="M147" s="84">
        <v>0</v>
      </c>
      <c r="N147" s="84">
        <v>0</v>
      </c>
      <c r="O147" s="84">
        <v>0</v>
      </c>
      <c r="P147" s="84">
        <v>0.2</v>
      </c>
      <c r="Q147" s="84">
        <v>0.3</v>
      </c>
      <c r="R147" s="147">
        <v>0.4</v>
      </c>
      <c r="S147" s="84">
        <v>0</v>
      </c>
      <c r="T147" s="84">
        <v>0</v>
      </c>
      <c r="U147" s="84">
        <v>0</v>
      </c>
      <c r="V147" s="84">
        <v>0.2</v>
      </c>
      <c r="W147" s="84">
        <v>0.3</v>
      </c>
      <c r="X147" s="147">
        <v>0.4</v>
      </c>
      <c r="Y147" s="221">
        <v>48.07</v>
      </c>
      <c r="Z147" s="222">
        <f t="shared" si="36"/>
        <v>0</v>
      </c>
      <c r="AA147" s="222">
        <f t="shared" si="37"/>
        <v>0</v>
      </c>
      <c r="AB147" s="222">
        <f t="shared" si="38"/>
        <v>0</v>
      </c>
      <c r="AC147" s="222">
        <f t="shared" si="39"/>
        <v>0</v>
      </c>
      <c r="AD147" s="222">
        <f t="shared" si="40"/>
        <v>0</v>
      </c>
      <c r="AE147" s="222">
        <f t="shared" si="41"/>
        <v>0</v>
      </c>
      <c r="AF147" s="222">
        <f t="shared" si="48"/>
        <v>0</v>
      </c>
      <c r="AG147" s="222">
        <f t="shared" si="49"/>
        <v>0</v>
      </c>
      <c r="AH147" s="222">
        <f t="shared" si="50"/>
        <v>0</v>
      </c>
      <c r="AI147" s="222">
        <f t="shared" si="51"/>
        <v>9.6140000000000008</v>
      </c>
      <c r="AJ147" s="222">
        <f t="shared" si="52"/>
        <v>14.420999999999999</v>
      </c>
      <c r="AK147" s="222">
        <f t="shared" si="53"/>
        <v>19.228000000000002</v>
      </c>
      <c r="AL147" s="5">
        <f t="shared" si="42"/>
        <v>0</v>
      </c>
      <c r="AM147" s="5">
        <f t="shared" si="43"/>
        <v>0</v>
      </c>
      <c r="AN147" s="5">
        <f t="shared" si="44"/>
        <v>0</v>
      </c>
      <c r="AO147" s="5">
        <f t="shared" si="45"/>
        <v>9.6140000000000008</v>
      </c>
      <c r="AP147" s="5">
        <f t="shared" si="46"/>
        <v>14.420999999999999</v>
      </c>
      <c r="AQ147" s="221">
        <f t="shared" si="47"/>
        <v>19.228000000000002</v>
      </c>
      <c r="AR147" s="86"/>
    </row>
    <row r="148" spans="1:44" s="22" customFormat="1" ht="21.95" customHeight="1" x14ac:dyDescent="0.25">
      <c r="A148" s="107" t="s">
        <v>700</v>
      </c>
      <c r="B148" s="86" t="s">
        <v>1887</v>
      </c>
      <c r="C148" s="4"/>
      <c r="D148" s="4" t="s">
        <v>1888</v>
      </c>
      <c r="E148" s="4">
        <v>8</v>
      </c>
      <c r="F148" s="4" t="s">
        <v>1689</v>
      </c>
      <c r="G148" s="19">
        <v>0</v>
      </c>
      <c r="H148" s="135">
        <v>0</v>
      </c>
      <c r="I148" s="19">
        <v>0</v>
      </c>
      <c r="J148" s="19">
        <v>0</v>
      </c>
      <c r="K148" s="19">
        <v>0</v>
      </c>
      <c r="L148" s="84">
        <v>0</v>
      </c>
      <c r="M148" s="84">
        <v>0</v>
      </c>
      <c r="N148" s="84">
        <v>0</v>
      </c>
      <c r="O148" s="84">
        <v>0</v>
      </c>
      <c r="P148" s="84">
        <v>0</v>
      </c>
      <c r="Q148" s="84">
        <v>0.04</v>
      </c>
      <c r="R148" s="147">
        <v>0.04</v>
      </c>
      <c r="S148" s="84">
        <v>0</v>
      </c>
      <c r="T148" s="84">
        <v>0</v>
      </c>
      <c r="U148" s="84">
        <v>0</v>
      </c>
      <c r="V148" s="84">
        <v>0</v>
      </c>
      <c r="W148" s="84">
        <v>0.04</v>
      </c>
      <c r="X148" s="147">
        <v>0.04</v>
      </c>
      <c r="Y148" s="221">
        <v>5.67</v>
      </c>
      <c r="Z148" s="222">
        <f t="shared" si="36"/>
        <v>0</v>
      </c>
      <c r="AA148" s="222">
        <f t="shared" si="37"/>
        <v>0</v>
      </c>
      <c r="AB148" s="222">
        <f t="shared" si="38"/>
        <v>0</v>
      </c>
      <c r="AC148" s="222">
        <f t="shared" si="39"/>
        <v>0</v>
      </c>
      <c r="AD148" s="222">
        <f t="shared" si="40"/>
        <v>0</v>
      </c>
      <c r="AE148" s="222">
        <f t="shared" si="41"/>
        <v>0</v>
      </c>
      <c r="AF148" s="222">
        <f t="shared" si="48"/>
        <v>0</v>
      </c>
      <c r="AG148" s="222">
        <f t="shared" si="49"/>
        <v>0</v>
      </c>
      <c r="AH148" s="222">
        <f t="shared" si="50"/>
        <v>0</v>
      </c>
      <c r="AI148" s="222">
        <f t="shared" si="51"/>
        <v>0</v>
      </c>
      <c r="AJ148" s="222">
        <f t="shared" si="52"/>
        <v>0.2268</v>
      </c>
      <c r="AK148" s="222">
        <f t="shared" si="53"/>
        <v>0.2268</v>
      </c>
      <c r="AL148" s="5">
        <f t="shared" si="42"/>
        <v>0</v>
      </c>
      <c r="AM148" s="5">
        <f t="shared" si="43"/>
        <v>0</v>
      </c>
      <c r="AN148" s="5">
        <f t="shared" si="44"/>
        <v>0</v>
      </c>
      <c r="AO148" s="5">
        <f t="shared" si="45"/>
        <v>0</v>
      </c>
      <c r="AP148" s="5">
        <f t="shared" si="46"/>
        <v>0.2268</v>
      </c>
      <c r="AQ148" s="221">
        <f t="shared" si="47"/>
        <v>0.2268</v>
      </c>
      <c r="AR148" s="86"/>
    </row>
    <row r="149" spans="1:44" s="22" customFormat="1" ht="21.95" customHeight="1" x14ac:dyDescent="0.25">
      <c r="A149" s="107" t="s">
        <v>701</v>
      </c>
      <c r="B149" s="86" t="s">
        <v>1887</v>
      </c>
      <c r="C149" s="4"/>
      <c r="D149" s="4" t="s">
        <v>1888</v>
      </c>
      <c r="E149" s="4">
        <v>10</v>
      </c>
      <c r="F149" s="4" t="s">
        <v>1689</v>
      </c>
      <c r="G149" s="19">
        <v>0</v>
      </c>
      <c r="H149" s="135">
        <v>0</v>
      </c>
      <c r="I149" s="19">
        <v>0</v>
      </c>
      <c r="J149" s="19">
        <v>0</v>
      </c>
      <c r="K149" s="19">
        <v>0</v>
      </c>
      <c r="L149" s="84">
        <v>0</v>
      </c>
      <c r="M149" s="84">
        <v>0</v>
      </c>
      <c r="N149" s="84">
        <v>0</v>
      </c>
      <c r="O149" s="84">
        <v>0</v>
      </c>
      <c r="P149" s="84">
        <v>0</v>
      </c>
      <c r="Q149" s="84">
        <v>0.06</v>
      </c>
      <c r="R149" s="147">
        <v>0.06</v>
      </c>
      <c r="S149" s="84">
        <v>0</v>
      </c>
      <c r="T149" s="84">
        <v>0</v>
      </c>
      <c r="U149" s="84">
        <v>0</v>
      </c>
      <c r="V149" s="84">
        <v>0</v>
      </c>
      <c r="W149" s="84">
        <v>0.06</v>
      </c>
      <c r="X149" s="147">
        <v>0.06</v>
      </c>
      <c r="Y149" s="227">
        <v>36</v>
      </c>
      <c r="Z149" s="222">
        <f t="shared" ref="Z149:Z158" si="54">Y149*G149</f>
        <v>0</v>
      </c>
      <c r="AA149" s="222">
        <f t="shared" ref="AA149:AA158" si="55">Y149*H149</f>
        <v>0</v>
      </c>
      <c r="AB149" s="222">
        <f t="shared" ref="AB149:AB158" si="56">Y149*I149</f>
        <v>0</v>
      </c>
      <c r="AC149" s="222">
        <f t="shared" ref="AC149:AC158" si="57">Y149*J149</f>
        <v>0</v>
      </c>
      <c r="AD149" s="222">
        <f t="shared" ref="AD149:AD158" si="58">Y149*K149</f>
        <v>0</v>
      </c>
      <c r="AE149" s="222">
        <f t="shared" ref="AE149:AE158" si="59">Y149*L149</f>
        <v>0</v>
      </c>
      <c r="AF149" s="222">
        <f t="shared" ref="AF149:AF158" si="60">Y149*M149</f>
        <v>0</v>
      </c>
      <c r="AG149" s="222">
        <f t="shared" ref="AG149:AG158" si="61">Y149*N149</f>
        <v>0</v>
      </c>
      <c r="AH149" s="222">
        <f t="shared" ref="AH149:AH158" si="62">Y149*O149</f>
        <v>0</v>
      </c>
      <c r="AI149" s="222">
        <f t="shared" ref="AI149:AI158" si="63">Y149*P149</f>
        <v>0</v>
      </c>
      <c r="AJ149" s="222">
        <f t="shared" ref="AJ149:AJ158" si="64">Y149*Q149</f>
        <v>2.16</v>
      </c>
      <c r="AK149" s="222">
        <f t="shared" ref="AK149:AK158" si="65">Y149*R149</f>
        <v>2.16</v>
      </c>
      <c r="AL149" s="5">
        <f t="shared" ref="AL149:AL158" si="66">Y149*S149</f>
        <v>0</v>
      </c>
      <c r="AM149" s="5">
        <f t="shared" ref="AM149:AM158" si="67">Y149*T149</f>
        <v>0</v>
      </c>
      <c r="AN149" s="5">
        <f t="shared" ref="AN149:AN158" si="68">Y149*U149</f>
        <v>0</v>
      </c>
      <c r="AO149" s="5">
        <f t="shared" ref="AO149:AO158" si="69">Y149*V149</f>
        <v>0</v>
      </c>
      <c r="AP149" s="5">
        <f t="shared" ref="AP149:AP158" si="70">Y149*W149</f>
        <v>2.16</v>
      </c>
      <c r="AQ149" s="221">
        <f t="shared" ref="AQ149:AQ158" si="71">Y149*X149</f>
        <v>2.16</v>
      </c>
      <c r="AR149" s="86"/>
    </row>
    <row r="150" spans="1:44" s="22" customFormat="1" ht="21.95" customHeight="1" x14ac:dyDescent="0.25">
      <c r="A150" s="107" t="s">
        <v>702</v>
      </c>
      <c r="B150" s="86" t="s">
        <v>1887</v>
      </c>
      <c r="C150" s="4"/>
      <c r="D150" s="4" t="s">
        <v>1888</v>
      </c>
      <c r="E150" s="4">
        <v>12</v>
      </c>
      <c r="F150" s="4" t="s">
        <v>1689</v>
      </c>
      <c r="G150" s="19">
        <v>0</v>
      </c>
      <c r="H150" s="135">
        <v>0</v>
      </c>
      <c r="I150" s="19">
        <v>0</v>
      </c>
      <c r="J150" s="19">
        <v>0</v>
      </c>
      <c r="K150" s="19">
        <v>0</v>
      </c>
      <c r="L150" s="84">
        <v>0</v>
      </c>
      <c r="M150" s="84">
        <v>0</v>
      </c>
      <c r="N150" s="84">
        <v>0</v>
      </c>
      <c r="O150" s="84">
        <v>0</v>
      </c>
      <c r="P150" s="84">
        <v>0</v>
      </c>
      <c r="Q150" s="84">
        <v>0.08</v>
      </c>
      <c r="R150" s="147">
        <v>0.08</v>
      </c>
      <c r="S150" s="84">
        <v>0</v>
      </c>
      <c r="T150" s="84">
        <v>0</v>
      </c>
      <c r="U150" s="84">
        <v>0</v>
      </c>
      <c r="V150" s="84">
        <v>0</v>
      </c>
      <c r="W150" s="84">
        <v>0.08</v>
      </c>
      <c r="X150" s="147">
        <v>0.08</v>
      </c>
      <c r="Y150" s="221">
        <v>50.05</v>
      </c>
      <c r="Z150" s="222">
        <f t="shared" si="54"/>
        <v>0</v>
      </c>
      <c r="AA150" s="222">
        <f t="shared" si="55"/>
        <v>0</v>
      </c>
      <c r="AB150" s="222">
        <f t="shared" si="56"/>
        <v>0</v>
      </c>
      <c r="AC150" s="222">
        <f t="shared" si="57"/>
        <v>0</v>
      </c>
      <c r="AD150" s="222">
        <f t="shared" si="58"/>
        <v>0</v>
      </c>
      <c r="AE150" s="222">
        <f t="shared" si="59"/>
        <v>0</v>
      </c>
      <c r="AF150" s="222">
        <f t="shared" si="60"/>
        <v>0</v>
      </c>
      <c r="AG150" s="222">
        <f t="shared" si="61"/>
        <v>0</v>
      </c>
      <c r="AH150" s="222">
        <f t="shared" si="62"/>
        <v>0</v>
      </c>
      <c r="AI150" s="222">
        <f t="shared" si="63"/>
        <v>0</v>
      </c>
      <c r="AJ150" s="222">
        <f t="shared" si="64"/>
        <v>4.0039999999999996</v>
      </c>
      <c r="AK150" s="222">
        <f t="shared" si="65"/>
        <v>4.0039999999999996</v>
      </c>
      <c r="AL150" s="5">
        <f t="shared" si="66"/>
        <v>0</v>
      </c>
      <c r="AM150" s="5">
        <f t="shared" si="67"/>
        <v>0</v>
      </c>
      <c r="AN150" s="5">
        <f t="shared" si="68"/>
        <v>0</v>
      </c>
      <c r="AO150" s="5">
        <f t="shared" si="69"/>
        <v>0</v>
      </c>
      <c r="AP150" s="5">
        <f t="shared" si="70"/>
        <v>4.0039999999999996</v>
      </c>
      <c r="AQ150" s="221">
        <f t="shared" si="71"/>
        <v>4.0039999999999996</v>
      </c>
      <c r="AR150" s="86"/>
    </row>
    <row r="151" spans="1:44" s="22" customFormat="1" ht="21.95" customHeight="1" x14ac:dyDescent="0.25">
      <c r="A151" s="107" t="s">
        <v>703</v>
      </c>
      <c r="B151" s="86" t="s">
        <v>1887</v>
      </c>
      <c r="C151" s="4"/>
      <c r="D151" s="4" t="s">
        <v>1888</v>
      </c>
      <c r="E151" s="4">
        <v>16</v>
      </c>
      <c r="F151" s="4" t="s">
        <v>1689</v>
      </c>
      <c r="G151" s="19">
        <v>0</v>
      </c>
      <c r="H151" s="135">
        <v>0</v>
      </c>
      <c r="I151" s="19">
        <v>0</v>
      </c>
      <c r="J151" s="19">
        <v>0</v>
      </c>
      <c r="K151" s="19">
        <v>0</v>
      </c>
      <c r="L151" s="84">
        <v>0</v>
      </c>
      <c r="M151" s="84">
        <v>0</v>
      </c>
      <c r="N151" s="84">
        <v>0</v>
      </c>
      <c r="O151" s="84">
        <v>0</v>
      </c>
      <c r="P151" s="84">
        <v>0</v>
      </c>
      <c r="Q151" s="84">
        <v>0.02</v>
      </c>
      <c r="R151" s="147">
        <v>0.02</v>
      </c>
      <c r="S151" s="84">
        <v>0</v>
      </c>
      <c r="T151" s="84">
        <v>0</v>
      </c>
      <c r="U151" s="84">
        <v>0</v>
      </c>
      <c r="V151" s="84">
        <v>0</v>
      </c>
      <c r="W151" s="84">
        <v>0.02</v>
      </c>
      <c r="X151" s="147">
        <v>0.02</v>
      </c>
      <c r="Y151" s="228">
        <v>83.424936963481329</v>
      </c>
      <c r="Z151" s="222">
        <f t="shared" si="54"/>
        <v>0</v>
      </c>
      <c r="AA151" s="222">
        <f t="shared" si="55"/>
        <v>0</v>
      </c>
      <c r="AB151" s="222">
        <f t="shared" si="56"/>
        <v>0</v>
      </c>
      <c r="AC151" s="222">
        <f t="shared" si="57"/>
        <v>0</v>
      </c>
      <c r="AD151" s="222">
        <f t="shared" si="58"/>
        <v>0</v>
      </c>
      <c r="AE151" s="222">
        <f t="shared" si="59"/>
        <v>0</v>
      </c>
      <c r="AF151" s="222">
        <f t="shared" si="60"/>
        <v>0</v>
      </c>
      <c r="AG151" s="222">
        <f t="shared" si="61"/>
        <v>0</v>
      </c>
      <c r="AH151" s="222">
        <f t="shared" si="62"/>
        <v>0</v>
      </c>
      <c r="AI151" s="222">
        <f t="shared" si="63"/>
        <v>0</v>
      </c>
      <c r="AJ151" s="222">
        <f t="shared" si="64"/>
        <v>1.6684987392696267</v>
      </c>
      <c r="AK151" s="222">
        <f t="shared" si="65"/>
        <v>1.6684987392696267</v>
      </c>
      <c r="AL151" s="5">
        <f t="shared" si="66"/>
        <v>0</v>
      </c>
      <c r="AM151" s="5">
        <f t="shared" si="67"/>
        <v>0</v>
      </c>
      <c r="AN151" s="5">
        <f t="shared" si="68"/>
        <v>0</v>
      </c>
      <c r="AO151" s="5">
        <f t="shared" si="69"/>
        <v>0</v>
      </c>
      <c r="AP151" s="5">
        <f t="shared" si="70"/>
        <v>1.6684987392696267</v>
      </c>
      <c r="AQ151" s="221">
        <f t="shared" si="71"/>
        <v>1.6684987392696267</v>
      </c>
      <c r="AR151" s="86"/>
    </row>
    <row r="152" spans="1:44" s="22" customFormat="1" ht="21.95" customHeight="1" x14ac:dyDescent="0.25">
      <c r="A152" s="107" t="s">
        <v>704</v>
      </c>
      <c r="B152" s="3" t="s">
        <v>1890</v>
      </c>
      <c r="C152" s="4"/>
      <c r="D152" s="13" t="s">
        <v>1891</v>
      </c>
      <c r="E152" s="4" t="s">
        <v>705</v>
      </c>
      <c r="F152" s="4" t="s">
        <v>1689</v>
      </c>
      <c r="G152" s="19">
        <v>0</v>
      </c>
      <c r="H152" s="135">
        <v>0</v>
      </c>
      <c r="I152" s="19">
        <v>0</v>
      </c>
      <c r="J152" s="19">
        <v>0</v>
      </c>
      <c r="K152" s="19">
        <v>0</v>
      </c>
      <c r="L152" s="84">
        <v>0</v>
      </c>
      <c r="M152" s="84">
        <v>0</v>
      </c>
      <c r="N152" s="84">
        <v>0</v>
      </c>
      <c r="O152" s="84">
        <v>0</v>
      </c>
      <c r="P152" s="84">
        <v>0</v>
      </c>
      <c r="Q152" s="84">
        <v>0.02</v>
      </c>
      <c r="R152" s="147">
        <v>0.02</v>
      </c>
      <c r="S152" s="84">
        <v>0</v>
      </c>
      <c r="T152" s="84">
        <v>0</v>
      </c>
      <c r="U152" s="84">
        <v>0</v>
      </c>
      <c r="V152" s="84">
        <v>0</v>
      </c>
      <c r="W152" s="84">
        <v>0.02</v>
      </c>
      <c r="X152" s="147">
        <v>0.02</v>
      </c>
      <c r="Y152" s="221">
        <v>52.68</v>
      </c>
      <c r="Z152" s="222">
        <f t="shared" si="54"/>
        <v>0</v>
      </c>
      <c r="AA152" s="222">
        <f t="shared" si="55"/>
        <v>0</v>
      </c>
      <c r="AB152" s="222">
        <f t="shared" si="56"/>
        <v>0</v>
      </c>
      <c r="AC152" s="222">
        <f t="shared" si="57"/>
        <v>0</v>
      </c>
      <c r="AD152" s="222">
        <f t="shared" si="58"/>
        <v>0</v>
      </c>
      <c r="AE152" s="222">
        <f t="shared" si="59"/>
        <v>0</v>
      </c>
      <c r="AF152" s="222">
        <f t="shared" si="60"/>
        <v>0</v>
      </c>
      <c r="AG152" s="222">
        <f t="shared" si="61"/>
        <v>0</v>
      </c>
      <c r="AH152" s="222">
        <f t="shared" si="62"/>
        <v>0</v>
      </c>
      <c r="AI152" s="222">
        <f t="shared" si="63"/>
        <v>0</v>
      </c>
      <c r="AJ152" s="222">
        <f t="shared" si="64"/>
        <v>1.0536000000000001</v>
      </c>
      <c r="AK152" s="222">
        <f t="shared" si="65"/>
        <v>1.0536000000000001</v>
      </c>
      <c r="AL152" s="5">
        <f t="shared" si="66"/>
        <v>0</v>
      </c>
      <c r="AM152" s="5">
        <f t="shared" si="67"/>
        <v>0</v>
      </c>
      <c r="AN152" s="5">
        <f t="shared" si="68"/>
        <v>0</v>
      </c>
      <c r="AO152" s="5">
        <f t="shared" si="69"/>
        <v>0</v>
      </c>
      <c r="AP152" s="5">
        <f t="shared" si="70"/>
        <v>1.0536000000000001</v>
      </c>
      <c r="AQ152" s="221">
        <f t="shared" si="71"/>
        <v>1.0536000000000001</v>
      </c>
      <c r="AR152" s="86"/>
    </row>
    <row r="153" spans="1:44" s="22" customFormat="1" ht="21.95" customHeight="1" x14ac:dyDescent="0.25">
      <c r="A153" s="2" t="s">
        <v>1889</v>
      </c>
      <c r="B153" s="3" t="s">
        <v>1890</v>
      </c>
      <c r="C153" s="4"/>
      <c r="D153" s="13" t="s">
        <v>1891</v>
      </c>
      <c r="E153" s="4" t="s">
        <v>1892</v>
      </c>
      <c r="F153" s="4" t="s">
        <v>1689</v>
      </c>
      <c r="G153" s="19">
        <v>0</v>
      </c>
      <c r="H153" s="135">
        <v>0</v>
      </c>
      <c r="I153" s="19">
        <v>0</v>
      </c>
      <c r="J153" s="19">
        <v>0</v>
      </c>
      <c r="K153" s="19">
        <v>0</v>
      </c>
      <c r="L153" s="84">
        <v>0</v>
      </c>
      <c r="M153" s="19"/>
      <c r="N153" s="19"/>
      <c r="O153" s="19"/>
      <c r="P153" s="19">
        <v>0</v>
      </c>
      <c r="Q153" s="19">
        <v>0.04</v>
      </c>
      <c r="R153" s="149">
        <v>0.08</v>
      </c>
      <c r="S153" s="19"/>
      <c r="T153" s="19"/>
      <c r="U153" s="19"/>
      <c r="V153" s="19">
        <v>0</v>
      </c>
      <c r="W153" s="19">
        <v>0.04</v>
      </c>
      <c r="X153" s="149">
        <v>0.08</v>
      </c>
      <c r="Y153" s="221">
        <v>50.48</v>
      </c>
      <c r="Z153" s="222">
        <f t="shared" si="54"/>
        <v>0</v>
      </c>
      <c r="AA153" s="222">
        <f t="shared" si="55"/>
        <v>0</v>
      </c>
      <c r="AB153" s="222">
        <f t="shared" si="56"/>
        <v>0</v>
      </c>
      <c r="AC153" s="222">
        <f t="shared" si="57"/>
        <v>0</v>
      </c>
      <c r="AD153" s="222">
        <f t="shared" si="58"/>
        <v>0</v>
      </c>
      <c r="AE153" s="222">
        <f t="shared" si="59"/>
        <v>0</v>
      </c>
      <c r="AF153" s="222">
        <f t="shared" si="60"/>
        <v>0</v>
      </c>
      <c r="AG153" s="222">
        <f t="shared" si="61"/>
        <v>0</v>
      </c>
      <c r="AH153" s="222">
        <f t="shared" si="62"/>
        <v>0</v>
      </c>
      <c r="AI153" s="222">
        <f t="shared" si="63"/>
        <v>0</v>
      </c>
      <c r="AJ153" s="222">
        <f t="shared" si="64"/>
        <v>2.0192000000000001</v>
      </c>
      <c r="AK153" s="222">
        <f t="shared" si="65"/>
        <v>4.0384000000000002</v>
      </c>
      <c r="AL153" s="5">
        <f t="shared" si="66"/>
        <v>0</v>
      </c>
      <c r="AM153" s="5">
        <f t="shared" si="67"/>
        <v>0</v>
      </c>
      <c r="AN153" s="5">
        <f t="shared" si="68"/>
        <v>0</v>
      </c>
      <c r="AO153" s="5">
        <f t="shared" si="69"/>
        <v>0</v>
      </c>
      <c r="AP153" s="5">
        <f t="shared" si="70"/>
        <v>2.0192000000000001</v>
      </c>
      <c r="AQ153" s="221">
        <f t="shared" si="71"/>
        <v>4.0384000000000002</v>
      </c>
      <c r="AR153" s="86"/>
    </row>
    <row r="154" spans="1:44" s="22" customFormat="1" ht="21.95" customHeight="1" x14ac:dyDescent="0.25">
      <c r="A154" s="2" t="s">
        <v>1893</v>
      </c>
      <c r="B154" s="3" t="s">
        <v>1890</v>
      </c>
      <c r="C154" s="4"/>
      <c r="D154" s="13" t="s">
        <v>1891</v>
      </c>
      <c r="E154" s="4" t="s">
        <v>1894</v>
      </c>
      <c r="F154" s="4" t="s">
        <v>1689</v>
      </c>
      <c r="G154" s="19">
        <v>0</v>
      </c>
      <c r="H154" s="135">
        <v>0</v>
      </c>
      <c r="I154" s="19">
        <v>0</v>
      </c>
      <c r="J154" s="19">
        <v>0</v>
      </c>
      <c r="K154" s="19">
        <v>0</v>
      </c>
      <c r="L154" s="84">
        <v>0</v>
      </c>
      <c r="M154" s="19"/>
      <c r="N154" s="19"/>
      <c r="O154" s="19"/>
      <c r="P154" s="19"/>
      <c r="Q154" s="19">
        <v>5.0000000000000001E-3</v>
      </c>
      <c r="R154" s="149">
        <v>0.01</v>
      </c>
      <c r="S154" s="19"/>
      <c r="T154" s="19"/>
      <c r="U154" s="19"/>
      <c r="V154" s="19"/>
      <c r="W154" s="19">
        <v>5.0000000000000001E-3</v>
      </c>
      <c r="X154" s="149">
        <v>0.01</v>
      </c>
      <c r="Y154" s="221">
        <v>42.7</v>
      </c>
      <c r="Z154" s="222">
        <f t="shared" si="54"/>
        <v>0</v>
      </c>
      <c r="AA154" s="222">
        <f t="shared" si="55"/>
        <v>0</v>
      </c>
      <c r="AB154" s="222">
        <f t="shared" si="56"/>
        <v>0</v>
      </c>
      <c r="AC154" s="222">
        <f t="shared" si="57"/>
        <v>0</v>
      </c>
      <c r="AD154" s="222">
        <f t="shared" si="58"/>
        <v>0</v>
      </c>
      <c r="AE154" s="222">
        <f t="shared" si="59"/>
        <v>0</v>
      </c>
      <c r="AF154" s="222">
        <f t="shared" si="60"/>
        <v>0</v>
      </c>
      <c r="AG154" s="222">
        <f t="shared" si="61"/>
        <v>0</v>
      </c>
      <c r="AH154" s="222">
        <f t="shared" si="62"/>
        <v>0</v>
      </c>
      <c r="AI154" s="222">
        <f t="shared" si="63"/>
        <v>0</v>
      </c>
      <c r="AJ154" s="222">
        <f t="shared" si="64"/>
        <v>0.21350000000000002</v>
      </c>
      <c r="AK154" s="222">
        <f t="shared" si="65"/>
        <v>0.42700000000000005</v>
      </c>
      <c r="AL154" s="5">
        <f t="shared" si="66"/>
        <v>0</v>
      </c>
      <c r="AM154" s="5">
        <f t="shared" si="67"/>
        <v>0</v>
      </c>
      <c r="AN154" s="5">
        <f t="shared" si="68"/>
        <v>0</v>
      </c>
      <c r="AO154" s="5">
        <f t="shared" si="69"/>
        <v>0</v>
      </c>
      <c r="AP154" s="5">
        <f t="shared" si="70"/>
        <v>0.21350000000000002</v>
      </c>
      <c r="AQ154" s="221">
        <f t="shared" si="71"/>
        <v>0.42700000000000005</v>
      </c>
      <c r="AR154" s="86"/>
    </row>
    <row r="155" spans="1:44" s="22" customFormat="1" ht="21.95" customHeight="1" x14ac:dyDescent="0.25">
      <c r="A155" s="2" t="s">
        <v>1895</v>
      </c>
      <c r="B155" s="3" t="s">
        <v>1890</v>
      </c>
      <c r="C155" s="4"/>
      <c r="D155" s="13" t="s">
        <v>1891</v>
      </c>
      <c r="E155" s="4" t="s">
        <v>1896</v>
      </c>
      <c r="F155" s="4" t="s">
        <v>1689</v>
      </c>
      <c r="G155" s="19">
        <v>0</v>
      </c>
      <c r="H155" s="135">
        <v>0</v>
      </c>
      <c r="I155" s="19">
        <v>0</v>
      </c>
      <c r="J155" s="19">
        <v>0</v>
      </c>
      <c r="K155" s="19">
        <v>0</v>
      </c>
      <c r="L155" s="84">
        <v>0</v>
      </c>
      <c r="M155" s="19"/>
      <c r="N155" s="19"/>
      <c r="O155" s="19"/>
      <c r="P155" s="19">
        <v>0.04</v>
      </c>
      <c r="Q155" s="19">
        <v>0.35</v>
      </c>
      <c r="R155" s="149">
        <v>0.35</v>
      </c>
      <c r="S155" s="19"/>
      <c r="T155" s="19"/>
      <c r="U155" s="19"/>
      <c r="V155" s="19">
        <v>0.04</v>
      </c>
      <c r="W155" s="19">
        <v>0.3</v>
      </c>
      <c r="X155" s="149">
        <v>0.3</v>
      </c>
      <c r="Y155" s="221">
        <v>41.42</v>
      </c>
      <c r="Z155" s="222">
        <f t="shared" si="54"/>
        <v>0</v>
      </c>
      <c r="AA155" s="222">
        <f t="shared" si="55"/>
        <v>0</v>
      </c>
      <c r="AB155" s="222">
        <f t="shared" si="56"/>
        <v>0</v>
      </c>
      <c r="AC155" s="222">
        <f t="shared" si="57"/>
        <v>0</v>
      </c>
      <c r="AD155" s="222">
        <f t="shared" si="58"/>
        <v>0</v>
      </c>
      <c r="AE155" s="222">
        <f t="shared" si="59"/>
        <v>0</v>
      </c>
      <c r="AF155" s="222">
        <f t="shared" si="60"/>
        <v>0</v>
      </c>
      <c r="AG155" s="222">
        <f t="shared" si="61"/>
        <v>0</v>
      </c>
      <c r="AH155" s="222">
        <f t="shared" si="62"/>
        <v>0</v>
      </c>
      <c r="AI155" s="222">
        <f t="shared" si="63"/>
        <v>1.6568000000000001</v>
      </c>
      <c r="AJ155" s="222">
        <f t="shared" si="64"/>
        <v>14.497</v>
      </c>
      <c r="AK155" s="222">
        <f t="shared" si="65"/>
        <v>14.497</v>
      </c>
      <c r="AL155" s="5">
        <f t="shared" si="66"/>
        <v>0</v>
      </c>
      <c r="AM155" s="5">
        <f t="shared" si="67"/>
        <v>0</v>
      </c>
      <c r="AN155" s="5">
        <f t="shared" si="68"/>
        <v>0</v>
      </c>
      <c r="AO155" s="5">
        <f t="shared" si="69"/>
        <v>1.6568000000000001</v>
      </c>
      <c r="AP155" s="5">
        <f t="shared" si="70"/>
        <v>12.426</v>
      </c>
      <c r="AQ155" s="221">
        <f t="shared" si="71"/>
        <v>12.426</v>
      </c>
      <c r="AR155" s="86"/>
    </row>
    <row r="156" spans="1:44" s="22" customFormat="1" ht="21.95" customHeight="1" x14ac:dyDescent="0.25">
      <c r="A156" s="120">
        <v>1680003073</v>
      </c>
      <c r="B156" s="86" t="s">
        <v>1890</v>
      </c>
      <c r="C156" s="4"/>
      <c r="D156" s="4" t="s">
        <v>1891</v>
      </c>
      <c r="E156" s="4" t="s">
        <v>1869</v>
      </c>
      <c r="F156" s="4" t="s">
        <v>1689</v>
      </c>
      <c r="G156" s="19">
        <v>0</v>
      </c>
      <c r="H156" s="135">
        <v>0</v>
      </c>
      <c r="I156" s="19">
        <v>0</v>
      </c>
      <c r="J156" s="19">
        <v>0</v>
      </c>
      <c r="K156" s="19">
        <v>0</v>
      </c>
      <c r="L156" s="84">
        <v>0</v>
      </c>
      <c r="M156" s="84">
        <v>0</v>
      </c>
      <c r="N156" s="84">
        <v>0</v>
      </c>
      <c r="O156" s="19">
        <v>0</v>
      </c>
      <c r="P156" s="84">
        <v>0.1</v>
      </c>
      <c r="Q156" s="84">
        <v>0.19</v>
      </c>
      <c r="R156" s="84">
        <v>0.19</v>
      </c>
      <c r="S156" s="84">
        <v>0</v>
      </c>
      <c r="T156" s="84">
        <v>0</v>
      </c>
      <c r="U156" s="19">
        <v>0</v>
      </c>
      <c r="V156" s="84">
        <v>0.1</v>
      </c>
      <c r="W156" s="84">
        <v>0.19</v>
      </c>
      <c r="X156" s="84">
        <v>0.19</v>
      </c>
      <c r="Y156" s="221">
        <v>48.07</v>
      </c>
      <c r="Z156" s="222">
        <f t="shared" si="54"/>
        <v>0</v>
      </c>
      <c r="AA156" s="222">
        <f t="shared" si="55"/>
        <v>0</v>
      </c>
      <c r="AB156" s="222">
        <f t="shared" si="56"/>
        <v>0</v>
      </c>
      <c r="AC156" s="222">
        <f t="shared" si="57"/>
        <v>0</v>
      </c>
      <c r="AD156" s="222">
        <f t="shared" si="58"/>
        <v>0</v>
      </c>
      <c r="AE156" s="222">
        <f t="shared" si="59"/>
        <v>0</v>
      </c>
      <c r="AF156" s="222">
        <f t="shared" si="60"/>
        <v>0</v>
      </c>
      <c r="AG156" s="222">
        <f t="shared" si="61"/>
        <v>0</v>
      </c>
      <c r="AH156" s="222">
        <f t="shared" si="62"/>
        <v>0</v>
      </c>
      <c r="AI156" s="222">
        <f t="shared" si="63"/>
        <v>4.8070000000000004</v>
      </c>
      <c r="AJ156" s="222">
        <f t="shared" si="64"/>
        <v>9.1333000000000002</v>
      </c>
      <c r="AK156" s="222">
        <f t="shared" si="65"/>
        <v>9.1333000000000002</v>
      </c>
      <c r="AL156" s="5">
        <f t="shared" si="66"/>
        <v>0</v>
      </c>
      <c r="AM156" s="5">
        <f t="shared" si="67"/>
        <v>0</v>
      </c>
      <c r="AN156" s="5">
        <f t="shared" si="68"/>
        <v>0</v>
      </c>
      <c r="AO156" s="5">
        <f t="shared" si="69"/>
        <v>4.8070000000000004</v>
      </c>
      <c r="AP156" s="5">
        <f t="shared" si="70"/>
        <v>9.1333000000000002</v>
      </c>
      <c r="AQ156" s="221">
        <f t="shared" si="71"/>
        <v>9.1333000000000002</v>
      </c>
      <c r="AR156" s="86"/>
    </row>
    <row r="157" spans="1:44" s="22" customFormat="1" ht="21.95" customHeight="1" x14ac:dyDescent="0.25">
      <c r="A157" s="120">
        <v>1680000204</v>
      </c>
      <c r="B157" s="86" t="s">
        <v>1890</v>
      </c>
      <c r="C157" s="4"/>
      <c r="D157" s="4" t="s">
        <v>1891</v>
      </c>
      <c r="E157" s="4" t="s">
        <v>706</v>
      </c>
      <c r="F157" s="4" t="s">
        <v>1824</v>
      </c>
      <c r="G157" s="19">
        <v>0</v>
      </c>
      <c r="H157" s="135">
        <v>0</v>
      </c>
      <c r="I157" s="19">
        <v>0</v>
      </c>
      <c r="J157" s="19">
        <v>0</v>
      </c>
      <c r="K157" s="19">
        <v>0</v>
      </c>
      <c r="L157" s="84">
        <v>0</v>
      </c>
      <c r="M157" s="84">
        <v>0</v>
      </c>
      <c r="N157" s="84">
        <v>0</v>
      </c>
      <c r="O157" s="19">
        <v>0</v>
      </c>
      <c r="P157" s="84">
        <v>0.3</v>
      </c>
      <c r="Q157" s="84">
        <v>0.83</v>
      </c>
      <c r="R157" s="84">
        <v>0.87</v>
      </c>
      <c r="S157" s="84">
        <v>0</v>
      </c>
      <c r="T157" s="84">
        <v>0</v>
      </c>
      <c r="U157" s="19">
        <v>0</v>
      </c>
      <c r="V157" s="84">
        <v>0.3</v>
      </c>
      <c r="W157" s="84">
        <v>0.8</v>
      </c>
      <c r="X157" s="84">
        <v>0.8</v>
      </c>
      <c r="Y157" s="221">
        <v>5.67</v>
      </c>
      <c r="Z157" s="222">
        <f t="shared" si="54"/>
        <v>0</v>
      </c>
      <c r="AA157" s="222">
        <f t="shared" si="55"/>
        <v>0</v>
      </c>
      <c r="AB157" s="222">
        <f t="shared" si="56"/>
        <v>0</v>
      </c>
      <c r="AC157" s="222">
        <f t="shared" si="57"/>
        <v>0</v>
      </c>
      <c r="AD157" s="222">
        <f t="shared" si="58"/>
        <v>0</v>
      </c>
      <c r="AE157" s="222">
        <f t="shared" si="59"/>
        <v>0</v>
      </c>
      <c r="AF157" s="222">
        <f t="shared" si="60"/>
        <v>0</v>
      </c>
      <c r="AG157" s="222">
        <f t="shared" si="61"/>
        <v>0</v>
      </c>
      <c r="AH157" s="222">
        <f t="shared" si="62"/>
        <v>0</v>
      </c>
      <c r="AI157" s="222">
        <f t="shared" si="63"/>
        <v>1.7009999999999998</v>
      </c>
      <c r="AJ157" s="222">
        <f t="shared" si="64"/>
        <v>4.7060999999999993</v>
      </c>
      <c r="AK157" s="222">
        <f t="shared" si="65"/>
        <v>4.9329000000000001</v>
      </c>
      <c r="AL157" s="5">
        <f t="shared" si="66"/>
        <v>0</v>
      </c>
      <c r="AM157" s="5">
        <f t="shared" si="67"/>
        <v>0</v>
      </c>
      <c r="AN157" s="5">
        <f t="shared" si="68"/>
        <v>0</v>
      </c>
      <c r="AO157" s="5">
        <f t="shared" si="69"/>
        <v>1.7009999999999998</v>
      </c>
      <c r="AP157" s="5">
        <f t="shared" si="70"/>
        <v>4.5360000000000005</v>
      </c>
      <c r="AQ157" s="221">
        <f t="shared" si="71"/>
        <v>4.5360000000000005</v>
      </c>
      <c r="AR157" s="86"/>
    </row>
    <row r="158" spans="1:44" s="22" customFormat="1" ht="21.95" customHeight="1" x14ac:dyDescent="0.25">
      <c r="A158" s="120">
        <v>1680000273</v>
      </c>
      <c r="B158" s="86" t="s">
        <v>1890</v>
      </c>
      <c r="C158" s="183"/>
      <c r="D158" s="4" t="s">
        <v>1891</v>
      </c>
      <c r="E158" s="4" t="s">
        <v>707</v>
      </c>
      <c r="F158" s="4" t="s">
        <v>1689</v>
      </c>
      <c r="G158" s="19">
        <v>0</v>
      </c>
      <c r="H158" s="135">
        <v>0</v>
      </c>
      <c r="I158" s="19">
        <v>0</v>
      </c>
      <c r="J158" s="19">
        <v>0</v>
      </c>
      <c r="K158" s="19">
        <v>0</v>
      </c>
      <c r="L158" s="84">
        <v>0</v>
      </c>
      <c r="M158" s="84">
        <v>0</v>
      </c>
      <c r="N158" s="84">
        <v>0</v>
      </c>
      <c r="O158" s="19">
        <v>0</v>
      </c>
      <c r="P158" s="84">
        <v>0.3</v>
      </c>
      <c r="Q158" s="84">
        <v>0.6</v>
      </c>
      <c r="R158" s="84">
        <v>0.6</v>
      </c>
      <c r="S158" s="84">
        <v>0</v>
      </c>
      <c r="T158" s="84">
        <v>0</v>
      </c>
      <c r="U158" s="19">
        <v>0</v>
      </c>
      <c r="V158" s="84">
        <v>0.3</v>
      </c>
      <c r="W158" s="84">
        <v>0.6</v>
      </c>
      <c r="X158" s="84">
        <v>0.6</v>
      </c>
      <c r="Y158" s="221">
        <v>5.67</v>
      </c>
      <c r="Z158" s="222">
        <f t="shared" si="54"/>
        <v>0</v>
      </c>
      <c r="AA158" s="222">
        <f t="shared" si="55"/>
        <v>0</v>
      </c>
      <c r="AB158" s="222">
        <f t="shared" si="56"/>
        <v>0</v>
      </c>
      <c r="AC158" s="222">
        <f t="shared" si="57"/>
        <v>0</v>
      </c>
      <c r="AD158" s="222">
        <f t="shared" si="58"/>
        <v>0</v>
      </c>
      <c r="AE158" s="222">
        <f t="shared" si="59"/>
        <v>0</v>
      </c>
      <c r="AF158" s="222">
        <f t="shared" si="60"/>
        <v>0</v>
      </c>
      <c r="AG158" s="222">
        <f t="shared" si="61"/>
        <v>0</v>
      </c>
      <c r="AH158" s="222">
        <f t="shared" si="62"/>
        <v>0</v>
      </c>
      <c r="AI158" s="222">
        <f t="shared" si="63"/>
        <v>1.7009999999999998</v>
      </c>
      <c r="AJ158" s="222">
        <f t="shared" si="64"/>
        <v>3.4019999999999997</v>
      </c>
      <c r="AK158" s="222">
        <f t="shared" si="65"/>
        <v>3.4019999999999997</v>
      </c>
      <c r="AL158" s="5">
        <f t="shared" si="66"/>
        <v>0</v>
      </c>
      <c r="AM158" s="5">
        <f t="shared" si="67"/>
        <v>0</v>
      </c>
      <c r="AN158" s="5">
        <f t="shared" si="68"/>
        <v>0</v>
      </c>
      <c r="AO158" s="5">
        <f t="shared" si="69"/>
        <v>1.7009999999999998</v>
      </c>
      <c r="AP158" s="5">
        <f t="shared" si="70"/>
        <v>3.4019999999999997</v>
      </c>
      <c r="AQ158" s="221">
        <f t="shared" si="71"/>
        <v>3.4019999999999997</v>
      </c>
      <c r="AR158" s="86"/>
    </row>
    <row r="159" spans="1:44" s="22" customFormat="1" ht="21.95" customHeight="1" x14ac:dyDescent="0.25">
      <c r="A159" s="120"/>
      <c r="B159" s="111" t="s">
        <v>1897</v>
      </c>
      <c r="C159" s="4"/>
      <c r="D159" s="4"/>
      <c r="E159" s="4"/>
      <c r="F159" s="4"/>
      <c r="G159" s="84"/>
      <c r="H159" s="84"/>
      <c r="I159" s="84"/>
      <c r="J159" s="84"/>
      <c r="K159" s="84"/>
      <c r="L159" s="147"/>
      <c r="M159" s="84"/>
      <c r="N159" s="84"/>
      <c r="O159" s="84"/>
      <c r="P159" s="84"/>
      <c r="Q159" s="84"/>
      <c r="R159" s="147"/>
      <c r="S159" s="84"/>
      <c r="T159" s="84"/>
      <c r="U159" s="84"/>
      <c r="V159" s="84"/>
      <c r="W159" s="84"/>
      <c r="X159" s="147"/>
      <c r="Y159" s="221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5"/>
      <c r="AM159" s="5"/>
      <c r="AN159" s="5"/>
      <c r="AO159" s="5"/>
      <c r="AP159" s="5"/>
      <c r="AQ159" s="221"/>
      <c r="AR159" s="86"/>
    </row>
    <row r="160" spans="1:44" s="22" customFormat="1" ht="21.95" customHeight="1" x14ac:dyDescent="0.25">
      <c r="A160" s="120"/>
      <c r="B160" s="111" t="s">
        <v>1898</v>
      </c>
      <c r="C160" s="4"/>
      <c r="D160" s="4"/>
      <c r="E160" s="4"/>
      <c r="F160" s="4"/>
      <c r="G160" s="84"/>
      <c r="H160" s="84"/>
      <c r="I160" s="84"/>
      <c r="J160" s="84"/>
      <c r="K160" s="84"/>
      <c r="L160" s="147"/>
      <c r="M160" s="84"/>
      <c r="N160" s="84"/>
      <c r="O160" s="84"/>
      <c r="P160" s="84"/>
      <c r="Q160" s="84"/>
      <c r="R160" s="147"/>
      <c r="S160" s="84"/>
      <c r="T160" s="84"/>
      <c r="U160" s="84"/>
      <c r="V160" s="84"/>
      <c r="W160" s="84"/>
      <c r="X160" s="147"/>
      <c r="Y160" s="221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5"/>
      <c r="AM160" s="5"/>
      <c r="AN160" s="5"/>
      <c r="AO160" s="5"/>
      <c r="AP160" s="5"/>
      <c r="AQ160" s="221"/>
      <c r="AR160" s="86"/>
    </row>
    <row r="161" spans="1:44" s="22" customFormat="1" ht="21.95" customHeight="1" x14ac:dyDescent="0.25">
      <c r="A161" s="120"/>
      <c r="B161" s="82" t="s">
        <v>1899</v>
      </c>
      <c r="C161" s="4"/>
      <c r="D161" s="4"/>
      <c r="E161" s="4"/>
      <c r="F161" s="4"/>
      <c r="G161" s="84"/>
      <c r="H161" s="84"/>
      <c r="I161" s="84"/>
      <c r="J161" s="84"/>
      <c r="K161" s="84"/>
      <c r="L161" s="147"/>
      <c r="M161" s="84"/>
      <c r="N161" s="84"/>
      <c r="O161" s="84"/>
      <c r="P161" s="84"/>
      <c r="Q161" s="84"/>
      <c r="R161" s="147"/>
      <c r="S161" s="84"/>
      <c r="T161" s="84"/>
      <c r="U161" s="84"/>
      <c r="V161" s="84"/>
      <c r="W161" s="84"/>
      <c r="X161" s="147"/>
      <c r="Y161" s="221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5"/>
      <c r="AM161" s="5"/>
      <c r="AN161" s="5"/>
      <c r="AO161" s="5"/>
      <c r="AP161" s="5"/>
      <c r="AQ161" s="221"/>
      <c r="AR161" s="86"/>
    </row>
    <row r="162" spans="1:44" s="22" customFormat="1" ht="21.95" customHeight="1" x14ac:dyDescent="0.25">
      <c r="A162" s="120">
        <v>1718210301</v>
      </c>
      <c r="B162" s="86" t="s">
        <v>1900</v>
      </c>
      <c r="C162" s="4" t="s">
        <v>1901</v>
      </c>
      <c r="D162" s="4" t="s">
        <v>1902</v>
      </c>
      <c r="E162" s="4"/>
      <c r="F162" s="4" t="s">
        <v>1689</v>
      </c>
      <c r="G162" s="84">
        <v>0</v>
      </c>
      <c r="H162" s="84">
        <v>0</v>
      </c>
      <c r="I162" s="84">
        <v>0</v>
      </c>
      <c r="J162" s="84">
        <v>0</v>
      </c>
      <c r="K162" s="84">
        <v>1.3</v>
      </c>
      <c r="L162" s="147">
        <v>0</v>
      </c>
      <c r="M162" s="84">
        <v>0</v>
      </c>
      <c r="N162" s="84">
        <v>0</v>
      </c>
      <c r="O162" s="84">
        <v>0</v>
      </c>
      <c r="P162" s="84">
        <v>0</v>
      </c>
      <c r="Q162" s="84">
        <v>1.5</v>
      </c>
      <c r="R162" s="147">
        <v>1.5</v>
      </c>
      <c r="S162" s="84">
        <v>0</v>
      </c>
      <c r="T162" s="84">
        <v>0</v>
      </c>
      <c r="U162" s="84">
        <v>0</v>
      </c>
      <c r="V162" s="84">
        <v>0</v>
      </c>
      <c r="W162" s="84">
        <v>1.3</v>
      </c>
      <c r="X162" s="147">
        <v>1.5</v>
      </c>
      <c r="Y162" s="223">
        <v>18.64</v>
      </c>
      <c r="Z162" s="222">
        <f t="shared" si="36"/>
        <v>0</v>
      </c>
      <c r="AA162" s="222">
        <f t="shared" si="37"/>
        <v>0</v>
      </c>
      <c r="AB162" s="222">
        <f t="shared" si="38"/>
        <v>0</v>
      </c>
      <c r="AC162" s="222">
        <f t="shared" si="39"/>
        <v>0</v>
      </c>
      <c r="AD162" s="222">
        <f t="shared" si="40"/>
        <v>24.232000000000003</v>
      </c>
      <c r="AE162" s="222">
        <f t="shared" si="41"/>
        <v>0</v>
      </c>
      <c r="AF162" s="222">
        <f t="shared" si="48"/>
        <v>0</v>
      </c>
      <c r="AG162" s="222">
        <f t="shared" si="49"/>
        <v>0</v>
      </c>
      <c r="AH162" s="222">
        <f t="shared" si="50"/>
        <v>0</v>
      </c>
      <c r="AI162" s="222">
        <f t="shared" si="51"/>
        <v>0</v>
      </c>
      <c r="AJ162" s="222">
        <f t="shared" si="52"/>
        <v>27.96</v>
      </c>
      <c r="AK162" s="222">
        <f t="shared" si="53"/>
        <v>27.96</v>
      </c>
      <c r="AL162" s="5">
        <f t="shared" si="42"/>
        <v>0</v>
      </c>
      <c r="AM162" s="5">
        <f t="shared" si="43"/>
        <v>0</v>
      </c>
      <c r="AN162" s="5">
        <f t="shared" si="44"/>
        <v>0</v>
      </c>
      <c r="AO162" s="5">
        <f t="shared" si="45"/>
        <v>0</v>
      </c>
      <c r="AP162" s="5">
        <f t="shared" si="46"/>
        <v>24.232000000000003</v>
      </c>
      <c r="AQ162" s="221">
        <f t="shared" si="47"/>
        <v>27.96</v>
      </c>
      <c r="AR162" s="86"/>
    </row>
    <row r="163" spans="1:44" s="22" customFormat="1" ht="21.95" customHeight="1" x14ac:dyDescent="0.25">
      <c r="A163" s="120"/>
      <c r="B163" s="111" t="s">
        <v>1903</v>
      </c>
      <c r="C163" s="4"/>
      <c r="D163" s="4"/>
      <c r="E163" s="4"/>
      <c r="F163" s="4"/>
      <c r="G163" s="84"/>
      <c r="H163" s="84"/>
      <c r="I163" s="84"/>
      <c r="J163" s="84"/>
      <c r="K163" s="84"/>
      <c r="L163" s="147"/>
      <c r="M163" s="84"/>
      <c r="N163" s="84"/>
      <c r="O163" s="84"/>
      <c r="P163" s="84"/>
      <c r="Q163" s="84"/>
      <c r="R163" s="147"/>
      <c r="S163" s="84"/>
      <c r="T163" s="84"/>
      <c r="U163" s="84"/>
      <c r="V163" s="84"/>
      <c r="W163" s="84"/>
      <c r="X163" s="147"/>
      <c r="Y163" s="221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5"/>
      <c r="AM163" s="5"/>
      <c r="AN163" s="5"/>
      <c r="AO163" s="5"/>
      <c r="AP163" s="5"/>
      <c r="AQ163" s="221"/>
      <c r="AR163" s="86"/>
    </row>
    <row r="164" spans="1:44" s="22" customFormat="1" ht="21.95" customHeight="1" x14ac:dyDescent="0.25">
      <c r="A164" s="120"/>
      <c r="B164" s="82" t="s">
        <v>1904</v>
      </c>
      <c r="C164" s="4"/>
      <c r="D164" s="4"/>
      <c r="E164" s="4"/>
      <c r="F164" s="4"/>
      <c r="G164" s="84"/>
      <c r="H164" s="84"/>
      <c r="I164" s="84"/>
      <c r="J164" s="84"/>
      <c r="K164" s="84"/>
      <c r="L164" s="147"/>
      <c r="M164" s="84"/>
      <c r="N164" s="84"/>
      <c r="O164" s="84"/>
      <c r="P164" s="84"/>
      <c r="Q164" s="84"/>
      <c r="R164" s="147"/>
      <c r="S164" s="84"/>
      <c r="T164" s="84"/>
      <c r="U164" s="84"/>
      <c r="V164" s="84"/>
      <c r="W164" s="84"/>
      <c r="X164" s="147"/>
      <c r="Y164" s="221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5"/>
      <c r="AM164" s="5"/>
      <c r="AN164" s="5"/>
      <c r="AO164" s="5"/>
      <c r="AP164" s="5"/>
      <c r="AQ164" s="221"/>
      <c r="AR164" s="86"/>
    </row>
    <row r="165" spans="1:44" s="22" customFormat="1" ht="21.95" customHeight="1" x14ac:dyDescent="0.25">
      <c r="A165" s="120">
        <v>1722210002</v>
      </c>
      <c r="B165" s="86" t="s">
        <v>1905</v>
      </c>
      <c r="C165" s="2" t="s">
        <v>1906</v>
      </c>
      <c r="D165" s="4" t="s">
        <v>1907</v>
      </c>
      <c r="E165" s="4"/>
      <c r="F165" s="4" t="s">
        <v>1689</v>
      </c>
      <c r="G165" s="289">
        <v>0</v>
      </c>
      <c r="H165" s="297">
        <v>0</v>
      </c>
      <c r="I165" s="297">
        <v>0.04</v>
      </c>
      <c r="J165" s="297">
        <v>0.15</v>
      </c>
      <c r="K165" s="297">
        <v>0.5</v>
      </c>
      <c r="L165" s="147">
        <v>0</v>
      </c>
      <c r="M165" s="84">
        <v>0</v>
      </c>
      <c r="N165" s="84">
        <v>0</v>
      </c>
      <c r="O165" s="84">
        <v>0</v>
      </c>
      <c r="P165" s="84">
        <v>0.06</v>
      </c>
      <c r="Q165" s="84">
        <v>0.09</v>
      </c>
      <c r="R165" s="147">
        <v>0.1</v>
      </c>
      <c r="S165" s="84">
        <v>0</v>
      </c>
      <c r="T165" s="84">
        <v>0</v>
      </c>
      <c r="U165" s="84">
        <v>0</v>
      </c>
      <c r="V165" s="84">
        <v>0.06</v>
      </c>
      <c r="W165" s="84">
        <v>0.09</v>
      </c>
      <c r="X165" s="147">
        <v>0.1</v>
      </c>
      <c r="Y165" s="221">
        <v>662.58</v>
      </c>
      <c r="Z165" s="222">
        <f t="shared" si="36"/>
        <v>0</v>
      </c>
      <c r="AA165" s="222">
        <f t="shared" si="37"/>
        <v>0</v>
      </c>
      <c r="AB165" s="222">
        <f t="shared" si="38"/>
        <v>26.503200000000003</v>
      </c>
      <c r="AC165" s="222">
        <f t="shared" si="39"/>
        <v>99.387</v>
      </c>
      <c r="AD165" s="222">
        <f t="shared" si="40"/>
        <v>331.29</v>
      </c>
      <c r="AE165" s="222">
        <f t="shared" si="41"/>
        <v>0</v>
      </c>
      <c r="AF165" s="222">
        <f t="shared" si="48"/>
        <v>0</v>
      </c>
      <c r="AG165" s="222">
        <f t="shared" si="49"/>
        <v>0</v>
      </c>
      <c r="AH165" s="222">
        <f t="shared" si="50"/>
        <v>0</v>
      </c>
      <c r="AI165" s="222">
        <f t="shared" si="51"/>
        <v>39.754800000000003</v>
      </c>
      <c r="AJ165" s="222">
        <f t="shared" si="52"/>
        <v>59.632200000000005</v>
      </c>
      <c r="AK165" s="222">
        <f t="shared" si="53"/>
        <v>66.25800000000001</v>
      </c>
      <c r="AL165" s="5">
        <f t="shared" si="42"/>
        <v>0</v>
      </c>
      <c r="AM165" s="5">
        <f t="shared" si="43"/>
        <v>0</v>
      </c>
      <c r="AN165" s="5">
        <f t="shared" si="44"/>
        <v>0</v>
      </c>
      <c r="AO165" s="5">
        <f t="shared" si="45"/>
        <v>39.754800000000003</v>
      </c>
      <c r="AP165" s="5">
        <f t="shared" si="46"/>
        <v>59.632200000000005</v>
      </c>
      <c r="AQ165" s="221">
        <f t="shared" si="47"/>
        <v>66.25800000000001</v>
      </c>
      <c r="AR165" s="86"/>
    </row>
    <row r="166" spans="1:44" s="22" customFormat="1" ht="21.95" customHeight="1" x14ac:dyDescent="0.25">
      <c r="A166" s="120"/>
      <c r="B166" s="82" t="s">
        <v>1908</v>
      </c>
      <c r="C166" s="2"/>
      <c r="D166" s="4"/>
      <c r="E166" s="4"/>
      <c r="F166" s="4"/>
      <c r="G166" s="282">
        <v>0</v>
      </c>
      <c r="H166" s="298"/>
      <c r="I166" s="298">
        <v>0.35</v>
      </c>
      <c r="J166" s="298">
        <v>1.25</v>
      </c>
      <c r="K166" s="298">
        <v>3.7</v>
      </c>
      <c r="L166" s="277">
        <v>0</v>
      </c>
      <c r="M166" s="277">
        <v>0</v>
      </c>
      <c r="N166" s="277">
        <v>0</v>
      </c>
      <c r="O166" s="277">
        <v>0</v>
      </c>
      <c r="P166" s="277">
        <v>0</v>
      </c>
      <c r="Q166" s="277">
        <v>0</v>
      </c>
      <c r="R166" s="277">
        <v>0</v>
      </c>
      <c r="S166" s="277">
        <v>0</v>
      </c>
      <c r="T166" s="277">
        <v>0</v>
      </c>
      <c r="U166" s="277">
        <v>0</v>
      </c>
      <c r="V166" s="277">
        <v>0</v>
      </c>
      <c r="W166" s="277">
        <v>0</v>
      </c>
      <c r="X166" s="277">
        <v>0</v>
      </c>
      <c r="Y166" s="223">
        <v>286.11799999999999</v>
      </c>
      <c r="Z166" s="222">
        <f t="shared" si="36"/>
        <v>0</v>
      </c>
      <c r="AA166" s="222">
        <f t="shared" si="37"/>
        <v>0</v>
      </c>
      <c r="AB166" s="222">
        <f t="shared" si="38"/>
        <v>100.14129999999999</v>
      </c>
      <c r="AC166" s="222">
        <f t="shared" si="39"/>
        <v>357.64749999999998</v>
      </c>
      <c r="AD166" s="222">
        <f t="shared" si="40"/>
        <v>1058.6366</v>
      </c>
      <c r="AE166" s="222">
        <f t="shared" si="41"/>
        <v>0</v>
      </c>
      <c r="AF166" s="222">
        <f t="shared" si="48"/>
        <v>0</v>
      </c>
      <c r="AG166" s="222">
        <f t="shared" si="49"/>
        <v>0</v>
      </c>
      <c r="AH166" s="222">
        <f t="shared" si="50"/>
        <v>0</v>
      </c>
      <c r="AI166" s="222">
        <f t="shared" si="51"/>
        <v>0</v>
      </c>
      <c r="AJ166" s="222">
        <f t="shared" si="52"/>
        <v>0</v>
      </c>
      <c r="AK166" s="222">
        <f t="shared" si="53"/>
        <v>0</v>
      </c>
      <c r="AL166" s="5">
        <f>Y166*S166</f>
        <v>0</v>
      </c>
      <c r="AM166" s="5">
        <f>Y166*T166</f>
        <v>0</v>
      </c>
      <c r="AN166" s="5">
        <f>Y166*U166</f>
        <v>0</v>
      </c>
      <c r="AO166" s="5">
        <f>Y166*V166</f>
        <v>0</v>
      </c>
      <c r="AP166" s="5">
        <f>Y166*W166</f>
        <v>0</v>
      </c>
      <c r="AQ166" s="221">
        <f>Y166*X166</f>
        <v>0</v>
      </c>
      <c r="AR166" s="86"/>
    </row>
    <row r="167" spans="1:44" s="22" customFormat="1" ht="21.95" customHeight="1" x14ac:dyDescent="0.25">
      <c r="A167" s="120">
        <v>1723200001</v>
      </c>
      <c r="B167" s="86" t="s">
        <v>1909</v>
      </c>
      <c r="C167" s="4" t="s">
        <v>1910</v>
      </c>
      <c r="D167" s="4" t="s">
        <v>1911</v>
      </c>
      <c r="E167" s="4"/>
      <c r="F167" s="4" t="s">
        <v>1689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84">
        <v>0</v>
      </c>
      <c r="N167" s="84">
        <v>0</v>
      </c>
      <c r="O167" s="84">
        <v>0</v>
      </c>
      <c r="P167" s="84">
        <v>0.03</v>
      </c>
      <c r="Q167" s="84">
        <v>0.04</v>
      </c>
      <c r="R167" s="147">
        <v>0.4</v>
      </c>
      <c r="S167" s="84">
        <v>0</v>
      </c>
      <c r="T167" s="84">
        <v>0</v>
      </c>
      <c r="U167" s="84">
        <v>0</v>
      </c>
      <c r="V167" s="84">
        <v>0.03</v>
      </c>
      <c r="W167" s="84">
        <v>0.04</v>
      </c>
      <c r="X167" s="147">
        <v>0.4</v>
      </c>
      <c r="Y167" s="223">
        <v>286.11799999999999</v>
      </c>
      <c r="Z167" s="222">
        <f t="shared" si="36"/>
        <v>0</v>
      </c>
      <c r="AA167" s="222">
        <f t="shared" si="37"/>
        <v>0</v>
      </c>
      <c r="AB167" s="222">
        <f t="shared" si="38"/>
        <v>0</v>
      </c>
      <c r="AC167" s="222">
        <f t="shared" si="39"/>
        <v>0</v>
      </c>
      <c r="AD167" s="222">
        <f t="shared" si="40"/>
        <v>0</v>
      </c>
      <c r="AE167" s="222">
        <f t="shared" si="41"/>
        <v>0</v>
      </c>
      <c r="AF167" s="222">
        <f t="shared" si="48"/>
        <v>0</v>
      </c>
      <c r="AG167" s="222">
        <f t="shared" si="49"/>
        <v>0</v>
      </c>
      <c r="AH167" s="222">
        <f t="shared" si="50"/>
        <v>0</v>
      </c>
      <c r="AI167" s="222">
        <f t="shared" si="51"/>
        <v>8.5835399999999993</v>
      </c>
      <c r="AJ167" s="222">
        <f t="shared" si="52"/>
        <v>11.44472</v>
      </c>
      <c r="AK167" s="222">
        <f t="shared" si="53"/>
        <v>114.44720000000001</v>
      </c>
      <c r="AL167" s="5">
        <f t="shared" si="42"/>
        <v>0</v>
      </c>
      <c r="AM167" s="5">
        <f t="shared" si="43"/>
        <v>0</v>
      </c>
      <c r="AN167" s="5">
        <f t="shared" si="44"/>
        <v>0</v>
      </c>
      <c r="AO167" s="5">
        <f t="shared" si="45"/>
        <v>8.5835399999999993</v>
      </c>
      <c r="AP167" s="5">
        <f t="shared" si="46"/>
        <v>11.44472</v>
      </c>
      <c r="AQ167" s="221">
        <f t="shared" si="47"/>
        <v>114.44720000000001</v>
      </c>
      <c r="AR167" s="86"/>
    </row>
    <row r="168" spans="1:44" s="22" customFormat="1" ht="21.95" customHeight="1" x14ac:dyDescent="0.25">
      <c r="A168" s="120">
        <v>1723140001</v>
      </c>
      <c r="B168" s="86" t="s">
        <v>1912</v>
      </c>
      <c r="C168" s="4" t="s">
        <v>1913</v>
      </c>
      <c r="D168" s="4" t="s">
        <v>1911</v>
      </c>
      <c r="E168" s="4"/>
      <c r="F168" s="4" t="s">
        <v>1689</v>
      </c>
      <c r="G168" s="84">
        <v>0</v>
      </c>
      <c r="H168" s="84">
        <v>0</v>
      </c>
      <c r="I168" s="84">
        <v>0</v>
      </c>
      <c r="J168" s="84">
        <v>0</v>
      </c>
      <c r="K168" s="84">
        <v>0</v>
      </c>
      <c r="L168" s="84">
        <v>0</v>
      </c>
      <c r="M168" s="84">
        <v>0</v>
      </c>
      <c r="N168" s="84">
        <v>0</v>
      </c>
      <c r="O168" s="84">
        <v>0</v>
      </c>
      <c r="P168" s="84">
        <v>0.03</v>
      </c>
      <c r="Q168" s="84">
        <v>0.04</v>
      </c>
      <c r="R168" s="147">
        <v>0.4</v>
      </c>
      <c r="S168" s="84">
        <v>0</v>
      </c>
      <c r="T168" s="84">
        <v>0</v>
      </c>
      <c r="U168" s="84">
        <v>0</v>
      </c>
      <c r="V168" s="84">
        <v>0.03</v>
      </c>
      <c r="W168" s="84">
        <v>0.04</v>
      </c>
      <c r="X168" s="147">
        <v>0.4</v>
      </c>
      <c r="Y168" s="221">
        <v>370.22</v>
      </c>
      <c r="Z168" s="222">
        <f t="shared" si="36"/>
        <v>0</v>
      </c>
      <c r="AA168" s="222">
        <f t="shared" si="37"/>
        <v>0</v>
      </c>
      <c r="AB168" s="222">
        <f t="shared" si="38"/>
        <v>0</v>
      </c>
      <c r="AC168" s="222">
        <f t="shared" si="39"/>
        <v>0</v>
      </c>
      <c r="AD168" s="222">
        <f t="shared" si="40"/>
        <v>0</v>
      </c>
      <c r="AE168" s="222">
        <f t="shared" si="41"/>
        <v>0</v>
      </c>
      <c r="AF168" s="222">
        <f t="shared" si="48"/>
        <v>0</v>
      </c>
      <c r="AG168" s="222">
        <f t="shared" si="49"/>
        <v>0</v>
      </c>
      <c r="AH168" s="222">
        <f t="shared" si="50"/>
        <v>0</v>
      </c>
      <c r="AI168" s="222">
        <f t="shared" si="51"/>
        <v>11.1066</v>
      </c>
      <c r="AJ168" s="222">
        <f t="shared" si="52"/>
        <v>14.808800000000002</v>
      </c>
      <c r="AK168" s="222">
        <f t="shared" si="53"/>
        <v>148.08800000000002</v>
      </c>
      <c r="AL168" s="5">
        <f t="shared" si="42"/>
        <v>0</v>
      </c>
      <c r="AM168" s="5">
        <f t="shared" si="43"/>
        <v>0</v>
      </c>
      <c r="AN168" s="5">
        <f t="shared" si="44"/>
        <v>0</v>
      </c>
      <c r="AO168" s="5">
        <f t="shared" si="45"/>
        <v>11.1066</v>
      </c>
      <c r="AP168" s="5">
        <f t="shared" si="46"/>
        <v>14.808800000000002</v>
      </c>
      <c r="AQ168" s="221">
        <f t="shared" si="47"/>
        <v>148.08800000000002</v>
      </c>
      <c r="AR168" s="86"/>
    </row>
    <row r="169" spans="1:44" s="22" customFormat="1" ht="21.95" customHeight="1" x14ac:dyDescent="0.25">
      <c r="A169" s="120">
        <v>1723100001</v>
      </c>
      <c r="B169" s="86" t="s">
        <v>1914</v>
      </c>
      <c r="C169" s="4" t="s">
        <v>1915</v>
      </c>
      <c r="D169" s="4" t="s">
        <v>675</v>
      </c>
      <c r="E169" s="4">
        <v>8</v>
      </c>
      <c r="F169" s="126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60"/>
      <c r="S169" s="259"/>
      <c r="T169" s="259"/>
      <c r="U169" s="259"/>
      <c r="V169" s="259"/>
      <c r="W169" s="259"/>
      <c r="X169" s="260"/>
      <c r="Y169" s="319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188"/>
      <c r="AM169" s="188"/>
      <c r="AN169" s="188"/>
      <c r="AO169" s="188"/>
      <c r="AP169" s="188"/>
      <c r="AQ169" s="188"/>
      <c r="AR169" s="125"/>
    </row>
    <row r="170" spans="1:44" s="22" customFormat="1" ht="21.95" customHeight="1" x14ac:dyDescent="0.25">
      <c r="A170" s="120">
        <v>1723120010</v>
      </c>
      <c r="B170" s="86" t="s">
        <v>1912</v>
      </c>
      <c r="C170" s="4" t="s">
        <v>1916</v>
      </c>
      <c r="D170" s="4" t="s">
        <v>1911</v>
      </c>
      <c r="E170" s="4"/>
      <c r="F170" s="179" t="s">
        <v>1689</v>
      </c>
      <c r="G170" s="317">
        <v>0</v>
      </c>
      <c r="H170" s="317">
        <v>0</v>
      </c>
      <c r="I170" s="317">
        <v>0</v>
      </c>
      <c r="J170" s="317">
        <v>0</v>
      </c>
      <c r="K170" s="317">
        <v>0</v>
      </c>
      <c r="L170" s="317">
        <v>0</v>
      </c>
      <c r="M170" s="317">
        <v>0</v>
      </c>
      <c r="N170" s="317">
        <v>0</v>
      </c>
      <c r="O170" s="317">
        <v>0</v>
      </c>
      <c r="P170" s="317">
        <v>0.02</v>
      </c>
      <c r="Q170" s="317">
        <v>0.03</v>
      </c>
      <c r="R170" s="318">
        <v>0.2</v>
      </c>
      <c r="S170" s="317">
        <v>0</v>
      </c>
      <c r="T170" s="317">
        <v>0</v>
      </c>
      <c r="U170" s="317">
        <v>0</v>
      </c>
      <c r="V170" s="317">
        <v>0.02</v>
      </c>
      <c r="W170" s="317">
        <v>0.03</v>
      </c>
      <c r="X170" s="318">
        <v>0.2</v>
      </c>
      <c r="Y170" s="320">
        <v>493.27</v>
      </c>
      <c r="Z170" s="225">
        <f t="shared" si="36"/>
        <v>0</v>
      </c>
      <c r="AA170" s="225">
        <f t="shared" si="37"/>
        <v>0</v>
      </c>
      <c r="AB170" s="225">
        <f t="shared" si="38"/>
        <v>0</v>
      </c>
      <c r="AC170" s="225">
        <f t="shared" si="39"/>
        <v>0</v>
      </c>
      <c r="AD170" s="225">
        <f t="shared" si="40"/>
        <v>0</v>
      </c>
      <c r="AE170" s="225">
        <f t="shared" si="41"/>
        <v>0</v>
      </c>
      <c r="AF170" s="225">
        <f t="shared" si="48"/>
        <v>0</v>
      </c>
      <c r="AG170" s="225">
        <f t="shared" si="49"/>
        <v>0</v>
      </c>
      <c r="AH170" s="225">
        <f t="shared" si="50"/>
        <v>0</v>
      </c>
      <c r="AI170" s="225">
        <f t="shared" si="51"/>
        <v>9.8653999999999993</v>
      </c>
      <c r="AJ170" s="225">
        <f t="shared" si="52"/>
        <v>14.798099999999998</v>
      </c>
      <c r="AK170" s="225">
        <f t="shared" si="53"/>
        <v>98.653999999999996</v>
      </c>
      <c r="AL170" s="178">
        <f t="shared" si="42"/>
        <v>0</v>
      </c>
      <c r="AM170" s="178">
        <f t="shared" si="43"/>
        <v>0</v>
      </c>
      <c r="AN170" s="178">
        <f t="shared" si="44"/>
        <v>0</v>
      </c>
      <c r="AO170" s="178">
        <f t="shared" si="45"/>
        <v>9.8653999999999993</v>
      </c>
      <c r="AP170" s="178">
        <f t="shared" si="46"/>
        <v>14.798099999999998</v>
      </c>
      <c r="AQ170" s="178">
        <f t="shared" si="47"/>
        <v>98.653999999999996</v>
      </c>
      <c r="AR170" s="134"/>
    </row>
    <row r="171" spans="1:44" s="22" customFormat="1" ht="21.95" customHeight="1" x14ac:dyDescent="0.25">
      <c r="A171" s="120"/>
      <c r="B171" s="82" t="s">
        <v>1917</v>
      </c>
      <c r="C171" s="2"/>
      <c r="D171" s="4"/>
      <c r="E171" s="4"/>
      <c r="F171" s="4"/>
      <c r="G171" s="84"/>
      <c r="H171" s="84"/>
      <c r="I171" s="84"/>
      <c r="J171" s="84"/>
      <c r="K171" s="84"/>
      <c r="L171" s="147"/>
      <c r="M171" s="84"/>
      <c r="N171" s="84"/>
      <c r="O171" s="84"/>
      <c r="P171" s="84"/>
      <c r="Q171" s="84"/>
      <c r="R171" s="147"/>
      <c r="S171" s="84"/>
      <c r="T171" s="84"/>
      <c r="U171" s="84"/>
      <c r="V171" s="84"/>
      <c r="W171" s="84"/>
      <c r="X171" s="147"/>
      <c r="Y171" s="221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5"/>
      <c r="AM171" s="5"/>
      <c r="AN171" s="5"/>
      <c r="AO171" s="5"/>
      <c r="AP171" s="5"/>
      <c r="AQ171" s="221"/>
      <c r="AR171" s="86"/>
    </row>
    <row r="172" spans="1:44" s="22" customFormat="1" ht="21.95" customHeight="1" x14ac:dyDescent="0.25">
      <c r="A172" s="120">
        <v>1724230028</v>
      </c>
      <c r="B172" s="86" t="s">
        <v>1918</v>
      </c>
      <c r="C172" s="4" t="s">
        <v>1919</v>
      </c>
      <c r="D172" s="4" t="s">
        <v>1920</v>
      </c>
      <c r="E172" s="4"/>
      <c r="F172" s="4" t="s">
        <v>1689</v>
      </c>
      <c r="G172" s="93">
        <v>0</v>
      </c>
      <c r="H172" s="135"/>
      <c r="I172" s="93">
        <v>0</v>
      </c>
      <c r="J172" s="135">
        <v>5.2</v>
      </c>
      <c r="K172" s="135">
        <v>15</v>
      </c>
      <c r="L172" s="147">
        <v>0</v>
      </c>
      <c r="M172" s="84">
        <v>0</v>
      </c>
      <c r="N172" s="84">
        <v>0</v>
      </c>
      <c r="O172" s="84">
        <v>0</v>
      </c>
      <c r="P172" s="84">
        <v>5.2</v>
      </c>
      <c r="Q172" s="84">
        <v>15</v>
      </c>
      <c r="R172" s="147">
        <v>20</v>
      </c>
      <c r="S172" s="84">
        <v>0</v>
      </c>
      <c r="T172" s="84">
        <v>0</v>
      </c>
      <c r="U172" s="84">
        <v>0</v>
      </c>
      <c r="V172" s="84">
        <v>4.3</v>
      </c>
      <c r="W172" s="84">
        <v>12</v>
      </c>
      <c r="X172" s="147">
        <v>12</v>
      </c>
      <c r="Y172" s="221">
        <v>180.83</v>
      </c>
      <c r="Z172" s="222">
        <f t="shared" si="36"/>
        <v>0</v>
      </c>
      <c r="AA172" s="222">
        <f t="shared" si="37"/>
        <v>0</v>
      </c>
      <c r="AB172" s="222">
        <f t="shared" si="38"/>
        <v>0</v>
      </c>
      <c r="AC172" s="222">
        <f t="shared" si="39"/>
        <v>940.31600000000014</v>
      </c>
      <c r="AD172" s="222">
        <f t="shared" si="40"/>
        <v>2712.4500000000003</v>
      </c>
      <c r="AE172" s="222">
        <f t="shared" si="41"/>
        <v>0</v>
      </c>
      <c r="AF172" s="222">
        <f t="shared" si="48"/>
        <v>0</v>
      </c>
      <c r="AG172" s="222">
        <f t="shared" si="49"/>
        <v>0</v>
      </c>
      <c r="AH172" s="222">
        <f t="shared" si="50"/>
        <v>0</v>
      </c>
      <c r="AI172" s="222">
        <f t="shared" si="51"/>
        <v>940.31600000000014</v>
      </c>
      <c r="AJ172" s="222">
        <f t="shared" si="52"/>
        <v>2712.4500000000003</v>
      </c>
      <c r="AK172" s="222">
        <f t="shared" si="53"/>
        <v>3616.6000000000004</v>
      </c>
      <c r="AL172" s="5">
        <f t="shared" si="42"/>
        <v>0</v>
      </c>
      <c r="AM172" s="5">
        <f t="shared" si="43"/>
        <v>0</v>
      </c>
      <c r="AN172" s="5">
        <f t="shared" si="44"/>
        <v>0</v>
      </c>
      <c r="AO172" s="5">
        <f t="shared" si="45"/>
        <v>777.56900000000007</v>
      </c>
      <c r="AP172" s="5">
        <f t="shared" si="46"/>
        <v>2169.96</v>
      </c>
      <c r="AQ172" s="221">
        <f t="shared" si="47"/>
        <v>2169.96</v>
      </c>
      <c r="AR172" s="86"/>
    </row>
    <row r="173" spans="1:44" s="22" customFormat="1" ht="21.95" customHeight="1" x14ac:dyDescent="0.25">
      <c r="A173" s="120">
        <v>1724110045</v>
      </c>
      <c r="B173" s="86" t="s">
        <v>1918</v>
      </c>
      <c r="C173" s="4" t="s">
        <v>1921</v>
      </c>
      <c r="D173" s="4" t="s">
        <v>1920</v>
      </c>
      <c r="E173" s="4"/>
      <c r="F173" s="4" t="s">
        <v>1689</v>
      </c>
      <c r="G173" s="93">
        <v>0</v>
      </c>
      <c r="H173" s="135">
        <v>0</v>
      </c>
      <c r="I173" s="93">
        <v>0</v>
      </c>
      <c r="J173" s="135">
        <v>0.3</v>
      </c>
      <c r="K173" s="135">
        <v>0.8</v>
      </c>
      <c r="L173" s="147">
        <v>0</v>
      </c>
      <c r="M173" s="84">
        <v>0</v>
      </c>
      <c r="N173" s="84">
        <v>0</v>
      </c>
      <c r="O173" s="84">
        <v>0</v>
      </c>
      <c r="P173" s="84">
        <v>0.2</v>
      </c>
      <c r="Q173" s="84">
        <v>3</v>
      </c>
      <c r="R173" s="147">
        <v>3</v>
      </c>
      <c r="S173" s="84">
        <v>0</v>
      </c>
      <c r="T173" s="84">
        <v>0</v>
      </c>
      <c r="U173" s="84">
        <v>0</v>
      </c>
      <c r="V173" s="84">
        <v>0.2</v>
      </c>
      <c r="W173" s="84">
        <v>0.64</v>
      </c>
      <c r="X173" s="147">
        <v>0.64</v>
      </c>
      <c r="Y173" s="221">
        <v>501.9</v>
      </c>
      <c r="Z173" s="222">
        <f t="shared" si="36"/>
        <v>0</v>
      </c>
      <c r="AA173" s="222">
        <f t="shared" si="37"/>
        <v>0</v>
      </c>
      <c r="AB173" s="222">
        <f t="shared" si="38"/>
        <v>0</v>
      </c>
      <c r="AC173" s="222">
        <f t="shared" si="39"/>
        <v>150.57</v>
      </c>
      <c r="AD173" s="222">
        <f t="shared" si="40"/>
        <v>401.52</v>
      </c>
      <c r="AE173" s="222">
        <f t="shared" si="41"/>
        <v>0</v>
      </c>
      <c r="AF173" s="222">
        <f t="shared" si="48"/>
        <v>0</v>
      </c>
      <c r="AG173" s="222">
        <f t="shared" si="49"/>
        <v>0</v>
      </c>
      <c r="AH173" s="222">
        <f t="shared" si="50"/>
        <v>0</v>
      </c>
      <c r="AI173" s="222">
        <f t="shared" si="51"/>
        <v>100.38</v>
      </c>
      <c r="AJ173" s="222">
        <f t="shared" si="52"/>
        <v>1505.6999999999998</v>
      </c>
      <c r="AK173" s="222">
        <f t="shared" si="53"/>
        <v>1505.6999999999998</v>
      </c>
      <c r="AL173" s="5">
        <f t="shared" si="42"/>
        <v>0</v>
      </c>
      <c r="AM173" s="5">
        <f t="shared" si="43"/>
        <v>0</v>
      </c>
      <c r="AN173" s="5">
        <f t="shared" si="44"/>
        <v>0</v>
      </c>
      <c r="AO173" s="5">
        <f t="shared" si="45"/>
        <v>100.38</v>
      </c>
      <c r="AP173" s="5">
        <f t="shared" si="46"/>
        <v>321.21600000000001</v>
      </c>
      <c r="AQ173" s="221">
        <f t="shared" si="47"/>
        <v>321.21600000000001</v>
      </c>
      <c r="AR173" s="86"/>
    </row>
    <row r="174" spans="1:44" s="22" customFormat="1" ht="21.95" customHeight="1" x14ac:dyDescent="0.25">
      <c r="A174" s="120"/>
      <c r="B174" s="111" t="s">
        <v>1922</v>
      </c>
      <c r="C174" s="4"/>
      <c r="D174" s="4"/>
      <c r="E174" s="4"/>
      <c r="F174" s="4"/>
      <c r="G174" s="84"/>
      <c r="H174" s="84"/>
      <c r="I174" s="84"/>
      <c r="J174" s="84"/>
      <c r="K174" s="84"/>
      <c r="L174" s="147"/>
      <c r="M174" s="84"/>
      <c r="N174" s="84"/>
      <c r="O174" s="84"/>
      <c r="P174" s="84"/>
      <c r="Q174" s="84"/>
      <c r="R174" s="147"/>
      <c r="S174" s="84"/>
      <c r="T174" s="84"/>
      <c r="U174" s="84"/>
      <c r="V174" s="84"/>
      <c r="W174" s="84"/>
      <c r="X174" s="147"/>
      <c r="Y174" s="221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5"/>
      <c r="AM174" s="5"/>
      <c r="AN174" s="5"/>
      <c r="AO174" s="5"/>
      <c r="AP174" s="5"/>
      <c r="AQ174" s="221"/>
      <c r="AR174" s="86"/>
    </row>
    <row r="175" spans="1:44" s="22" customFormat="1" ht="21.95" customHeight="1" x14ac:dyDescent="0.25">
      <c r="A175" s="120"/>
      <c r="B175" s="82" t="s">
        <v>1923</v>
      </c>
      <c r="C175" s="4"/>
      <c r="D175" s="4"/>
      <c r="E175" s="4"/>
      <c r="F175" s="4"/>
      <c r="G175" s="84"/>
      <c r="H175" s="84"/>
      <c r="I175" s="84"/>
      <c r="J175" s="84"/>
      <c r="K175" s="84"/>
      <c r="L175" s="147"/>
      <c r="M175" s="84"/>
      <c r="N175" s="84"/>
      <c r="O175" s="84"/>
      <c r="P175" s="84"/>
      <c r="Q175" s="84"/>
      <c r="R175" s="147"/>
      <c r="S175" s="84"/>
      <c r="T175" s="84"/>
      <c r="U175" s="84"/>
      <c r="V175" s="84"/>
      <c r="W175" s="84"/>
      <c r="X175" s="147"/>
      <c r="Y175" s="221"/>
      <c r="Z175" s="222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  <c r="AL175" s="5"/>
      <c r="AM175" s="5"/>
      <c r="AN175" s="5"/>
      <c r="AO175" s="5"/>
      <c r="AP175" s="5"/>
      <c r="AQ175" s="221"/>
      <c r="AR175" s="86"/>
    </row>
    <row r="176" spans="1:44" s="22" customFormat="1" ht="21.95" customHeight="1" x14ac:dyDescent="0.25">
      <c r="A176" s="107" t="s">
        <v>744</v>
      </c>
      <c r="B176" s="86" t="s">
        <v>1924</v>
      </c>
      <c r="C176" s="4" t="s">
        <v>746</v>
      </c>
      <c r="D176" s="4" t="s">
        <v>745</v>
      </c>
      <c r="E176" s="4"/>
      <c r="F176" s="4" t="s">
        <v>1689</v>
      </c>
      <c r="G176" s="93">
        <v>0</v>
      </c>
      <c r="H176" s="135">
        <v>0</v>
      </c>
      <c r="I176" s="135">
        <v>0</v>
      </c>
      <c r="J176" s="135">
        <v>0.5</v>
      </c>
      <c r="K176" s="135">
        <v>1.5</v>
      </c>
      <c r="L176" s="147">
        <v>0</v>
      </c>
      <c r="M176" s="84">
        <v>0</v>
      </c>
      <c r="N176" s="84">
        <v>0</v>
      </c>
      <c r="O176" s="84">
        <v>0</v>
      </c>
      <c r="P176" s="84">
        <v>0.5</v>
      </c>
      <c r="Q176" s="84">
        <v>1.5</v>
      </c>
      <c r="R176" s="147">
        <v>1.5</v>
      </c>
      <c r="S176" s="84">
        <v>0</v>
      </c>
      <c r="T176" s="84">
        <v>0</v>
      </c>
      <c r="U176" s="84">
        <v>0</v>
      </c>
      <c r="V176" s="84">
        <v>0.25</v>
      </c>
      <c r="W176" s="84">
        <v>0.4</v>
      </c>
      <c r="X176" s="147">
        <v>0.5</v>
      </c>
      <c r="Y176" s="221">
        <v>450</v>
      </c>
      <c r="Z176" s="222">
        <f t="shared" si="36"/>
        <v>0</v>
      </c>
      <c r="AA176" s="222">
        <f t="shared" si="37"/>
        <v>0</v>
      </c>
      <c r="AB176" s="222">
        <f t="shared" si="38"/>
        <v>0</v>
      </c>
      <c r="AC176" s="222">
        <f t="shared" si="39"/>
        <v>225</v>
      </c>
      <c r="AD176" s="222">
        <f t="shared" si="40"/>
        <v>675</v>
      </c>
      <c r="AE176" s="222">
        <f t="shared" si="41"/>
        <v>0</v>
      </c>
      <c r="AF176" s="222">
        <f t="shared" si="48"/>
        <v>0</v>
      </c>
      <c r="AG176" s="222">
        <f t="shared" si="49"/>
        <v>0</v>
      </c>
      <c r="AH176" s="222">
        <f t="shared" si="50"/>
        <v>0</v>
      </c>
      <c r="AI176" s="222">
        <f t="shared" si="51"/>
        <v>225</v>
      </c>
      <c r="AJ176" s="222">
        <f t="shared" si="52"/>
        <v>675</v>
      </c>
      <c r="AK176" s="222">
        <f t="shared" si="53"/>
        <v>675</v>
      </c>
      <c r="AL176" s="5">
        <f t="shared" si="42"/>
        <v>0</v>
      </c>
      <c r="AM176" s="5">
        <f t="shared" si="43"/>
        <v>0</v>
      </c>
      <c r="AN176" s="5">
        <f t="shared" si="44"/>
        <v>0</v>
      </c>
      <c r="AO176" s="5">
        <f t="shared" si="45"/>
        <v>112.5</v>
      </c>
      <c r="AP176" s="5">
        <f t="shared" si="46"/>
        <v>180</v>
      </c>
      <c r="AQ176" s="221">
        <f t="shared" si="47"/>
        <v>225</v>
      </c>
      <c r="AR176" s="86"/>
    </row>
    <row r="177" spans="1:44" s="22" customFormat="1" ht="21.95" customHeight="1" x14ac:dyDescent="0.25">
      <c r="A177" s="120"/>
      <c r="B177" s="111" t="s">
        <v>1925</v>
      </c>
      <c r="C177" s="4"/>
      <c r="D177" s="4"/>
      <c r="E177" s="4"/>
      <c r="F177" s="4"/>
      <c r="G177" s="84"/>
      <c r="H177" s="84"/>
      <c r="I177" s="84"/>
      <c r="J177" s="84"/>
      <c r="K177" s="84"/>
      <c r="L177" s="147"/>
      <c r="M177" s="84"/>
      <c r="N177" s="84"/>
      <c r="O177" s="84"/>
      <c r="P177" s="84"/>
      <c r="Q177" s="84"/>
      <c r="R177" s="147"/>
      <c r="S177" s="84"/>
      <c r="T177" s="84"/>
      <c r="U177" s="84"/>
      <c r="V177" s="84"/>
      <c r="W177" s="84"/>
      <c r="X177" s="147"/>
      <c r="Y177" s="221"/>
      <c r="Z177" s="222"/>
      <c r="AA177" s="222"/>
      <c r="AB177" s="222"/>
      <c r="AC177" s="222"/>
      <c r="AD177" s="222"/>
      <c r="AE177" s="222"/>
      <c r="AF177" s="222"/>
      <c r="AG177" s="222"/>
      <c r="AH177" s="222"/>
      <c r="AI177" s="222"/>
      <c r="AJ177" s="222"/>
      <c r="AK177" s="222"/>
      <c r="AL177" s="5"/>
      <c r="AM177" s="5"/>
      <c r="AN177" s="5"/>
      <c r="AO177" s="5"/>
      <c r="AP177" s="5"/>
      <c r="AQ177" s="221"/>
      <c r="AR177" s="86"/>
    </row>
    <row r="178" spans="1:44" s="22" customFormat="1" ht="21.95" customHeight="1" x14ac:dyDescent="0.25">
      <c r="A178" s="120"/>
      <c r="B178" s="82" t="s">
        <v>1926</v>
      </c>
      <c r="C178" s="4"/>
      <c r="D178" s="4"/>
      <c r="E178" s="4"/>
      <c r="F178" s="4"/>
      <c r="G178" s="84"/>
      <c r="H178" s="84"/>
      <c r="I178" s="84"/>
      <c r="J178" s="84"/>
      <c r="K178" s="84"/>
      <c r="L178" s="147"/>
      <c r="M178" s="84"/>
      <c r="N178" s="84"/>
      <c r="O178" s="84"/>
      <c r="P178" s="84"/>
      <c r="Q178" s="84"/>
      <c r="R178" s="147"/>
      <c r="S178" s="84"/>
      <c r="T178" s="84"/>
      <c r="U178" s="84"/>
      <c r="V178" s="84"/>
      <c r="W178" s="84"/>
      <c r="X178" s="147"/>
      <c r="Y178" s="221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  <c r="AL178" s="5"/>
      <c r="AM178" s="5"/>
      <c r="AN178" s="5"/>
      <c r="AO178" s="5"/>
      <c r="AP178" s="5"/>
      <c r="AQ178" s="221"/>
      <c r="AR178" s="86"/>
    </row>
    <row r="179" spans="1:44" s="22" customFormat="1" ht="21.95" customHeight="1" x14ac:dyDescent="0.25">
      <c r="A179" s="120">
        <v>1791330002</v>
      </c>
      <c r="B179" s="86" t="s">
        <v>1927</v>
      </c>
      <c r="C179" s="4" t="s">
        <v>1928</v>
      </c>
      <c r="D179" s="4" t="s">
        <v>1929</v>
      </c>
      <c r="E179" s="4"/>
      <c r="F179" s="4" t="s">
        <v>1689</v>
      </c>
      <c r="G179" s="93">
        <v>0</v>
      </c>
      <c r="H179" s="135">
        <v>0</v>
      </c>
      <c r="I179" s="135">
        <v>0</v>
      </c>
      <c r="J179" s="135">
        <v>0.11</v>
      </c>
      <c r="K179" s="135">
        <v>0.32</v>
      </c>
      <c r="L179" s="147">
        <v>0</v>
      </c>
      <c r="M179" s="84">
        <v>0</v>
      </c>
      <c r="N179" s="84">
        <v>0</v>
      </c>
      <c r="O179" s="84">
        <v>0</v>
      </c>
      <c r="P179" s="84">
        <v>0.2</v>
      </c>
      <c r="Q179" s="84">
        <v>0.4</v>
      </c>
      <c r="R179" s="147">
        <v>0.4</v>
      </c>
      <c r="S179" s="84">
        <v>0</v>
      </c>
      <c r="T179" s="84">
        <v>0</v>
      </c>
      <c r="U179" s="84">
        <v>0</v>
      </c>
      <c r="V179" s="84">
        <v>0.2</v>
      </c>
      <c r="W179" s="84">
        <v>0.2</v>
      </c>
      <c r="X179" s="147">
        <v>0.2</v>
      </c>
      <c r="Y179" s="228">
        <v>104.03152173913044</v>
      </c>
      <c r="Z179" s="222">
        <f t="shared" si="36"/>
        <v>0</v>
      </c>
      <c r="AA179" s="222">
        <f t="shared" si="37"/>
        <v>0</v>
      </c>
      <c r="AB179" s="222">
        <f t="shared" si="38"/>
        <v>0</v>
      </c>
      <c r="AC179" s="222">
        <f t="shared" si="39"/>
        <v>11.443467391304349</v>
      </c>
      <c r="AD179" s="222">
        <f t="shared" si="40"/>
        <v>33.290086956521741</v>
      </c>
      <c r="AE179" s="222">
        <f t="shared" si="41"/>
        <v>0</v>
      </c>
      <c r="AF179" s="222">
        <f t="shared" si="48"/>
        <v>0</v>
      </c>
      <c r="AG179" s="222">
        <f t="shared" si="49"/>
        <v>0</v>
      </c>
      <c r="AH179" s="222">
        <f t="shared" si="50"/>
        <v>0</v>
      </c>
      <c r="AI179" s="222">
        <f t="shared" si="51"/>
        <v>20.806304347826089</v>
      </c>
      <c r="AJ179" s="222">
        <f t="shared" si="52"/>
        <v>41.612608695652177</v>
      </c>
      <c r="AK179" s="222">
        <f t="shared" si="53"/>
        <v>41.612608695652177</v>
      </c>
      <c r="AL179" s="5">
        <f t="shared" si="42"/>
        <v>0</v>
      </c>
      <c r="AM179" s="5">
        <f t="shared" si="43"/>
        <v>0</v>
      </c>
      <c r="AN179" s="5">
        <f t="shared" si="44"/>
        <v>0</v>
      </c>
      <c r="AO179" s="5">
        <f t="shared" si="45"/>
        <v>20.806304347826089</v>
      </c>
      <c r="AP179" s="5">
        <f t="shared" si="46"/>
        <v>20.806304347826089</v>
      </c>
      <c r="AQ179" s="221">
        <f t="shared" si="47"/>
        <v>20.806304347826089</v>
      </c>
      <c r="AR179" s="86"/>
    </row>
    <row r="180" spans="1:44" s="22" customFormat="1" ht="21.95" customHeight="1" x14ac:dyDescent="0.25">
      <c r="A180" s="120"/>
      <c r="B180" s="111" t="s">
        <v>1930</v>
      </c>
      <c r="C180" s="4"/>
      <c r="D180" s="4"/>
      <c r="E180" s="4"/>
      <c r="F180" s="4"/>
      <c r="G180" s="84"/>
      <c r="H180" s="84"/>
      <c r="I180" s="84"/>
      <c r="J180" s="84"/>
      <c r="K180" s="84"/>
      <c r="L180" s="147"/>
      <c r="M180" s="84"/>
      <c r="N180" s="84"/>
      <c r="O180" s="84"/>
      <c r="P180" s="84"/>
      <c r="Q180" s="84"/>
      <c r="R180" s="147"/>
      <c r="S180" s="84"/>
      <c r="T180" s="84"/>
      <c r="U180" s="84"/>
      <c r="V180" s="84"/>
      <c r="W180" s="84"/>
      <c r="X180" s="147"/>
      <c r="Y180" s="221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5"/>
      <c r="AM180" s="5"/>
      <c r="AN180" s="5"/>
      <c r="AO180" s="5"/>
      <c r="AP180" s="5"/>
      <c r="AQ180" s="221"/>
      <c r="AR180" s="86"/>
    </row>
    <row r="181" spans="1:44" s="22" customFormat="1" ht="21.95" customHeight="1" x14ac:dyDescent="0.25">
      <c r="A181" s="120"/>
      <c r="B181" s="111" t="s">
        <v>1931</v>
      </c>
      <c r="C181" s="4"/>
      <c r="D181" s="4"/>
      <c r="E181" s="4"/>
      <c r="F181" s="4"/>
      <c r="G181" s="84"/>
      <c r="H181" s="84"/>
      <c r="I181" s="84"/>
      <c r="J181" s="84"/>
      <c r="K181" s="84"/>
      <c r="L181" s="147"/>
      <c r="M181" s="84"/>
      <c r="N181" s="84"/>
      <c r="O181" s="84"/>
      <c r="P181" s="84"/>
      <c r="Q181" s="84"/>
      <c r="R181" s="147"/>
      <c r="S181" s="84"/>
      <c r="T181" s="84"/>
      <c r="U181" s="84"/>
      <c r="V181" s="84"/>
      <c r="W181" s="84"/>
      <c r="X181" s="147"/>
      <c r="Y181" s="221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5"/>
      <c r="AM181" s="5"/>
      <c r="AN181" s="5"/>
      <c r="AO181" s="5"/>
      <c r="AP181" s="5"/>
      <c r="AQ181" s="221"/>
      <c r="AR181" s="86"/>
    </row>
    <row r="182" spans="1:44" s="22" customFormat="1" ht="21.95" customHeight="1" x14ac:dyDescent="0.25">
      <c r="A182" s="120"/>
      <c r="B182" s="82" t="s">
        <v>1932</v>
      </c>
      <c r="C182" s="4"/>
      <c r="D182" s="4"/>
      <c r="E182" s="4"/>
      <c r="F182" s="4" t="s">
        <v>1689</v>
      </c>
      <c r="G182" s="286">
        <v>0</v>
      </c>
      <c r="H182" s="285"/>
      <c r="I182" s="285">
        <v>0.19</v>
      </c>
      <c r="J182" s="285">
        <v>1.66</v>
      </c>
      <c r="K182" s="285">
        <v>2.7</v>
      </c>
      <c r="L182" s="152">
        <v>0</v>
      </c>
      <c r="M182" s="152">
        <v>0</v>
      </c>
      <c r="N182" s="152">
        <v>0</v>
      </c>
      <c r="O182" s="152">
        <v>0</v>
      </c>
      <c r="P182" s="152">
        <v>0</v>
      </c>
      <c r="Q182" s="152">
        <v>0</v>
      </c>
      <c r="R182" s="152">
        <v>0</v>
      </c>
      <c r="S182" s="152">
        <v>0</v>
      </c>
      <c r="T182" s="152">
        <v>0</v>
      </c>
      <c r="U182" s="152">
        <v>0</v>
      </c>
      <c r="V182" s="152">
        <v>0</v>
      </c>
      <c r="W182" s="152">
        <v>0</v>
      </c>
      <c r="X182" s="152">
        <v>0</v>
      </c>
      <c r="Y182" s="221">
        <v>316.07</v>
      </c>
      <c r="Z182" s="222">
        <f t="shared" si="36"/>
        <v>0</v>
      </c>
      <c r="AA182" s="222">
        <f t="shared" si="37"/>
        <v>0</v>
      </c>
      <c r="AB182" s="222">
        <f t="shared" si="38"/>
        <v>60.0533</v>
      </c>
      <c r="AC182" s="222">
        <f t="shared" si="39"/>
        <v>524.67619999999999</v>
      </c>
      <c r="AD182" s="222">
        <f t="shared" si="40"/>
        <v>853.38900000000001</v>
      </c>
      <c r="AE182" s="222">
        <f t="shared" si="41"/>
        <v>0</v>
      </c>
      <c r="AF182" s="222">
        <f t="shared" si="48"/>
        <v>0</v>
      </c>
      <c r="AG182" s="222">
        <f t="shared" si="49"/>
        <v>0</v>
      </c>
      <c r="AH182" s="222">
        <f t="shared" si="50"/>
        <v>0</v>
      </c>
      <c r="AI182" s="222">
        <f t="shared" si="51"/>
        <v>0</v>
      </c>
      <c r="AJ182" s="222">
        <f t="shared" si="52"/>
        <v>0</v>
      </c>
      <c r="AK182" s="222">
        <f t="shared" si="53"/>
        <v>0</v>
      </c>
      <c r="AL182" s="5">
        <f>Y182*S182</f>
        <v>0</v>
      </c>
      <c r="AM182" s="5">
        <f>Y182*T182</f>
        <v>0</v>
      </c>
      <c r="AN182" s="5">
        <f>Y182*U182</f>
        <v>0</v>
      </c>
      <c r="AO182" s="5">
        <f>Y182*V182</f>
        <v>0</v>
      </c>
      <c r="AP182" s="5">
        <f>Y182*W182</f>
        <v>0</v>
      </c>
      <c r="AQ182" s="221">
        <f>Y182*X182</f>
        <v>0</v>
      </c>
      <c r="AR182" s="86"/>
    </row>
    <row r="183" spans="1:44" s="22" customFormat="1" ht="21.95" customHeight="1" x14ac:dyDescent="0.25">
      <c r="A183" s="120">
        <v>1844101205</v>
      </c>
      <c r="B183" s="86" t="s">
        <v>1777</v>
      </c>
      <c r="C183" s="4" t="s">
        <v>1933</v>
      </c>
      <c r="D183" s="4" t="s">
        <v>1934</v>
      </c>
      <c r="E183" s="4">
        <v>1.5</v>
      </c>
      <c r="F183" s="4" t="s">
        <v>1689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84">
        <v>0</v>
      </c>
      <c r="M183" s="84">
        <v>0</v>
      </c>
      <c r="N183" s="84">
        <v>0</v>
      </c>
      <c r="O183" s="84">
        <v>0</v>
      </c>
      <c r="P183" s="84">
        <v>0</v>
      </c>
      <c r="Q183" s="84">
        <v>0.2</v>
      </c>
      <c r="R183" s="147">
        <v>0.25</v>
      </c>
      <c r="S183" s="84">
        <v>0</v>
      </c>
      <c r="T183" s="84">
        <v>0</v>
      </c>
      <c r="U183" s="84">
        <v>0</v>
      </c>
      <c r="V183" s="84">
        <v>0</v>
      </c>
      <c r="W183" s="84">
        <v>0.2</v>
      </c>
      <c r="X183" s="147">
        <v>0.22</v>
      </c>
      <c r="Y183" s="221">
        <v>316.07</v>
      </c>
      <c r="Z183" s="222">
        <f t="shared" ref="Z183:Z217" si="72">Y183*G183</f>
        <v>0</v>
      </c>
      <c r="AA183" s="222">
        <f t="shared" ref="AA183:AA217" si="73">Y183*H183</f>
        <v>0</v>
      </c>
      <c r="AB183" s="222">
        <f t="shared" ref="AB183:AB217" si="74">Y183*I183</f>
        <v>0</v>
      </c>
      <c r="AC183" s="222">
        <f t="shared" ref="AC183:AC217" si="75">Y183*J183</f>
        <v>0</v>
      </c>
      <c r="AD183" s="222">
        <f t="shared" ref="AD183:AD217" si="76">Y183*K183</f>
        <v>0</v>
      </c>
      <c r="AE183" s="222">
        <f t="shared" ref="AE183:AE217" si="77">Y183*L183</f>
        <v>0</v>
      </c>
      <c r="AF183" s="222">
        <f t="shared" si="48"/>
        <v>0</v>
      </c>
      <c r="AG183" s="222">
        <f t="shared" si="49"/>
        <v>0</v>
      </c>
      <c r="AH183" s="222">
        <f t="shared" si="50"/>
        <v>0</v>
      </c>
      <c r="AI183" s="222">
        <f t="shared" si="51"/>
        <v>0</v>
      </c>
      <c r="AJ183" s="222">
        <f t="shared" si="52"/>
        <v>63.213999999999999</v>
      </c>
      <c r="AK183" s="222">
        <f t="shared" si="53"/>
        <v>79.017499999999998</v>
      </c>
      <c r="AL183" s="5">
        <f t="shared" si="42"/>
        <v>0</v>
      </c>
      <c r="AM183" s="5">
        <f t="shared" si="43"/>
        <v>0</v>
      </c>
      <c r="AN183" s="5">
        <f t="shared" si="44"/>
        <v>0</v>
      </c>
      <c r="AO183" s="5">
        <f t="shared" si="45"/>
        <v>0</v>
      </c>
      <c r="AP183" s="5">
        <f t="shared" si="46"/>
        <v>63.213999999999999</v>
      </c>
      <c r="AQ183" s="221">
        <f t="shared" si="47"/>
        <v>69.535399999999996</v>
      </c>
      <c r="AR183" s="86"/>
    </row>
    <row r="184" spans="1:44" s="22" customFormat="1" ht="21.95" customHeight="1" x14ac:dyDescent="0.25">
      <c r="A184" s="120">
        <v>1844508307</v>
      </c>
      <c r="B184" s="86" t="s">
        <v>1817</v>
      </c>
      <c r="C184" s="4" t="s">
        <v>1933</v>
      </c>
      <c r="D184" s="4" t="s">
        <v>1935</v>
      </c>
      <c r="E184" s="4" t="s">
        <v>1936</v>
      </c>
      <c r="F184" s="4" t="s">
        <v>1689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0.17</v>
      </c>
      <c r="R184" s="147">
        <v>0.18</v>
      </c>
      <c r="S184" s="84">
        <v>0</v>
      </c>
      <c r="T184" s="84">
        <v>0</v>
      </c>
      <c r="U184" s="84">
        <v>0</v>
      </c>
      <c r="V184" s="84">
        <v>0</v>
      </c>
      <c r="W184" s="84">
        <v>0.17</v>
      </c>
      <c r="X184" s="147">
        <v>0.18</v>
      </c>
      <c r="Y184" s="227">
        <v>173.46</v>
      </c>
      <c r="Z184" s="222">
        <f t="shared" si="72"/>
        <v>0</v>
      </c>
      <c r="AA184" s="222">
        <f t="shared" si="73"/>
        <v>0</v>
      </c>
      <c r="AB184" s="222">
        <f t="shared" si="74"/>
        <v>0</v>
      </c>
      <c r="AC184" s="222">
        <f t="shared" si="75"/>
        <v>0</v>
      </c>
      <c r="AD184" s="222">
        <f t="shared" si="76"/>
        <v>0</v>
      </c>
      <c r="AE184" s="222">
        <f t="shared" si="77"/>
        <v>0</v>
      </c>
      <c r="AF184" s="222">
        <f t="shared" si="48"/>
        <v>0</v>
      </c>
      <c r="AG184" s="222">
        <f t="shared" si="49"/>
        <v>0</v>
      </c>
      <c r="AH184" s="222">
        <f t="shared" si="50"/>
        <v>0</v>
      </c>
      <c r="AI184" s="222">
        <f t="shared" si="51"/>
        <v>0</v>
      </c>
      <c r="AJ184" s="222">
        <f t="shared" si="52"/>
        <v>29.488200000000003</v>
      </c>
      <c r="AK184" s="222">
        <f t="shared" si="53"/>
        <v>31.222799999999999</v>
      </c>
      <c r="AL184" s="5">
        <f t="shared" si="42"/>
        <v>0</v>
      </c>
      <c r="AM184" s="5">
        <f t="shared" si="43"/>
        <v>0</v>
      </c>
      <c r="AN184" s="5">
        <f t="shared" si="44"/>
        <v>0</v>
      </c>
      <c r="AO184" s="5">
        <f t="shared" si="45"/>
        <v>0</v>
      </c>
      <c r="AP184" s="5">
        <f t="shared" si="46"/>
        <v>29.488200000000003</v>
      </c>
      <c r="AQ184" s="221">
        <f t="shared" si="47"/>
        <v>31.222799999999999</v>
      </c>
      <c r="AR184" s="86"/>
    </row>
    <row r="185" spans="1:44" s="22" customFormat="1" ht="21.95" customHeight="1" x14ac:dyDescent="0.25">
      <c r="A185" s="120">
        <v>1844700002</v>
      </c>
      <c r="B185" s="86" t="s">
        <v>1937</v>
      </c>
      <c r="C185" s="4" t="s">
        <v>1933</v>
      </c>
      <c r="D185" s="4" t="s">
        <v>1938</v>
      </c>
      <c r="E185" s="4">
        <v>4</v>
      </c>
      <c r="F185" s="4" t="s">
        <v>1689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84">
        <v>0</v>
      </c>
      <c r="M185" s="84">
        <v>0</v>
      </c>
      <c r="N185" s="84">
        <v>0</v>
      </c>
      <c r="O185" s="84">
        <v>0</v>
      </c>
      <c r="P185" s="84">
        <v>0</v>
      </c>
      <c r="Q185" s="84">
        <v>0.15</v>
      </c>
      <c r="R185" s="147">
        <v>0.15</v>
      </c>
      <c r="S185" s="84">
        <v>0</v>
      </c>
      <c r="T185" s="84">
        <v>0</v>
      </c>
      <c r="U185" s="84">
        <v>0</v>
      </c>
      <c r="V185" s="84">
        <v>0</v>
      </c>
      <c r="W185" s="84">
        <v>0.15</v>
      </c>
      <c r="X185" s="147">
        <v>0.15</v>
      </c>
      <c r="Y185" s="221">
        <v>270</v>
      </c>
      <c r="Z185" s="222">
        <f t="shared" si="72"/>
        <v>0</v>
      </c>
      <c r="AA185" s="222">
        <f t="shared" si="73"/>
        <v>0</v>
      </c>
      <c r="AB185" s="222">
        <f t="shared" si="74"/>
        <v>0</v>
      </c>
      <c r="AC185" s="222">
        <f t="shared" si="75"/>
        <v>0</v>
      </c>
      <c r="AD185" s="222">
        <f t="shared" si="76"/>
        <v>0</v>
      </c>
      <c r="AE185" s="222">
        <f t="shared" si="77"/>
        <v>0</v>
      </c>
      <c r="AF185" s="222">
        <f t="shared" si="48"/>
        <v>0</v>
      </c>
      <c r="AG185" s="222">
        <f t="shared" si="49"/>
        <v>0</v>
      </c>
      <c r="AH185" s="222">
        <f t="shared" si="50"/>
        <v>0</v>
      </c>
      <c r="AI185" s="222">
        <f t="shared" si="51"/>
        <v>0</v>
      </c>
      <c r="AJ185" s="222">
        <f t="shared" si="52"/>
        <v>40.5</v>
      </c>
      <c r="AK185" s="222">
        <f t="shared" si="53"/>
        <v>40.5</v>
      </c>
      <c r="AL185" s="5">
        <f t="shared" si="42"/>
        <v>0</v>
      </c>
      <c r="AM185" s="5">
        <f t="shared" si="43"/>
        <v>0</v>
      </c>
      <c r="AN185" s="5">
        <f t="shared" si="44"/>
        <v>0</v>
      </c>
      <c r="AO185" s="5">
        <f t="shared" si="45"/>
        <v>0</v>
      </c>
      <c r="AP185" s="5">
        <f t="shared" si="46"/>
        <v>40.5</v>
      </c>
      <c r="AQ185" s="221">
        <f t="shared" si="47"/>
        <v>40.5</v>
      </c>
      <c r="AR185" s="86"/>
    </row>
    <row r="186" spans="1:44" s="22" customFormat="1" ht="21.95" customHeight="1" x14ac:dyDescent="0.25">
      <c r="A186" s="120">
        <v>1844200057</v>
      </c>
      <c r="B186" s="86" t="s">
        <v>1939</v>
      </c>
      <c r="C186" s="4" t="s">
        <v>1940</v>
      </c>
      <c r="D186" s="4" t="s">
        <v>1941</v>
      </c>
      <c r="E186" s="4" t="s">
        <v>1942</v>
      </c>
      <c r="F186" s="4" t="s">
        <v>1689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84">
        <v>0</v>
      </c>
      <c r="M186" s="84">
        <v>0</v>
      </c>
      <c r="N186" s="84">
        <v>0</v>
      </c>
      <c r="O186" s="84">
        <v>0</v>
      </c>
      <c r="P186" s="84">
        <v>0</v>
      </c>
      <c r="Q186" s="84">
        <v>0.02</v>
      </c>
      <c r="R186" s="147">
        <v>0.03</v>
      </c>
      <c r="S186" s="84">
        <v>0</v>
      </c>
      <c r="T186" s="84">
        <v>0</v>
      </c>
      <c r="U186" s="84">
        <v>0</v>
      </c>
      <c r="V186" s="84">
        <v>0</v>
      </c>
      <c r="W186" s="84">
        <v>0.02</v>
      </c>
      <c r="X186" s="147">
        <v>0.03</v>
      </c>
      <c r="Y186" s="221">
        <v>324.33999999999997</v>
      </c>
      <c r="Z186" s="222">
        <f t="shared" si="72"/>
        <v>0</v>
      </c>
      <c r="AA186" s="222">
        <f t="shared" si="73"/>
        <v>0</v>
      </c>
      <c r="AB186" s="222">
        <f t="shared" si="74"/>
        <v>0</v>
      </c>
      <c r="AC186" s="222">
        <f t="shared" si="75"/>
        <v>0</v>
      </c>
      <c r="AD186" s="222">
        <f t="shared" si="76"/>
        <v>0</v>
      </c>
      <c r="AE186" s="222">
        <f t="shared" si="77"/>
        <v>0</v>
      </c>
      <c r="AF186" s="222">
        <f t="shared" si="48"/>
        <v>0</v>
      </c>
      <c r="AG186" s="222">
        <f t="shared" si="49"/>
        <v>0</v>
      </c>
      <c r="AH186" s="222">
        <f t="shared" si="50"/>
        <v>0</v>
      </c>
      <c r="AI186" s="222">
        <f t="shared" si="51"/>
        <v>0</v>
      </c>
      <c r="AJ186" s="222">
        <f t="shared" si="52"/>
        <v>6.4867999999999997</v>
      </c>
      <c r="AK186" s="222">
        <f t="shared" si="53"/>
        <v>9.7301999999999982</v>
      </c>
      <c r="AL186" s="5">
        <f t="shared" si="42"/>
        <v>0</v>
      </c>
      <c r="AM186" s="5">
        <f t="shared" si="43"/>
        <v>0</v>
      </c>
      <c r="AN186" s="5">
        <f t="shared" si="44"/>
        <v>0</v>
      </c>
      <c r="AO186" s="5">
        <f t="shared" si="45"/>
        <v>0</v>
      </c>
      <c r="AP186" s="5">
        <f t="shared" si="46"/>
        <v>6.4867999999999997</v>
      </c>
      <c r="AQ186" s="221">
        <f t="shared" si="47"/>
        <v>9.7301999999999982</v>
      </c>
      <c r="AR186" s="86"/>
    </row>
    <row r="187" spans="1:44" s="22" customFormat="1" ht="21.95" customHeight="1" x14ac:dyDescent="0.25">
      <c r="A187" s="2" t="s">
        <v>1943</v>
      </c>
      <c r="B187" s="3" t="s">
        <v>1944</v>
      </c>
      <c r="C187" s="2" t="s">
        <v>1940</v>
      </c>
      <c r="D187" s="13" t="s">
        <v>1941</v>
      </c>
      <c r="E187" s="4" t="s">
        <v>1945</v>
      </c>
      <c r="F187" s="4" t="s">
        <v>1689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84">
        <v>0</v>
      </c>
      <c r="O187" s="84">
        <v>0</v>
      </c>
      <c r="P187" s="19">
        <v>0</v>
      </c>
      <c r="Q187" s="19">
        <v>1.5</v>
      </c>
      <c r="R187" s="149">
        <v>5</v>
      </c>
      <c r="S187" s="19">
        <v>0</v>
      </c>
      <c r="T187" s="84">
        <v>0</v>
      </c>
      <c r="U187" s="84">
        <v>0</v>
      </c>
      <c r="V187" s="19">
        <v>0</v>
      </c>
      <c r="W187" s="19">
        <v>0.4</v>
      </c>
      <c r="X187" s="149">
        <v>0.6</v>
      </c>
      <c r="Y187" s="221">
        <v>324.33999999999997</v>
      </c>
      <c r="Z187" s="222">
        <f t="shared" si="72"/>
        <v>0</v>
      </c>
      <c r="AA187" s="222">
        <f t="shared" si="73"/>
        <v>0</v>
      </c>
      <c r="AB187" s="222">
        <f t="shared" si="74"/>
        <v>0</v>
      </c>
      <c r="AC187" s="222">
        <f t="shared" si="75"/>
        <v>0</v>
      </c>
      <c r="AD187" s="222">
        <f t="shared" si="76"/>
        <v>0</v>
      </c>
      <c r="AE187" s="222">
        <f t="shared" si="77"/>
        <v>0</v>
      </c>
      <c r="AF187" s="222">
        <f t="shared" si="48"/>
        <v>0</v>
      </c>
      <c r="AG187" s="222">
        <f t="shared" si="49"/>
        <v>0</v>
      </c>
      <c r="AH187" s="222">
        <f t="shared" si="50"/>
        <v>0</v>
      </c>
      <c r="AI187" s="222">
        <f t="shared" si="51"/>
        <v>0</v>
      </c>
      <c r="AJ187" s="222">
        <f t="shared" si="52"/>
        <v>486.51</v>
      </c>
      <c r="AK187" s="222">
        <f t="shared" si="53"/>
        <v>1621.6999999999998</v>
      </c>
      <c r="AL187" s="5">
        <f t="shared" si="42"/>
        <v>0</v>
      </c>
      <c r="AM187" s="5">
        <f t="shared" si="43"/>
        <v>0</v>
      </c>
      <c r="AN187" s="5">
        <f t="shared" si="44"/>
        <v>0</v>
      </c>
      <c r="AO187" s="5">
        <f t="shared" si="45"/>
        <v>0</v>
      </c>
      <c r="AP187" s="5">
        <f t="shared" si="46"/>
        <v>129.73599999999999</v>
      </c>
      <c r="AQ187" s="221">
        <f t="shared" si="47"/>
        <v>194.60399999999998</v>
      </c>
      <c r="AR187" s="86"/>
    </row>
    <row r="188" spans="1:44" s="22" customFormat="1" ht="21.95" customHeight="1" x14ac:dyDescent="0.25">
      <c r="A188" s="2" t="s">
        <v>708</v>
      </c>
      <c r="B188" s="3" t="s">
        <v>1946</v>
      </c>
      <c r="C188" s="2" t="s">
        <v>1947</v>
      </c>
      <c r="D188" s="13" t="s">
        <v>1935</v>
      </c>
      <c r="E188" s="4" t="s">
        <v>709</v>
      </c>
      <c r="F188" s="4" t="s">
        <v>1689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84">
        <v>0</v>
      </c>
      <c r="O188" s="84">
        <v>0</v>
      </c>
      <c r="P188" s="19">
        <v>0</v>
      </c>
      <c r="Q188" s="19">
        <v>0.15</v>
      </c>
      <c r="R188" s="149">
        <v>0.36</v>
      </c>
      <c r="S188" s="19">
        <v>0</v>
      </c>
      <c r="T188" s="84">
        <v>0</v>
      </c>
      <c r="U188" s="84">
        <v>0</v>
      </c>
      <c r="V188" s="19">
        <v>0</v>
      </c>
      <c r="W188" s="19">
        <v>0.15</v>
      </c>
      <c r="X188" s="149">
        <v>0.2</v>
      </c>
      <c r="Y188" s="221">
        <v>336.1</v>
      </c>
      <c r="Z188" s="222">
        <f t="shared" si="72"/>
        <v>0</v>
      </c>
      <c r="AA188" s="222">
        <f t="shared" si="73"/>
        <v>0</v>
      </c>
      <c r="AB188" s="222">
        <f t="shared" si="74"/>
        <v>0</v>
      </c>
      <c r="AC188" s="222">
        <f t="shared" si="75"/>
        <v>0</v>
      </c>
      <c r="AD188" s="222">
        <f t="shared" si="76"/>
        <v>0</v>
      </c>
      <c r="AE188" s="222">
        <f t="shared" si="77"/>
        <v>0</v>
      </c>
      <c r="AF188" s="222">
        <f t="shared" si="48"/>
        <v>0</v>
      </c>
      <c r="AG188" s="222">
        <f t="shared" si="49"/>
        <v>0</v>
      </c>
      <c r="AH188" s="222">
        <f t="shared" si="50"/>
        <v>0</v>
      </c>
      <c r="AI188" s="222">
        <f t="shared" si="51"/>
        <v>0</v>
      </c>
      <c r="AJ188" s="222">
        <f t="shared" si="52"/>
        <v>50.414999999999999</v>
      </c>
      <c r="AK188" s="222">
        <f t="shared" si="53"/>
        <v>120.99600000000001</v>
      </c>
      <c r="AL188" s="5">
        <f t="shared" si="42"/>
        <v>0</v>
      </c>
      <c r="AM188" s="5">
        <f t="shared" si="43"/>
        <v>0</v>
      </c>
      <c r="AN188" s="5">
        <f t="shared" si="44"/>
        <v>0</v>
      </c>
      <c r="AO188" s="5">
        <f t="shared" si="45"/>
        <v>0</v>
      </c>
      <c r="AP188" s="5">
        <f t="shared" si="46"/>
        <v>50.414999999999999</v>
      </c>
      <c r="AQ188" s="221">
        <f t="shared" si="47"/>
        <v>67.220000000000013</v>
      </c>
      <c r="AR188" s="86"/>
    </row>
    <row r="189" spans="1:44" s="22" customFormat="1" ht="21.95" customHeight="1" x14ac:dyDescent="0.25">
      <c r="A189" s="2" t="s">
        <v>710</v>
      </c>
      <c r="B189" s="3" t="s">
        <v>1946</v>
      </c>
      <c r="C189" s="2" t="s">
        <v>1933</v>
      </c>
      <c r="D189" s="13" t="s">
        <v>1935</v>
      </c>
      <c r="E189" s="4" t="s">
        <v>711</v>
      </c>
      <c r="F189" s="4" t="s">
        <v>1689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84">
        <v>0</v>
      </c>
      <c r="O189" s="84">
        <v>0</v>
      </c>
      <c r="P189" s="19">
        <v>0</v>
      </c>
      <c r="Q189" s="19">
        <v>1</v>
      </c>
      <c r="R189" s="149">
        <v>2.5</v>
      </c>
      <c r="S189" s="19">
        <v>0</v>
      </c>
      <c r="T189" s="84">
        <v>0</v>
      </c>
      <c r="U189" s="84">
        <v>0</v>
      </c>
      <c r="V189" s="19">
        <v>0</v>
      </c>
      <c r="W189" s="19">
        <v>1</v>
      </c>
      <c r="X189" s="149">
        <v>1.2</v>
      </c>
      <c r="Y189" s="221">
        <v>336.1</v>
      </c>
      <c r="Z189" s="222">
        <f t="shared" si="72"/>
        <v>0</v>
      </c>
      <c r="AA189" s="222">
        <f t="shared" si="73"/>
        <v>0</v>
      </c>
      <c r="AB189" s="222">
        <f t="shared" si="74"/>
        <v>0</v>
      </c>
      <c r="AC189" s="222">
        <f t="shared" si="75"/>
        <v>0</v>
      </c>
      <c r="AD189" s="222">
        <f t="shared" si="76"/>
        <v>0</v>
      </c>
      <c r="AE189" s="222">
        <f t="shared" si="77"/>
        <v>0</v>
      </c>
      <c r="AF189" s="222">
        <f t="shared" si="48"/>
        <v>0</v>
      </c>
      <c r="AG189" s="222">
        <f t="shared" si="49"/>
        <v>0</v>
      </c>
      <c r="AH189" s="222">
        <f t="shared" si="50"/>
        <v>0</v>
      </c>
      <c r="AI189" s="222">
        <f t="shared" si="51"/>
        <v>0</v>
      </c>
      <c r="AJ189" s="222">
        <f t="shared" si="52"/>
        <v>336.1</v>
      </c>
      <c r="AK189" s="222">
        <f t="shared" si="53"/>
        <v>840.25</v>
      </c>
      <c r="AL189" s="5">
        <f t="shared" si="42"/>
        <v>0</v>
      </c>
      <c r="AM189" s="5">
        <f t="shared" si="43"/>
        <v>0</v>
      </c>
      <c r="AN189" s="5">
        <f t="shared" si="44"/>
        <v>0</v>
      </c>
      <c r="AO189" s="5">
        <f t="shared" si="45"/>
        <v>0</v>
      </c>
      <c r="AP189" s="5">
        <f t="shared" si="46"/>
        <v>336.1</v>
      </c>
      <c r="AQ189" s="221">
        <f t="shared" si="47"/>
        <v>403.32</v>
      </c>
      <c r="AR189" s="86"/>
    </row>
    <row r="190" spans="1:44" s="22" customFormat="1" ht="21.95" customHeight="1" x14ac:dyDescent="0.25">
      <c r="A190" s="2" t="s">
        <v>1948</v>
      </c>
      <c r="B190" s="3" t="s">
        <v>1937</v>
      </c>
      <c r="C190" s="2" t="s">
        <v>1947</v>
      </c>
      <c r="D190" s="13" t="s">
        <v>1938</v>
      </c>
      <c r="E190" s="4">
        <v>30</v>
      </c>
      <c r="F190" s="4" t="s">
        <v>1689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84">
        <v>0</v>
      </c>
      <c r="M190" s="19">
        <v>0</v>
      </c>
      <c r="N190" s="19">
        <v>0</v>
      </c>
      <c r="O190" s="84">
        <v>0</v>
      </c>
      <c r="P190" s="19">
        <v>0</v>
      </c>
      <c r="Q190" s="19">
        <v>0.16</v>
      </c>
      <c r="R190" s="149">
        <v>0.4</v>
      </c>
      <c r="S190" s="19">
        <v>0</v>
      </c>
      <c r="T190" s="19">
        <v>0</v>
      </c>
      <c r="U190" s="84">
        <v>0</v>
      </c>
      <c r="V190" s="19">
        <v>0</v>
      </c>
      <c r="W190" s="19">
        <v>0.16</v>
      </c>
      <c r="X190" s="149">
        <v>0.18</v>
      </c>
      <c r="Y190" s="221">
        <v>270</v>
      </c>
      <c r="Z190" s="222">
        <f t="shared" si="72"/>
        <v>0</v>
      </c>
      <c r="AA190" s="222">
        <f t="shared" si="73"/>
        <v>0</v>
      </c>
      <c r="AB190" s="222">
        <f t="shared" si="74"/>
        <v>0</v>
      </c>
      <c r="AC190" s="222">
        <f t="shared" si="75"/>
        <v>0</v>
      </c>
      <c r="AD190" s="222">
        <f t="shared" si="76"/>
        <v>0</v>
      </c>
      <c r="AE190" s="222">
        <f t="shared" si="77"/>
        <v>0</v>
      </c>
      <c r="AF190" s="222">
        <f t="shared" si="48"/>
        <v>0</v>
      </c>
      <c r="AG190" s="222">
        <f t="shared" si="49"/>
        <v>0</v>
      </c>
      <c r="AH190" s="222">
        <f t="shared" si="50"/>
        <v>0</v>
      </c>
      <c r="AI190" s="222">
        <f t="shared" si="51"/>
        <v>0</v>
      </c>
      <c r="AJ190" s="222">
        <f t="shared" si="52"/>
        <v>43.2</v>
      </c>
      <c r="AK190" s="222">
        <f t="shared" si="53"/>
        <v>108</v>
      </c>
      <c r="AL190" s="5">
        <f t="shared" si="42"/>
        <v>0</v>
      </c>
      <c r="AM190" s="5">
        <f t="shared" si="43"/>
        <v>0</v>
      </c>
      <c r="AN190" s="5">
        <f t="shared" si="44"/>
        <v>0</v>
      </c>
      <c r="AO190" s="5">
        <f t="shared" si="45"/>
        <v>0</v>
      </c>
      <c r="AP190" s="5">
        <f t="shared" si="46"/>
        <v>43.2</v>
      </c>
      <c r="AQ190" s="221">
        <f t="shared" si="47"/>
        <v>48.6</v>
      </c>
      <c r="AR190" s="86"/>
    </row>
    <row r="191" spans="1:44" s="22" customFormat="1" ht="21.95" customHeight="1" x14ac:dyDescent="0.25">
      <c r="A191" s="2" t="s">
        <v>1949</v>
      </c>
      <c r="B191" s="3" t="s">
        <v>1950</v>
      </c>
      <c r="C191" s="2" t="s">
        <v>1951</v>
      </c>
      <c r="D191" s="13" t="s">
        <v>1941</v>
      </c>
      <c r="E191" s="4" t="s">
        <v>1952</v>
      </c>
      <c r="F191" s="4" t="s">
        <v>1689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84">
        <v>0</v>
      </c>
      <c r="M191" s="19">
        <v>0</v>
      </c>
      <c r="N191" s="19">
        <v>0</v>
      </c>
      <c r="O191" s="84">
        <v>0</v>
      </c>
      <c r="P191" s="19">
        <v>0</v>
      </c>
      <c r="Q191" s="19">
        <v>0.2</v>
      </c>
      <c r="R191" s="149">
        <v>0.5</v>
      </c>
      <c r="S191" s="19">
        <v>0</v>
      </c>
      <c r="T191" s="19">
        <v>0</v>
      </c>
      <c r="U191" s="84">
        <v>0</v>
      </c>
      <c r="V191" s="19">
        <v>0</v>
      </c>
      <c r="W191" s="19">
        <v>0.2</v>
      </c>
      <c r="X191" s="149">
        <v>0.22</v>
      </c>
      <c r="Y191" s="221">
        <v>409.2</v>
      </c>
      <c r="Z191" s="222">
        <f t="shared" si="72"/>
        <v>0</v>
      </c>
      <c r="AA191" s="222">
        <f t="shared" si="73"/>
        <v>0</v>
      </c>
      <c r="AB191" s="222">
        <f t="shared" si="74"/>
        <v>0</v>
      </c>
      <c r="AC191" s="222">
        <f t="shared" si="75"/>
        <v>0</v>
      </c>
      <c r="AD191" s="222">
        <f t="shared" si="76"/>
        <v>0</v>
      </c>
      <c r="AE191" s="222">
        <f t="shared" si="77"/>
        <v>0</v>
      </c>
      <c r="AF191" s="222">
        <f t="shared" si="48"/>
        <v>0</v>
      </c>
      <c r="AG191" s="222">
        <f t="shared" si="49"/>
        <v>0</v>
      </c>
      <c r="AH191" s="222">
        <f t="shared" si="50"/>
        <v>0</v>
      </c>
      <c r="AI191" s="222">
        <f t="shared" si="51"/>
        <v>0</v>
      </c>
      <c r="AJ191" s="222">
        <f t="shared" si="52"/>
        <v>81.84</v>
      </c>
      <c r="AK191" s="222">
        <f t="shared" si="53"/>
        <v>204.6</v>
      </c>
      <c r="AL191" s="5">
        <f t="shared" si="42"/>
        <v>0</v>
      </c>
      <c r="AM191" s="5">
        <f t="shared" si="43"/>
        <v>0</v>
      </c>
      <c r="AN191" s="5">
        <f t="shared" si="44"/>
        <v>0</v>
      </c>
      <c r="AO191" s="5">
        <f t="shared" si="45"/>
        <v>0</v>
      </c>
      <c r="AP191" s="5">
        <f t="shared" si="46"/>
        <v>81.84</v>
      </c>
      <c r="AQ191" s="221">
        <f t="shared" si="47"/>
        <v>90.024000000000001</v>
      </c>
      <c r="AR191" s="86"/>
    </row>
    <row r="192" spans="1:44" s="22" customFormat="1" ht="21.95" customHeight="1" x14ac:dyDescent="0.25">
      <c r="A192" s="120"/>
      <c r="B192" s="82" t="s">
        <v>1953</v>
      </c>
      <c r="C192" s="4"/>
      <c r="D192" s="4"/>
      <c r="E192" s="4"/>
      <c r="F192" s="4"/>
      <c r="G192" s="282">
        <v>0</v>
      </c>
      <c r="H192" s="298"/>
      <c r="I192" s="298">
        <v>0.64</v>
      </c>
      <c r="J192" s="298">
        <v>2.1</v>
      </c>
      <c r="K192" s="298">
        <v>6.9</v>
      </c>
      <c r="L192" s="277">
        <v>0</v>
      </c>
      <c r="M192" s="277">
        <v>0</v>
      </c>
      <c r="N192" s="277">
        <v>0</v>
      </c>
      <c r="O192" s="277">
        <v>0</v>
      </c>
      <c r="P192" s="277">
        <v>0</v>
      </c>
      <c r="Q192" s="277">
        <v>0</v>
      </c>
      <c r="R192" s="277">
        <v>0</v>
      </c>
      <c r="S192" s="277">
        <v>0</v>
      </c>
      <c r="T192" s="277">
        <v>0</v>
      </c>
      <c r="U192" s="277">
        <v>0</v>
      </c>
      <c r="V192" s="277">
        <v>0</v>
      </c>
      <c r="W192" s="277">
        <v>0</v>
      </c>
      <c r="X192" s="277">
        <v>0</v>
      </c>
      <c r="Y192" s="221">
        <v>249.88</v>
      </c>
      <c r="Z192" s="222">
        <f>Y192*G192</f>
        <v>0</v>
      </c>
      <c r="AA192" s="222">
        <f>Y192*H192</f>
        <v>0</v>
      </c>
      <c r="AB192" s="222">
        <f>Y192*I192</f>
        <v>159.92320000000001</v>
      </c>
      <c r="AC192" s="222">
        <f>Y192*J192</f>
        <v>524.74800000000005</v>
      </c>
      <c r="AD192" s="222">
        <f>Y192*K192</f>
        <v>1724.172</v>
      </c>
      <c r="AE192" s="222">
        <f>Y192*L192</f>
        <v>0</v>
      </c>
      <c r="AF192" s="222">
        <f>Y192*M192</f>
        <v>0</v>
      </c>
      <c r="AG192" s="222">
        <f>Y192*N192</f>
        <v>0</v>
      </c>
      <c r="AH192" s="222">
        <f>Y192*O192</f>
        <v>0</v>
      </c>
      <c r="AI192" s="222">
        <f>Y192*P192</f>
        <v>0</v>
      </c>
      <c r="AJ192" s="222">
        <f>Y192*Q192</f>
        <v>0</v>
      </c>
      <c r="AK192" s="222">
        <f>Y192*R192</f>
        <v>0</v>
      </c>
      <c r="AL192" s="5">
        <f>Y192*S192</f>
        <v>0</v>
      </c>
      <c r="AM192" s="5">
        <f>Y192*T192</f>
        <v>0</v>
      </c>
      <c r="AN192" s="5">
        <f>Y192*U192</f>
        <v>0</v>
      </c>
      <c r="AO192" s="5">
        <f>Y192*V192</f>
        <v>0</v>
      </c>
      <c r="AP192" s="5">
        <f>Y192*W192</f>
        <v>0</v>
      </c>
      <c r="AQ192" s="221">
        <f>Y192*X192</f>
        <v>0</v>
      </c>
      <c r="AR192" s="86"/>
    </row>
    <row r="193" spans="1:44" s="22" customFormat="1" ht="21.95" customHeight="1" x14ac:dyDescent="0.25">
      <c r="A193" s="120">
        <v>1845170001</v>
      </c>
      <c r="B193" s="86" t="s">
        <v>1954</v>
      </c>
      <c r="C193" s="4" t="s">
        <v>1955</v>
      </c>
      <c r="D193" s="4" t="s">
        <v>1956</v>
      </c>
      <c r="E193" s="4" t="s">
        <v>1957</v>
      </c>
      <c r="F193" s="4" t="s">
        <v>1689</v>
      </c>
      <c r="G193" s="93">
        <v>0</v>
      </c>
      <c r="H193" s="93">
        <v>0</v>
      </c>
      <c r="I193" s="93">
        <v>0</v>
      </c>
      <c r="J193" s="135">
        <v>0.18</v>
      </c>
      <c r="K193" s="135">
        <v>0.5</v>
      </c>
      <c r="L193" s="84">
        <v>0</v>
      </c>
      <c r="M193" s="84">
        <v>0</v>
      </c>
      <c r="N193" s="84">
        <v>0</v>
      </c>
      <c r="O193" s="84">
        <v>0</v>
      </c>
      <c r="P193" s="84">
        <v>1</v>
      </c>
      <c r="Q193" s="84">
        <v>1.5</v>
      </c>
      <c r="R193" s="147">
        <v>1.8</v>
      </c>
      <c r="S193" s="84">
        <v>0</v>
      </c>
      <c r="T193" s="84">
        <v>0</v>
      </c>
      <c r="U193" s="84">
        <v>0</v>
      </c>
      <c r="V193" s="84">
        <v>0</v>
      </c>
      <c r="W193" s="84">
        <v>0.11</v>
      </c>
      <c r="X193" s="147">
        <v>0.12</v>
      </c>
      <c r="Y193" s="221">
        <v>249.88</v>
      </c>
      <c r="Z193" s="222">
        <f t="shared" si="72"/>
        <v>0</v>
      </c>
      <c r="AA193" s="222">
        <f t="shared" si="73"/>
        <v>0</v>
      </c>
      <c r="AB193" s="222">
        <f t="shared" si="74"/>
        <v>0</v>
      </c>
      <c r="AC193" s="222">
        <f t="shared" si="75"/>
        <v>44.978400000000001</v>
      </c>
      <c r="AD193" s="222">
        <f t="shared" si="76"/>
        <v>124.94</v>
      </c>
      <c r="AE193" s="222">
        <f t="shared" si="77"/>
        <v>0</v>
      </c>
      <c r="AF193" s="222">
        <f t="shared" si="48"/>
        <v>0</v>
      </c>
      <c r="AG193" s="222">
        <f t="shared" si="49"/>
        <v>0</v>
      </c>
      <c r="AH193" s="222">
        <f t="shared" si="50"/>
        <v>0</v>
      </c>
      <c r="AI193" s="222">
        <f t="shared" si="51"/>
        <v>249.88</v>
      </c>
      <c r="AJ193" s="222">
        <f t="shared" si="52"/>
        <v>374.82</v>
      </c>
      <c r="AK193" s="222">
        <f t="shared" si="53"/>
        <v>449.78399999999999</v>
      </c>
      <c r="AL193" s="5">
        <f t="shared" si="42"/>
        <v>0</v>
      </c>
      <c r="AM193" s="5">
        <f t="shared" si="43"/>
        <v>0</v>
      </c>
      <c r="AN193" s="5">
        <f t="shared" si="44"/>
        <v>0</v>
      </c>
      <c r="AO193" s="5">
        <f t="shared" si="45"/>
        <v>0</v>
      </c>
      <c r="AP193" s="5">
        <f t="shared" si="46"/>
        <v>27.486799999999999</v>
      </c>
      <c r="AQ193" s="221">
        <f t="shared" si="47"/>
        <v>29.985599999999998</v>
      </c>
      <c r="AR193" s="86"/>
    </row>
    <row r="194" spans="1:44" s="22" customFormat="1" ht="21.95" customHeight="1" x14ac:dyDescent="0.25">
      <c r="A194" s="2" t="s">
        <v>712</v>
      </c>
      <c r="B194" s="3" t="s">
        <v>1958</v>
      </c>
      <c r="C194" s="2" t="s">
        <v>1961</v>
      </c>
      <c r="D194" s="13" t="s">
        <v>1959</v>
      </c>
      <c r="E194" s="4">
        <v>22</v>
      </c>
      <c r="F194" s="4" t="s">
        <v>1689</v>
      </c>
      <c r="G194" s="93">
        <v>0</v>
      </c>
      <c r="H194" s="93">
        <v>0</v>
      </c>
      <c r="I194" s="93">
        <v>0</v>
      </c>
      <c r="J194" s="135">
        <v>0.18</v>
      </c>
      <c r="K194" s="135">
        <v>0.5</v>
      </c>
      <c r="L194" s="84">
        <v>0</v>
      </c>
      <c r="M194" s="84">
        <v>0</v>
      </c>
      <c r="N194" s="84">
        <v>0</v>
      </c>
      <c r="O194" s="84">
        <v>0</v>
      </c>
      <c r="P194" s="84">
        <v>0</v>
      </c>
      <c r="Q194" s="19">
        <v>0.2</v>
      </c>
      <c r="R194" s="149">
        <v>0.3</v>
      </c>
      <c r="S194" s="19">
        <v>0</v>
      </c>
      <c r="T194" s="19">
        <v>0</v>
      </c>
      <c r="U194" s="84">
        <v>0</v>
      </c>
      <c r="V194" s="84">
        <v>0</v>
      </c>
      <c r="W194" s="19">
        <v>0.2</v>
      </c>
      <c r="X194" s="19">
        <v>0.2</v>
      </c>
      <c r="Y194" s="227">
        <v>245</v>
      </c>
      <c r="Z194" s="222">
        <f t="shared" si="72"/>
        <v>0</v>
      </c>
      <c r="AA194" s="222">
        <f t="shared" si="73"/>
        <v>0</v>
      </c>
      <c r="AB194" s="222">
        <f t="shared" si="74"/>
        <v>0</v>
      </c>
      <c r="AC194" s="222">
        <f t="shared" si="75"/>
        <v>44.1</v>
      </c>
      <c r="AD194" s="222">
        <f t="shared" si="76"/>
        <v>122.5</v>
      </c>
      <c r="AE194" s="222">
        <f t="shared" si="77"/>
        <v>0</v>
      </c>
      <c r="AF194" s="222">
        <f t="shared" si="48"/>
        <v>0</v>
      </c>
      <c r="AG194" s="222">
        <f t="shared" si="49"/>
        <v>0</v>
      </c>
      <c r="AH194" s="222">
        <f t="shared" si="50"/>
        <v>0</v>
      </c>
      <c r="AI194" s="222">
        <f t="shared" si="51"/>
        <v>0</v>
      </c>
      <c r="AJ194" s="222">
        <f t="shared" si="52"/>
        <v>49</v>
      </c>
      <c r="AK194" s="222">
        <f t="shared" si="53"/>
        <v>73.5</v>
      </c>
      <c r="AL194" s="5">
        <f t="shared" si="42"/>
        <v>0</v>
      </c>
      <c r="AM194" s="5">
        <f t="shared" si="43"/>
        <v>0</v>
      </c>
      <c r="AN194" s="5">
        <f t="shared" si="44"/>
        <v>0</v>
      </c>
      <c r="AO194" s="5">
        <f t="shared" si="45"/>
        <v>0</v>
      </c>
      <c r="AP194" s="5">
        <f t="shared" si="46"/>
        <v>49</v>
      </c>
      <c r="AQ194" s="221">
        <f t="shared" si="47"/>
        <v>49</v>
      </c>
      <c r="AR194" s="86"/>
    </row>
    <row r="195" spans="1:44" s="22" customFormat="1" ht="21.95" customHeight="1" x14ac:dyDescent="0.25">
      <c r="A195" s="2" t="s">
        <v>1960</v>
      </c>
      <c r="B195" s="3" t="s">
        <v>1958</v>
      </c>
      <c r="C195" s="2" t="s">
        <v>1961</v>
      </c>
      <c r="D195" s="13" t="s">
        <v>1959</v>
      </c>
      <c r="E195" s="4">
        <v>30</v>
      </c>
      <c r="F195" s="4" t="s">
        <v>1689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84">
        <v>0</v>
      </c>
      <c r="P195" s="84">
        <v>0</v>
      </c>
      <c r="Q195" s="19">
        <v>0.5</v>
      </c>
      <c r="R195" s="149">
        <v>0.9</v>
      </c>
      <c r="S195" s="19">
        <v>0</v>
      </c>
      <c r="T195" s="19">
        <v>0</v>
      </c>
      <c r="U195" s="84">
        <v>0</v>
      </c>
      <c r="V195" s="84">
        <v>0</v>
      </c>
      <c r="W195" s="19">
        <v>0.5</v>
      </c>
      <c r="X195" s="149">
        <v>0.6</v>
      </c>
      <c r="Y195" s="221">
        <v>261.89</v>
      </c>
      <c r="Z195" s="222">
        <f t="shared" si="72"/>
        <v>0</v>
      </c>
      <c r="AA195" s="222">
        <f t="shared" si="73"/>
        <v>0</v>
      </c>
      <c r="AB195" s="222">
        <f t="shared" si="74"/>
        <v>0</v>
      </c>
      <c r="AC195" s="222">
        <f t="shared" si="75"/>
        <v>0</v>
      </c>
      <c r="AD195" s="222">
        <f t="shared" si="76"/>
        <v>0</v>
      </c>
      <c r="AE195" s="222">
        <f t="shared" si="77"/>
        <v>0</v>
      </c>
      <c r="AF195" s="222">
        <f t="shared" si="48"/>
        <v>0</v>
      </c>
      <c r="AG195" s="222">
        <f t="shared" si="49"/>
        <v>0</v>
      </c>
      <c r="AH195" s="222">
        <f t="shared" si="50"/>
        <v>0</v>
      </c>
      <c r="AI195" s="222">
        <f t="shared" si="51"/>
        <v>0</v>
      </c>
      <c r="AJ195" s="222">
        <f t="shared" si="52"/>
        <v>130.94499999999999</v>
      </c>
      <c r="AK195" s="222">
        <f t="shared" si="53"/>
        <v>235.70099999999999</v>
      </c>
      <c r="AL195" s="5">
        <f t="shared" si="42"/>
        <v>0</v>
      </c>
      <c r="AM195" s="5">
        <f t="shared" si="43"/>
        <v>0</v>
      </c>
      <c r="AN195" s="5">
        <f t="shared" si="44"/>
        <v>0</v>
      </c>
      <c r="AO195" s="5">
        <f t="shared" si="45"/>
        <v>0</v>
      </c>
      <c r="AP195" s="5">
        <f t="shared" si="46"/>
        <v>130.94499999999999</v>
      </c>
      <c r="AQ195" s="221">
        <f t="shared" si="47"/>
        <v>157.13399999999999</v>
      </c>
      <c r="AR195" s="86"/>
    </row>
    <row r="196" spans="1:44" s="22" customFormat="1" ht="21.95" customHeight="1" x14ac:dyDescent="0.25">
      <c r="A196" s="2"/>
      <c r="B196" s="103" t="s">
        <v>1962</v>
      </c>
      <c r="C196" s="2"/>
      <c r="D196" s="13"/>
      <c r="E196" s="4"/>
      <c r="F196" s="4"/>
      <c r="G196" s="21"/>
      <c r="H196" s="21"/>
      <c r="I196" s="19"/>
      <c r="J196" s="19"/>
      <c r="K196" s="19"/>
      <c r="L196" s="146"/>
      <c r="M196" s="21"/>
      <c r="N196" s="21"/>
      <c r="O196" s="19"/>
      <c r="P196" s="19"/>
      <c r="Q196" s="19"/>
      <c r="R196" s="146"/>
      <c r="S196" s="21"/>
      <c r="T196" s="21"/>
      <c r="U196" s="19"/>
      <c r="V196" s="19"/>
      <c r="W196" s="19"/>
      <c r="X196" s="146"/>
      <c r="Y196" s="221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5"/>
      <c r="AM196" s="5"/>
      <c r="AN196" s="5"/>
      <c r="AO196" s="5"/>
      <c r="AP196" s="5"/>
      <c r="AQ196" s="221"/>
      <c r="AR196" s="86"/>
    </row>
    <row r="197" spans="1:44" s="22" customFormat="1" ht="21.95" customHeight="1" x14ac:dyDescent="0.25">
      <c r="A197" s="2" t="s">
        <v>1966</v>
      </c>
      <c r="B197" s="3" t="s">
        <v>1963</v>
      </c>
      <c r="C197" s="2" t="s">
        <v>1964</v>
      </c>
      <c r="D197" s="13" t="s">
        <v>1965</v>
      </c>
      <c r="E197" s="4">
        <v>12</v>
      </c>
      <c r="F197" s="4" t="s">
        <v>1689</v>
      </c>
      <c r="G197" s="19">
        <v>0</v>
      </c>
      <c r="H197" s="19">
        <v>0</v>
      </c>
      <c r="I197" s="19">
        <v>0</v>
      </c>
      <c r="J197" s="19">
        <v>0</v>
      </c>
      <c r="K197" s="19">
        <v>0.5</v>
      </c>
      <c r="L197" s="14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0.5</v>
      </c>
      <c r="R197" s="149">
        <v>1</v>
      </c>
      <c r="S197" s="19">
        <v>0</v>
      </c>
      <c r="T197" s="19">
        <v>0</v>
      </c>
      <c r="U197" s="19">
        <v>0</v>
      </c>
      <c r="V197" s="19">
        <v>0</v>
      </c>
      <c r="W197" s="19">
        <v>0.05</v>
      </c>
      <c r="X197" s="149">
        <v>0.1</v>
      </c>
      <c r="Y197" s="221">
        <v>246.9</v>
      </c>
      <c r="Z197" s="222">
        <f t="shared" si="72"/>
        <v>0</v>
      </c>
      <c r="AA197" s="222">
        <f t="shared" si="73"/>
        <v>0</v>
      </c>
      <c r="AB197" s="222">
        <f t="shared" si="74"/>
        <v>0</v>
      </c>
      <c r="AC197" s="222">
        <f t="shared" si="75"/>
        <v>0</v>
      </c>
      <c r="AD197" s="222">
        <f t="shared" si="76"/>
        <v>123.45</v>
      </c>
      <c r="AE197" s="222">
        <f t="shared" si="77"/>
        <v>0</v>
      </c>
      <c r="AF197" s="222">
        <f t="shared" si="48"/>
        <v>0</v>
      </c>
      <c r="AG197" s="222">
        <f t="shared" si="49"/>
        <v>0</v>
      </c>
      <c r="AH197" s="222">
        <f t="shared" si="50"/>
        <v>0</v>
      </c>
      <c r="AI197" s="222">
        <f t="shared" si="51"/>
        <v>0</v>
      </c>
      <c r="AJ197" s="222">
        <f t="shared" si="52"/>
        <v>123.45</v>
      </c>
      <c r="AK197" s="222">
        <f t="shared" si="53"/>
        <v>246.9</v>
      </c>
      <c r="AL197" s="5">
        <f t="shared" si="42"/>
        <v>0</v>
      </c>
      <c r="AM197" s="5">
        <f t="shared" si="43"/>
        <v>0</v>
      </c>
      <c r="AN197" s="5">
        <f t="shared" si="44"/>
        <v>0</v>
      </c>
      <c r="AO197" s="5">
        <f t="shared" si="45"/>
        <v>0</v>
      </c>
      <c r="AP197" s="5">
        <f t="shared" si="46"/>
        <v>12.345000000000001</v>
      </c>
      <c r="AQ197" s="221">
        <f t="shared" si="47"/>
        <v>24.69</v>
      </c>
      <c r="AR197" s="86"/>
    </row>
    <row r="198" spans="1:44" s="22" customFormat="1" ht="21.95" customHeight="1" x14ac:dyDescent="0.25">
      <c r="A198" s="2" t="s">
        <v>1967</v>
      </c>
      <c r="B198" s="3" t="s">
        <v>1968</v>
      </c>
      <c r="C198" s="2" t="s">
        <v>1969</v>
      </c>
      <c r="D198" s="13" t="s">
        <v>1965</v>
      </c>
      <c r="E198" s="4">
        <v>22</v>
      </c>
      <c r="F198" s="4" t="s">
        <v>1689</v>
      </c>
      <c r="G198" s="19">
        <v>0</v>
      </c>
      <c r="H198" s="19">
        <v>0</v>
      </c>
      <c r="I198" s="19">
        <v>0</v>
      </c>
      <c r="J198" s="19">
        <v>0</v>
      </c>
      <c r="K198" s="19">
        <v>0.05</v>
      </c>
      <c r="L198" s="14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0.05</v>
      </c>
      <c r="R198" s="149">
        <v>0.1</v>
      </c>
      <c r="S198" s="19">
        <v>0</v>
      </c>
      <c r="T198" s="19">
        <v>0</v>
      </c>
      <c r="U198" s="19">
        <v>0</v>
      </c>
      <c r="V198" s="19">
        <v>0</v>
      </c>
      <c r="W198" s="19">
        <v>0.25</v>
      </c>
      <c r="X198" s="149">
        <v>0.3</v>
      </c>
      <c r="Y198" s="221">
        <v>246.9</v>
      </c>
      <c r="Z198" s="222">
        <f t="shared" si="72"/>
        <v>0</v>
      </c>
      <c r="AA198" s="222">
        <f t="shared" si="73"/>
        <v>0</v>
      </c>
      <c r="AB198" s="222">
        <f t="shared" si="74"/>
        <v>0</v>
      </c>
      <c r="AC198" s="222">
        <f t="shared" si="75"/>
        <v>0</v>
      </c>
      <c r="AD198" s="222">
        <f t="shared" si="76"/>
        <v>12.345000000000001</v>
      </c>
      <c r="AE198" s="222">
        <f t="shared" si="77"/>
        <v>0</v>
      </c>
      <c r="AF198" s="222">
        <f t="shared" si="48"/>
        <v>0</v>
      </c>
      <c r="AG198" s="222">
        <f t="shared" si="49"/>
        <v>0</v>
      </c>
      <c r="AH198" s="222">
        <f t="shared" si="50"/>
        <v>0</v>
      </c>
      <c r="AI198" s="222">
        <f t="shared" si="51"/>
        <v>0</v>
      </c>
      <c r="AJ198" s="222">
        <f t="shared" si="52"/>
        <v>12.345000000000001</v>
      </c>
      <c r="AK198" s="222">
        <f t="shared" si="53"/>
        <v>24.69</v>
      </c>
      <c r="AL198" s="5">
        <f t="shared" si="42"/>
        <v>0</v>
      </c>
      <c r="AM198" s="5">
        <f t="shared" si="43"/>
        <v>0</v>
      </c>
      <c r="AN198" s="5">
        <f t="shared" si="44"/>
        <v>0</v>
      </c>
      <c r="AO198" s="5">
        <f t="shared" si="45"/>
        <v>0</v>
      </c>
      <c r="AP198" s="5">
        <f t="shared" si="46"/>
        <v>61.725000000000001</v>
      </c>
      <c r="AQ198" s="221">
        <f t="shared" si="47"/>
        <v>74.069999999999993</v>
      </c>
      <c r="AR198" s="86"/>
    </row>
    <row r="199" spans="1:44" s="22" customFormat="1" ht="21.95" customHeight="1" x14ac:dyDescent="0.25">
      <c r="A199" s="2" t="s">
        <v>713</v>
      </c>
      <c r="B199" s="3" t="s">
        <v>1963</v>
      </c>
      <c r="C199" s="2" t="s">
        <v>1964</v>
      </c>
      <c r="D199" s="13" t="s">
        <v>1965</v>
      </c>
      <c r="E199" s="4">
        <v>85</v>
      </c>
      <c r="F199" s="4" t="s">
        <v>1689</v>
      </c>
      <c r="G199" s="19">
        <v>0</v>
      </c>
      <c r="H199" s="19">
        <v>0</v>
      </c>
      <c r="I199" s="19">
        <v>0</v>
      </c>
      <c r="J199" s="19">
        <v>0</v>
      </c>
      <c r="K199" s="19">
        <v>0.25</v>
      </c>
      <c r="L199" s="14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0.25</v>
      </c>
      <c r="R199" s="149">
        <v>0.5</v>
      </c>
      <c r="S199" s="19">
        <v>0</v>
      </c>
      <c r="T199" s="19">
        <v>0</v>
      </c>
      <c r="U199" s="19">
        <v>0</v>
      </c>
      <c r="V199" s="19">
        <v>0</v>
      </c>
      <c r="W199" s="19">
        <v>0.5</v>
      </c>
      <c r="X199" s="149">
        <v>0.6</v>
      </c>
      <c r="Y199" s="221">
        <v>246.9</v>
      </c>
      <c r="Z199" s="222">
        <f t="shared" si="72"/>
        <v>0</v>
      </c>
      <c r="AA199" s="222">
        <f t="shared" si="73"/>
        <v>0</v>
      </c>
      <c r="AB199" s="222">
        <f t="shared" si="74"/>
        <v>0</v>
      </c>
      <c r="AC199" s="222">
        <f t="shared" si="75"/>
        <v>0</v>
      </c>
      <c r="AD199" s="222">
        <f t="shared" si="76"/>
        <v>61.725000000000001</v>
      </c>
      <c r="AE199" s="222">
        <f t="shared" si="77"/>
        <v>0</v>
      </c>
      <c r="AF199" s="222">
        <f t="shared" si="48"/>
        <v>0</v>
      </c>
      <c r="AG199" s="222">
        <f t="shared" si="49"/>
        <v>0</v>
      </c>
      <c r="AH199" s="222">
        <f t="shared" si="50"/>
        <v>0</v>
      </c>
      <c r="AI199" s="222">
        <f t="shared" si="51"/>
        <v>0</v>
      </c>
      <c r="AJ199" s="222">
        <f t="shared" si="52"/>
        <v>61.725000000000001</v>
      </c>
      <c r="AK199" s="222">
        <f t="shared" si="53"/>
        <v>123.45</v>
      </c>
      <c r="AL199" s="5">
        <f t="shared" si="42"/>
        <v>0</v>
      </c>
      <c r="AM199" s="5">
        <f t="shared" si="43"/>
        <v>0</v>
      </c>
      <c r="AN199" s="5">
        <f t="shared" si="44"/>
        <v>0</v>
      </c>
      <c r="AO199" s="5">
        <f t="shared" si="45"/>
        <v>0</v>
      </c>
      <c r="AP199" s="5">
        <f t="shared" si="46"/>
        <v>123.45</v>
      </c>
      <c r="AQ199" s="221">
        <f t="shared" si="47"/>
        <v>148.13999999999999</v>
      </c>
      <c r="AR199" s="86"/>
    </row>
    <row r="200" spans="1:44" s="22" customFormat="1" ht="21.95" customHeight="1" x14ac:dyDescent="0.25">
      <c r="A200" s="120"/>
      <c r="B200" s="111" t="s">
        <v>1970</v>
      </c>
      <c r="C200" s="4"/>
      <c r="D200" s="4"/>
      <c r="E200" s="4"/>
      <c r="F200" s="4"/>
      <c r="G200" s="84"/>
      <c r="H200" s="84"/>
      <c r="I200" s="84"/>
      <c r="J200" s="84"/>
      <c r="K200" s="84"/>
      <c r="L200" s="147"/>
      <c r="M200" s="84"/>
      <c r="N200" s="84"/>
      <c r="O200" s="84"/>
      <c r="P200" s="84"/>
      <c r="Q200" s="84"/>
      <c r="R200" s="147"/>
      <c r="S200" s="84"/>
      <c r="T200" s="84"/>
      <c r="U200" s="84"/>
      <c r="V200" s="84"/>
      <c r="W200" s="84"/>
      <c r="X200" s="147"/>
      <c r="Y200" s="221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5"/>
      <c r="AM200" s="5"/>
      <c r="AN200" s="5"/>
      <c r="AO200" s="5"/>
      <c r="AP200" s="5"/>
      <c r="AQ200" s="221"/>
      <c r="AR200" s="86"/>
    </row>
    <row r="201" spans="1:44" s="22" customFormat="1" ht="21.95" customHeight="1" x14ac:dyDescent="0.25">
      <c r="A201" s="120"/>
      <c r="B201" s="111" t="s">
        <v>1971</v>
      </c>
      <c r="C201" s="4"/>
      <c r="D201" s="4"/>
      <c r="E201" s="4"/>
      <c r="F201" s="4"/>
      <c r="G201" s="84"/>
      <c r="H201" s="84"/>
      <c r="I201" s="84"/>
      <c r="J201" s="84"/>
      <c r="K201" s="84"/>
      <c r="L201" s="147"/>
      <c r="M201" s="84"/>
      <c r="N201" s="84"/>
      <c r="O201" s="84"/>
      <c r="P201" s="84"/>
      <c r="Q201" s="84"/>
      <c r="R201" s="147"/>
      <c r="S201" s="84"/>
      <c r="T201" s="84"/>
      <c r="U201" s="84"/>
      <c r="V201" s="84"/>
      <c r="W201" s="84"/>
      <c r="X201" s="147"/>
      <c r="Y201" s="221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5"/>
      <c r="AM201" s="5"/>
      <c r="AN201" s="5"/>
      <c r="AO201" s="5"/>
      <c r="AP201" s="5"/>
      <c r="AQ201" s="221"/>
      <c r="AR201" s="86"/>
    </row>
    <row r="202" spans="1:44" s="22" customFormat="1" ht="21.95" customHeight="1" x14ac:dyDescent="0.25">
      <c r="A202" s="120"/>
      <c r="B202" s="82" t="s">
        <v>1972</v>
      </c>
      <c r="C202" s="83"/>
      <c r="D202" s="4"/>
      <c r="E202" s="4"/>
      <c r="F202" s="4"/>
      <c r="G202" s="84"/>
      <c r="H202" s="84"/>
      <c r="I202" s="84"/>
      <c r="J202" s="84"/>
      <c r="K202" s="84"/>
      <c r="L202" s="147"/>
      <c r="M202" s="84"/>
      <c r="N202" s="84"/>
      <c r="O202" s="84"/>
      <c r="P202" s="84"/>
      <c r="Q202" s="84"/>
      <c r="R202" s="147"/>
      <c r="S202" s="84"/>
      <c r="T202" s="84"/>
      <c r="U202" s="84"/>
      <c r="V202" s="84"/>
      <c r="W202" s="84"/>
      <c r="X202" s="147"/>
      <c r="Y202" s="221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  <c r="AL202" s="5"/>
      <c r="AM202" s="5"/>
      <c r="AN202" s="5"/>
      <c r="AO202" s="5"/>
      <c r="AP202" s="5"/>
      <c r="AQ202" s="221"/>
      <c r="AR202" s="86"/>
    </row>
    <row r="203" spans="1:44" s="22" customFormat="1" ht="21.95" customHeight="1" x14ac:dyDescent="0.25">
      <c r="A203" s="120">
        <v>2114110002</v>
      </c>
      <c r="B203" s="86" t="s">
        <v>1973</v>
      </c>
      <c r="C203" s="4"/>
      <c r="D203" s="4" t="s">
        <v>1974</v>
      </c>
      <c r="E203" s="4" t="s">
        <v>1975</v>
      </c>
      <c r="F203" s="4" t="s">
        <v>1976</v>
      </c>
      <c r="G203" s="84">
        <v>0</v>
      </c>
      <c r="H203" s="93">
        <v>1.4E-2</v>
      </c>
      <c r="I203" s="135">
        <v>1.89</v>
      </c>
      <c r="J203" s="135">
        <v>7.97</v>
      </c>
      <c r="K203" s="135">
        <v>23.7</v>
      </c>
      <c r="L203" s="147">
        <v>0</v>
      </c>
      <c r="M203" s="84">
        <v>0</v>
      </c>
      <c r="N203" s="84">
        <v>0</v>
      </c>
      <c r="O203" s="84">
        <v>0</v>
      </c>
      <c r="P203" s="84">
        <v>1.7</v>
      </c>
      <c r="Q203" s="84">
        <v>3</v>
      </c>
      <c r="R203" s="147">
        <v>3.3</v>
      </c>
      <c r="S203" s="84">
        <v>0</v>
      </c>
      <c r="T203" s="84">
        <v>0</v>
      </c>
      <c r="U203" s="84">
        <v>0</v>
      </c>
      <c r="V203" s="84">
        <v>1.7</v>
      </c>
      <c r="W203" s="84">
        <v>3</v>
      </c>
      <c r="X203" s="147">
        <v>3.1</v>
      </c>
      <c r="Y203" s="228">
        <v>64.771767960503908</v>
      </c>
      <c r="Z203" s="222">
        <f t="shared" si="72"/>
        <v>0</v>
      </c>
      <c r="AA203" s="222">
        <f t="shared" si="73"/>
        <v>0.90680475144705475</v>
      </c>
      <c r="AB203" s="222">
        <f t="shared" si="74"/>
        <v>122.41864144535238</v>
      </c>
      <c r="AC203" s="222">
        <f t="shared" si="75"/>
        <v>516.23099064521614</v>
      </c>
      <c r="AD203" s="222">
        <f t="shared" si="76"/>
        <v>1535.0909006639426</v>
      </c>
      <c r="AE203" s="222">
        <f t="shared" si="77"/>
        <v>0</v>
      </c>
      <c r="AF203" s="222">
        <f t="shared" si="48"/>
        <v>0</v>
      </c>
      <c r="AG203" s="222">
        <f t="shared" si="49"/>
        <v>0</v>
      </c>
      <c r="AH203" s="222">
        <f t="shared" si="50"/>
        <v>0</v>
      </c>
      <c r="AI203" s="222">
        <f t="shared" si="51"/>
        <v>110.11200553285664</v>
      </c>
      <c r="AJ203" s="222">
        <f t="shared" si="52"/>
        <v>194.31530388151174</v>
      </c>
      <c r="AK203" s="222">
        <f t="shared" si="53"/>
        <v>213.74683426966288</v>
      </c>
      <c r="AL203" s="5">
        <f>Y203*S203</f>
        <v>0</v>
      </c>
      <c r="AM203" s="5">
        <f>Y203*T203</f>
        <v>0</v>
      </c>
      <c r="AN203" s="5">
        <f>Y203*U203</f>
        <v>0</v>
      </c>
      <c r="AO203" s="5">
        <f>Y203*V203</f>
        <v>110.11200553285664</v>
      </c>
      <c r="AP203" s="5">
        <f>Y203*W203</f>
        <v>194.31530388151174</v>
      </c>
      <c r="AQ203" s="221">
        <f>Y203*X203</f>
        <v>200.79248067756211</v>
      </c>
      <c r="AR203" s="86"/>
    </row>
    <row r="204" spans="1:44" s="22" customFormat="1" ht="21.95" customHeight="1" x14ac:dyDescent="0.25">
      <c r="A204" s="120">
        <v>2114810003</v>
      </c>
      <c r="B204" s="86" t="s">
        <v>1977</v>
      </c>
      <c r="C204" s="4"/>
      <c r="D204" s="4" t="s">
        <v>1978</v>
      </c>
      <c r="E204" s="4" t="s">
        <v>1975</v>
      </c>
      <c r="F204" s="4" t="s">
        <v>1689</v>
      </c>
      <c r="G204" s="84">
        <v>0</v>
      </c>
      <c r="H204" s="84">
        <v>0</v>
      </c>
      <c r="I204" s="84">
        <v>0</v>
      </c>
      <c r="J204" s="135">
        <v>0.14000000000000001</v>
      </c>
      <c r="K204" s="135">
        <v>0.43</v>
      </c>
      <c r="L204" s="147">
        <v>0</v>
      </c>
      <c r="M204" s="84">
        <v>0</v>
      </c>
      <c r="N204" s="84">
        <v>0</v>
      </c>
      <c r="O204" s="84">
        <v>0</v>
      </c>
      <c r="P204" s="84">
        <v>0</v>
      </c>
      <c r="Q204" s="84">
        <v>0.12</v>
      </c>
      <c r="R204" s="147">
        <v>0.14000000000000001</v>
      </c>
      <c r="S204" s="84">
        <v>0</v>
      </c>
      <c r="T204" s="84">
        <v>0</v>
      </c>
      <c r="U204" s="84">
        <v>0</v>
      </c>
      <c r="V204" s="84">
        <v>0</v>
      </c>
      <c r="W204" s="84">
        <v>0.12</v>
      </c>
      <c r="X204" s="147">
        <v>0.14000000000000001</v>
      </c>
      <c r="Y204" s="227">
        <v>21.1</v>
      </c>
      <c r="Z204" s="222">
        <f t="shared" si="72"/>
        <v>0</v>
      </c>
      <c r="AA204" s="222">
        <f t="shared" si="73"/>
        <v>0</v>
      </c>
      <c r="AB204" s="222">
        <f t="shared" si="74"/>
        <v>0</v>
      </c>
      <c r="AC204" s="222">
        <f t="shared" si="75"/>
        <v>2.9540000000000006</v>
      </c>
      <c r="AD204" s="222">
        <f t="shared" si="76"/>
        <v>9.0730000000000004</v>
      </c>
      <c r="AE204" s="222">
        <f t="shared" si="77"/>
        <v>0</v>
      </c>
      <c r="AF204" s="222">
        <f t="shared" si="48"/>
        <v>0</v>
      </c>
      <c r="AG204" s="222">
        <f t="shared" si="49"/>
        <v>0</v>
      </c>
      <c r="AH204" s="222">
        <f t="shared" si="50"/>
        <v>0</v>
      </c>
      <c r="AI204" s="222">
        <f t="shared" si="51"/>
        <v>0</v>
      </c>
      <c r="AJ204" s="222">
        <f t="shared" si="52"/>
        <v>2.532</v>
      </c>
      <c r="AK204" s="222">
        <f t="shared" si="53"/>
        <v>2.9540000000000006</v>
      </c>
      <c r="AL204" s="5">
        <f>Y204*S204</f>
        <v>0</v>
      </c>
      <c r="AM204" s="5">
        <f>Y204*T204</f>
        <v>0</v>
      </c>
      <c r="AN204" s="5">
        <f>Y204*U204</f>
        <v>0</v>
      </c>
      <c r="AO204" s="5">
        <f>Y204*V204</f>
        <v>0</v>
      </c>
      <c r="AP204" s="5">
        <f>Y204*W204</f>
        <v>2.532</v>
      </c>
      <c r="AQ204" s="221">
        <f>Y204*X204</f>
        <v>2.9540000000000006</v>
      </c>
      <c r="AR204" s="86"/>
    </row>
    <row r="205" spans="1:44" s="22" customFormat="1" ht="21.95" customHeight="1" x14ac:dyDescent="0.25">
      <c r="A205" s="120"/>
      <c r="B205" s="111" t="s">
        <v>1980</v>
      </c>
      <c r="C205" s="4"/>
      <c r="D205" s="4"/>
      <c r="E205" s="4"/>
      <c r="F205" s="4"/>
      <c r="G205" s="84"/>
      <c r="H205" s="84"/>
      <c r="I205" s="84"/>
      <c r="J205" s="84"/>
      <c r="K205" s="84"/>
      <c r="L205" s="147"/>
      <c r="M205" s="84"/>
      <c r="N205" s="84"/>
      <c r="O205" s="84"/>
      <c r="P205" s="84"/>
      <c r="Q205" s="84"/>
      <c r="R205" s="147"/>
      <c r="S205" s="84"/>
      <c r="T205" s="84"/>
      <c r="U205" s="84"/>
      <c r="V205" s="84"/>
      <c r="W205" s="84"/>
      <c r="X205" s="147"/>
      <c r="Y205" s="221"/>
      <c r="Z205" s="222"/>
      <c r="AA205" s="222"/>
      <c r="AB205" s="222"/>
      <c r="AC205" s="222"/>
      <c r="AD205" s="222"/>
      <c r="AE205" s="222"/>
      <c r="AF205" s="222"/>
      <c r="AG205" s="222"/>
      <c r="AH205" s="222"/>
      <c r="AI205" s="222"/>
      <c r="AJ205" s="222"/>
      <c r="AK205" s="222"/>
      <c r="AL205" s="5"/>
      <c r="AM205" s="5"/>
      <c r="AN205" s="5"/>
      <c r="AO205" s="5"/>
      <c r="AP205" s="5"/>
      <c r="AQ205" s="221"/>
      <c r="AR205" s="86"/>
    </row>
    <row r="206" spans="1:44" s="22" customFormat="1" ht="21.95" customHeight="1" x14ac:dyDescent="0.25">
      <c r="A206" s="120"/>
      <c r="B206" s="82" t="s">
        <v>1981</v>
      </c>
      <c r="C206" s="4"/>
      <c r="D206" s="4"/>
      <c r="E206" s="4"/>
      <c r="F206" s="4"/>
      <c r="G206" s="84"/>
      <c r="H206" s="84"/>
      <c r="I206" s="84"/>
      <c r="J206" s="84"/>
      <c r="K206" s="84"/>
      <c r="L206" s="147"/>
      <c r="M206" s="84"/>
      <c r="N206" s="84"/>
      <c r="O206" s="84"/>
      <c r="P206" s="84"/>
      <c r="Q206" s="84"/>
      <c r="R206" s="147"/>
      <c r="S206" s="84"/>
      <c r="T206" s="84"/>
      <c r="U206" s="84"/>
      <c r="V206" s="84"/>
      <c r="W206" s="84"/>
      <c r="X206" s="147"/>
      <c r="Y206" s="221"/>
      <c r="Z206" s="222"/>
      <c r="AA206" s="222"/>
      <c r="AB206" s="222"/>
      <c r="AC206" s="222"/>
      <c r="AD206" s="222"/>
      <c r="AE206" s="222"/>
      <c r="AF206" s="222"/>
      <c r="AG206" s="222"/>
      <c r="AH206" s="222"/>
      <c r="AI206" s="222"/>
      <c r="AJ206" s="222"/>
      <c r="AK206" s="222"/>
      <c r="AL206" s="5"/>
      <c r="AM206" s="5"/>
      <c r="AN206" s="5"/>
      <c r="AO206" s="5"/>
      <c r="AP206" s="5"/>
      <c r="AQ206" s="221"/>
      <c r="AR206" s="86"/>
    </row>
    <row r="207" spans="1:44" s="22" customFormat="1" ht="21.95" customHeight="1" x14ac:dyDescent="0.25">
      <c r="A207" s="120">
        <v>2131110105</v>
      </c>
      <c r="B207" s="86" t="s">
        <v>1981</v>
      </c>
      <c r="C207" s="4" t="s">
        <v>1731</v>
      </c>
      <c r="D207" s="4" t="s">
        <v>1982</v>
      </c>
      <c r="E207" s="4" t="s">
        <v>1975</v>
      </c>
      <c r="F207" s="4" t="s">
        <v>1689</v>
      </c>
      <c r="G207" s="84">
        <v>0</v>
      </c>
      <c r="H207" s="84">
        <v>0</v>
      </c>
      <c r="I207" s="84">
        <v>0.03</v>
      </c>
      <c r="J207" s="84">
        <v>0.11</v>
      </c>
      <c r="K207" s="84">
        <v>0.32</v>
      </c>
      <c r="L207" s="84">
        <v>0</v>
      </c>
      <c r="M207" s="84">
        <v>0</v>
      </c>
      <c r="N207" s="84">
        <v>0</v>
      </c>
      <c r="O207" s="84">
        <v>0</v>
      </c>
      <c r="P207" s="84">
        <v>6.0000000000000001E-3</v>
      </c>
      <c r="Q207" s="84">
        <v>3.3</v>
      </c>
      <c r="R207" s="84">
        <v>3.3</v>
      </c>
      <c r="S207" s="84">
        <v>0</v>
      </c>
      <c r="T207" s="84">
        <v>0</v>
      </c>
      <c r="U207" s="84">
        <v>0</v>
      </c>
      <c r="V207" s="84">
        <v>6.0000000000000001E-3</v>
      </c>
      <c r="W207" s="84">
        <v>3</v>
      </c>
      <c r="X207" s="84">
        <v>3</v>
      </c>
      <c r="Y207" s="231">
        <v>10.029999999999999</v>
      </c>
      <c r="Z207" s="222">
        <f t="shared" si="72"/>
        <v>0</v>
      </c>
      <c r="AA207" s="222">
        <f t="shared" si="73"/>
        <v>0</v>
      </c>
      <c r="AB207" s="222">
        <f t="shared" si="74"/>
        <v>0.30089999999999995</v>
      </c>
      <c r="AC207" s="222">
        <f t="shared" si="75"/>
        <v>1.1032999999999999</v>
      </c>
      <c r="AD207" s="222">
        <f t="shared" si="76"/>
        <v>3.2096</v>
      </c>
      <c r="AE207" s="222">
        <f t="shared" si="77"/>
        <v>0</v>
      </c>
      <c r="AF207" s="222">
        <f t="shared" si="48"/>
        <v>0</v>
      </c>
      <c r="AG207" s="222">
        <f t="shared" si="49"/>
        <v>0</v>
      </c>
      <c r="AH207" s="222">
        <f t="shared" si="50"/>
        <v>0</v>
      </c>
      <c r="AI207" s="222">
        <f t="shared" si="51"/>
        <v>6.0179999999999997E-2</v>
      </c>
      <c r="AJ207" s="222">
        <f t="shared" si="52"/>
        <v>33.098999999999997</v>
      </c>
      <c r="AK207" s="222">
        <f t="shared" si="53"/>
        <v>33.098999999999997</v>
      </c>
      <c r="AL207" s="5">
        <f>Y207*S207</f>
        <v>0</v>
      </c>
      <c r="AM207" s="5">
        <f>Y207*T207</f>
        <v>0</v>
      </c>
      <c r="AN207" s="5">
        <f>Y207*U207</f>
        <v>0</v>
      </c>
      <c r="AO207" s="5">
        <f>Y207*V207</f>
        <v>6.0179999999999997E-2</v>
      </c>
      <c r="AP207" s="5">
        <f>Y207*W207</f>
        <v>30.089999999999996</v>
      </c>
      <c r="AQ207" s="221">
        <f>Y207*X207</f>
        <v>30.089999999999996</v>
      </c>
      <c r="AR207" s="86"/>
    </row>
    <row r="208" spans="1:44" s="22" customFormat="1" ht="21.95" customHeight="1" x14ac:dyDescent="0.25">
      <c r="A208" s="120"/>
      <c r="B208" s="111" t="s">
        <v>1983</v>
      </c>
      <c r="C208" s="4"/>
      <c r="D208" s="4"/>
      <c r="E208" s="4"/>
      <c r="F208" s="4"/>
      <c r="G208" s="84"/>
      <c r="H208" s="84"/>
      <c r="I208" s="84"/>
      <c r="J208" s="84"/>
      <c r="K208" s="84"/>
      <c r="L208" s="147"/>
      <c r="M208" s="84"/>
      <c r="N208" s="84"/>
      <c r="O208" s="84"/>
      <c r="P208" s="84"/>
      <c r="Q208" s="84"/>
      <c r="R208" s="147"/>
      <c r="S208" s="84"/>
      <c r="T208" s="84"/>
      <c r="U208" s="84"/>
      <c r="V208" s="84"/>
      <c r="W208" s="84"/>
      <c r="X208" s="147"/>
      <c r="Y208" s="221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5"/>
      <c r="AM208" s="5"/>
      <c r="AN208" s="5"/>
      <c r="AO208" s="5"/>
      <c r="AP208" s="5"/>
      <c r="AQ208" s="221"/>
      <c r="AR208" s="86"/>
    </row>
    <row r="209" spans="1:44" s="22" customFormat="1" ht="21.95" customHeight="1" x14ac:dyDescent="0.25">
      <c r="A209" s="120"/>
      <c r="B209" s="82" t="s">
        <v>1985</v>
      </c>
      <c r="C209" s="4"/>
      <c r="D209" s="4"/>
      <c r="E209" s="4"/>
      <c r="F209" s="4"/>
      <c r="G209" s="84"/>
      <c r="H209" s="84"/>
      <c r="I209" s="84"/>
      <c r="J209" s="84"/>
      <c r="K209" s="84"/>
      <c r="L209" s="147"/>
      <c r="M209" s="84"/>
      <c r="N209" s="84"/>
      <c r="O209" s="84"/>
      <c r="P209" s="84"/>
      <c r="Q209" s="84"/>
      <c r="R209" s="147"/>
      <c r="S209" s="84"/>
      <c r="T209" s="84"/>
      <c r="U209" s="84"/>
      <c r="V209" s="84"/>
      <c r="W209" s="84"/>
      <c r="X209" s="147"/>
      <c r="Y209" s="221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5"/>
      <c r="AM209" s="5"/>
      <c r="AN209" s="5"/>
      <c r="AO209" s="5"/>
      <c r="AP209" s="5"/>
      <c r="AQ209" s="221"/>
      <c r="AR209" s="86"/>
    </row>
    <row r="210" spans="1:44" s="22" customFormat="1" ht="21.95" customHeight="1" x14ac:dyDescent="0.25">
      <c r="A210" s="120">
        <v>2146410003</v>
      </c>
      <c r="B210" s="86" t="s">
        <v>1986</v>
      </c>
      <c r="C210" s="4" t="s">
        <v>1731</v>
      </c>
      <c r="D210" s="4" t="s">
        <v>1987</v>
      </c>
      <c r="E210" s="4" t="s">
        <v>1988</v>
      </c>
      <c r="F210" s="4" t="s">
        <v>1689</v>
      </c>
      <c r="G210" s="84">
        <v>0</v>
      </c>
      <c r="H210" s="84">
        <v>0</v>
      </c>
      <c r="I210" s="84">
        <v>0.05</v>
      </c>
      <c r="J210" s="84">
        <v>0.22</v>
      </c>
      <c r="K210" s="84">
        <v>0.65</v>
      </c>
      <c r="L210" s="147">
        <v>0</v>
      </c>
      <c r="M210" s="84">
        <v>0</v>
      </c>
      <c r="N210" s="84">
        <v>0</v>
      </c>
      <c r="O210" s="84">
        <v>0</v>
      </c>
      <c r="P210" s="84">
        <v>0.2</v>
      </c>
      <c r="Q210" s="84">
        <v>0.25</v>
      </c>
      <c r="R210" s="147">
        <v>0.45</v>
      </c>
      <c r="S210" s="84">
        <v>0</v>
      </c>
      <c r="T210" s="84">
        <v>0</v>
      </c>
      <c r="U210" s="84">
        <v>0</v>
      </c>
      <c r="V210" s="84">
        <v>0.2</v>
      </c>
      <c r="W210" s="84">
        <v>0.25</v>
      </c>
      <c r="X210" s="147">
        <v>0.3</v>
      </c>
      <c r="Y210" s="227">
        <v>24.58</v>
      </c>
      <c r="Z210" s="222">
        <f t="shared" si="72"/>
        <v>0</v>
      </c>
      <c r="AA210" s="222">
        <f t="shared" si="73"/>
        <v>0</v>
      </c>
      <c r="AB210" s="222">
        <f t="shared" si="74"/>
        <v>1.2290000000000001</v>
      </c>
      <c r="AC210" s="222">
        <f t="shared" si="75"/>
        <v>5.4075999999999995</v>
      </c>
      <c r="AD210" s="222">
        <f t="shared" si="76"/>
        <v>15.977</v>
      </c>
      <c r="AE210" s="222">
        <f t="shared" si="77"/>
        <v>0</v>
      </c>
      <c r="AF210" s="222">
        <f t="shared" ref="AF210:AF253" si="78">Y210*M210</f>
        <v>0</v>
      </c>
      <c r="AG210" s="222">
        <f t="shared" ref="AG210:AG253" si="79">Y210*N210</f>
        <v>0</v>
      </c>
      <c r="AH210" s="222">
        <f t="shared" ref="AH210:AH253" si="80">Y210*O210</f>
        <v>0</v>
      </c>
      <c r="AI210" s="222">
        <f t="shared" ref="AI210:AI253" si="81">Y210*P210</f>
        <v>4.9160000000000004</v>
      </c>
      <c r="AJ210" s="222">
        <f t="shared" ref="AJ210:AJ253" si="82">Y210*Q210</f>
        <v>6.1449999999999996</v>
      </c>
      <c r="AK210" s="222">
        <f t="shared" ref="AK210:AK253" si="83">Y210*R210</f>
        <v>11.061</v>
      </c>
      <c r="AL210" s="5">
        <f>Y210*S210</f>
        <v>0</v>
      </c>
      <c r="AM210" s="5">
        <f>Y210*T210</f>
        <v>0</v>
      </c>
      <c r="AN210" s="5">
        <f>Y210*U210</f>
        <v>0</v>
      </c>
      <c r="AO210" s="5">
        <f>Y210*V210</f>
        <v>4.9160000000000004</v>
      </c>
      <c r="AP210" s="5">
        <f>Y210*W210</f>
        <v>6.1449999999999996</v>
      </c>
      <c r="AQ210" s="221">
        <f>Y210*X210</f>
        <v>7.3739999999999988</v>
      </c>
      <c r="AR210" s="86"/>
    </row>
    <row r="211" spans="1:44" s="22" customFormat="1" ht="21.95" customHeight="1" x14ac:dyDescent="0.25">
      <c r="A211" s="120"/>
      <c r="B211" s="111" t="s">
        <v>1989</v>
      </c>
      <c r="C211" s="4"/>
      <c r="D211" s="4"/>
      <c r="E211" s="4"/>
      <c r="F211" s="4"/>
      <c r="G211" s="84"/>
      <c r="H211" s="84"/>
      <c r="I211" s="84"/>
      <c r="J211" s="84"/>
      <c r="K211" s="84"/>
      <c r="L211" s="147"/>
      <c r="M211" s="84"/>
      <c r="N211" s="84"/>
      <c r="O211" s="84"/>
      <c r="P211" s="84"/>
      <c r="Q211" s="84"/>
      <c r="R211" s="147"/>
      <c r="S211" s="84"/>
      <c r="T211" s="84"/>
      <c r="U211" s="84"/>
      <c r="V211" s="84"/>
      <c r="W211" s="84"/>
      <c r="X211" s="147"/>
      <c r="Y211" s="221"/>
      <c r="Z211" s="222"/>
      <c r="AA211" s="222"/>
      <c r="AB211" s="222"/>
      <c r="AC211" s="222"/>
      <c r="AD211" s="222"/>
      <c r="AE211" s="222"/>
      <c r="AF211" s="222"/>
      <c r="AG211" s="222"/>
      <c r="AH211" s="222"/>
      <c r="AI211" s="222"/>
      <c r="AJ211" s="222"/>
      <c r="AK211" s="222"/>
      <c r="AL211" s="5"/>
      <c r="AM211" s="5"/>
      <c r="AN211" s="5"/>
      <c r="AO211" s="5"/>
      <c r="AP211" s="5"/>
      <c r="AQ211" s="221"/>
      <c r="AR211" s="86"/>
    </row>
    <row r="212" spans="1:44" s="22" customFormat="1" ht="21.95" customHeight="1" x14ac:dyDescent="0.25">
      <c r="A212" s="120"/>
      <c r="B212" s="82" t="s">
        <v>1990</v>
      </c>
      <c r="C212" s="4"/>
      <c r="D212" s="4"/>
      <c r="E212" s="4"/>
      <c r="F212" s="4"/>
      <c r="G212" s="84"/>
      <c r="H212" s="84"/>
      <c r="I212" s="84"/>
      <c r="J212" s="84"/>
      <c r="K212" s="84"/>
      <c r="L212" s="147"/>
      <c r="M212" s="84"/>
      <c r="N212" s="84"/>
      <c r="O212" s="84"/>
      <c r="P212" s="84"/>
      <c r="Q212" s="84"/>
      <c r="R212" s="147"/>
      <c r="S212" s="84"/>
      <c r="T212" s="84"/>
      <c r="U212" s="84"/>
      <c r="V212" s="84"/>
      <c r="W212" s="84"/>
      <c r="X212" s="147"/>
      <c r="Y212" s="221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5"/>
      <c r="AM212" s="5"/>
      <c r="AN212" s="5"/>
      <c r="AO212" s="5"/>
      <c r="AP212" s="5"/>
      <c r="AQ212" s="221"/>
      <c r="AR212" s="86"/>
    </row>
    <row r="213" spans="1:44" s="22" customFormat="1" ht="21.95" customHeight="1" x14ac:dyDescent="0.25">
      <c r="A213" s="120">
        <v>2155310003</v>
      </c>
      <c r="B213" s="86" t="s">
        <v>1991</v>
      </c>
      <c r="C213" s="4"/>
      <c r="D213" s="4" t="s">
        <v>1992</v>
      </c>
      <c r="E213" s="4" t="s">
        <v>1993</v>
      </c>
      <c r="F213" s="4" t="s">
        <v>1689</v>
      </c>
      <c r="G213" s="84">
        <v>0</v>
      </c>
      <c r="H213" s="84">
        <v>1.2999999999999999E-2</v>
      </c>
      <c r="I213" s="84">
        <v>1.82</v>
      </c>
      <c r="J213" s="84">
        <v>7.67</v>
      </c>
      <c r="K213" s="84">
        <v>22.83</v>
      </c>
      <c r="L213" s="147">
        <v>0</v>
      </c>
      <c r="M213" s="84">
        <v>0</v>
      </c>
      <c r="N213" s="84">
        <v>0</v>
      </c>
      <c r="O213" s="84">
        <v>0</v>
      </c>
      <c r="P213" s="84">
        <v>4</v>
      </c>
      <c r="Q213" s="84">
        <v>15.5</v>
      </c>
      <c r="R213" s="147">
        <v>15.5</v>
      </c>
      <c r="S213" s="84">
        <v>0</v>
      </c>
      <c r="T213" s="84">
        <v>0</v>
      </c>
      <c r="U213" s="84">
        <v>0</v>
      </c>
      <c r="V213" s="84">
        <v>1.5</v>
      </c>
      <c r="W213" s="84">
        <v>3</v>
      </c>
      <c r="X213" s="147">
        <v>5</v>
      </c>
      <c r="Y213" s="228">
        <v>40</v>
      </c>
      <c r="Z213" s="222">
        <f t="shared" si="72"/>
        <v>0</v>
      </c>
      <c r="AA213" s="222">
        <f t="shared" si="73"/>
        <v>0.52</v>
      </c>
      <c r="AB213" s="222">
        <f t="shared" si="74"/>
        <v>72.8</v>
      </c>
      <c r="AC213" s="222">
        <f t="shared" si="75"/>
        <v>306.8</v>
      </c>
      <c r="AD213" s="222">
        <f t="shared" si="76"/>
        <v>913.19999999999993</v>
      </c>
      <c r="AE213" s="222">
        <f t="shared" si="77"/>
        <v>0</v>
      </c>
      <c r="AF213" s="222">
        <f t="shared" si="78"/>
        <v>0</v>
      </c>
      <c r="AG213" s="222">
        <f t="shared" si="79"/>
        <v>0</v>
      </c>
      <c r="AH213" s="222">
        <f t="shared" si="80"/>
        <v>0</v>
      </c>
      <c r="AI213" s="222">
        <f t="shared" si="81"/>
        <v>160</v>
      </c>
      <c r="AJ213" s="222">
        <f t="shared" si="82"/>
        <v>620</v>
      </c>
      <c r="AK213" s="222">
        <f t="shared" si="83"/>
        <v>620</v>
      </c>
      <c r="AL213" s="5">
        <f>Y213*S213</f>
        <v>0</v>
      </c>
      <c r="AM213" s="5">
        <f>Y213*T213</f>
        <v>0</v>
      </c>
      <c r="AN213" s="5">
        <f>Y213*U213</f>
        <v>0</v>
      </c>
      <c r="AO213" s="5">
        <f>Y213*V213</f>
        <v>60</v>
      </c>
      <c r="AP213" s="5">
        <f>Y213*W213</f>
        <v>120</v>
      </c>
      <c r="AQ213" s="221">
        <f>Y213*X213</f>
        <v>200</v>
      </c>
      <c r="AR213" s="86"/>
    </row>
    <row r="214" spans="1:44" s="22" customFormat="1" ht="21.95" customHeight="1" x14ac:dyDescent="0.25">
      <c r="A214" s="120"/>
      <c r="B214" s="111" t="s">
        <v>1994</v>
      </c>
      <c r="C214" s="4"/>
      <c r="D214" s="4"/>
      <c r="E214" s="4"/>
      <c r="F214" s="4"/>
      <c r="G214" s="84"/>
      <c r="H214" s="84"/>
      <c r="I214" s="84"/>
      <c r="J214" s="84"/>
      <c r="K214" s="84"/>
      <c r="L214" s="147"/>
      <c r="M214" s="84"/>
      <c r="N214" s="84"/>
      <c r="O214" s="84"/>
      <c r="P214" s="84"/>
      <c r="Q214" s="84"/>
      <c r="R214" s="147"/>
      <c r="S214" s="84"/>
      <c r="T214" s="84"/>
      <c r="U214" s="84"/>
      <c r="V214" s="84"/>
      <c r="W214" s="84"/>
      <c r="X214" s="147"/>
      <c r="Y214" s="221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5"/>
      <c r="AM214" s="5"/>
      <c r="AN214" s="5"/>
      <c r="AO214" s="5"/>
      <c r="AP214" s="5"/>
      <c r="AQ214" s="221"/>
      <c r="AR214" s="86"/>
    </row>
    <row r="215" spans="1:44" s="22" customFormat="1" ht="21.95" customHeight="1" x14ac:dyDescent="0.25">
      <c r="A215" s="120"/>
      <c r="B215" s="111" t="s">
        <v>1995</v>
      </c>
      <c r="C215" s="4"/>
      <c r="D215" s="4"/>
      <c r="E215" s="4"/>
      <c r="F215" s="4"/>
      <c r="G215" s="84"/>
      <c r="H215" s="84"/>
      <c r="I215" s="84"/>
      <c r="J215" s="84"/>
      <c r="K215" s="84"/>
      <c r="L215" s="147"/>
      <c r="M215" s="84"/>
      <c r="N215" s="84"/>
      <c r="O215" s="84"/>
      <c r="P215" s="84"/>
      <c r="Q215" s="84"/>
      <c r="R215" s="147"/>
      <c r="S215" s="84"/>
      <c r="T215" s="84"/>
      <c r="U215" s="84"/>
      <c r="V215" s="84"/>
      <c r="W215" s="84"/>
      <c r="X215" s="147"/>
      <c r="Y215" s="221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5"/>
      <c r="AM215" s="5"/>
      <c r="AN215" s="5"/>
      <c r="AO215" s="5"/>
      <c r="AP215" s="5"/>
      <c r="AQ215" s="221"/>
      <c r="AR215" s="86"/>
    </row>
    <row r="216" spans="1:44" s="22" customFormat="1" ht="21.95" customHeight="1" x14ac:dyDescent="0.25">
      <c r="A216" s="120"/>
      <c r="B216" s="82" t="s">
        <v>1996</v>
      </c>
      <c r="C216" s="4"/>
      <c r="D216" s="4"/>
      <c r="E216" s="4"/>
      <c r="F216" s="4"/>
      <c r="G216" s="84"/>
      <c r="H216" s="84"/>
      <c r="I216" s="84"/>
      <c r="J216" s="84"/>
      <c r="K216" s="84"/>
      <c r="L216" s="147"/>
      <c r="M216" s="84"/>
      <c r="N216" s="84"/>
      <c r="O216" s="84"/>
      <c r="P216" s="84"/>
      <c r="Q216" s="84"/>
      <c r="R216" s="147"/>
      <c r="S216" s="84"/>
      <c r="T216" s="84"/>
      <c r="U216" s="84"/>
      <c r="V216" s="84"/>
      <c r="W216" s="84"/>
      <c r="X216" s="147"/>
      <c r="Y216" s="221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5"/>
      <c r="AM216" s="5"/>
      <c r="AN216" s="5"/>
      <c r="AO216" s="5"/>
      <c r="AP216" s="5"/>
      <c r="AQ216" s="221"/>
      <c r="AR216" s="86"/>
    </row>
    <row r="217" spans="1:44" s="22" customFormat="1" ht="21.95" customHeight="1" x14ac:dyDescent="0.25">
      <c r="A217" s="4">
        <v>2211910001</v>
      </c>
      <c r="B217" s="86" t="s">
        <v>1997</v>
      </c>
      <c r="C217" s="4" t="s">
        <v>1998</v>
      </c>
      <c r="D217" s="4" t="s">
        <v>1999</v>
      </c>
      <c r="E217" s="4"/>
      <c r="F217" s="4" t="s">
        <v>1689</v>
      </c>
      <c r="G217" s="93">
        <v>0</v>
      </c>
      <c r="H217" s="135">
        <v>0</v>
      </c>
      <c r="I217" s="156">
        <v>7.0000000000000007E-2</v>
      </c>
      <c r="J217" s="135">
        <v>0.31</v>
      </c>
      <c r="K217" s="135">
        <v>0.92</v>
      </c>
      <c r="L217" s="147">
        <v>0</v>
      </c>
      <c r="M217" s="84">
        <v>0</v>
      </c>
      <c r="N217" s="84">
        <v>0</v>
      </c>
      <c r="O217" s="84">
        <v>0</v>
      </c>
      <c r="P217" s="84">
        <v>0</v>
      </c>
      <c r="Q217" s="84">
        <v>0.2</v>
      </c>
      <c r="R217" s="147">
        <v>0.3</v>
      </c>
      <c r="S217" s="84">
        <v>0</v>
      </c>
      <c r="T217" s="84">
        <v>0</v>
      </c>
      <c r="U217" s="84">
        <v>0</v>
      </c>
      <c r="V217" s="84">
        <v>0</v>
      </c>
      <c r="W217" s="84">
        <v>0.2</v>
      </c>
      <c r="X217" s="147">
        <v>0.21</v>
      </c>
      <c r="Y217" s="227">
        <v>1000</v>
      </c>
      <c r="Z217" s="222">
        <f t="shared" si="72"/>
        <v>0</v>
      </c>
      <c r="AA217" s="222">
        <f t="shared" si="73"/>
        <v>0</v>
      </c>
      <c r="AB217" s="222">
        <f t="shared" si="74"/>
        <v>70</v>
      </c>
      <c r="AC217" s="222">
        <f t="shared" si="75"/>
        <v>310</v>
      </c>
      <c r="AD217" s="222">
        <f t="shared" si="76"/>
        <v>920</v>
      </c>
      <c r="AE217" s="222">
        <f t="shared" si="77"/>
        <v>0</v>
      </c>
      <c r="AF217" s="222">
        <f t="shared" si="78"/>
        <v>0</v>
      </c>
      <c r="AG217" s="222">
        <f t="shared" si="79"/>
        <v>0</v>
      </c>
      <c r="AH217" s="222">
        <f t="shared" si="80"/>
        <v>0</v>
      </c>
      <c r="AI217" s="222">
        <f t="shared" si="81"/>
        <v>0</v>
      </c>
      <c r="AJ217" s="222">
        <f t="shared" si="82"/>
        <v>200</v>
      </c>
      <c r="AK217" s="222">
        <f t="shared" si="83"/>
        <v>300</v>
      </c>
      <c r="AL217" s="5">
        <f>Y217*S217</f>
        <v>0</v>
      </c>
      <c r="AM217" s="5">
        <f>Y217*T217</f>
        <v>0</v>
      </c>
      <c r="AN217" s="5">
        <f>Y217*U217</f>
        <v>0</v>
      </c>
      <c r="AO217" s="5">
        <f>Y217*V217</f>
        <v>0</v>
      </c>
      <c r="AP217" s="5">
        <f>Y217*W217</f>
        <v>200</v>
      </c>
      <c r="AQ217" s="221">
        <f>Y217*X217</f>
        <v>210</v>
      </c>
      <c r="AR217" s="86"/>
    </row>
    <row r="218" spans="1:44" s="22" customFormat="1" ht="21.95" customHeight="1" x14ac:dyDescent="0.25">
      <c r="A218" s="120"/>
      <c r="B218" s="111" t="s">
        <v>2000</v>
      </c>
      <c r="C218" s="4"/>
      <c r="D218" s="4"/>
      <c r="E218" s="4"/>
      <c r="F218" s="4"/>
      <c r="G218" s="84"/>
      <c r="H218" s="84"/>
      <c r="I218" s="84"/>
      <c r="J218" s="84"/>
      <c r="K218" s="84"/>
      <c r="L218" s="147"/>
      <c r="M218" s="84"/>
      <c r="N218" s="84"/>
      <c r="O218" s="84"/>
      <c r="P218" s="84"/>
      <c r="Q218" s="84"/>
      <c r="R218" s="147"/>
      <c r="S218" s="84"/>
      <c r="T218" s="84"/>
      <c r="U218" s="84"/>
      <c r="V218" s="84"/>
      <c r="W218" s="84"/>
      <c r="X218" s="147"/>
      <c r="Y218" s="221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5"/>
      <c r="AM218" s="5"/>
      <c r="AN218" s="5"/>
      <c r="AO218" s="5"/>
      <c r="AP218" s="5"/>
      <c r="AQ218" s="221"/>
      <c r="AR218" s="86"/>
    </row>
    <row r="219" spans="1:44" s="22" customFormat="1" ht="21.95" customHeight="1" x14ac:dyDescent="0.25">
      <c r="A219" s="120"/>
      <c r="B219" s="82" t="s">
        <v>2001</v>
      </c>
      <c r="C219" s="4"/>
      <c r="D219" s="4"/>
      <c r="E219" s="4"/>
      <c r="F219" s="4"/>
      <c r="G219" s="84"/>
      <c r="H219" s="84"/>
      <c r="I219" s="84"/>
      <c r="J219" s="84"/>
      <c r="K219" s="84"/>
      <c r="L219" s="147"/>
      <c r="M219" s="84"/>
      <c r="N219" s="84"/>
      <c r="O219" s="84"/>
      <c r="P219" s="84"/>
      <c r="Q219" s="84"/>
      <c r="R219" s="147"/>
      <c r="S219" s="84"/>
      <c r="T219" s="84"/>
      <c r="U219" s="84"/>
      <c r="V219" s="84"/>
      <c r="W219" s="84"/>
      <c r="X219" s="147"/>
      <c r="Y219" s="221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5"/>
      <c r="AM219" s="5"/>
      <c r="AN219" s="5"/>
      <c r="AO219" s="5"/>
      <c r="AP219" s="5"/>
      <c r="AQ219" s="221"/>
      <c r="AR219" s="86"/>
    </row>
    <row r="220" spans="1:44" s="22" customFormat="1" ht="21.95" customHeight="1" x14ac:dyDescent="0.25">
      <c r="A220" s="120">
        <v>2221250001</v>
      </c>
      <c r="B220" s="86" t="s">
        <v>2002</v>
      </c>
      <c r="C220" s="4" t="s">
        <v>2003</v>
      </c>
      <c r="D220" s="4" t="s">
        <v>2004</v>
      </c>
      <c r="E220" s="4"/>
      <c r="F220" s="4" t="s">
        <v>1689</v>
      </c>
      <c r="G220" s="147">
        <v>0</v>
      </c>
      <c r="H220" s="147">
        <v>0</v>
      </c>
      <c r="I220" s="156">
        <v>7.0000000000000007E-2</v>
      </c>
      <c r="J220" s="135">
        <v>0.28000000000000003</v>
      </c>
      <c r="K220" s="135">
        <v>0.83</v>
      </c>
      <c r="L220" s="147">
        <v>0</v>
      </c>
      <c r="M220" s="84">
        <v>0</v>
      </c>
      <c r="N220" s="84">
        <v>0</v>
      </c>
      <c r="O220" s="84">
        <v>0</v>
      </c>
      <c r="P220" s="84">
        <v>0</v>
      </c>
      <c r="Q220" s="84">
        <v>0.2</v>
      </c>
      <c r="R220" s="147">
        <v>0.3</v>
      </c>
      <c r="S220" s="84">
        <v>0</v>
      </c>
      <c r="T220" s="84">
        <v>0</v>
      </c>
      <c r="U220" s="84">
        <v>0</v>
      </c>
      <c r="V220" s="84">
        <v>0</v>
      </c>
      <c r="W220" s="84">
        <v>0.2</v>
      </c>
      <c r="X220" s="147">
        <v>0.25</v>
      </c>
      <c r="Y220" s="228">
        <v>148.75</v>
      </c>
      <c r="Z220" s="222">
        <f t="shared" ref="Z220:Z281" si="84">Y220*G220</f>
        <v>0</v>
      </c>
      <c r="AA220" s="222">
        <f t="shared" ref="AA220:AA281" si="85">Y220*H220</f>
        <v>0</v>
      </c>
      <c r="AB220" s="222">
        <f t="shared" ref="AB220:AB281" si="86">Y220*I220</f>
        <v>10.412500000000001</v>
      </c>
      <c r="AC220" s="222">
        <f t="shared" ref="AC220:AC281" si="87">Y220*J220</f>
        <v>41.650000000000006</v>
      </c>
      <c r="AD220" s="222">
        <f t="shared" ref="AD220:AD281" si="88">Y220*K220</f>
        <v>123.46249999999999</v>
      </c>
      <c r="AE220" s="222">
        <f t="shared" ref="AE220:AE281" si="89">Y220*L220</f>
        <v>0</v>
      </c>
      <c r="AF220" s="222">
        <f t="shared" si="78"/>
        <v>0</v>
      </c>
      <c r="AG220" s="222">
        <f t="shared" si="79"/>
        <v>0</v>
      </c>
      <c r="AH220" s="222">
        <f t="shared" si="80"/>
        <v>0</v>
      </c>
      <c r="AI220" s="222">
        <f t="shared" si="81"/>
        <v>0</v>
      </c>
      <c r="AJ220" s="222">
        <f t="shared" si="82"/>
        <v>29.75</v>
      </c>
      <c r="AK220" s="222">
        <f t="shared" si="83"/>
        <v>44.625</v>
      </c>
      <c r="AL220" s="5">
        <f>Y220*S220</f>
        <v>0</v>
      </c>
      <c r="AM220" s="5">
        <f>Y220*T220</f>
        <v>0</v>
      </c>
      <c r="AN220" s="5">
        <f>Y220*U220</f>
        <v>0</v>
      </c>
      <c r="AO220" s="5">
        <f>Y220*V220</f>
        <v>0</v>
      </c>
      <c r="AP220" s="5">
        <f>Y220*W220</f>
        <v>29.75</v>
      </c>
      <c r="AQ220" s="221">
        <f>Y220*X220</f>
        <v>37.1875</v>
      </c>
      <c r="AR220" s="86"/>
    </row>
    <row r="221" spans="1:44" s="22" customFormat="1" ht="21.95" customHeight="1" x14ac:dyDescent="0.25">
      <c r="A221" s="120"/>
      <c r="B221" s="82" t="s">
        <v>2005</v>
      </c>
      <c r="C221" s="4"/>
      <c r="D221" s="4"/>
      <c r="E221" s="4"/>
      <c r="F221" s="4"/>
      <c r="G221" s="84"/>
      <c r="H221" s="84"/>
      <c r="I221" s="84"/>
      <c r="J221" s="84"/>
      <c r="K221" s="84"/>
      <c r="L221" s="147"/>
      <c r="M221" s="84"/>
      <c r="N221" s="84"/>
      <c r="O221" s="84"/>
      <c r="P221" s="84"/>
      <c r="Q221" s="84"/>
      <c r="R221" s="147"/>
      <c r="S221" s="84"/>
      <c r="T221" s="84"/>
      <c r="U221" s="84"/>
      <c r="V221" s="84"/>
      <c r="W221" s="84"/>
      <c r="X221" s="147"/>
      <c r="Y221" s="221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5"/>
      <c r="AM221" s="5"/>
      <c r="AN221" s="5"/>
      <c r="AO221" s="5"/>
      <c r="AP221" s="5"/>
      <c r="AQ221" s="221"/>
      <c r="AR221" s="86"/>
    </row>
    <row r="222" spans="1:44" s="22" customFormat="1" ht="21.95" customHeight="1" x14ac:dyDescent="0.25">
      <c r="A222" s="120">
        <v>2225110101</v>
      </c>
      <c r="B222" s="86" t="s">
        <v>2006</v>
      </c>
      <c r="C222" s="4" t="s">
        <v>2007</v>
      </c>
      <c r="D222" s="4" t="s">
        <v>2008</v>
      </c>
      <c r="E222" s="4"/>
      <c r="F222" s="4" t="s">
        <v>1689</v>
      </c>
      <c r="G222" s="84">
        <v>0</v>
      </c>
      <c r="H222" s="84">
        <v>0</v>
      </c>
      <c r="I222" s="84">
        <v>0.03</v>
      </c>
      <c r="J222" s="84">
        <v>0.11</v>
      </c>
      <c r="K222" s="84">
        <v>0.32</v>
      </c>
      <c r="L222" s="147">
        <v>0</v>
      </c>
      <c r="M222" s="84">
        <v>0</v>
      </c>
      <c r="N222" s="84">
        <v>0</v>
      </c>
      <c r="O222" s="84">
        <v>0</v>
      </c>
      <c r="P222" s="84">
        <v>0</v>
      </c>
      <c r="Q222" s="84">
        <v>0.05</v>
      </c>
      <c r="R222" s="147">
        <v>0.1</v>
      </c>
      <c r="S222" s="84">
        <v>0</v>
      </c>
      <c r="T222" s="84">
        <v>0</v>
      </c>
      <c r="U222" s="84">
        <v>0</v>
      </c>
      <c r="V222" s="84">
        <v>0</v>
      </c>
      <c r="W222" s="84">
        <v>0.05</v>
      </c>
      <c r="X222" s="147">
        <v>0.08</v>
      </c>
      <c r="Y222" s="227">
        <v>114.22</v>
      </c>
      <c r="Z222" s="222">
        <f t="shared" si="84"/>
        <v>0</v>
      </c>
      <c r="AA222" s="222">
        <f t="shared" si="85"/>
        <v>0</v>
      </c>
      <c r="AB222" s="222">
        <f t="shared" si="86"/>
        <v>3.4265999999999996</v>
      </c>
      <c r="AC222" s="222">
        <f t="shared" si="87"/>
        <v>12.5642</v>
      </c>
      <c r="AD222" s="222">
        <f t="shared" si="88"/>
        <v>36.550400000000003</v>
      </c>
      <c r="AE222" s="222">
        <f t="shared" si="89"/>
        <v>0</v>
      </c>
      <c r="AF222" s="222">
        <f t="shared" si="78"/>
        <v>0</v>
      </c>
      <c r="AG222" s="222">
        <f t="shared" si="79"/>
        <v>0</v>
      </c>
      <c r="AH222" s="222">
        <f t="shared" si="80"/>
        <v>0</v>
      </c>
      <c r="AI222" s="222">
        <f t="shared" si="81"/>
        <v>0</v>
      </c>
      <c r="AJ222" s="222">
        <f t="shared" si="82"/>
        <v>5.7110000000000003</v>
      </c>
      <c r="AK222" s="222">
        <f t="shared" si="83"/>
        <v>11.422000000000001</v>
      </c>
      <c r="AL222" s="5">
        <f>Y222*S222</f>
        <v>0</v>
      </c>
      <c r="AM222" s="5">
        <f>Y222*T222</f>
        <v>0</v>
      </c>
      <c r="AN222" s="5">
        <f>Y222*U222</f>
        <v>0</v>
      </c>
      <c r="AO222" s="5">
        <f>Y222*V222</f>
        <v>0</v>
      </c>
      <c r="AP222" s="5">
        <f>Y222*W222</f>
        <v>5.7110000000000003</v>
      </c>
      <c r="AQ222" s="221">
        <f>Y222*X222</f>
        <v>9.1376000000000008</v>
      </c>
      <c r="AR222" s="86"/>
    </row>
    <row r="223" spans="1:44" s="22" customFormat="1" ht="21.95" customHeight="1" x14ac:dyDescent="0.25">
      <c r="A223" s="120"/>
      <c r="B223" s="111" t="s">
        <v>2009</v>
      </c>
      <c r="C223" s="4"/>
      <c r="D223" s="4"/>
      <c r="E223" s="4"/>
      <c r="F223" s="4"/>
      <c r="G223" s="84"/>
      <c r="H223" s="84"/>
      <c r="I223" s="84"/>
      <c r="J223" s="84"/>
      <c r="K223" s="84"/>
      <c r="L223" s="147"/>
      <c r="M223" s="84"/>
      <c r="N223" s="84"/>
      <c r="O223" s="84"/>
      <c r="P223" s="84"/>
      <c r="Q223" s="84"/>
      <c r="R223" s="147"/>
      <c r="S223" s="84"/>
      <c r="T223" s="84"/>
      <c r="U223" s="84"/>
      <c r="V223" s="84"/>
      <c r="W223" s="84"/>
      <c r="X223" s="147"/>
      <c r="Y223" s="221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5"/>
      <c r="AM223" s="5"/>
      <c r="AN223" s="5"/>
      <c r="AO223" s="5"/>
      <c r="AP223" s="5"/>
      <c r="AQ223" s="221"/>
      <c r="AR223" s="86"/>
    </row>
    <row r="224" spans="1:44" s="22" customFormat="1" ht="21.95" customHeight="1" x14ac:dyDescent="0.25">
      <c r="A224" s="120"/>
      <c r="B224" s="82" t="s">
        <v>2010</v>
      </c>
      <c r="C224" s="4"/>
      <c r="D224" s="4"/>
      <c r="E224" s="4"/>
      <c r="F224" s="4"/>
      <c r="G224" s="84"/>
      <c r="H224" s="84"/>
      <c r="I224" s="84"/>
      <c r="J224" s="84"/>
      <c r="K224" s="84"/>
      <c r="L224" s="147"/>
      <c r="M224" s="84"/>
      <c r="N224" s="84"/>
      <c r="O224" s="84"/>
      <c r="P224" s="84"/>
      <c r="Q224" s="84"/>
      <c r="R224" s="147"/>
      <c r="S224" s="84"/>
      <c r="T224" s="84"/>
      <c r="U224" s="84"/>
      <c r="V224" s="84"/>
      <c r="W224" s="84"/>
      <c r="X224" s="147"/>
      <c r="Y224" s="221"/>
      <c r="Z224" s="222"/>
      <c r="AA224" s="222"/>
      <c r="AB224" s="222"/>
      <c r="AC224" s="222"/>
      <c r="AD224" s="222"/>
      <c r="AE224" s="222"/>
      <c r="AF224" s="222"/>
      <c r="AG224" s="222"/>
      <c r="AH224" s="222"/>
      <c r="AI224" s="222"/>
      <c r="AJ224" s="222"/>
      <c r="AK224" s="222"/>
      <c r="AL224" s="5"/>
      <c r="AM224" s="5"/>
      <c r="AN224" s="5"/>
      <c r="AO224" s="5"/>
      <c r="AP224" s="5"/>
      <c r="AQ224" s="221"/>
      <c r="AR224" s="86"/>
    </row>
    <row r="225" spans="1:44" s="22" customFormat="1" ht="21.95" customHeight="1" x14ac:dyDescent="0.25">
      <c r="A225" s="120">
        <v>2245220003</v>
      </c>
      <c r="B225" s="86" t="s">
        <v>2011</v>
      </c>
      <c r="C225" s="4" t="s">
        <v>2012</v>
      </c>
      <c r="D225" s="4" t="s">
        <v>2013</v>
      </c>
      <c r="E225" s="4" t="s">
        <v>2014</v>
      </c>
      <c r="F225" s="4" t="s">
        <v>1689</v>
      </c>
      <c r="G225" s="84">
        <v>0</v>
      </c>
      <c r="H225" s="84">
        <v>0</v>
      </c>
      <c r="I225" s="84">
        <v>1.4999999999999999E-2</v>
      </c>
      <c r="J225" s="84">
        <v>6.5000000000000002E-2</v>
      </c>
      <c r="K225" s="84">
        <v>0.2</v>
      </c>
      <c r="L225" s="147">
        <v>0</v>
      </c>
      <c r="M225" s="84">
        <v>0</v>
      </c>
      <c r="N225" s="84">
        <v>0</v>
      </c>
      <c r="O225" s="84">
        <v>0</v>
      </c>
      <c r="P225" s="84">
        <v>0</v>
      </c>
      <c r="Q225" s="84">
        <v>0.03</v>
      </c>
      <c r="R225" s="147">
        <v>0.06</v>
      </c>
      <c r="S225" s="84">
        <v>0</v>
      </c>
      <c r="T225" s="84">
        <v>0</v>
      </c>
      <c r="U225" s="84">
        <v>0</v>
      </c>
      <c r="V225" s="84">
        <v>0</v>
      </c>
      <c r="W225" s="84">
        <v>0.03</v>
      </c>
      <c r="X225" s="147">
        <v>0.05</v>
      </c>
      <c r="Y225" s="228">
        <v>88.65</v>
      </c>
      <c r="Z225" s="222">
        <f t="shared" si="84"/>
        <v>0</v>
      </c>
      <c r="AA225" s="222">
        <f t="shared" si="85"/>
        <v>0</v>
      </c>
      <c r="AB225" s="222">
        <f t="shared" si="86"/>
        <v>1.32975</v>
      </c>
      <c r="AC225" s="222">
        <f t="shared" si="87"/>
        <v>5.7622500000000008</v>
      </c>
      <c r="AD225" s="222">
        <f t="shared" si="88"/>
        <v>17.73</v>
      </c>
      <c r="AE225" s="222">
        <f t="shared" si="89"/>
        <v>0</v>
      </c>
      <c r="AF225" s="222">
        <f t="shared" si="78"/>
        <v>0</v>
      </c>
      <c r="AG225" s="222">
        <f t="shared" si="79"/>
        <v>0</v>
      </c>
      <c r="AH225" s="222">
        <f t="shared" si="80"/>
        <v>0</v>
      </c>
      <c r="AI225" s="222">
        <f t="shared" si="81"/>
        <v>0</v>
      </c>
      <c r="AJ225" s="222">
        <f t="shared" si="82"/>
        <v>2.6595</v>
      </c>
      <c r="AK225" s="222">
        <f t="shared" si="83"/>
        <v>5.319</v>
      </c>
      <c r="AL225" s="5">
        <f>Y225*S225</f>
        <v>0</v>
      </c>
      <c r="AM225" s="5">
        <f>Y225*T225</f>
        <v>0</v>
      </c>
      <c r="AN225" s="5">
        <f>Y225*U225</f>
        <v>0</v>
      </c>
      <c r="AO225" s="5">
        <f>Y225*V225</f>
        <v>0</v>
      </c>
      <c r="AP225" s="5">
        <f>Y225*W225</f>
        <v>2.6595</v>
      </c>
      <c r="AQ225" s="221">
        <f>Y225*X225</f>
        <v>4.4325000000000001</v>
      </c>
      <c r="AR225" s="86"/>
    </row>
    <row r="226" spans="1:44" s="22" customFormat="1" ht="21.95" customHeight="1" x14ac:dyDescent="0.25">
      <c r="A226" s="120"/>
      <c r="B226" s="82" t="s">
        <v>2015</v>
      </c>
      <c r="C226" s="4"/>
      <c r="D226" s="4"/>
      <c r="E226" s="4"/>
      <c r="F226" s="4"/>
      <c r="G226" s="84"/>
      <c r="H226" s="84"/>
      <c r="I226" s="84"/>
      <c r="J226" s="84"/>
      <c r="K226" s="84"/>
      <c r="L226" s="147"/>
      <c r="M226" s="84"/>
      <c r="N226" s="84"/>
      <c r="O226" s="84"/>
      <c r="P226" s="84"/>
      <c r="Q226" s="84"/>
      <c r="R226" s="147"/>
      <c r="S226" s="84"/>
      <c r="T226" s="84"/>
      <c r="U226" s="84"/>
      <c r="V226" s="84"/>
      <c r="W226" s="84"/>
      <c r="X226" s="147"/>
      <c r="Y226" s="221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5"/>
      <c r="AM226" s="5"/>
      <c r="AN226" s="5"/>
      <c r="AO226" s="5"/>
      <c r="AP226" s="5"/>
      <c r="AQ226" s="221"/>
      <c r="AR226" s="86"/>
    </row>
    <row r="227" spans="1:44" s="22" customFormat="1" ht="21.95" customHeight="1" x14ac:dyDescent="0.25">
      <c r="A227" s="120">
        <v>2247210007</v>
      </c>
      <c r="B227" s="86" t="s">
        <v>2016</v>
      </c>
      <c r="C227" s="4" t="s">
        <v>2017</v>
      </c>
      <c r="D227" s="4" t="s">
        <v>2018</v>
      </c>
      <c r="E227" s="4" t="s">
        <v>2019</v>
      </c>
      <c r="F227" s="4" t="s">
        <v>1689</v>
      </c>
      <c r="G227" s="84">
        <v>0</v>
      </c>
      <c r="H227" s="84">
        <v>0</v>
      </c>
      <c r="I227" s="84">
        <v>0.02</v>
      </c>
      <c r="J227" s="84">
        <v>0.09</v>
      </c>
      <c r="K227" s="84">
        <v>0.31</v>
      </c>
      <c r="L227" s="147">
        <v>0</v>
      </c>
      <c r="M227" s="84">
        <v>0</v>
      </c>
      <c r="N227" s="84">
        <v>0</v>
      </c>
      <c r="O227" s="84">
        <v>0</v>
      </c>
      <c r="P227" s="84">
        <v>0</v>
      </c>
      <c r="Q227" s="84">
        <v>0.1</v>
      </c>
      <c r="R227" s="147">
        <v>0.15</v>
      </c>
      <c r="S227" s="84">
        <v>0</v>
      </c>
      <c r="T227" s="84">
        <v>0</v>
      </c>
      <c r="U227" s="84">
        <v>0</v>
      </c>
      <c r="V227" s="84">
        <v>0</v>
      </c>
      <c r="W227" s="84">
        <v>0.1</v>
      </c>
      <c r="X227" s="147">
        <v>0.12</v>
      </c>
      <c r="Y227" s="228">
        <v>68</v>
      </c>
      <c r="Z227" s="222">
        <f t="shared" si="84"/>
        <v>0</v>
      </c>
      <c r="AA227" s="222">
        <f t="shared" si="85"/>
        <v>0</v>
      </c>
      <c r="AB227" s="222">
        <f t="shared" si="86"/>
        <v>1.36</v>
      </c>
      <c r="AC227" s="222">
        <f t="shared" si="87"/>
        <v>6.12</v>
      </c>
      <c r="AD227" s="222">
        <f t="shared" si="88"/>
        <v>21.08</v>
      </c>
      <c r="AE227" s="222">
        <f t="shared" si="89"/>
        <v>0</v>
      </c>
      <c r="AF227" s="222">
        <f t="shared" si="78"/>
        <v>0</v>
      </c>
      <c r="AG227" s="222">
        <f t="shared" si="79"/>
        <v>0</v>
      </c>
      <c r="AH227" s="222">
        <f t="shared" si="80"/>
        <v>0</v>
      </c>
      <c r="AI227" s="222">
        <f t="shared" si="81"/>
        <v>0</v>
      </c>
      <c r="AJ227" s="222">
        <f t="shared" si="82"/>
        <v>6.8000000000000007</v>
      </c>
      <c r="AK227" s="222">
        <f t="shared" si="83"/>
        <v>10.199999999999999</v>
      </c>
      <c r="AL227" s="5">
        <f>Y227*S227</f>
        <v>0</v>
      </c>
      <c r="AM227" s="5">
        <f>Y227*T227</f>
        <v>0</v>
      </c>
      <c r="AN227" s="5">
        <f>Y227*U227</f>
        <v>0</v>
      </c>
      <c r="AO227" s="5">
        <f>Y227*V227</f>
        <v>0</v>
      </c>
      <c r="AP227" s="5">
        <f>Y227*W227</f>
        <v>6.8000000000000007</v>
      </c>
      <c r="AQ227" s="221">
        <f>Y227*X227</f>
        <v>8.16</v>
      </c>
      <c r="AR227" s="86"/>
    </row>
    <row r="228" spans="1:44" s="22" customFormat="1" ht="21.95" customHeight="1" x14ac:dyDescent="0.25">
      <c r="A228" s="120">
        <v>2247210204</v>
      </c>
      <c r="B228" s="86" t="s">
        <v>2020</v>
      </c>
      <c r="C228" s="4" t="s">
        <v>2021</v>
      </c>
      <c r="D228" s="4" t="s">
        <v>2022</v>
      </c>
      <c r="E228" s="4">
        <v>2</v>
      </c>
      <c r="F228" s="4" t="s">
        <v>1820</v>
      </c>
      <c r="G228" s="84">
        <v>0</v>
      </c>
      <c r="H228" s="84">
        <v>0</v>
      </c>
      <c r="I228" s="84">
        <v>0</v>
      </c>
      <c r="J228" s="84">
        <v>0</v>
      </c>
      <c r="K228" s="84">
        <v>0</v>
      </c>
      <c r="L228" s="147">
        <v>0</v>
      </c>
      <c r="M228" s="84">
        <v>0</v>
      </c>
      <c r="N228" s="84">
        <v>0</v>
      </c>
      <c r="O228" s="84">
        <v>0</v>
      </c>
      <c r="P228" s="84">
        <v>0</v>
      </c>
      <c r="Q228" s="84">
        <v>0.04</v>
      </c>
      <c r="R228" s="147">
        <v>0.05</v>
      </c>
      <c r="S228" s="84">
        <v>0</v>
      </c>
      <c r="T228" s="84">
        <v>0</v>
      </c>
      <c r="U228" s="84">
        <v>0</v>
      </c>
      <c r="V228" s="84">
        <v>0</v>
      </c>
      <c r="W228" s="84">
        <v>0.04</v>
      </c>
      <c r="X228" s="147">
        <v>0.05</v>
      </c>
      <c r="Y228" s="228">
        <v>6</v>
      </c>
      <c r="Z228" s="222">
        <f t="shared" si="84"/>
        <v>0</v>
      </c>
      <c r="AA228" s="222">
        <f t="shared" si="85"/>
        <v>0</v>
      </c>
      <c r="AB228" s="222">
        <f t="shared" si="86"/>
        <v>0</v>
      </c>
      <c r="AC228" s="222">
        <f t="shared" si="87"/>
        <v>0</v>
      </c>
      <c r="AD228" s="222">
        <f t="shared" si="88"/>
        <v>0</v>
      </c>
      <c r="AE228" s="222">
        <f t="shared" si="89"/>
        <v>0</v>
      </c>
      <c r="AF228" s="222">
        <f t="shared" si="78"/>
        <v>0</v>
      </c>
      <c r="AG228" s="222">
        <f t="shared" si="79"/>
        <v>0</v>
      </c>
      <c r="AH228" s="222">
        <f t="shared" si="80"/>
        <v>0</v>
      </c>
      <c r="AI228" s="222">
        <f t="shared" si="81"/>
        <v>0</v>
      </c>
      <c r="AJ228" s="222">
        <f t="shared" si="82"/>
        <v>0.24</v>
      </c>
      <c r="AK228" s="222">
        <f t="shared" si="83"/>
        <v>0.30000000000000004</v>
      </c>
      <c r="AL228" s="5">
        <f>Y228*S228</f>
        <v>0</v>
      </c>
      <c r="AM228" s="5">
        <f>Y228*T228</f>
        <v>0</v>
      </c>
      <c r="AN228" s="5">
        <f>Y228*U228</f>
        <v>0</v>
      </c>
      <c r="AO228" s="5">
        <f>Y228*V228</f>
        <v>0</v>
      </c>
      <c r="AP228" s="5">
        <f>Y228*W228</f>
        <v>0.24</v>
      </c>
      <c r="AQ228" s="221">
        <f>Y228*X228</f>
        <v>0.30000000000000004</v>
      </c>
      <c r="AR228" s="86"/>
    </row>
    <row r="229" spans="1:44" s="22" customFormat="1" ht="21.95" customHeight="1" x14ac:dyDescent="0.25">
      <c r="A229" s="120"/>
      <c r="B229" s="111" t="s">
        <v>2023</v>
      </c>
      <c r="C229" s="4"/>
      <c r="D229" s="4"/>
      <c r="E229" s="4"/>
      <c r="F229" s="4"/>
      <c r="G229" s="84"/>
      <c r="H229" s="84"/>
      <c r="I229" s="84"/>
      <c r="J229" s="84"/>
      <c r="K229" s="84"/>
      <c r="L229" s="147"/>
      <c r="M229" s="84"/>
      <c r="N229" s="84"/>
      <c r="O229" s="84"/>
      <c r="P229" s="84"/>
      <c r="Q229" s="84"/>
      <c r="R229" s="147"/>
      <c r="S229" s="84"/>
      <c r="T229" s="84"/>
      <c r="U229" s="84"/>
      <c r="V229" s="84"/>
      <c r="W229" s="84"/>
      <c r="X229" s="147"/>
      <c r="Y229" s="221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5"/>
      <c r="AM229" s="5"/>
      <c r="AN229" s="5"/>
      <c r="AO229" s="5"/>
      <c r="AP229" s="5"/>
      <c r="AQ229" s="221"/>
      <c r="AR229" s="86"/>
    </row>
    <row r="230" spans="1:44" s="22" customFormat="1" ht="21.95" customHeight="1" x14ac:dyDescent="0.25">
      <c r="A230" s="120"/>
      <c r="B230" s="82" t="s">
        <v>2024</v>
      </c>
      <c r="C230" s="4"/>
      <c r="D230" s="4"/>
      <c r="E230" s="4"/>
      <c r="F230" s="4"/>
      <c r="G230" s="84"/>
      <c r="H230" s="84"/>
      <c r="I230" s="84"/>
      <c r="J230" s="84"/>
      <c r="K230" s="84"/>
      <c r="L230" s="147"/>
      <c r="M230" s="84"/>
      <c r="N230" s="84"/>
      <c r="O230" s="84"/>
      <c r="P230" s="84"/>
      <c r="Q230" s="84"/>
      <c r="R230" s="147"/>
      <c r="S230" s="84"/>
      <c r="T230" s="84"/>
      <c r="U230" s="84"/>
      <c r="V230" s="84"/>
      <c r="W230" s="84"/>
      <c r="X230" s="147"/>
      <c r="Y230" s="221"/>
      <c r="Z230" s="222"/>
      <c r="AA230" s="222"/>
      <c r="AB230" s="222"/>
      <c r="AC230" s="222"/>
      <c r="AD230" s="222"/>
      <c r="AE230" s="222"/>
      <c r="AF230" s="222"/>
      <c r="AG230" s="222"/>
      <c r="AH230" s="222"/>
      <c r="AI230" s="222"/>
      <c r="AJ230" s="222"/>
      <c r="AK230" s="222"/>
      <c r="AL230" s="5"/>
      <c r="AM230" s="5"/>
      <c r="AN230" s="5"/>
      <c r="AO230" s="5"/>
      <c r="AP230" s="5"/>
      <c r="AQ230" s="221"/>
      <c r="AR230" s="86"/>
    </row>
    <row r="231" spans="1:44" s="22" customFormat="1" ht="21.95" customHeight="1" x14ac:dyDescent="0.25">
      <c r="A231" s="120">
        <v>2252110001</v>
      </c>
      <c r="B231" s="86" t="s">
        <v>2025</v>
      </c>
      <c r="C231" s="4" t="s">
        <v>2026</v>
      </c>
      <c r="D231" s="4" t="s">
        <v>2027</v>
      </c>
      <c r="E231" s="4"/>
      <c r="F231" s="4" t="s">
        <v>1689</v>
      </c>
      <c r="G231" s="84">
        <v>0</v>
      </c>
      <c r="H231" s="84">
        <v>0</v>
      </c>
      <c r="I231" s="84">
        <v>0.01</v>
      </c>
      <c r="J231" s="84">
        <v>0.05</v>
      </c>
      <c r="K231" s="84">
        <v>0.14000000000000001</v>
      </c>
      <c r="L231" s="147">
        <v>0</v>
      </c>
      <c r="M231" s="84">
        <v>0</v>
      </c>
      <c r="N231" s="84">
        <v>0</v>
      </c>
      <c r="O231" s="84">
        <v>0</v>
      </c>
      <c r="P231" s="84">
        <v>0.03</v>
      </c>
      <c r="Q231" s="84">
        <v>0.04</v>
      </c>
      <c r="R231" s="147">
        <v>0.05</v>
      </c>
      <c r="S231" s="84">
        <v>0</v>
      </c>
      <c r="T231" s="84">
        <v>0</v>
      </c>
      <c r="U231" s="84">
        <v>0</v>
      </c>
      <c r="V231" s="84">
        <v>0.03</v>
      </c>
      <c r="W231" s="84">
        <v>0.04</v>
      </c>
      <c r="X231" s="147">
        <v>0.05</v>
      </c>
      <c r="Y231" s="222">
        <v>15.4</v>
      </c>
      <c r="Z231" s="222">
        <f t="shared" si="84"/>
        <v>0</v>
      </c>
      <c r="AA231" s="222">
        <f t="shared" si="85"/>
        <v>0</v>
      </c>
      <c r="AB231" s="222">
        <f t="shared" si="86"/>
        <v>0.154</v>
      </c>
      <c r="AC231" s="222">
        <f t="shared" si="87"/>
        <v>0.77</v>
      </c>
      <c r="AD231" s="222">
        <f t="shared" si="88"/>
        <v>2.1560000000000001</v>
      </c>
      <c r="AE231" s="222">
        <f t="shared" si="89"/>
        <v>0</v>
      </c>
      <c r="AF231" s="222">
        <f t="shared" si="78"/>
        <v>0</v>
      </c>
      <c r="AG231" s="222">
        <f t="shared" si="79"/>
        <v>0</v>
      </c>
      <c r="AH231" s="222">
        <f t="shared" si="80"/>
        <v>0</v>
      </c>
      <c r="AI231" s="222">
        <f t="shared" si="81"/>
        <v>0.46199999999999997</v>
      </c>
      <c r="AJ231" s="222">
        <f t="shared" si="82"/>
        <v>0.61599999999999999</v>
      </c>
      <c r="AK231" s="222">
        <f t="shared" si="83"/>
        <v>0.77</v>
      </c>
      <c r="AL231" s="5">
        <f>Y231*S231</f>
        <v>0</v>
      </c>
      <c r="AM231" s="5">
        <f>Y231*T231</f>
        <v>0</v>
      </c>
      <c r="AN231" s="5">
        <f>Y231*U231</f>
        <v>0</v>
      </c>
      <c r="AO231" s="5">
        <f>Y231*V231</f>
        <v>0.46199999999999997</v>
      </c>
      <c r="AP231" s="5">
        <f>Y231*W231</f>
        <v>0.61599999999999999</v>
      </c>
      <c r="AQ231" s="221">
        <f>Y231*X231</f>
        <v>0.77</v>
      </c>
      <c r="AR231" s="86"/>
    </row>
    <row r="232" spans="1:44" s="22" customFormat="1" ht="21.95" customHeight="1" x14ac:dyDescent="0.25">
      <c r="A232" s="120"/>
      <c r="B232" s="279" t="s">
        <v>669</v>
      </c>
      <c r="C232" s="4"/>
      <c r="D232" s="4"/>
      <c r="E232" s="4"/>
      <c r="F232" s="4"/>
      <c r="G232" s="84"/>
      <c r="H232" s="84"/>
      <c r="I232" s="84"/>
      <c r="J232" s="84"/>
      <c r="K232" s="84"/>
      <c r="L232" s="147"/>
      <c r="M232" s="84"/>
      <c r="N232" s="84"/>
      <c r="O232" s="84"/>
      <c r="P232" s="84"/>
      <c r="Q232" s="84"/>
      <c r="R232" s="147"/>
      <c r="S232" s="84"/>
      <c r="T232" s="84"/>
      <c r="U232" s="84"/>
      <c r="V232" s="84"/>
      <c r="W232" s="84"/>
      <c r="X232" s="147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  <c r="AI232" s="222"/>
      <c r="AJ232" s="222"/>
      <c r="AK232" s="222"/>
      <c r="AL232" s="5"/>
      <c r="AM232" s="5"/>
      <c r="AN232" s="5"/>
      <c r="AO232" s="5"/>
      <c r="AP232" s="5"/>
      <c r="AQ232" s="221"/>
      <c r="AR232" s="86"/>
    </row>
    <row r="233" spans="1:44" s="22" customFormat="1" ht="21.95" customHeight="1" x14ac:dyDescent="0.25">
      <c r="A233" s="107" t="s">
        <v>668</v>
      </c>
      <c r="B233" s="280" t="s">
        <v>669</v>
      </c>
      <c r="C233" s="4"/>
      <c r="D233" s="4"/>
      <c r="E233" s="4">
        <v>0.6</v>
      </c>
      <c r="F233" s="4" t="s">
        <v>1689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84">
        <v>0</v>
      </c>
      <c r="M233" s="84">
        <v>0</v>
      </c>
      <c r="N233" s="84">
        <v>0</v>
      </c>
      <c r="O233" s="84">
        <v>0</v>
      </c>
      <c r="P233" s="84">
        <v>0</v>
      </c>
      <c r="Q233" s="84">
        <v>8.0000000000000002E-3</v>
      </c>
      <c r="R233" s="84">
        <v>0.01</v>
      </c>
      <c r="S233" s="84">
        <v>0</v>
      </c>
      <c r="T233" s="84">
        <v>0</v>
      </c>
      <c r="U233" s="84">
        <v>0</v>
      </c>
      <c r="V233" s="84">
        <v>0</v>
      </c>
      <c r="W233" s="84">
        <v>8.0000000000000002E-3</v>
      </c>
      <c r="X233" s="84">
        <v>8.0000000000000002E-3</v>
      </c>
      <c r="Y233" s="222">
        <v>322</v>
      </c>
      <c r="Z233" s="222">
        <f>Y233*G233</f>
        <v>0</v>
      </c>
      <c r="AA233" s="222">
        <f>Y233*H233</f>
        <v>0</v>
      </c>
      <c r="AB233" s="222">
        <f>Y233*I233</f>
        <v>0</v>
      </c>
      <c r="AC233" s="222">
        <f>Y233*J233</f>
        <v>0</v>
      </c>
      <c r="AD233" s="222">
        <f>Y233*K233</f>
        <v>0</v>
      </c>
      <c r="AE233" s="222">
        <f>Y233*L233</f>
        <v>0</v>
      </c>
      <c r="AF233" s="222">
        <f>Y233*M233</f>
        <v>0</v>
      </c>
      <c r="AG233" s="222">
        <f>Y233*N233</f>
        <v>0</v>
      </c>
      <c r="AH233" s="222">
        <f>Y233*O233</f>
        <v>0</v>
      </c>
      <c r="AI233" s="222">
        <f>Y233*P233</f>
        <v>0</v>
      </c>
      <c r="AJ233" s="222">
        <f>Y233*Q233</f>
        <v>2.5760000000000001</v>
      </c>
      <c r="AK233" s="222">
        <f>Y233*R233</f>
        <v>3.22</v>
      </c>
      <c r="AL233" s="5">
        <f>Y233*S233</f>
        <v>0</v>
      </c>
      <c r="AM233" s="5">
        <f>Y233*T233</f>
        <v>0</v>
      </c>
      <c r="AN233" s="5">
        <f>Y233*U233</f>
        <v>0</v>
      </c>
      <c r="AO233" s="5">
        <f>Y233*V233</f>
        <v>0</v>
      </c>
      <c r="AP233" s="5">
        <f>Y233*W233</f>
        <v>2.5760000000000001</v>
      </c>
      <c r="AQ233" s="221">
        <f>Y233*X233</f>
        <v>2.5760000000000001</v>
      </c>
      <c r="AR233" s="86"/>
    </row>
    <row r="234" spans="1:44" s="22" customFormat="1" ht="21.95" customHeight="1" x14ac:dyDescent="0.25">
      <c r="A234" s="120"/>
      <c r="B234" s="111" t="s">
        <v>2028</v>
      </c>
      <c r="C234" s="4"/>
      <c r="D234" s="4"/>
      <c r="E234" s="4"/>
      <c r="F234" s="4"/>
      <c r="G234" s="84"/>
      <c r="H234" s="84"/>
      <c r="I234" s="84"/>
      <c r="J234" s="84"/>
      <c r="K234" s="84"/>
      <c r="L234" s="147"/>
      <c r="M234" s="84"/>
      <c r="N234" s="84"/>
      <c r="O234" s="84"/>
      <c r="P234" s="84"/>
      <c r="Q234" s="84"/>
      <c r="R234" s="147"/>
      <c r="S234" s="84"/>
      <c r="T234" s="84"/>
      <c r="U234" s="84"/>
      <c r="V234" s="84"/>
      <c r="W234" s="84"/>
      <c r="X234" s="147"/>
      <c r="Y234" s="221"/>
      <c r="Z234" s="222"/>
      <c r="AA234" s="222"/>
      <c r="AB234" s="222"/>
      <c r="AC234" s="222"/>
      <c r="AD234" s="222"/>
      <c r="AE234" s="222"/>
      <c r="AF234" s="222"/>
      <c r="AG234" s="222"/>
      <c r="AH234" s="222"/>
      <c r="AI234" s="222"/>
      <c r="AJ234" s="222"/>
      <c r="AK234" s="222"/>
      <c r="AL234" s="5"/>
      <c r="AM234" s="5"/>
      <c r="AN234" s="5"/>
      <c r="AO234" s="5"/>
      <c r="AP234" s="5"/>
      <c r="AQ234" s="221"/>
      <c r="AR234" s="86"/>
    </row>
    <row r="235" spans="1:44" s="22" customFormat="1" ht="21.95" customHeight="1" x14ac:dyDescent="0.25">
      <c r="A235" s="120"/>
      <c r="B235" s="82" t="s">
        <v>2029</v>
      </c>
      <c r="C235" s="4"/>
      <c r="D235" s="4"/>
      <c r="E235" s="4"/>
      <c r="F235" s="4"/>
      <c r="G235" s="84"/>
      <c r="H235" s="84"/>
      <c r="I235" s="84"/>
      <c r="J235" s="84"/>
      <c r="K235" s="84"/>
      <c r="L235" s="147"/>
      <c r="M235" s="84"/>
      <c r="N235" s="84"/>
      <c r="O235" s="84"/>
      <c r="P235" s="84"/>
      <c r="Q235" s="84"/>
      <c r="R235" s="147"/>
      <c r="S235" s="84"/>
      <c r="T235" s="84"/>
      <c r="U235" s="84"/>
      <c r="V235" s="84"/>
      <c r="W235" s="84"/>
      <c r="X235" s="147"/>
      <c r="Y235" s="221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5"/>
      <c r="AM235" s="5"/>
      <c r="AN235" s="5"/>
      <c r="AO235" s="5"/>
      <c r="AP235" s="5"/>
      <c r="AQ235" s="221"/>
      <c r="AR235" s="86"/>
    </row>
    <row r="236" spans="1:44" s="22" customFormat="1" ht="21.95" customHeight="1" x14ac:dyDescent="0.25">
      <c r="A236" s="120">
        <v>2296131601</v>
      </c>
      <c r="B236" s="86" t="s">
        <v>2030</v>
      </c>
      <c r="C236" s="4" t="s">
        <v>2031</v>
      </c>
      <c r="D236" s="4" t="s">
        <v>2032</v>
      </c>
      <c r="E236" s="4">
        <v>6</v>
      </c>
      <c r="F236" s="4" t="s">
        <v>1689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84">
        <v>0</v>
      </c>
      <c r="M236" s="84">
        <v>0</v>
      </c>
      <c r="N236" s="84">
        <v>0</v>
      </c>
      <c r="O236" s="84">
        <v>0.06</v>
      </c>
      <c r="P236" s="84">
        <v>0.2</v>
      </c>
      <c r="Q236" s="84">
        <v>0.25</v>
      </c>
      <c r="R236" s="147">
        <v>0.25</v>
      </c>
      <c r="S236" s="84">
        <v>0</v>
      </c>
      <c r="T236" s="84">
        <v>0</v>
      </c>
      <c r="U236" s="84">
        <v>0</v>
      </c>
      <c r="V236" s="84">
        <v>0.05</v>
      </c>
      <c r="W236" s="84">
        <v>0.06</v>
      </c>
      <c r="X236" s="147">
        <v>0.08</v>
      </c>
      <c r="Y236" s="222">
        <v>165</v>
      </c>
      <c r="Z236" s="222">
        <f t="shared" si="84"/>
        <v>0</v>
      </c>
      <c r="AA236" s="222">
        <f t="shared" si="85"/>
        <v>0</v>
      </c>
      <c r="AB236" s="222">
        <f t="shared" si="86"/>
        <v>0</v>
      </c>
      <c r="AC236" s="222">
        <f t="shared" si="87"/>
        <v>0</v>
      </c>
      <c r="AD236" s="222">
        <f t="shared" si="88"/>
        <v>0</v>
      </c>
      <c r="AE236" s="222">
        <f t="shared" si="89"/>
        <v>0</v>
      </c>
      <c r="AF236" s="222">
        <f t="shared" si="78"/>
        <v>0</v>
      </c>
      <c r="AG236" s="222">
        <f t="shared" si="79"/>
        <v>0</v>
      </c>
      <c r="AH236" s="222">
        <f t="shared" si="80"/>
        <v>9.9</v>
      </c>
      <c r="AI236" s="222">
        <f t="shared" si="81"/>
        <v>33</v>
      </c>
      <c r="AJ236" s="222">
        <f t="shared" si="82"/>
        <v>41.25</v>
      </c>
      <c r="AK236" s="222">
        <f t="shared" si="83"/>
        <v>41.25</v>
      </c>
      <c r="AL236" s="5">
        <f>Y236*S236</f>
        <v>0</v>
      </c>
      <c r="AM236" s="5">
        <f>Y236*T236</f>
        <v>0</v>
      </c>
      <c r="AN236" s="5">
        <f>Y236*U236</f>
        <v>0</v>
      </c>
      <c r="AO236" s="5">
        <f>Y236*V236</f>
        <v>8.25</v>
      </c>
      <c r="AP236" s="5">
        <f>Y236*W236</f>
        <v>9.9</v>
      </c>
      <c r="AQ236" s="221">
        <f>Y236*X236</f>
        <v>13.200000000000001</v>
      </c>
      <c r="AR236" s="86"/>
    </row>
    <row r="237" spans="1:44" s="22" customFormat="1" ht="21.95" customHeight="1" x14ac:dyDescent="0.25">
      <c r="A237" s="120"/>
      <c r="B237" s="111" t="s">
        <v>2033</v>
      </c>
      <c r="C237" s="4"/>
      <c r="D237" s="4"/>
      <c r="E237" s="4"/>
      <c r="F237" s="4"/>
      <c r="G237" s="84"/>
      <c r="H237" s="84"/>
      <c r="I237" s="84"/>
      <c r="J237" s="84"/>
      <c r="K237" s="84"/>
      <c r="L237" s="147"/>
      <c r="M237" s="84"/>
      <c r="N237" s="84"/>
      <c r="O237" s="84"/>
      <c r="P237" s="84"/>
      <c r="Q237" s="84"/>
      <c r="R237" s="147"/>
      <c r="S237" s="84"/>
      <c r="T237" s="84"/>
      <c r="U237" s="84"/>
      <c r="V237" s="84"/>
      <c r="W237" s="84"/>
      <c r="X237" s="147"/>
      <c r="Y237" s="221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5"/>
      <c r="AM237" s="5"/>
      <c r="AN237" s="5"/>
      <c r="AO237" s="5"/>
      <c r="AP237" s="5"/>
      <c r="AQ237" s="221"/>
      <c r="AR237" s="86"/>
    </row>
    <row r="238" spans="1:44" s="22" customFormat="1" ht="21.95" customHeight="1" x14ac:dyDescent="0.25">
      <c r="A238" s="120"/>
      <c r="B238" s="111" t="s">
        <v>2034</v>
      </c>
      <c r="C238" s="4"/>
      <c r="D238" s="4"/>
      <c r="E238" s="4"/>
      <c r="F238" s="4"/>
      <c r="G238" s="84"/>
      <c r="H238" s="84"/>
      <c r="I238" s="84"/>
      <c r="J238" s="84"/>
      <c r="K238" s="84"/>
      <c r="L238" s="147"/>
      <c r="M238" s="84"/>
      <c r="N238" s="84"/>
      <c r="O238" s="84"/>
      <c r="P238" s="84"/>
      <c r="Q238" s="84"/>
      <c r="R238" s="147"/>
      <c r="S238" s="84"/>
      <c r="T238" s="84"/>
      <c r="U238" s="84"/>
      <c r="V238" s="84"/>
      <c r="W238" s="84"/>
      <c r="X238" s="147"/>
      <c r="Y238" s="221"/>
      <c r="Z238" s="222"/>
      <c r="AA238" s="222"/>
      <c r="AB238" s="222"/>
      <c r="AC238" s="222"/>
      <c r="AD238" s="222"/>
      <c r="AE238" s="222"/>
      <c r="AF238" s="222"/>
      <c r="AG238" s="222"/>
      <c r="AH238" s="222"/>
      <c r="AI238" s="222"/>
      <c r="AJ238" s="222"/>
      <c r="AK238" s="222"/>
      <c r="AL238" s="5"/>
      <c r="AM238" s="5"/>
      <c r="AN238" s="5"/>
      <c r="AO238" s="5"/>
      <c r="AP238" s="5"/>
      <c r="AQ238" s="221"/>
      <c r="AR238" s="86"/>
    </row>
    <row r="239" spans="1:44" s="22" customFormat="1" ht="21.95" customHeight="1" x14ac:dyDescent="0.25">
      <c r="A239" s="120"/>
      <c r="B239" s="82" t="s">
        <v>2035</v>
      </c>
      <c r="C239" s="4"/>
      <c r="D239" s="4"/>
      <c r="E239" s="4"/>
      <c r="F239" s="4"/>
      <c r="G239" s="84"/>
      <c r="H239" s="84"/>
      <c r="I239" s="84"/>
      <c r="J239" s="84"/>
      <c r="K239" s="84"/>
      <c r="L239" s="147"/>
      <c r="M239" s="84"/>
      <c r="N239" s="84"/>
      <c r="O239" s="84"/>
      <c r="P239" s="84"/>
      <c r="Q239" s="84"/>
      <c r="R239" s="147"/>
      <c r="S239" s="84"/>
      <c r="T239" s="84"/>
      <c r="U239" s="84"/>
      <c r="V239" s="84"/>
      <c r="W239" s="84"/>
      <c r="X239" s="147"/>
      <c r="Y239" s="221"/>
      <c r="Z239" s="222"/>
      <c r="AA239" s="222"/>
      <c r="AB239" s="222"/>
      <c r="AC239" s="222"/>
      <c r="AD239" s="222"/>
      <c r="AE239" s="222"/>
      <c r="AF239" s="222"/>
      <c r="AG239" s="222"/>
      <c r="AH239" s="222"/>
      <c r="AI239" s="222"/>
      <c r="AJ239" s="222"/>
      <c r="AK239" s="222"/>
      <c r="AL239" s="5"/>
      <c r="AM239" s="5"/>
      <c r="AN239" s="5"/>
      <c r="AO239" s="5"/>
      <c r="AP239" s="5"/>
      <c r="AQ239" s="221"/>
      <c r="AR239" s="86"/>
    </row>
    <row r="240" spans="1:44" s="22" customFormat="1" ht="21.95" customHeight="1" x14ac:dyDescent="0.25">
      <c r="A240" s="120">
        <v>2311210001</v>
      </c>
      <c r="B240" s="86" t="s">
        <v>2036</v>
      </c>
      <c r="C240" s="4" t="s">
        <v>2037</v>
      </c>
      <c r="D240" s="4" t="s">
        <v>2038</v>
      </c>
      <c r="E240" s="4"/>
      <c r="F240" s="4" t="s">
        <v>1689</v>
      </c>
      <c r="G240" s="84">
        <v>0</v>
      </c>
      <c r="H240" s="84">
        <v>0</v>
      </c>
      <c r="I240" s="156">
        <v>0.82</v>
      </c>
      <c r="J240" s="135">
        <v>3.41</v>
      </c>
      <c r="K240" s="143">
        <v>10.17</v>
      </c>
      <c r="L240" s="147">
        <v>0</v>
      </c>
      <c r="M240" s="84">
        <v>0</v>
      </c>
      <c r="N240" s="84">
        <v>0</v>
      </c>
      <c r="O240" s="84">
        <v>0</v>
      </c>
      <c r="P240" s="84">
        <v>0</v>
      </c>
      <c r="Q240" s="84">
        <v>3</v>
      </c>
      <c r="R240" s="147">
        <v>4</v>
      </c>
      <c r="S240" s="84">
        <v>0</v>
      </c>
      <c r="T240" s="84">
        <v>0</v>
      </c>
      <c r="U240" s="84">
        <v>0</v>
      </c>
      <c r="V240" s="84">
        <v>0</v>
      </c>
      <c r="W240" s="84">
        <v>0.2</v>
      </c>
      <c r="X240" s="147">
        <v>0.22</v>
      </c>
      <c r="Y240" s="222">
        <v>50.2</v>
      </c>
      <c r="Z240" s="222">
        <f t="shared" si="84"/>
        <v>0</v>
      </c>
      <c r="AA240" s="222">
        <f t="shared" si="85"/>
        <v>0</v>
      </c>
      <c r="AB240" s="222">
        <f t="shared" si="86"/>
        <v>41.164000000000001</v>
      </c>
      <c r="AC240" s="222">
        <f t="shared" si="87"/>
        <v>171.18200000000002</v>
      </c>
      <c r="AD240" s="222">
        <f t="shared" si="88"/>
        <v>510.53400000000005</v>
      </c>
      <c r="AE240" s="222">
        <f t="shared" si="89"/>
        <v>0</v>
      </c>
      <c r="AF240" s="222">
        <f t="shared" si="78"/>
        <v>0</v>
      </c>
      <c r="AG240" s="222">
        <f t="shared" si="79"/>
        <v>0</v>
      </c>
      <c r="AH240" s="222">
        <f t="shared" si="80"/>
        <v>0</v>
      </c>
      <c r="AI240" s="222">
        <f t="shared" si="81"/>
        <v>0</v>
      </c>
      <c r="AJ240" s="222">
        <f t="shared" si="82"/>
        <v>150.60000000000002</v>
      </c>
      <c r="AK240" s="222">
        <f t="shared" si="83"/>
        <v>200.8</v>
      </c>
      <c r="AL240" s="5">
        <f t="shared" ref="AL240:AL297" si="90">Y240*S240</f>
        <v>0</v>
      </c>
      <c r="AM240" s="5">
        <f t="shared" ref="AM240:AM297" si="91">Y240*T240</f>
        <v>0</v>
      </c>
      <c r="AN240" s="5">
        <f t="shared" ref="AN240:AN297" si="92">Y240*U240</f>
        <v>0</v>
      </c>
      <c r="AO240" s="5">
        <f t="shared" ref="AO240:AO297" si="93">Y240*V240</f>
        <v>0</v>
      </c>
      <c r="AP240" s="5">
        <f t="shared" ref="AP240:AP297" si="94">Y240*W240</f>
        <v>10.040000000000001</v>
      </c>
      <c r="AQ240" s="221">
        <f t="shared" ref="AQ240:AQ297" si="95">Y240*X240</f>
        <v>11.044</v>
      </c>
      <c r="AR240" s="86"/>
    </row>
    <row r="241" spans="1:44" s="22" customFormat="1" ht="21.95" customHeight="1" x14ac:dyDescent="0.25">
      <c r="A241" s="120">
        <v>2311130066</v>
      </c>
      <c r="B241" s="86" t="s">
        <v>2036</v>
      </c>
      <c r="C241" s="4" t="s">
        <v>2039</v>
      </c>
      <c r="D241" s="4" t="s">
        <v>2040</v>
      </c>
      <c r="E241" s="4"/>
      <c r="F241" s="4" t="s">
        <v>1689</v>
      </c>
      <c r="G241" s="84">
        <v>0</v>
      </c>
      <c r="H241" s="84">
        <v>0</v>
      </c>
      <c r="I241" s="156">
        <v>0.3</v>
      </c>
      <c r="J241" s="135">
        <v>1.24</v>
      </c>
      <c r="K241" s="143">
        <v>3.7</v>
      </c>
      <c r="L241" s="147">
        <v>0</v>
      </c>
      <c r="M241" s="84">
        <v>0</v>
      </c>
      <c r="N241" s="84">
        <v>0</v>
      </c>
      <c r="O241" s="84">
        <v>0</v>
      </c>
      <c r="P241" s="84">
        <v>0</v>
      </c>
      <c r="Q241" s="84">
        <v>3</v>
      </c>
      <c r="R241" s="147">
        <v>5</v>
      </c>
      <c r="S241" s="84">
        <v>0</v>
      </c>
      <c r="T241" s="84">
        <v>0</v>
      </c>
      <c r="U241" s="84">
        <v>0</v>
      </c>
      <c r="V241" s="84">
        <v>0</v>
      </c>
      <c r="W241" s="84">
        <v>2.5</v>
      </c>
      <c r="X241" s="147">
        <v>4</v>
      </c>
      <c r="Y241" s="222">
        <v>41</v>
      </c>
      <c r="Z241" s="222">
        <f t="shared" si="84"/>
        <v>0</v>
      </c>
      <c r="AA241" s="222">
        <f t="shared" si="85"/>
        <v>0</v>
      </c>
      <c r="AB241" s="222">
        <f t="shared" si="86"/>
        <v>12.299999999999999</v>
      </c>
      <c r="AC241" s="222">
        <f t="shared" si="87"/>
        <v>50.839999999999996</v>
      </c>
      <c r="AD241" s="222">
        <f t="shared" si="88"/>
        <v>151.70000000000002</v>
      </c>
      <c r="AE241" s="222">
        <f t="shared" si="89"/>
        <v>0</v>
      </c>
      <c r="AF241" s="222">
        <f t="shared" si="78"/>
        <v>0</v>
      </c>
      <c r="AG241" s="222">
        <f t="shared" si="79"/>
        <v>0</v>
      </c>
      <c r="AH241" s="222">
        <f t="shared" si="80"/>
        <v>0</v>
      </c>
      <c r="AI241" s="222">
        <f t="shared" si="81"/>
        <v>0</v>
      </c>
      <c r="AJ241" s="222">
        <f t="shared" si="82"/>
        <v>123</v>
      </c>
      <c r="AK241" s="222">
        <f t="shared" si="83"/>
        <v>205</v>
      </c>
      <c r="AL241" s="5">
        <f t="shared" si="90"/>
        <v>0</v>
      </c>
      <c r="AM241" s="5">
        <f t="shared" si="91"/>
        <v>0</v>
      </c>
      <c r="AN241" s="5">
        <f t="shared" si="92"/>
        <v>0</v>
      </c>
      <c r="AO241" s="5">
        <f t="shared" si="93"/>
        <v>0</v>
      </c>
      <c r="AP241" s="5">
        <f t="shared" si="94"/>
        <v>102.5</v>
      </c>
      <c r="AQ241" s="221">
        <f t="shared" si="95"/>
        <v>164</v>
      </c>
      <c r="AR241" s="86"/>
    </row>
    <row r="242" spans="1:44" s="22" customFormat="1" ht="21.95" customHeight="1" x14ac:dyDescent="0.25">
      <c r="A242" s="120">
        <v>2311350001</v>
      </c>
      <c r="B242" s="86" t="s">
        <v>2036</v>
      </c>
      <c r="C242" s="4" t="s">
        <v>2041</v>
      </c>
      <c r="D242" s="4" t="s">
        <v>2042</v>
      </c>
      <c r="E242" s="4"/>
      <c r="F242" s="4" t="s">
        <v>1689</v>
      </c>
      <c r="G242" s="84">
        <v>0</v>
      </c>
      <c r="H242" s="84">
        <v>0</v>
      </c>
      <c r="I242" s="156">
        <v>1.04</v>
      </c>
      <c r="J242" s="135">
        <v>4.34</v>
      </c>
      <c r="K242" s="143">
        <v>12.9</v>
      </c>
      <c r="L242" s="147">
        <v>0</v>
      </c>
      <c r="M242" s="84">
        <v>0</v>
      </c>
      <c r="N242" s="84">
        <v>0</v>
      </c>
      <c r="O242" s="84">
        <v>0</v>
      </c>
      <c r="P242" s="84">
        <v>0</v>
      </c>
      <c r="Q242" s="84">
        <v>5</v>
      </c>
      <c r="R242" s="147">
        <v>10</v>
      </c>
      <c r="S242" s="84">
        <v>0</v>
      </c>
      <c r="T242" s="84">
        <v>0</v>
      </c>
      <c r="U242" s="84">
        <v>0</v>
      </c>
      <c r="V242" s="84">
        <v>0</v>
      </c>
      <c r="W242" s="84">
        <v>5</v>
      </c>
      <c r="X242" s="147">
        <v>8</v>
      </c>
      <c r="Y242" s="222">
        <v>57.8</v>
      </c>
      <c r="Z242" s="222">
        <f t="shared" si="84"/>
        <v>0</v>
      </c>
      <c r="AA242" s="222">
        <f t="shared" si="85"/>
        <v>0</v>
      </c>
      <c r="AB242" s="222">
        <f t="shared" si="86"/>
        <v>60.112000000000002</v>
      </c>
      <c r="AC242" s="222">
        <f t="shared" si="87"/>
        <v>250.85199999999998</v>
      </c>
      <c r="AD242" s="222">
        <f t="shared" si="88"/>
        <v>745.62</v>
      </c>
      <c r="AE242" s="222">
        <f t="shared" si="89"/>
        <v>0</v>
      </c>
      <c r="AF242" s="222">
        <f t="shared" si="78"/>
        <v>0</v>
      </c>
      <c r="AG242" s="222">
        <f t="shared" si="79"/>
        <v>0</v>
      </c>
      <c r="AH242" s="222">
        <f t="shared" si="80"/>
        <v>0</v>
      </c>
      <c r="AI242" s="222">
        <f t="shared" si="81"/>
        <v>0</v>
      </c>
      <c r="AJ242" s="222">
        <f t="shared" si="82"/>
        <v>289</v>
      </c>
      <c r="AK242" s="222">
        <f t="shared" si="83"/>
        <v>578</v>
      </c>
      <c r="AL242" s="5">
        <f t="shared" si="90"/>
        <v>0</v>
      </c>
      <c r="AM242" s="5">
        <f t="shared" si="91"/>
        <v>0</v>
      </c>
      <c r="AN242" s="5">
        <f t="shared" si="92"/>
        <v>0</v>
      </c>
      <c r="AO242" s="5">
        <f t="shared" si="93"/>
        <v>0</v>
      </c>
      <c r="AP242" s="5">
        <f t="shared" si="94"/>
        <v>289</v>
      </c>
      <c r="AQ242" s="221">
        <f t="shared" si="95"/>
        <v>462.4</v>
      </c>
      <c r="AR242" s="86"/>
    </row>
    <row r="243" spans="1:44" s="22" customFormat="1" ht="21.95" customHeight="1" x14ac:dyDescent="0.25">
      <c r="A243" s="120">
        <v>2311130003</v>
      </c>
      <c r="B243" s="86" t="s">
        <v>2036</v>
      </c>
      <c r="C243" s="4" t="s">
        <v>2043</v>
      </c>
      <c r="D243" s="4" t="s">
        <v>2044</v>
      </c>
      <c r="E243" s="4"/>
      <c r="F243" s="4" t="s">
        <v>1689</v>
      </c>
      <c r="G243" s="84">
        <v>0</v>
      </c>
      <c r="H243" s="84">
        <v>0</v>
      </c>
      <c r="I243" s="156">
        <v>7.0000000000000007E-2</v>
      </c>
      <c r="J243" s="135">
        <v>0.31</v>
      </c>
      <c r="K243" s="143">
        <v>0.92</v>
      </c>
      <c r="L243" s="147">
        <v>0</v>
      </c>
      <c r="M243" s="84">
        <v>0</v>
      </c>
      <c r="N243" s="84">
        <v>0</v>
      </c>
      <c r="O243" s="84">
        <v>0</v>
      </c>
      <c r="P243" s="84">
        <v>0</v>
      </c>
      <c r="Q243" s="84">
        <v>0.5</v>
      </c>
      <c r="R243" s="147">
        <v>0.5</v>
      </c>
      <c r="S243" s="84">
        <v>0</v>
      </c>
      <c r="T243" s="84">
        <v>0</v>
      </c>
      <c r="U243" s="84">
        <v>0</v>
      </c>
      <c r="V243" s="84">
        <v>0</v>
      </c>
      <c r="W243" s="84">
        <v>0.3</v>
      </c>
      <c r="X243" s="147">
        <v>0.5</v>
      </c>
      <c r="Y243" s="221">
        <v>48.37</v>
      </c>
      <c r="Z243" s="222">
        <f t="shared" si="84"/>
        <v>0</v>
      </c>
      <c r="AA243" s="222">
        <f t="shared" si="85"/>
        <v>0</v>
      </c>
      <c r="AB243" s="222">
        <f t="shared" si="86"/>
        <v>3.3859000000000004</v>
      </c>
      <c r="AC243" s="222">
        <f t="shared" si="87"/>
        <v>14.9947</v>
      </c>
      <c r="AD243" s="222">
        <f t="shared" si="88"/>
        <v>44.500399999999999</v>
      </c>
      <c r="AE243" s="222">
        <f t="shared" si="89"/>
        <v>0</v>
      </c>
      <c r="AF243" s="222">
        <f t="shared" si="78"/>
        <v>0</v>
      </c>
      <c r="AG243" s="222">
        <f t="shared" si="79"/>
        <v>0</v>
      </c>
      <c r="AH243" s="222">
        <f t="shared" si="80"/>
        <v>0</v>
      </c>
      <c r="AI243" s="222">
        <f t="shared" si="81"/>
        <v>0</v>
      </c>
      <c r="AJ243" s="222">
        <f t="shared" si="82"/>
        <v>24.184999999999999</v>
      </c>
      <c r="AK243" s="222">
        <f t="shared" si="83"/>
        <v>24.184999999999999</v>
      </c>
      <c r="AL243" s="5">
        <f t="shared" si="90"/>
        <v>0</v>
      </c>
      <c r="AM243" s="5">
        <f t="shared" si="91"/>
        <v>0</v>
      </c>
      <c r="AN243" s="5">
        <f t="shared" si="92"/>
        <v>0</v>
      </c>
      <c r="AO243" s="5">
        <f t="shared" si="93"/>
        <v>0</v>
      </c>
      <c r="AP243" s="5">
        <f t="shared" si="94"/>
        <v>14.510999999999999</v>
      </c>
      <c r="AQ243" s="221">
        <f t="shared" si="95"/>
        <v>24.184999999999999</v>
      </c>
      <c r="AR243" s="86"/>
    </row>
    <row r="244" spans="1:44" s="22" customFormat="1" ht="21.95" customHeight="1" x14ac:dyDescent="0.25">
      <c r="A244" s="120">
        <v>2311220037</v>
      </c>
      <c r="B244" s="86" t="s">
        <v>2045</v>
      </c>
      <c r="C244" s="4" t="s">
        <v>2046</v>
      </c>
      <c r="D244" s="4"/>
      <c r="E244" s="4" t="s">
        <v>595</v>
      </c>
      <c r="F244" s="4" t="s">
        <v>1689</v>
      </c>
      <c r="G244" s="84">
        <v>0</v>
      </c>
      <c r="H244" s="84">
        <v>0</v>
      </c>
      <c r="I244" s="156">
        <v>0.17</v>
      </c>
      <c r="J244" s="135">
        <v>0.71</v>
      </c>
      <c r="K244" s="135">
        <v>2.13</v>
      </c>
      <c r="L244" s="147">
        <v>0</v>
      </c>
      <c r="M244" s="84">
        <v>0</v>
      </c>
      <c r="N244" s="84">
        <v>0</v>
      </c>
      <c r="O244" s="84">
        <v>0</v>
      </c>
      <c r="P244" s="84">
        <v>0</v>
      </c>
      <c r="Q244" s="84">
        <v>1.3</v>
      </c>
      <c r="R244" s="147">
        <v>1.5</v>
      </c>
      <c r="S244" s="84">
        <v>0</v>
      </c>
      <c r="T244" s="84">
        <v>0</v>
      </c>
      <c r="U244" s="84">
        <v>0</v>
      </c>
      <c r="V244" s="84">
        <v>0</v>
      </c>
      <c r="W244" s="84">
        <v>0.3</v>
      </c>
      <c r="X244" s="147">
        <v>0.3</v>
      </c>
      <c r="Y244" s="229">
        <v>48.36</v>
      </c>
      <c r="Z244" s="222">
        <f t="shared" si="84"/>
        <v>0</v>
      </c>
      <c r="AA244" s="222">
        <f t="shared" si="85"/>
        <v>0</v>
      </c>
      <c r="AB244" s="222">
        <f t="shared" si="86"/>
        <v>8.2211999999999996</v>
      </c>
      <c r="AC244" s="222">
        <f t="shared" si="87"/>
        <v>34.335599999999999</v>
      </c>
      <c r="AD244" s="222">
        <f t="shared" si="88"/>
        <v>103.0068</v>
      </c>
      <c r="AE244" s="222">
        <f t="shared" si="89"/>
        <v>0</v>
      </c>
      <c r="AF244" s="222">
        <f t="shared" si="78"/>
        <v>0</v>
      </c>
      <c r="AG244" s="222">
        <f t="shared" si="79"/>
        <v>0</v>
      </c>
      <c r="AH244" s="222">
        <f t="shared" si="80"/>
        <v>0</v>
      </c>
      <c r="AI244" s="222">
        <f t="shared" si="81"/>
        <v>0</v>
      </c>
      <c r="AJ244" s="222">
        <f t="shared" si="82"/>
        <v>62.868000000000002</v>
      </c>
      <c r="AK244" s="222">
        <f t="shared" si="83"/>
        <v>72.539999999999992</v>
      </c>
      <c r="AL244" s="5">
        <f t="shared" si="90"/>
        <v>0</v>
      </c>
      <c r="AM244" s="5">
        <f t="shared" si="91"/>
        <v>0</v>
      </c>
      <c r="AN244" s="5">
        <f t="shared" si="92"/>
        <v>0</v>
      </c>
      <c r="AO244" s="5">
        <f t="shared" si="93"/>
        <v>0</v>
      </c>
      <c r="AP244" s="5">
        <f t="shared" si="94"/>
        <v>14.507999999999999</v>
      </c>
      <c r="AQ244" s="221">
        <f t="shared" si="95"/>
        <v>14.507999999999999</v>
      </c>
      <c r="AR244" s="86"/>
    </row>
    <row r="245" spans="1:44" s="22" customFormat="1" ht="21.95" customHeight="1" x14ac:dyDescent="0.25">
      <c r="A245" s="107" t="s">
        <v>2047</v>
      </c>
      <c r="B245" s="86" t="s">
        <v>2048</v>
      </c>
      <c r="C245" s="4" t="s">
        <v>2049</v>
      </c>
      <c r="D245" s="4" t="s">
        <v>2050</v>
      </c>
      <c r="E245" s="4"/>
      <c r="F245" s="4" t="s">
        <v>1689</v>
      </c>
      <c r="G245" s="84">
        <v>0</v>
      </c>
      <c r="H245" s="84">
        <v>0</v>
      </c>
      <c r="I245" s="84">
        <v>0</v>
      </c>
      <c r="J245" s="135">
        <v>0.14000000000000001</v>
      </c>
      <c r="K245" s="135">
        <v>0.43</v>
      </c>
      <c r="L245" s="147">
        <v>0</v>
      </c>
      <c r="M245" s="84">
        <v>0</v>
      </c>
      <c r="N245" s="84">
        <v>0</v>
      </c>
      <c r="O245" s="84">
        <v>0</v>
      </c>
      <c r="P245" s="84">
        <v>0</v>
      </c>
      <c r="Q245" s="84">
        <v>0.12</v>
      </c>
      <c r="R245" s="147">
        <v>0.2</v>
      </c>
      <c r="S245" s="84">
        <v>0</v>
      </c>
      <c r="T245" s="84">
        <v>0</v>
      </c>
      <c r="U245" s="84">
        <v>0</v>
      </c>
      <c r="V245" s="84">
        <v>0</v>
      </c>
      <c r="W245" s="84">
        <v>0.12</v>
      </c>
      <c r="X245" s="147">
        <v>0.2</v>
      </c>
      <c r="Y245" s="221">
        <v>78.599999999999994</v>
      </c>
      <c r="Z245" s="222">
        <f t="shared" si="84"/>
        <v>0</v>
      </c>
      <c r="AA245" s="222">
        <f t="shared" si="85"/>
        <v>0</v>
      </c>
      <c r="AB245" s="222">
        <f t="shared" si="86"/>
        <v>0</v>
      </c>
      <c r="AC245" s="222">
        <f t="shared" si="87"/>
        <v>11.004</v>
      </c>
      <c r="AD245" s="222">
        <f t="shared" si="88"/>
        <v>33.797999999999995</v>
      </c>
      <c r="AE245" s="222">
        <f t="shared" si="89"/>
        <v>0</v>
      </c>
      <c r="AF245" s="222">
        <f t="shared" si="78"/>
        <v>0</v>
      </c>
      <c r="AG245" s="222">
        <f t="shared" si="79"/>
        <v>0</v>
      </c>
      <c r="AH245" s="222">
        <f t="shared" si="80"/>
        <v>0</v>
      </c>
      <c r="AI245" s="222">
        <f t="shared" si="81"/>
        <v>0</v>
      </c>
      <c r="AJ245" s="222">
        <f t="shared" si="82"/>
        <v>9.4319999999999986</v>
      </c>
      <c r="AK245" s="222">
        <f t="shared" si="83"/>
        <v>15.719999999999999</v>
      </c>
      <c r="AL245" s="5">
        <f t="shared" si="90"/>
        <v>0</v>
      </c>
      <c r="AM245" s="5">
        <f t="shared" si="91"/>
        <v>0</v>
      </c>
      <c r="AN245" s="5">
        <f t="shared" si="92"/>
        <v>0</v>
      </c>
      <c r="AO245" s="5">
        <f t="shared" si="93"/>
        <v>0</v>
      </c>
      <c r="AP245" s="5">
        <f t="shared" si="94"/>
        <v>9.4319999999999986</v>
      </c>
      <c r="AQ245" s="221">
        <f t="shared" si="95"/>
        <v>15.719999999999999</v>
      </c>
      <c r="AR245" s="86"/>
    </row>
    <row r="246" spans="1:44" s="22" customFormat="1" ht="21.95" customHeight="1" x14ac:dyDescent="0.25">
      <c r="A246" s="120"/>
      <c r="B246" s="82" t="s">
        <v>2051</v>
      </c>
      <c r="C246" s="4"/>
      <c r="D246" s="4"/>
      <c r="E246" s="4"/>
      <c r="F246" s="4"/>
      <c r="G246" s="84"/>
      <c r="H246" s="84"/>
      <c r="I246" s="84"/>
      <c r="J246" s="84"/>
      <c r="K246" s="84"/>
      <c r="L246" s="147"/>
      <c r="M246" s="84"/>
      <c r="N246" s="84"/>
      <c r="O246" s="84"/>
      <c r="P246" s="84"/>
      <c r="Q246" s="84"/>
      <c r="R246" s="147"/>
      <c r="S246" s="84"/>
      <c r="T246" s="84"/>
      <c r="U246" s="84"/>
      <c r="V246" s="84"/>
      <c r="W246" s="84"/>
      <c r="X246" s="147"/>
      <c r="Y246" s="221"/>
      <c r="Z246" s="222"/>
      <c r="AA246" s="222"/>
      <c r="AB246" s="222"/>
      <c r="AC246" s="222"/>
      <c r="AD246" s="222"/>
      <c r="AE246" s="222"/>
      <c r="AF246" s="222"/>
      <c r="AG246" s="222"/>
      <c r="AH246" s="222"/>
      <c r="AI246" s="222"/>
      <c r="AJ246" s="222"/>
      <c r="AK246" s="222"/>
      <c r="AL246" s="5"/>
      <c r="AM246" s="5"/>
      <c r="AN246" s="5"/>
      <c r="AO246" s="5"/>
      <c r="AP246" s="5"/>
      <c r="AQ246" s="221"/>
      <c r="AR246" s="86"/>
    </row>
    <row r="247" spans="1:44" s="22" customFormat="1" ht="21.95" customHeight="1" x14ac:dyDescent="0.25">
      <c r="A247" s="121" t="s">
        <v>2052</v>
      </c>
      <c r="B247" s="86" t="s">
        <v>2053</v>
      </c>
      <c r="C247" s="4" t="s">
        <v>2054</v>
      </c>
      <c r="D247" s="12" t="s">
        <v>2055</v>
      </c>
      <c r="E247" s="12" t="s">
        <v>2283</v>
      </c>
      <c r="F247" s="4" t="s">
        <v>1689</v>
      </c>
      <c r="G247" s="119">
        <v>0</v>
      </c>
      <c r="H247" s="119">
        <v>0</v>
      </c>
      <c r="I247" s="119">
        <v>0</v>
      </c>
      <c r="J247" s="119">
        <v>1.8</v>
      </c>
      <c r="K247" s="119">
        <v>5.36</v>
      </c>
      <c r="L247" s="119">
        <v>0</v>
      </c>
      <c r="M247" s="119">
        <v>0</v>
      </c>
      <c r="N247" s="119">
        <v>0</v>
      </c>
      <c r="O247" s="119">
        <v>0</v>
      </c>
      <c r="P247" s="119">
        <v>1.7</v>
      </c>
      <c r="Q247" s="119">
        <v>1.8</v>
      </c>
      <c r="R247" s="119">
        <v>11.4</v>
      </c>
      <c r="S247" s="119">
        <v>0</v>
      </c>
      <c r="T247" s="119">
        <v>0</v>
      </c>
      <c r="U247" s="119">
        <v>0</v>
      </c>
      <c r="V247" s="119">
        <v>0.7</v>
      </c>
      <c r="W247" s="119">
        <v>1.8</v>
      </c>
      <c r="X247" s="119">
        <v>8</v>
      </c>
      <c r="Y247" s="221">
        <v>69.81</v>
      </c>
      <c r="Z247" s="222">
        <f t="shared" si="84"/>
        <v>0</v>
      </c>
      <c r="AA247" s="222">
        <f t="shared" si="85"/>
        <v>0</v>
      </c>
      <c r="AB247" s="222">
        <f t="shared" si="86"/>
        <v>0</v>
      </c>
      <c r="AC247" s="222">
        <f t="shared" si="87"/>
        <v>125.658</v>
      </c>
      <c r="AD247" s="222">
        <f t="shared" si="88"/>
        <v>374.18160000000006</v>
      </c>
      <c r="AE247" s="222">
        <f t="shared" si="89"/>
        <v>0</v>
      </c>
      <c r="AF247" s="222">
        <f t="shared" si="78"/>
        <v>0</v>
      </c>
      <c r="AG247" s="222">
        <f t="shared" si="79"/>
        <v>0</v>
      </c>
      <c r="AH247" s="222">
        <f t="shared" si="80"/>
        <v>0</v>
      </c>
      <c r="AI247" s="222">
        <f t="shared" si="81"/>
        <v>118.67700000000001</v>
      </c>
      <c r="AJ247" s="222">
        <f t="shared" si="82"/>
        <v>125.658</v>
      </c>
      <c r="AK247" s="222">
        <f t="shared" si="83"/>
        <v>795.83400000000006</v>
      </c>
      <c r="AL247" s="5">
        <f t="shared" si="90"/>
        <v>0</v>
      </c>
      <c r="AM247" s="5">
        <f t="shared" si="91"/>
        <v>0</v>
      </c>
      <c r="AN247" s="5">
        <f t="shared" si="92"/>
        <v>0</v>
      </c>
      <c r="AO247" s="5">
        <f t="shared" si="93"/>
        <v>48.866999999999997</v>
      </c>
      <c r="AP247" s="5">
        <f t="shared" si="94"/>
        <v>125.658</v>
      </c>
      <c r="AQ247" s="221">
        <f t="shared" si="95"/>
        <v>558.48</v>
      </c>
      <c r="AR247" s="86"/>
    </row>
    <row r="248" spans="1:44" s="22" customFormat="1" ht="21.95" customHeight="1" x14ac:dyDescent="0.25">
      <c r="A248" s="121" t="s">
        <v>2056</v>
      </c>
      <c r="B248" s="86" t="s">
        <v>2053</v>
      </c>
      <c r="C248" s="4" t="s">
        <v>2054</v>
      </c>
      <c r="D248" s="12" t="s">
        <v>2055</v>
      </c>
      <c r="E248" s="12" t="s">
        <v>2284</v>
      </c>
      <c r="F248" s="4" t="s">
        <v>1689</v>
      </c>
      <c r="G248" s="84">
        <v>0</v>
      </c>
      <c r="H248" s="84">
        <v>0</v>
      </c>
      <c r="I248" s="84">
        <v>0</v>
      </c>
      <c r="J248" s="84">
        <v>1.37</v>
      </c>
      <c r="K248" s="84">
        <v>4.07</v>
      </c>
      <c r="L248" s="147">
        <v>0</v>
      </c>
      <c r="M248" s="84">
        <v>0</v>
      </c>
      <c r="N248" s="84">
        <v>0</v>
      </c>
      <c r="O248" s="84">
        <v>0</v>
      </c>
      <c r="P248" s="84">
        <v>0.5</v>
      </c>
      <c r="Q248" s="84">
        <v>1</v>
      </c>
      <c r="R248" s="147">
        <v>1.3</v>
      </c>
      <c r="S248" s="84">
        <v>0</v>
      </c>
      <c r="T248" s="84">
        <v>0</v>
      </c>
      <c r="U248" s="84">
        <v>0</v>
      </c>
      <c r="V248" s="84">
        <v>0.5</v>
      </c>
      <c r="W248" s="84">
        <v>1</v>
      </c>
      <c r="X248" s="147">
        <v>1.3</v>
      </c>
      <c r="Y248" s="221">
        <v>69.48</v>
      </c>
      <c r="Z248" s="222">
        <f t="shared" si="84"/>
        <v>0</v>
      </c>
      <c r="AA248" s="222">
        <f t="shared" si="85"/>
        <v>0</v>
      </c>
      <c r="AB248" s="222">
        <f t="shared" si="86"/>
        <v>0</v>
      </c>
      <c r="AC248" s="222">
        <f t="shared" si="87"/>
        <v>95.187600000000018</v>
      </c>
      <c r="AD248" s="222">
        <f t="shared" si="88"/>
        <v>282.78360000000004</v>
      </c>
      <c r="AE248" s="222">
        <f t="shared" si="89"/>
        <v>0</v>
      </c>
      <c r="AF248" s="222">
        <f t="shared" si="78"/>
        <v>0</v>
      </c>
      <c r="AG248" s="222">
        <f t="shared" si="79"/>
        <v>0</v>
      </c>
      <c r="AH248" s="222">
        <f t="shared" si="80"/>
        <v>0</v>
      </c>
      <c r="AI248" s="222">
        <f t="shared" si="81"/>
        <v>34.74</v>
      </c>
      <c r="AJ248" s="222">
        <f t="shared" si="82"/>
        <v>69.48</v>
      </c>
      <c r="AK248" s="222">
        <f t="shared" si="83"/>
        <v>90.324000000000012</v>
      </c>
      <c r="AL248" s="5">
        <f t="shared" si="90"/>
        <v>0</v>
      </c>
      <c r="AM248" s="5">
        <f t="shared" si="91"/>
        <v>0</v>
      </c>
      <c r="AN248" s="5">
        <f t="shared" si="92"/>
        <v>0</v>
      </c>
      <c r="AO248" s="5">
        <f t="shared" si="93"/>
        <v>34.74</v>
      </c>
      <c r="AP248" s="5">
        <f t="shared" si="94"/>
        <v>69.48</v>
      </c>
      <c r="AQ248" s="221">
        <f t="shared" si="95"/>
        <v>90.324000000000012</v>
      </c>
      <c r="AR248" s="86"/>
    </row>
    <row r="249" spans="1:44" s="22" customFormat="1" ht="21.95" customHeight="1" x14ac:dyDescent="0.25">
      <c r="A249" s="121" t="s">
        <v>2057</v>
      </c>
      <c r="B249" s="86" t="s">
        <v>2053</v>
      </c>
      <c r="C249" s="12" t="s">
        <v>2058</v>
      </c>
      <c r="D249" s="12" t="s">
        <v>2059</v>
      </c>
      <c r="E249" s="4" t="s">
        <v>2285</v>
      </c>
      <c r="F249" s="4" t="s">
        <v>1689</v>
      </c>
      <c r="G249" s="119">
        <v>0</v>
      </c>
      <c r="H249" s="119">
        <v>0</v>
      </c>
      <c r="I249" s="119">
        <v>0</v>
      </c>
      <c r="J249" s="119">
        <v>0.2</v>
      </c>
      <c r="K249" s="119">
        <v>0.6</v>
      </c>
      <c r="L249" s="119">
        <v>0</v>
      </c>
      <c r="M249" s="119">
        <v>0</v>
      </c>
      <c r="N249" s="119">
        <v>0</v>
      </c>
      <c r="O249" s="119">
        <v>0</v>
      </c>
      <c r="P249" s="119">
        <v>0.14000000000000001</v>
      </c>
      <c r="Q249" s="119">
        <v>0.2</v>
      </c>
      <c r="R249" s="119">
        <v>4.96</v>
      </c>
      <c r="S249" s="119">
        <v>0</v>
      </c>
      <c r="T249" s="119">
        <v>0</v>
      </c>
      <c r="U249" s="119">
        <v>0</v>
      </c>
      <c r="V249" s="119">
        <v>0.14000000000000001</v>
      </c>
      <c r="W249" s="119">
        <v>0.2</v>
      </c>
      <c r="X249" s="119">
        <v>3.1</v>
      </c>
      <c r="Y249" s="221">
        <v>57.05</v>
      </c>
      <c r="Z249" s="222">
        <f t="shared" si="84"/>
        <v>0</v>
      </c>
      <c r="AA249" s="222">
        <f t="shared" si="85"/>
        <v>0</v>
      </c>
      <c r="AB249" s="222">
        <f t="shared" si="86"/>
        <v>0</v>
      </c>
      <c r="AC249" s="222">
        <f t="shared" si="87"/>
        <v>11.41</v>
      </c>
      <c r="AD249" s="222">
        <f t="shared" si="88"/>
        <v>34.229999999999997</v>
      </c>
      <c r="AE249" s="222">
        <f t="shared" si="89"/>
        <v>0</v>
      </c>
      <c r="AF249" s="222">
        <f t="shared" si="78"/>
        <v>0</v>
      </c>
      <c r="AG249" s="222">
        <f t="shared" si="79"/>
        <v>0</v>
      </c>
      <c r="AH249" s="222">
        <f t="shared" si="80"/>
        <v>0</v>
      </c>
      <c r="AI249" s="222">
        <f t="shared" si="81"/>
        <v>7.9870000000000001</v>
      </c>
      <c r="AJ249" s="222">
        <f t="shared" si="82"/>
        <v>11.41</v>
      </c>
      <c r="AK249" s="222">
        <f t="shared" si="83"/>
        <v>282.96799999999996</v>
      </c>
      <c r="AL249" s="5">
        <f t="shared" si="90"/>
        <v>0</v>
      </c>
      <c r="AM249" s="5">
        <f t="shared" si="91"/>
        <v>0</v>
      </c>
      <c r="AN249" s="5">
        <f t="shared" si="92"/>
        <v>0</v>
      </c>
      <c r="AO249" s="5">
        <f t="shared" si="93"/>
        <v>7.9870000000000001</v>
      </c>
      <c r="AP249" s="5">
        <f t="shared" si="94"/>
        <v>11.41</v>
      </c>
      <c r="AQ249" s="221">
        <f t="shared" si="95"/>
        <v>176.85499999999999</v>
      </c>
      <c r="AR249" s="86"/>
    </row>
    <row r="250" spans="1:44" s="22" customFormat="1" ht="21.95" customHeight="1" x14ac:dyDescent="0.25">
      <c r="A250" s="121" t="s">
        <v>2060</v>
      </c>
      <c r="B250" s="86" t="s">
        <v>2053</v>
      </c>
      <c r="C250" s="4" t="s">
        <v>2054</v>
      </c>
      <c r="D250" s="12" t="s">
        <v>2055</v>
      </c>
      <c r="E250" s="12" t="s">
        <v>2286</v>
      </c>
      <c r="F250" s="4" t="s">
        <v>1689</v>
      </c>
      <c r="G250" s="119">
        <v>0</v>
      </c>
      <c r="H250" s="119">
        <v>0</v>
      </c>
      <c r="I250" s="119">
        <v>0</v>
      </c>
      <c r="J250" s="119">
        <v>0.43</v>
      </c>
      <c r="K250" s="119">
        <v>1.27</v>
      </c>
      <c r="L250" s="119">
        <v>0</v>
      </c>
      <c r="M250" s="119">
        <v>0</v>
      </c>
      <c r="N250" s="119">
        <v>0</v>
      </c>
      <c r="O250" s="119">
        <v>0</v>
      </c>
      <c r="P250" s="119">
        <v>0.3</v>
      </c>
      <c r="Q250" s="119">
        <v>0.6</v>
      </c>
      <c r="R250" s="119">
        <v>0.8</v>
      </c>
      <c r="S250" s="119">
        <v>0</v>
      </c>
      <c r="T250" s="119">
        <v>0</v>
      </c>
      <c r="U250" s="119">
        <v>0</v>
      </c>
      <c r="V250" s="119">
        <v>0.3</v>
      </c>
      <c r="W250" s="119">
        <v>0.6</v>
      </c>
      <c r="X250" s="119">
        <v>0.8</v>
      </c>
      <c r="Y250" s="221">
        <v>80.5</v>
      </c>
      <c r="Z250" s="222">
        <f t="shared" si="84"/>
        <v>0</v>
      </c>
      <c r="AA250" s="222">
        <f t="shared" si="85"/>
        <v>0</v>
      </c>
      <c r="AB250" s="222">
        <f t="shared" si="86"/>
        <v>0</v>
      </c>
      <c r="AC250" s="222">
        <f t="shared" si="87"/>
        <v>34.615000000000002</v>
      </c>
      <c r="AD250" s="222">
        <f t="shared" si="88"/>
        <v>102.235</v>
      </c>
      <c r="AE250" s="222">
        <f t="shared" si="89"/>
        <v>0</v>
      </c>
      <c r="AF250" s="222">
        <f t="shared" si="78"/>
        <v>0</v>
      </c>
      <c r="AG250" s="222">
        <f t="shared" si="79"/>
        <v>0</v>
      </c>
      <c r="AH250" s="222">
        <f t="shared" si="80"/>
        <v>0</v>
      </c>
      <c r="AI250" s="222">
        <f t="shared" si="81"/>
        <v>24.15</v>
      </c>
      <c r="AJ250" s="222">
        <f t="shared" si="82"/>
        <v>48.3</v>
      </c>
      <c r="AK250" s="222">
        <f t="shared" si="83"/>
        <v>64.400000000000006</v>
      </c>
      <c r="AL250" s="5">
        <f t="shared" si="90"/>
        <v>0</v>
      </c>
      <c r="AM250" s="5">
        <f t="shared" si="91"/>
        <v>0</v>
      </c>
      <c r="AN250" s="5">
        <f t="shared" si="92"/>
        <v>0</v>
      </c>
      <c r="AO250" s="5">
        <f t="shared" si="93"/>
        <v>24.15</v>
      </c>
      <c r="AP250" s="5">
        <f t="shared" si="94"/>
        <v>48.3</v>
      </c>
      <c r="AQ250" s="221">
        <f t="shared" si="95"/>
        <v>64.400000000000006</v>
      </c>
      <c r="AR250" s="86"/>
    </row>
    <row r="251" spans="1:44" s="22" customFormat="1" ht="21.95" customHeight="1" x14ac:dyDescent="0.25">
      <c r="A251" s="121" t="s">
        <v>2061</v>
      </c>
      <c r="B251" s="86" t="s">
        <v>2053</v>
      </c>
      <c r="C251" s="12" t="s">
        <v>2058</v>
      </c>
      <c r="D251" s="12" t="s">
        <v>2059</v>
      </c>
      <c r="E251" s="4" t="s">
        <v>2287</v>
      </c>
      <c r="F251" s="4" t="s">
        <v>1689</v>
      </c>
      <c r="G251" s="84">
        <v>0</v>
      </c>
      <c r="H251" s="84">
        <v>0</v>
      </c>
      <c r="I251" s="84">
        <v>0</v>
      </c>
      <c r="J251" s="84">
        <v>0.65</v>
      </c>
      <c r="K251" s="84">
        <v>1.93</v>
      </c>
      <c r="L251" s="147">
        <v>0</v>
      </c>
      <c r="M251" s="84">
        <v>0</v>
      </c>
      <c r="N251" s="84">
        <v>0</v>
      </c>
      <c r="O251" s="84">
        <v>0</v>
      </c>
      <c r="P251" s="84">
        <v>0.3</v>
      </c>
      <c r="Q251" s="84">
        <v>0.9</v>
      </c>
      <c r="R251" s="147">
        <v>1</v>
      </c>
      <c r="S251" s="84">
        <v>0</v>
      </c>
      <c r="T251" s="84">
        <v>0</v>
      </c>
      <c r="U251" s="84">
        <v>0</v>
      </c>
      <c r="V251" s="84">
        <v>0.3</v>
      </c>
      <c r="W251" s="84">
        <v>0.9</v>
      </c>
      <c r="X251" s="147">
        <v>1</v>
      </c>
      <c r="Y251" s="221">
        <v>49.83</v>
      </c>
      <c r="Z251" s="222">
        <f t="shared" si="84"/>
        <v>0</v>
      </c>
      <c r="AA251" s="222">
        <f t="shared" si="85"/>
        <v>0</v>
      </c>
      <c r="AB251" s="222">
        <f t="shared" si="86"/>
        <v>0</v>
      </c>
      <c r="AC251" s="222">
        <f t="shared" si="87"/>
        <v>32.389499999999998</v>
      </c>
      <c r="AD251" s="222">
        <f t="shared" si="88"/>
        <v>96.171899999999994</v>
      </c>
      <c r="AE251" s="222">
        <f t="shared" si="89"/>
        <v>0</v>
      </c>
      <c r="AF251" s="222">
        <f t="shared" si="78"/>
        <v>0</v>
      </c>
      <c r="AG251" s="222">
        <f t="shared" si="79"/>
        <v>0</v>
      </c>
      <c r="AH251" s="222">
        <f t="shared" si="80"/>
        <v>0</v>
      </c>
      <c r="AI251" s="222">
        <f t="shared" si="81"/>
        <v>14.948999999999998</v>
      </c>
      <c r="AJ251" s="222">
        <f t="shared" si="82"/>
        <v>44.847000000000001</v>
      </c>
      <c r="AK251" s="222">
        <f t="shared" si="83"/>
        <v>49.83</v>
      </c>
      <c r="AL251" s="5">
        <f t="shared" si="90"/>
        <v>0</v>
      </c>
      <c r="AM251" s="5">
        <f t="shared" si="91"/>
        <v>0</v>
      </c>
      <c r="AN251" s="5">
        <f t="shared" si="92"/>
        <v>0</v>
      </c>
      <c r="AO251" s="5">
        <f t="shared" si="93"/>
        <v>14.948999999999998</v>
      </c>
      <c r="AP251" s="5">
        <f t="shared" si="94"/>
        <v>44.847000000000001</v>
      </c>
      <c r="AQ251" s="221">
        <f t="shared" si="95"/>
        <v>49.83</v>
      </c>
      <c r="AR251" s="86"/>
    </row>
    <row r="252" spans="1:44" s="22" customFormat="1" ht="21.95" customHeight="1" x14ac:dyDescent="0.25">
      <c r="A252" s="14">
        <v>2312225095</v>
      </c>
      <c r="B252" s="86" t="s">
        <v>2053</v>
      </c>
      <c r="C252" s="15" t="s">
        <v>2062</v>
      </c>
      <c r="D252" s="17" t="s">
        <v>2063</v>
      </c>
      <c r="E252" s="16" t="s">
        <v>2288</v>
      </c>
      <c r="F252" s="4" t="s">
        <v>1689</v>
      </c>
      <c r="G252" s="84">
        <v>0</v>
      </c>
      <c r="H252" s="84">
        <v>0</v>
      </c>
      <c r="I252" s="84">
        <v>0</v>
      </c>
      <c r="J252" s="84">
        <v>0.43</v>
      </c>
      <c r="K252" s="84">
        <v>1.27</v>
      </c>
      <c r="L252" s="147">
        <v>0</v>
      </c>
      <c r="M252" s="84">
        <v>0</v>
      </c>
      <c r="N252" s="84">
        <v>0</v>
      </c>
      <c r="O252" s="84">
        <v>0</v>
      </c>
      <c r="P252" s="84">
        <v>0.5</v>
      </c>
      <c r="Q252" s="84">
        <v>1.5</v>
      </c>
      <c r="R252" s="147">
        <v>3</v>
      </c>
      <c r="S252" s="84">
        <v>0</v>
      </c>
      <c r="T252" s="84">
        <v>0</v>
      </c>
      <c r="U252" s="84">
        <v>0</v>
      </c>
      <c r="V252" s="84">
        <v>0.5</v>
      </c>
      <c r="W252" s="84">
        <v>1.5</v>
      </c>
      <c r="X252" s="147">
        <v>3</v>
      </c>
      <c r="Y252" s="221">
        <v>61.14</v>
      </c>
      <c r="Z252" s="222">
        <f t="shared" si="84"/>
        <v>0</v>
      </c>
      <c r="AA252" s="222">
        <f t="shared" si="85"/>
        <v>0</v>
      </c>
      <c r="AB252" s="222">
        <f t="shared" si="86"/>
        <v>0</v>
      </c>
      <c r="AC252" s="222">
        <f t="shared" si="87"/>
        <v>26.290199999999999</v>
      </c>
      <c r="AD252" s="222">
        <f t="shared" si="88"/>
        <v>77.647800000000004</v>
      </c>
      <c r="AE252" s="222">
        <f t="shared" si="89"/>
        <v>0</v>
      </c>
      <c r="AF252" s="222">
        <f t="shared" si="78"/>
        <v>0</v>
      </c>
      <c r="AG252" s="222">
        <f t="shared" si="79"/>
        <v>0</v>
      </c>
      <c r="AH252" s="222">
        <f t="shared" si="80"/>
        <v>0</v>
      </c>
      <c r="AI252" s="222">
        <f t="shared" si="81"/>
        <v>30.57</v>
      </c>
      <c r="AJ252" s="222">
        <f t="shared" si="82"/>
        <v>91.710000000000008</v>
      </c>
      <c r="AK252" s="222">
        <f t="shared" si="83"/>
        <v>183.42000000000002</v>
      </c>
      <c r="AL252" s="5">
        <f t="shared" si="90"/>
        <v>0</v>
      </c>
      <c r="AM252" s="5">
        <f t="shared" si="91"/>
        <v>0</v>
      </c>
      <c r="AN252" s="5">
        <f t="shared" si="92"/>
        <v>0</v>
      </c>
      <c r="AO252" s="5">
        <f t="shared" si="93"/>
        <v>30.57</v>
      </c>
      <c r="AP252" s="5">
        <f t="shared" si="94"/>
        <v>91.710000000000008</v>
      </c>
      <c r="AQ252" s="221">
        <f t="shared" si="95"/>
        <v>183.42000000000002</v>
      </c>
      <c r="AR252" s="86"/>
    </row>
    <row r="253" spans="1:44" s="22" customFormat="1" ht="21.95" customHeight="1" x14ac:dyDescent="0.25">
      <c r="A253" s="122">
        <v>2312220402</v>
      </c>
      <c r="B253" s="86" t="s">
        <v>2053</v>
      </c>
      <c r="C253" s="15" t="s">
        <v>2062</v>
      </c>
      <c r="D253" s="17" t="s">
        <v>2063</v>
      </c>
      <c r="E253" s="16" t="s">
        <v>2289</v>
      </c>
      <c r="F253" s="4" t="s">
        <v>1689</v>
      </c>
      <c r="G253" s="119">
        <v>0</v>
      </c>
      <c r="H253" s="119">
        <v>0</v>
      </c>
      <c r="I253" s="119">
        <v>0</v>
      </c>
      <c r="J253" s="119">
        <v>1.6</v>
      </c>
      <c r="K253" s="119">
        <v>5.2</v>
      </c>
      <c r="L253" s="119">
        <v>0</v>
      </c>
      <c r="M253" s="119">
        <v>0</v>
      </c>
      <c r="N253" s="119">
        <v>0</v>
      </c>
      <c r="O253" s="119">
        <v>0</v>
      </c>
      <c r="P253" s="119">
        <v>0.7</v>
      </c>
      <c r="Q253" s="119">
        <v>19.100000000000001</v>
      </c>
      <c r="R253" s="119">
        <v>19.100000000000001</v>
      </c>
      <c r="S253" s="119">
        <v>0</v>
      </c>
      <c r="T253" s="119">
        <v>0</v>
      </c>
      <c r="U253" s="119">
        <v>0</v>
      </c>
      <c r="V253" s="119">
        <v>0.7</v>
      </c>
      <c r="W253" s="119">
        <v>13</v>
      </c>
      <c r="X253" s="119">
        <v>15</v>
      </c>
      <c r="Y253" s="221">
        <v>61.14</v>
      </c>
      <c r="Z253" s="222">
        <f t="shared" si="84"/>
        <v>0</v>
      </c>
      <c r="AA253" s="222">
        <f t="shared" si="85"/>
        <v>0</v>
      </c>
      <c r="AB253" s="222">
        <f t="shared" si="86"/>
        <v>0</v>
      </c>
      <c r="AC253" s="222">
        <f t="shared" si="87"/>
        <v>97.824000000000012</v>
      </c>
      <c r="AD253" s="222">
        <f t="shared" si="88"/>
        <v>317.928</v>
      </c>
      <c r="AE253" s="222">
        <f t="shared" si="89"/>
        <v>0</v>
      </c>
      <c r="AF253" s="222">
        <f t="shared" si="78"/>
        <v>0</v>
      </c>
      <c r="AG253" s="222">
        <f t="shared" si="79"/>
        <v>0</v>
      </c>
      <c r="AH253" s="222">
        <f t="shared" si="80"/>
        <v>0</v>
      </c>
      <c r="AI253" s="222">
        <f t="shared" si="81"/>
        <v>42.797999999999995</v>
      </c>
      <c r="AJ253" s="222">
        <f t="shared" si="82"/>
        <v>1167.7740000000001</v>
      </c>
      <c r="AK253" s="222">
        <f t="shared" si="83"/>
        <v>1167.7740000000001</v>
      </c>
      <c r="AL253" s="5">
        <f t="shared" si="90"/>
        <v>0</v>
      </c>
      <c r="AM253" s="5">
        <f t="shared" si="91"/>
        <v>0</v>
      </c>
      <c r="AN253" s="5">
        <f t="shared" si="92"/>
        <v>0</v>
      </c>
      <c r="AO253" s="5">
        <f t="shared" si="93"/>
        <v>42.797999999999995</v>
      </c>
      <c r="AP253" s="5">
        <f t="shared" si="94"/>
        <v>794.82</v>
      </c>
      <c r="AQ253" s="221">
        <f t="shared" si="95"/>
        <v>917.1</v>
      </c>
      <c r="AR253" s="86"/>
    </row>
    <row r="254" spans="1:44" s="22" customFormat="1" ht="21.95" customHeight="1" x14ac:dyDescent="0.25">
      <c r="A254" s="121" t="s">
        <v>2064</v>
      </c>
      <c r="B254" s="86" t="s">
        <v>2053</v>
      </c>
      <c r="C254" s="4" t="s">
        <v>2054</v>
      </c>
      <c r="D254" s="12" t="s">
        <v>2055</v>
      </c>
      <c r="E254" s="16" t="s">
        <v>2290</v>
      </c>
      <c r="F254" s="4" t="s">
        <v>1689</v>
      </c>
      <c r="G254" s="84">
        <v>0</v>
      </c>
      <c r="H254" s="84">
        <v>0</v>
      </c>
      <c r="I254" s="84">
        <v>0</v>
      </c>
      <c r="J254" s="84">
        <v>0.24</v>
      </c>
      <c r="K254" s="84">
        <v>0.6</v>
      </c>
      <c r="L254" s="147">
        <v>0</v>
      </c>
      <c r="M254" s="84">
        <v>0</v>
      </c>
      <c r="N254" s="84">
        <v>0</v>
      </c>
      <c r="O254" s="84">
        <v>0</v>
      </c>
      <c r="P254" s="84">
        <v>0.1</v>
      </c>
      <c r="Q254" s="84">
        <v>6</v>
      </c>
      <c r="R254" s="147">
        <v>7.2</v>
      </c>
      <c r="S254" s="84">
        <v>0</v>
      </c>
      <c r="T254" s="84">
        <v>0</v>
      </c>
      <c r="U254" s="84">
        <v>0</v>
      </c>
      <c r="V254" s="84">
        <v>0.1</v>
      </c>
      <c r="W254" s="84">
        <v>6</v>
      </c>
      <c r="X254" s="147">
        <v>6.2</v>
      </c>
      <c r="Y254" s="221">
        <v>84.1</v>
      </c>
      <c r="Z254" s="222">
        <f t="shared" si="84"/>
        <v>0</v>
      </c>
      <c r="AA254" s="222">
        <f t="shared" si="85"/>
        <v>0</v>
      </c>
      <c r="AB254" s="222">
        <f t="shared" si="86"/>
        <v>0</v>
      </c>
      <c r="AC254" s="222">
        <f t="shared" si="87"/>
        <v>20.183999999999997</v>
      </c>
      <c r="AD254" s="222">
        <f t="shared" si="88"/>
        <v>50.459999999999994</v>
      </c>
      <c r="AE254" s="222">
        <f t="shared" si="89"/>
        <v>0</v>
      </c>
      <c r="AF254" s="222">
        <f t="shared" ref="AF254:AF315" si="96">Y254*M254</f>
        <v>0</v>
      </c>
      <c r="AG254" s="222">
        <f t="shared" ref="AG254:AG315" si="97">Y254*N254</f>
        <v>0</v>
      </c>
      <c r="AH254" s="222">
        <f t="shared" ref="AH254:AH315" si="98">Y254*O254</f>
        <v>0</v>
      </c>
      <c r="AI254" s="222">
        <f t="shared" ref="AI254:AI315" si="99">Y254*P254</f>
        <v>8.41</v>
      </c>
      <c r="AJ254" s="222">
        <f t="shared" ref="AJ254:AJ315" si="100">Y254*Q254</f>
        <v>504.59999999999997</v>
      </c>
      <c r="AK254" s="222">
        <f t="shared" ref="AK254:AK315" si="101">Y254*R254</f>
        <v>605.52</v>
      </c>
      <c r="AL254" s="5">
        <f t="shared" si="90"/>
        <v>0</v>
      </c>
      <c r="AM254" s="5">
        <f t="shared" si="91"/>
        <v>0</v>
      </c>
      <c r="AN254" s="5">
        <f t="shared" si="92"/>
        <v>0</v>
      </c>
      <c r="AO254" s="5">
        <f t="shared" si="93"/>
        <v>8.41</v>
      </c>
      <c r="AP254" s="5">
        <f t="shared" si="94"/>
        <v>504.59999999999997</v>
      </c>
      <c r="AQ254" s="221">
        <f t="shared" si="95"/>
        <v>521.41999999999996</v>
      </c>
      <c r="AR254" s="86"/>
    </row>
    <row r="255" spans="1:44" s="22" customFormat="1" ht="21.95" customHeight="1" x14ac:dyDescent="0.25">
      <c r="A255" s="121" t="s">
        <v>2065</v>
      </c>
      <c r="B255" s="86" t="s">
        <v>2053</v>
      </c>
      <c r="C255" s="4" t="s">
        <v>2054</v>
      </c>
      <c r="D255" s="12" t="s">
        <v>2055</v>
      </c>
      <c r="E255" s="16" t="s">
        <v>2291</v>
      </c>
      <c r="F255" s="4" t="s">
        <v>1689</v>
      </c>
      <c r="G255" s="84">
        <v>0</v>
      </c>
      <c r="H255" s="84">
        <v>0</v>
      </c>
      <c r="I255" s="84">
        <v>0</v>
      </c>
      <c r="J255" s="84">
        <v>2.1</v>
      </c>
      <c r="K255" s="84">
        <v>5.2</v>
      </c>
      <c r="L255" s="147">
        <v>0</v>
      </c>
      <c r="M255" s="84">
        <v>0</v>
      </c>
      <c r="N255" s="84">
        <v>0</v>
      </c>
      <c r="O255" s="84">
        <v>0</v>
      </c>
      <c r="P255" s="84">
        <v>0.8</v>
      </c>
      <c r="Q255" s="84">
        <v>1</v>
      </c>
      <c r="R255" s="147">
        <v>1.2</v>
      </c>
      <c r="S255" s="84">
        <v>0</v>
      </c>
      <c r="T255" s="84">
        <v>0</v>
      </c>
      <c r="U255" s="84">
        <v>0</v>
      </c>
      <c r="V255" s="84">
        <v>0.8</v>
      </c>
      <c r="W255" s="84">
        <v>1</v>
      </c>
      <c r="X255" s="147">
        <v>1.2</v>
      </c>
      <c r="Y255" s="221">
        <v>69.7</v>
      </c>
      <c r="Z255" s="222">
        <f t="shared" si="84"/>
        <v>0</v>
      </c>
      <c r="AA255" s="222">
        <f t="shared" si="85"/>
        <v>0</v>
      </c>
      <c r="AB255" s="222">
        <f t="shared" si="86"/>
        <v>0</v>
      </c>
      <c r="AC255" s="222">
        <f t="shared" si="87"/>
        <v>146.37</v>
      </c>
      <c r="AD255" s="222">
        <f t="shared" si="88"/>
        <v>362.44000000000005</v>
      </c>
      <c r="AE255" s="222">
        <f t="shared" si="89"/>
        <v>0</v>
      </c>
      <c r="AF255" s="222">
        <f t="shared" si="96"/>
        <v>0</v>
      </c>
      <c r="AG255" s="222">
        <f t="shared" si="97"/>
        <v>0</v>
      </c>
      <c r="AH255" s="222">
        <f t="shared" si="98"/>
        <v>0</v>
      </c>
      <c r="AI255" s="222">
        <f t="shared" si="99"/>
        <v>55.760000000000005</v>
      </c>
      <c r="AJ255" s="222">
        <f t="shared" si="100"/>
        <v>69.7</v>
      </c>
      <c r="AK255" s="222">
        <f t="shared" si="101"/>
        <v>83.64</v>
      </c>
      <c r="AL255" s="5">
        <f t="shared" si="90"/>
        <v>0</v>
      </c>
      <c r="AM255" s="5">
        <f t="shared" si="91"/>
        <v>0</v>
      </c>
      <c r="AN255" s="5">
        <f t="shared" si="92"/>
        <v>0</v>
      </c>
      <c r="AO255" s="5">
        <f t="shared" si="93"/>
        <v>55.760000000000005</v>
      </c>
      <c r="AP255" s="5">
        <f t="shared" si="94"/>
        <v>69.7</v>
      </c>
      <c r="AQ255" s="221">
        <f t="shared" si="95"/>
        <v>83.64</v>
      </c>
      <c r="AR255" s="86"/>
    </row>
    <row r="256" spans="1:44" s="22" customFormat="1" ht="21.95" customHeight="1" x14ac:dyDescent="0.25">
      <c r="A256" s="122">
        <v>2312129013</v>
      </c>
      <c r="B256" s="86" t="s">
        <v>2053</v>
      </c>
      <c r="C256" s="4" t="s">
        <v>2066</v>
      </c>
      <c r="D256" s="4" t="s">
        <v>2067</v>
      </c>
      <c r="E256" s="4" t="s">
        <v>2292</v>
      </c>
      <c r="F256" s="4" t="s">
        <v>1689</v>
      </c>
      <c r="G256" s="119">
        <v>0</v>
      </c>
      <c r="H256" s="119">
        <v>0</v>
      </c>
      <c r="I256" s="119">
        <v>0</v>
      </c>
      <c r="J256" s="119">
        <v>1.2</v>
      </c>
      <c r="K256" s="119">
        <v>4</v>
      </c>
      <c r="L256" s="119">
        <v>0</v>
      </c>
      <c r="M256" s="119">
        <v>0</v>
      </c>
      <c r="N256" s="119">
        <v>0</v>
      </c>
      <c r="O256" s="119">
        <v>0</v>
      </c>
      <c r="P256" s="119">
        <v>0.7</v>
      </c>
      <c r="Q256" s="119">
        <v>0.8</v>
      </c>
      <c r="R256" s="119">
        <v>4.2</v>
      </c>
      <c r="S256" s="119">
        <v>0</v>
      </c>
      <c r="T256" s="119">
        <v>0</v>
      </c>
      <c r="U256" s="119">
        <v>0</v>
      </c>
      <c r="V256" s="119">
        <v>0.7</v>
      </c>
      <c r="W256" s="119">
        <v>0.8</v>
      </c>
      <c r="X256" s="119">
        <v>3.2</v>
      </c>
      <c r="Y256" s="221">
        <v>60</v>
      </c>
      <c r="Z256" s="222">
        <f t="shared" si="84"/>
        <v>0</v>
      </c>
      <c r="AA256" s="222">
        <f t="shared" si="85"/>
        <v>0</v>
      </c>
      <c r="AB256" s="222">
        <f t="shared" si="86"/>
        <v>0</v>
      </c>
      <c r="AC256" s="222">
        <f t="shared" si="87"/>
        <v>72</v>
      </c>
      <c r="AD256" s="222">
        <f t="shared" si="88"/>
        <v>240</v>
      </c>
      <c r="AE256" s="222">
        <f t="shared" si="89"/>
        <v>0</v>
      </c>
      <c r="AF256" s="222">
        <f t="shared" si="96"/>
        <v>0</v>
      </c>
      <c r="AG256" s="222">
        <f t="shared" si="97"/>
        <v>0</v>
      </c>
      <c r="AH256" s="222">
        <f t="shared" si="98"/>
        <v>0</v>
      </c>
      <c r="AI256" s="222">
        <f t="shared" si="99"/>
        <v>42</v>
      </c>
      <c r="AJ256" s="222">
        <f t="shared" si="100"/>
        <v>48</v>
      </c>
      <c r="AK256" s="222">
        <f t="shared" si="101"/>
        <v>252</v>
      </c>
      <c r="AL256" s="5">
        <f t="shared" si="90"/>
        <v>0</v>
      </c>
      <c r="AM256" s="5">
        <f t="shared" si="91"/>
        <v>0</v>
      </c>
      <c r="AN256" s="5">
        <f t="shared" si="92"/>
        <v>0</v>
      </c>
      <c r="AO256" s="5">
        <f t="shared" si="93"/>
        <v>42</v>
      </c>
      <c r="AP256" s="5">
        <f t="shared" si="94"/>
        <v>48</v>
      </c>
      <c r="AQ256" s="221">
        <f t="shared" si="95"/>
        <v>192</v>
      </c>
      <c r="AR256" s="86"/>
    </row>
    <row r="257" spans="1:44" s="22" customFormat="1" ht="21.95" customHeight="1" x14ac:dyDescent="0.25">
      <c r="A257" s="122">
        <v>2312229110</v>
      </c>
      <c r="B257" s="86" t="s">
        <v>2068</v>
      </c>
      <c r="C257" s="4" t="s">
        <v>2069</v>
      </c>
      <c r="D257" s="4"/>
      <c r="E257" s="4" t="s">
        <v>2293</v>
      </c>
      <c r="F257" s="4" t="s">
        <v>1689</v>
      </c>
      <c r="G257" s="84">
        <v>0</v>
      </c>
      <c r="H257" s="84">
        <v>0</v>
      </c>
      <c r="I257" s="84">
        <v>0</v>
      </c>
      <c r="J257" s="84">
        <v>0.09</v>
      </c>
      <c r="K257" s="84">
        <v>0.27</v>
      </c>
      <c r="L257" s="147">
        <v>0</v>
      </c>
      <c r="M257" s="84">
        <v>0</v>
      </c>
      <c r="N257" s="84">
        <v>0</v>
      </c>
      <c r="O257" s="84">
        <v>0</v>
      </c>
      <c r="P257" s="84">
        <v>0.04</v>
      </c>
      <c r="Q257" s="84">
        <v>0.4</v>
      </c>
      <c r="R257" s="147">
        <v>0.8</v>
      </c>
      <c r="S257" s="84">
        <v>0</v>
      </c>
      <c r="T257" s="84">
        <v>0</v>
      </c>
      <c r="U257" s="84">
        <v>0</v>
      </c>
      <c r="V257" s="84">
        <v>0</v>
      </c>
      <c r="W257" s="84">
        <v>0.4</v>
      </c>
      <c r="X257" s="147">
        <v>0.8</v>
      </c>
      <c r="Y257" s="221">
        <v>86.4</v>
      </c>
      <c r="Z257" s="222">
        <f t="shared" si="84"/>
        <v>0</v>
      </c>
      <c r="AA257" s="222">
        <f t="shared" si="85"/>
        <v>0</v>
      </c>
      <c r="AB257" s="222">
        <f t="shared" si="86"/>
        <v>0</v>
      </c>
      <c r="AC257" s="222">
        <f t="shared" si="87"/>
        <v>7.7759999999999998</v>
      </c>
      <c r="AD257" s="222">
        <f t="shared" si="88"/>
        <v>23.328000000000003</v>
      </c>
      <c r="AE257" s="222">
        <f t="shared" si="89"/>
        <v>0</v>
      </c>
      <c r="AF257" s="222">
        <f t="shared" si="96"/>
        <v>0</v>
      </c>
      <c r="AG257" s="222">
        <f t="shared" si="97"/>
        <v>0</v>
      </c>
      <c r="AH257" s="222">
        <f t="shared" si="98"/>
        <v>0</v>
      </c>
      <c r="AI257" s="222">
        <f t="shared" si="99"/>
        <v>3.4560000000000004</v>
      </c>
      <c r="AJ257" s="222">
        <f t="shared" si="100"/>
        <v>34.56</v>
      </c>
      <c r="AK257" s="222">
        <f t="shared" si="101"/>
        <v>69.12</v>
      </c>
      <c r="AL257" s="5">
        <f t="shared" si="90"/>
        <v>0</v>
      </c>
      <c r="AM257" s="5">
        <f t="shared" si="91"/>
        <v>0</v>
      </c>
      <c r="AN257" s="5">
        <f t="shared" si="92"/>
        <v>0</v>
      </c>
      <c r="AO257" s="5">
        <f t="shared" si="93"/>
        <v>0</v>
      </c>
      <c r="AP257" s="5">
        <f t="shared" si="94"/>
        <v>34.56</v>
      </c>
      <c r="AQ257" s="221">
        <f t="shared" si="95"/>
        <v>69.12</v>
      </c>
      <c r="AR257" s="86"/>
    </row>
    <row r="258" spans="1:44" s="22" customFormat="1" ht="21.95" customHeight="1" x14ac:dyDescent="0.25">
      <c r="A258" s="122">
        <v>2312132003</v>
      </c>
      <c r="B258" s="86" t="s">
        <v>2070</v>
      </c>
      <c r="C258" s="4" t="s">
        <v>2071</v>
      </c>
      <c r="D258" s="4" t="s">
        <v>2072</v>
      </c>
      <c r="E258" s="12" t="s">
        <v>2294</v>
      </c>
      <c r="F258" s="4" t="s">
        <v>1689</v>
      </c>
      <c r="G258" s="84">
        <v>0</v>
      </c>
      <c r="H258" s="84">
        <v>0</v>
      </c>
      <c r="I258" s="84">
        <v>0</v>
      </c>
      <c r="J258" s="84">
        <v>0.04</v>
      </c>
      <c r="K258" s="84">
        <v>0.11</v>
      </c>
      <c r="L258" s="147">
        <v>0</v>
      </c>
      <c r="M258" s="84">
        <v>0</v>
      </c>
      <c r="N258" s="84">
        <v>0</v>
      </c>
      <c r="O258" s="84">
        <v>0</v>
      </c>
      <c r="P258" s="84">
        <v>0.05</v>
      </c>
      <c r="Q258" s="84">
        <v>0.5</v>
      </c>
      <c r="R258" s="147">
        <v>0.5</v>
      </c>
      <c r="S258" s="84">
        <v>0</v>
      </c>
      <c r="T258" s="84">
        <v>0</v>
      </c>
      <c r="U258" s="84">
        <v>0</v>
      </c>
      <c r="V258" s="84">
        <v>0.05</v>
      </c>
      <c r="W258" s="84">
        <v>0.5</v>
      </c>
      <c r="X258" s="147">
        <v>0.5</v>
      </c>
      <c r="Y258" s="229">
        <v>47.82</v>
      </c>
      <c r="Z258" s="222">
        <f t="shared" si="84"/>
        <v>0</v>
      </c>
      <c r="AA258" s="222">
        <f t="shared" si="85"/>
        <v>0</v>
      </c>
      <c r="AB258" s="222">
        <f t="shared" si="86"/>
        <v>0</v>
      </c>
      <c r="AC258" s="222">
        <f t="shared" si="87"/>
        <v>1.9128000000000001</v>
      </c>
      <c r="AD258" s="222">
        <f t="shared" si="88"/>
        <v>5.2602000000000002</v>
      </c>
      <c r="AE258" s="222">
        <f t="shared" si="89"/>
        <v>0</v>
      </c>
      <c r="AF258" s="222">
        <f t="shared" si="96"/>
        <v>0</v>
      </c>
      <c r="AG258" s="222">
        <f t="shared" si="97"/>
        <v>0</v>
      </c>
      <c r="AH258" s="222">
        <f t="shared" si="98"/>
        <v>0</v>
      </c>
      <c r="AI258" s="222">
        <f t="shared" si="99"/>
        <v>2.391</v>
      </c>
      <c r="AJ258" s="222">
        <f t="shared" si="100"/>
        <v>23.91</v>
      </c>
      <c r="AK258" s="222">
        <f t="shared" si="101"/>
        <v>23.91</v>
      </c>
      <c r="AL258" s="5">
        <f t="shared" si="90"/>
        <v>0</v>
      </c>
      <c r="AM258" s="5">
        <f t="shared" si="91"/>
        <v>0</v>
      </c>
      <c r="AN258" s="5">
        <f t="shared" si="92"/>
        <v>0</v>
      </c>
      <c r="AO258" s="5">
        <f t="shared" si="93"/>
        <v>2.391</v>
      </c>
      <c r="AP258" s="5">
        <f t="shared" si="94"/>
        <v>23.91</v>
      </c>
      <c r="AQ258" s="221">
        <f t="shared" si="95"/>
        <v>23.91</v>
      </c>
      <c r="AR258" s="86"/>
    </row>
    <row r="259" spans="1:44" s="22" customFormat="1" ht="21.95" customHeight="1" x14ac:dyDescent="0.25">
      <c r="A259" s="122">
        <v>2312242001</v>
      </c>
      <c r="B259" s="86" t="s">
        <v>2073</v>
      </c>
      <c r="C259" s="4" t="s">
        <v>2074</v>
      </c>
      <c r="D259" s="4" t="s">
        <v>2075</v>
      </c>
      <c r="E259" s="4" t="s">
        <v>2295</v>
      </c>
      <c r="F259" s="4" t="s">
        <v>1689</v>
      </c>
      <c r="G259" s="84">
        <v>0</v>
      </c>
      <c r="H259" s="84">
        <v>0</v>
      </c>
      <c r="I259" s="84">
        <v>0</v>
      </c>
      <c r="J259" s="84">
        <v>0.05</v>
      </c>
      <c r="K259" s="84">
        <v>0.16</v>
      </c>
      <c r="L259" s="147">
        <v>0</v>
      </c>
      <c r="M259" s="84">
        <v>0</v>
      </c>
      <c r="N259" s="84">
        <v>0</v>
      </c>
      <c r="O259" s="84">
        <v>0</v>
      </c>
      <c r="P259" s="84">
        <v>0.05</v>
      </c>
      <c r="Q259" s="84">
        <v>1.5</v>
      </c>
      <c r="R259" s="147">
        <v>12.6</v>
      </c>
      <c r="S259" s="84">
        <v>0</v>
      </c>
      <c r="T259" s="84">
        <v>0</v>
      </c>
      <c r="U259" s="84">
        <v>0</v>
      </c>
      <c r="V259" s="84">
        <v>0</v>
      </c>
      <c r="W259" s="84">
        <v>1.5</v>
      </c>
      <c r="X259" s="147">
        <v>10</v>
      </c>
      <c r="Y259" s="229">
        <v>28</v>
      </c>
      <c r="Z259" s="222">
        <f t="shared" si="84"/>
        <v>0</v>
      </c>
      <c r="AA259" s="222">
        <f t="shared" si="85"/>
        <v>0</v>
      </c>
      <c r="AB259" s="222">
        <f t="shared" si="86"/>
        <v>0</v>
      </c>
      <c r="AC259" s="222">
        <f t="shared" si="87"/>
        <v>1.4000000000000001</v>
      </c>
      <c r="AD259" s="222">
        <f t="shared" si="88"/>
        <v>4.4800000000000004</v>
      </c>
      <c r="AE259" s="222">
        <f t="shared" si="89"/>
        <v>0</v>
      </c>
      <c r="AF259" s="222">
        <f t="shared" si="96"/>
        <v>0</v>
      </c>
      <c r="AG259" s="222">
        <f t="shared" si="97"/>
        <v>0</v>
      </c>
      <c r="AH259" s="222">
        <f t="shared" si="98"/>
        <v>0</v>
      </c>
      <c r="AI259" s="222">
        <f t="shared" si="99"/>
        <v>1.4000000000000001</v>
      </c>
      <c r="AJ259" s="222">
        <f t="shared" si="100"/>
        <v>42</v>
      </c>
      <c r="AK259" s="222">
        <f t="shared" si="101"/>
        <v>352.8</v>
      </c>
      <c r="AL259" s="5">
        <f t="shared" si="90"/>
        <v>0</v>
      </c>
      <c r="AM259" s="5">
        <f t="shared" si="91"/>
        <v>0</v>
      </c>
      <c r="AN259" s="5">
        <f t="shared" si="92"/>
        <v>0</v>
      </c>
      <c r="AO259" s="5">
        <f t="shared" si="93"/>
        <v>0</v>
      </c>
      <c r="AP259" s="5">
        <f t="shared" si="94"/>
        <v>42</v>
      </c>
      <c r="AQ259" s="221">
        <f t="shared" si="95"/>
        <v>280</v>
      </c>
      <c r="AR259" s="86"/>
    </row>
    <row r="260" spans="1:44" s="22" customFormat="1" ht="21.95" customHeight="1" x14ac:dyDescent="0.25">
      <c r="A260" s="122"/>
      <c r="B260" s="82" t="s">
        <v>2076</v>
      </c>
      <c r="C260" s="4"/>
      <c r="D260" s="4"/>
      <c r="E260" s="4"/>
      <c r="F260" s="4"/>
      <c r="G260" s="84"/>
      <c r="H260" s="84"/>
      <c r="I260" s="84"/>
      <c r="J260" s="84"/>
      <c r="K260" s="84"/>
      <c r="L260" s="147"/>
      <c r="M260" s="84"/>
      <c r="N260" s="84"/>
      <c r="O260" s="84"/>
      <c r="P260" s="84"/>
      <c r="Q260" s="84"/>
      <c r="R260" s="147"/>
      <c r="S260" s="84"/>
      <c r="T260" s="84"/>
      <c r="U260" s="84"/>
      <c r="V260" s="84"/>
      <c r="W260" s="84"/>
      <c r="X260" s="147"/>
      <c r="Y260" s="221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  <c r="AL260" s="5"/>
      <c r="AM260" s="5"/>
      <c r="AN260" s="5"/>
      <c r="AO260" s="5"/>
      <c r="AP260" s="5"/>
      <c r="AQ260" s="221"/>
      <c r="AR260" s="86"/>
    </row>
    <row r="261" spans="1:44" s="22" customFormat="1" ht="21.95" customHeight="1" x14ac:dyDescent="0.25">
      <c r="A261" s="122">
        <v>2313410003</v>
      </c>
      <c r="B261" s="86" t="s">
        <v>2077</v>
      </c>
      <c r="C261" s="4" t="s">
        <v>2078</v>
      </c>
      <c r="D261" s="4" t="s">
        <v>2079</v>
      </c>
      <c r="E261" s="4"/>
      <c r="F261" s="4" t="s">
        <v>1689</v>
      </c>
      <c r="G261" s="84">
        <v>0</v>
      </c>
      <c r="H261" s="84">
        <v>0</v>
      </c>
      <c r="I261" s="84">
        <v>1.2999999999999999E-2</v>
      </c>
      <c r="J261" s="84">
        <v>0.05</v>
      </c>
      <c r="K261" s="84">
        <v>0.16</v>
      </c>
      <c r="L261" s="147">
        <v>0</v>
      </c>
      <c r="M261" s="84">
        <v>0</v>
      </c>
      <c r="N261" s="84">
        <v>0</v>
      </c>
      <c r="O261" s="84">
        <v>0</v>
      </c>
      <c r="P261" s="84">
        <v>0</v>
      </c>
      <c r="Q261" s="84">
        <v>0.04</v>
      </c>
      <c r="R261" s="147">
        <v>0.05</v>
      </c>
      <c r="S261" s="84">
        <v>0</v>
      </c>
      <c r="T261" s="84">
        <v>0</v>
      </c>
      <c r="U261" s="84">
        <v>0</v>
      </c>
      <c r="V261" s="84">
        <v>0</v>
      </c>
      <c r="W261" s="84">
        <v>0.04</v>
      </c>
      <c r="X261" s="147">
        <v>0.05</v>
      </c>
      <c r="Y261" s="221">
        <v>64.3</v>
      </c>
      <c r="Z261" s="222">
        <f t="shared" si="84"/>
        <v>0</v>
      </c>
      <c r="AA261" s="222">
        <f t="shared" si="85"/>
        <v>0</v>
      </c>
      <c r="AB261" s="222">
        <f t="shared" si="86"/>
        <v>0.83589999999999998</v>
      </c>
      <c r="AC261" s="222">
        <f t="shared" si="87"/>
        <v>3.2149999999999999</v>
      </c>
      <c r="AD261" s="222">
        <f t="shared" si="88"/>
        <v>10.288</v>
      </c>
      <c r="AE261" s="222">
        <f t="shared" si="89"/>
        <v>0</v>
      </c>
      <c r="AF261" s="222">
        <f t="shared" si="96"/>
        <v>0</v>
      </c>
      <c r="AG261" s="222">
        <f t="shared" si="97"/>
        <v>0</v>
      </c>
      <c r="AH261" s="222">
        <f t="shared" si="98"/>
        <v>0</v>
      </c>
      <c r="AI261" s="222">
        <f t="shared" si="99"/>
        <v>0</v>
      </c>
      <c r="AJ261" s="222">
        <f t="shared" si="100"/>
        <v>2.5720000000000001</v>
      </c>
      <c r="AK261" s="222">
        <f t="shared" si="101"/>
        <v>3.2149999999999999</v>
      </c>
      <c r="AL261" s="5">
        <f t="shared" si="90"/>
        <v>0</v>
      </c>
      <c r="AM261" s="5">
        <f t="shared" si="91"/>
        <v>0</v>
      </c>
      <c r="AN261" s="5">
        <f t="shared" si="92"/>
        <v>0</v>
      </c>
      <c r="AO261" s="5">
        <f t="shared" si="93"/>
        <v>0</v>
      </c>
      <c r="AP261" s="5">
        <f t="shared" si="94"/>
        <v>2.5720000000000001</v>
      </c>
      <c r="AQ261" s="221">
        <f t="shared" si="95"/>
        <v>3.2149999999999999</v>
      </c>
      <c r="AR261" s="86"/>
    </row>
    <row r="262" spans="1:44" s="22" customFormat="1" ht="21.95" customHeight="1" x14ac:dyDescent="0.25">
      <c r="A262" s="122">
        <v>2313421006</v>
      </c>
      <c r="B262" s="86" t="s">
        <v>2080</v>
      </c>
      <c r="C262" s="4" t="s">
        <v>2081</v>
      </c>
      <c r="D262" s="4" t="s">
        <v>2082</v>
      </c>
      <c r="F262" s="4" t="s">
        <v>1689</v>
      </c>
      <c r="G262" s="84">
        <v>0</v>
      </c>
      <c r="H262" s="84">
        <v>0</v>
      </c>
      <c r="I262" s="84">
        <v>0.02</v>
      </c>
      <c r="J262" s="84">
        <v>7.0000000000000007E-2</v>
      </c>
      <c r="K262" s="84">
        <v>0.22</v>
      </c>
      <c r="L262" s="147">
        <v>0</v>
      </c>
      <c r="M262" s="84">
        <v>0</v>
      </c>
      <c r="N262" s="84">
        <v>0</v>
      </c>
      <c r="O262" s="84">
        <v>0</v>
      </c>
      <c r="P262" s="84">
        <v>0.02</v>
      </c>
      <c r="Q262" s="84">
        <v>0.06</v>
      </c>
      <c r="R262" s="147">
        <v>7.0000000000000007E-2</v>
      </c>
      <c r="S262" s="84">
        <v>0</v>
      </c>
      <c r="T262" s="84">
        <v>0</v>
      </c>
      <c r="U262" s="84">
        <v>0</v>
      </c>
      <c r="V262" s="84">
        <v>0.02</v>
      </c>
      <c r="W262" s="84">
        <v>0.06</v>
      </c>
      <c r="X262" s="147">
        <v>7.0000000000000007E-2</v>
      </c>
      <c r="Y262" s="221">
        <v>56.7</v>
      </c>
      <c r="Z262" s="222">
        <f t="shared" si="84"/>
        <v>0</v>
      </c>
      <c r="AA262" s="222">
        <f t="shared" si="85"/>
        <v>0</v>
      </c>
      <c r="AB262" s="222">
        <f t="shared" si="86"/>
        <v>1.1340000000000001</v>
      </c>
      <c r="AC262" s="222">
        <f t="shared" si="87"/>
        <v>3.9690000000000007</v>
      </c>
      <c r="AD262" s="222">
        <f t="shared" si="88"/>
        <v>12.474</v>
      </c>
      <c r="AE262" s="222">
        <f t="shared" si="89"/>
        <v>0</v>
      </c>
      <c r="AF262" s="222">
        <f t="shared" si="96"/>
        <v>0</v>
      </c>
      <c r="AG262" s="222">
        <f t="shared" si="97"/>
        <v>0</v>
      </c>
      <c r="AH262" s="222">
        <f t="shared" si="98"/>
        <v>0</v>
      </c>
      <c r="AI262" s="222">
        <f t="shared" si="99"/>
        <v>1.1340000000000001</v>
      </c>
      <c r="AJ262" s="222">
        <f t="shared" si="100"/>
        <v>3.4020000000000001</v>
      </c>
      <c r="AK262" s="222">
        <f t="shared" si="101"/>
        <v>3.9690000000000007</v>
      </c>
      <c r="AL262" s="5">
        <f t="shared" si="90"/>
        <v>0</v>
      </c>
      <c r="AM262" s="5">
        <f t="shared" si="91"/>
        <v>0</v>
      </c>
      <c r="AN262" s="5">
        <f t="shared" si="92"/>
        <v>0</v>
      </c>
      <c r="AO262" s="5">
        <f t="shared" si="93"/>
        <v>1.1340000000000001</v>
      </c>
      <c r="AP262" s="5">
        <f t="shared" si="94"/>
        <v>3.4020000000000001</v>
      </c>
      <c r="AQ262" s="221">
        <f t="shared" si="95"/>
        <v>3.9690000000000007</v>
      </c>
      <c r="AR262" s="86"/>
    </row>
    <row r="263" spans="1:44" s="22" customFormat="1" ht="21.95" customHeight="1" x14ac:dyDescent="0.25">
      <c r="A263" s="122">
        <v>2313429004</v>
      </c>
      <c r="B263" s="86" t="s">
        <v>2080</v>
      </c>
      <c r="C263" s="4" t="s">
        <v>2083</v>
      </c>
      <c r="D263" s="4"/>
      <c r="E263" s="4" t="s">
        <v>2292</v>
      </c>
      <c r="F263" s="4" t="s">
        <v>1689</v>
      </c>
      <c r="G263" s="84">
        <v>0</v>
      </c>
      <c r="H263" s="84">
        <v>0</v>
      </c>
      <c r="I263" s="84">
        <v>0.02</v>
      </c>
      <c r="J263" s="84">
        <v>0.08</v>
      </c>
      <c r="K263" s="84">
        <v>0.23</v>
      </c>
      <c r="L263" s="147">
        <v>0</v>
      </c>
      <c r="M263" s="84">
        <v>0</v>
      </c>
      <c r="N263" s="84">
        <v>0</v>
      </c>
      <c r="O263" s="84">
        <v>0</v>
      </c>
      <c r="P263" s="84">
        <v>0</v>
      </c>
      <c r="Q263" s="84">
        <v>7.0000000000000007E-2</v>
      </c>
      <c r="R263" s="147">
        <v>0.08</v>
      </c>
      <c r="S263" s="84">
        <v>0</v>
      </c>
      <c r="T263" s="84">
        <v>0</v>
      </c>
      <c r="U263" s="84">
        <v>0</v>
      </c>
      <c r="V263" s="84">
        <v>0</v>
      </c>
      <c r="W263" s="84">
        <v>7.0000000000000007E-2</v>
      </c>
      <c r="X263" s="147">
        <v>0.08</v>
      </c>
      <c r="Y263" s="221">
        <v>68.400000000000006</v>
      </c>
      <c r="Z263" s="222">
        <f t="shared" si="84"/>
        <v>0</v>
      </c>
      <c r="AA263" s="222">
        <f t="shared" si="85"/>
        <v>0</v>
      </c>
      <c r="AB263" s="222">
        <f t="shared" si="86"/>
        <v>1.3680000000000001</v>
      </c>
      <c r="AC263" s="222">
        <f t="shared" si="87"/>
        <v>5.4720000000000004</v>
      </c>
      <c r="AD263" s="222">
        <f t="shared" si="88"/>
        <v>15.732000000000003</v>
      </c>
      <c r="AE263" s="222">
        <f t="shared" si="89"/>
        <v>0</v>
      </c>
      <c r="AF263" s="222">
        <f t="shared" si="96"/>
        <v>0</v>
      </c>
      <c r="AG263" s="222">
        <f t="shared" si="97"/>
        <v>0</v>
      </c>
      <c r="AH263" s="222">
        <f t="shared" si="98"/>
        <v>0</v>
      </c>
      <c r="AI263" s="222">
        <f t="shared" si="99"/>
        <v>0</v>
      </c>
      <c r="AJ263" s="222">
        <f t="shared" si="100"/>
        <v>4.7880000000000011</v>
      </c>
      <c r="AK263" s="222">
        <f t="shared" si="101"/>
        <v>5.4720000000000004</v>
      </c>
      <c r="AL263" s="5">
        <f t="shared" si="90"/>
        <v>0</v>
      </c>
      <c r="AM263" s="5">
        <f t="shared" si="91"/>
        <v>0</v>
      </c>
      <c r="AN263" s="5">
        <f t="shared" si="92"/>
        <v>0</v>
      </c>
      <c r="AO263" s="5">
        <f t="shared" si="93"/>
        <v>0</v>
      </c>
      <c r="AP263" s="5">
        <f t="shared" si="94"/>
        <v>4.7880000000000011</v>
      </c>
      <c r="AQ263" s="221">
        <f t="shared" si="95"/>
        <v>5.4720000000000004</v>
      </c>
      <c r="AR263" s="86"/>
    </row>
    <row r="264" spans="1:44" s="22" customFormat="1" ht="21.95" customHeight="1" x14ac:dyDescent="0.25">
      <c r="A264" s="122">
        <v>2313120015</v>
      </c>
      <c r="B264" s="86" t="s">
        <v>2080</v>
      </c>
      <c r="C264" s="4" t="s">
        <v>2084</v>
      </c>
      <c r="D264" s="4"/>
      <c r="E264" s="4"/>
      <c r="F264" s="4" t="s">
        <v>1689</v>
      </c>
      <c r="G264" s="84">
        <v>0</v>
      </c>
      <c r="H264" s="84">
        <v>0</v>
      </c>
      <c r="I264" s="84">
        <v>0</v>
      </c>
      <c r="J264" s="84">
        <v>0.28999999999999998</v>
      </c>
      <c r="K264" s="84">
        <v>0.86</v>
      </c>
      <c r="L264" s="147">
        <v>0</v>
      </c>
      <c r="M264" s="84">
        <v>0</v>
      </c>
      <c r="N264" s="84">
        <v>0</v>
      </c>
      <c r="O264" s="84">
        <v>0</v>
      </c>
      <c r="P264" s="84">
        <v>0</v>
      </c>
      <c r="Q264" s="84">
        <v>0.3</v>
      </c>
      <c r="R264" s="147">
        <v>0.35</v>
      </c>
      <c r="S264" s="84">
        <v>0</v>
      </c>
      <c r="T264" s="84">
        <v>0</v>
      </c>
      <c r="U264" s="84">
        <v>0</v>
      </c>
      <c r="V264" s="84">
        <v>0</v>
      </c>
      <c r="W264" s="84">
        <v>0.3</v>
      </c>
      <c r="X264" s="147">
        <v>0.35</v>
      </c>
      <c r="Y264" s="221">
        <v>59.3</v>
      </c>
      <c r="Z264" s="222">
        <f t="shared" si="84"/>
        <v>0</v>
      </c>
      <c r="AA264" s="222">
        <f t="shared" si="85"/>
        <v>0</v>
      </c>
      <c r="AB264" s="222">
        <f t="shared" si="86"/>
        <v>0</v>
      </c>
      <c r="AC264" s="222">
        <f t="shared" si="87"/>
        <v>17.196999999999999</v>
      </c>
      <c r="AD264" s="222">
        <f t="shared" si="88"/>
        <v>50.997999999999998</v>
      </c>
      <c r="AE264" s="222">
        <f t="shared" si="89"/>
        <v>0</v>
      </c>
      <c r="AF264" s="222">
        <f t="shared" si="96"/>
        <v>0</v>
      </c>
      <c r="AG264" s="222">
        <f t="shared" si="97"/>
        <v>0</v>
      </c>
      <c r="AH264" s="222">
        <f t="shared" si="98"/>
        <v>0</v>
      </c>
      <c r="AI264" s="222">
        <f t="shared" si="99"/>
        <v>0</v>
      </c>
      <c r="AJ264" s="222">
        <f t="shared" si="100"/>
        <v>17.79</v>
      </c>
      <c r="AK264" s="222">
        <f t="shared" si="101"/>
        <v>20.754999999999999</v>
      </c>
      <c r="AL264" s="5">
        <f t="shared" si="90"/>
        <v>0</v>
      </c>
      <c r="AM264" s="5">
        <f t="shared" si="91"/>
        <v>0</v>
      </c>
      <c r="AN264" s="5">
        <f t="shared" si="92"/>
        <v>0</v>
      </c>
      <c r="AO264" s="5">
        <f t="shared" si="93"/>
        <v>0</v>
      </c>
      <c r="AP264" s="5">
        <f t="shared" si="94"/>
        <v>17.79</v>
      </c>
      <c r="AQ264" s="221">
        <f t="shared" si="95"/>
        <v>20.754999999999999</v>
      </c>
      <c r="AR264" s="86"/>
    </row>
    <row r="265" spans="1:44" s="22" customFormat="1" ht="21.95" customHeight="1" x14ac:dyDescent="0.25">
      <c r="A265" s="122">
        <v>2313220005</v>
      </c>
      <c r="B265" s="86" t="s">
        <v>2085</v>
      </c>
      <c r="C265" s="4" t="s">
        <v>2086</v>
      </c>
      <c r="D265" s="4" t="s">
        <v>2087</v>
      </c>
      <c r="E265" s="4"/>
      <c r="F265" s="4" t="s">
        <v>1689</v>
      </c>
      <c r="G265" s="84">
        <v>0</v>
      </c>
      <c r="H265" s="84">
        <v>0</v>
      </c>
      <c r="I265" s="84">
        <v>0</v>
      </c>
      <c r="J265" s="84">
        <v>0.05</v>
      </c>
      <c r="K265" s="84">
        <v>0.16</v>
      </c>
      <c r="L265" s="147">
        <v>0</v>
      </c>
      <c r="M265" s="84">
        <v>0</v>
      </c>
      <c r="N265" s="84">
        <v>0</v>
      </c>
      <c r="O265" s="84">
        <v>0</v>
      </c>
      <c r="P265" s="84">
        <v>0</v>
      </c>
      <c r="Q265" s="84">
        <v>0.04</v>
      </c>
      <c r="R265" s="147">
        <v>0.05</v>
      </c>
      <c r="S265" s="84">
        <v>0</v>
      </c>
      <c r="T265" s="84">
        <v>0</v>
      </c>
      <c r="U265" s="84">
        <v>0</v>
      </c>
      <c r="V265" s="84">
        <v>0</v>
      </c>
      <c r="W265" s="84">
        <v>0.04</v>
      </c>
      <c r="X265" s="147">
        <v>0.05</v>
      </c>
      <c r="Y265" s="228">
        <v>57.6</v>
      </c>
      <c r="Z265" s="222">
        <f t="shared" si="84"/>
        <v>0</v>
      </c>
      <c r="AA265" s="222">
        <f t="shared" si="85"/>
        <v>0</v>
      </c>
      <c r="AB265" s="222">
        <f t="shared" si="86"/>
        <v>0</v>
      </c>
      <c r="AC265" s="222">
        <f t="shared" si="87"/>
        <v>2.8800000000000003</v>
      </c>
      <c r="AD265" s="222">
        <f t="shared" si="88"/>
        <v>9.2160000000000011</v>
      </c>
      <c r="AE265" s="222">
        <f t="shared" si="89"/>
        <v>0</v>
      </c>
      <c r="AF265" s="222">
        <f t="shared" si="96"/>
        <v>0</v>
      </c>
      <c r="AG265" s="222">
        <f t="shared" si="97"/>
        <v>0</v>
      </c>
      <c r="AH265" s="222">
        <f t="shared" si="98"/>
        <v>0</v>
      </c>
      <c r="AI265" s="222">
        <f t="shared" si="99"/>
        <v>0</v>
      </c>
      <c r="AJ265" s="222">
        <f t="shared" si="100"/>
        <v>2.3040000000000003</v>
      </c>
      <c r="AK265" s="222">
        <f t="shared" si="101"/>
        <v>2.8800000000000003</v>
      </c>
      <c r="AL265" s="5">
        <f t="shared" si="90"/>
        <v>0</v>
      </c>
      <c r="AM265" s="5">
        <f t="shared" si="91"/>
        <v>0</v>
      </c>
      <c r="AN265" s="5">
        <f t="shared" si="92"/>
        <v>0</v>
      </c>
      <c r="AO265" s="5">
        <f t="shared" si="93"/>
        <v>0</v>
      </c>
      <c r="AP265" s="5">
        <f t="shared" si="94"/>
        <v>2.3040000000000003</v>
      </c>
      <c r="AQ265" s="221">
        <f t="shared" si="95"/>
        <v>2.8800000000000003</v>
      </c>
      <c r="AR265" s="86"/>
    </row>
    <row r="266" spans="1:44" s="22" customFormat="1" ht="21.95" customHeight="1" x14ac:dyDescent="0.25">
      <c r="A266" s="120"/>
      <c r="B266" s="82" t="s">
        <v>2088</v>
      </c>
      <c r="C266" s="4"/>
      <c r="D266" s="4"/>
      <c r="E266" s="4"/>
      <c r="F266" s="4"/>
      <c r="G266" s="84"/>
      <c r="H266" s="84"/>
      <c r="I266" s="84"/>
      <c r="J266" s="84"/>
      <c r="K266" s="84"/>
      <c r="L266" s="147"/>
      <c r="M266" s="84"/>
      <c r="N266" s="84"/>
      <c r="O266" s="84"/>
      <c r="P266" s="84"/>
      <c r="Q266" s="84"/>
      <c r="R266" s="147"/>
      <c r="S266" s="84"/>
      <c r="T266" s="84"/>
      <c r="U266" s="84"/>
      <c r="V266" s="84"/>
      <c r="W266" s="84"/>
      <c r="X266" s="147"/>
      <c r="Y266" s="221"/>
      <c r="Z266" s="222"/>
      <c r="AA266" s="222"/>
      <c r="AB266" s="222"/>
      <c r="AC266" s="222"/>
      <c r="AD266" s="222"/>
      <c r="AE266" s="222"/>
      <c r="AF266" s="222"/>
      <c r="AG266" s="222"/>
      <c r="AH266" s="222"/>
      <c r="AI266" s="222"/>
      <c r="AJ266" s="222"/>
      <c r="AK266" s="222"/>
      <c r="AL266" s="5"/>
      <c r="AM266" s="5"/>
      <c r="AN266" s="5"/>
      <c r="AO266" s="5"/>
      <c r="AP266" s="5"/>
      <c r="AQ266" s="221"/>
      <c r="AR266" s="86"/>
    </row>
    <row r="267" spans="1:44" s="22" customFormat="1" ht="21.95" customHeight="1" x14ac:dyDescent="0.25">
      <c r="A267" s="107" t="s">
        <v>714</v>
      </c>
      <c r="B267" s="74" t="s">
        <v>2036</v>
      </c>
      <c r="C267" s="4" t="s">
        <v>715</v>
      </c>
      <c r="D267" s="4" t="s">
        <v>716</v>
      </c>
      <c r="E267" s="4" t="s">
        <v>717</v>
      </c>
      <c r="F267" s="4" t="s">
        <v>1689</v>
      </c>
      <c r="G267" s="84">
        <v>0</v>
      </c>
      <c r="H267" s="84">
        <v>0</v>
      </c>
      <c r="I267" s="84">
        <v>0</v>
      </c>
      <c r="J267" s="84">
        <v>0</v>
      </c>
      <c r="K267" s="84">
        <v>0.02</v>
      </c>
      <c r="L267" s="147">
        <v>0</v>
      </c>
      <c r="M267" s="84">
        <v>0</v>
      </c>
      <c r="N267" s="84">
        <v>0</v>
      </c>
      <c r="O267" s="84">
        <v>0</v>
      </c>
      <c r="P267" s="84">
        <v>0</v>
      </c>
      <c r="Q267" s="84">
        <v>0.02</v>
      </c>
      <c r="R267" s="147">
        <v>0.02</v>
      </c>
      <c r="S267" s="84">
        <v>0</v>
      </c>
      <c r="T267" s="84">
        <v>0</v>
      </c>
      <c r="U267" s="84">
        <v>0</v>
      </c>
      <c r="V267" s="84">
        <v>0</v>
      </c>
      <c r="W267" s="84">
        <v>0.02</v>
      </c>
      <c r="X267" s="147">
        <v>0.02</v>
      </c>
      <c r="Y267" s="222">
        <v>57.8</v>
      </c>
      <c r="Z267" s="222">
        <f>Y267*G267</f>
        <v>0</v>
      </c>
      <c r="AA267" s="222">
        <f>Y267*H267</f>
        <v>0</v>
      </c>
      <c r="AB267" s="222">
        <f>Y267*I267</f>
        <v>0</v>
      </c>
      <c r="AC267" s="222">
        <f>Y267*J267</f>
        <v>0</v>
      </c>
      <c r="AD267" s="222">
        <f>Y267*K267</f>
        <v>1.1559999999999999</v>
      </c>
      <c r="AE267" s="222">
        <f>Y267*L267</f>
        <v>0</v>
      </c>
      <c r="AF267" s="222">
        <f>Y267*M267</f>
        <v>0</v>
      </c>
      <c r="AG267" s="222">
        <f>Y267*N267</f>
        <v>0</v>
      </c>
      <c r="AH267" s="222">
        <f>Y267*O267</f>
        <v>0</v>
      </c>
      <c r="AI267" s="222">
        <f>Y267*P267</f>
        <v>0</v>
      </c>
      <c r="AJ267" s="222">
        <f>Y267*Q267</f>
        <v>1.1559999999999999</v>
      </c>
      <c r="AK267" s="222">
        <f>Y267*R267</f>
        <v>1.1559999999999999</v>
      </c>
      <c r="AL267" s="5">
        <f>Y267*S267</f>
        <v>0</v>
      </c>
      <c r="AM267" s="5">
        <f>Y267*T267</f>
        <v>0</v>
      </c>
      <c r="AN267" s="5">
        <f>Y267*U267</f>
        <v>0</v>
      </c>
      <c r="AO267" s="5">
        <f>Y267*V267</f>
        <v>0</v>
      </c>
      <c r="AP267" s="5">
        <f>Y267*W267</f>
        <v>1.1559999999999999</v>
      </c>
      <c r="AQ267" s="221">
        <f>Y267*X267</f>
        <v>1.1559999999999999</v>
      </c>
      <c r="AR267" s="86"/>
    </row>
    <row r="268" spans="1:44" s="22" customFormat="1" ht="21.95" customHeight="1" x14ac:dyDescent="0.25">
      <c r="A268" s="120">
        <v>2314221001</v>
      </c>
      <c r="B268" s="86" t="s">
        <v>2089</v>
      </c>
      <c r="C268" s="4" t="s">
        <v>2090</v>
      </c>
      <c r="D268" s="4"/>
      <c r="E268" s="4" t="s">
        <v>2296</v>
      </c>
      <c r="F268" s="4" t="s">
        <v>1689</v>
      </c>
      <c r="G268" s="84">
        <v>0</v>
      </c>
      <c r="H268" s="84">
        <v>0</v>
      </c>
      <c r="I268" s="156">
        <v>0.26</v>
      </c>
      <c r="J268" s="135">
        <v>3.2</v>
      </c>
      <c r="K268" s="135">
        <v>0.18</v>
      </c>
      <c r="L268" s="147">
        <v>0</v>
      </c>
      <c r="M268" s="84">
        <v>0</v>
      </c>
      <c r="N268" s="84">
        <v>0</v>
      </c>
      <c r="O268" s="84">
        <v>0</v>
      </c>
      <c r="P268" s="84">
        <v>1</v>
      </c>
      <c r="Q268" s="84">
        <v>1.2</v>
      </c>
      <c r="R268" s="147">
        <v>1.2</v>
      </c>
      <c r="S268" s="84">
        <v>0</v>
      </c>
      <c r="T268" s="84">
        <v>0</v>
      </c>
      <c r="U268" s="84">
        <v>0</v>
      </c>
      <c r="V268" s="84">
        <v>0.8</v>
      </c>
      <c r="W268" s="84">
        <v>1.1000000000000001</v>
      </c>
      <c r="X268" s="147">
        <v>1.2</v>
      </c>
      <c r="Y268" s="229">
        <v>69.83</v>
      </c>
      <c r="Z268" s="222">
        <f t="shared" si="84"/>
        <v>0</v>
      </c>
      <c r="AA268" s="222">
        <f t="shared" si="85"/>
        <v>0</v>
      </c>
      <c r="AB268" s="222">
        <f t="shared" si="86"/>
        <v>18.155799999999999</v>
      </c>
      <c r="AC268" s="222">
        <f t="shared" si="87"/>
        <v>223.45600000000002</v>
      </c>
      <c r="AD268" s="222">
        <f t="shared" si="88"/>
        <v>12.5694</v>
      </c>
      <c r="AE268" s="222">
        <f t="shared" si="89"/>
        <v>0</v>
      </c>
      <c r="AF268" s="222">
        <f t="shared" si="96"/>
        <v>0</v>
      </c>
      <c r="AG268" s="222">
        <f t="shared" si="97"/>
        <v>0</v>
      </c>
      <c r="AH268" s="222">
        <f t="shared" si="98"/>
        <v>0</v>
      </c>
      <c r="AI268" s="222">
        <f t="shared" si="99"/>
        <v>69.83</v>
      </c>
      <c r="AJ268" s="222">
        <f t="shared" si="100"/>
        <v>83.795999999999992</v>
      </c>
      <c r="AK268" s="222">
        <f t="shared" si="101"/>
        <v>83.795999999999992</v>
      </c>
      <c r="AL268" s="5">
        <f t="shared" si="90"/>
        <v>0</v>
      </c>
      <c r="AM268" s="5">
        <f t="shared" si="91"/>
        <v>0</v>
      </c>
      <c r="AN268" s="5">
        <f t="shared" si="92"/>
        <v>0</v>
      </c>
      <c r="AO268" s="5">
        <f t="shared" si="93"/>
        <v>55.864000000000004</v>
      </c>
      <c r="AP268" s="5">
        <f t="shared" si="94"/>
        <v>76.813000000000002</v>
      </c>
      <c r="AQ268" s="221">
        <f t="shared" si="95"/>
        <v>83.795999999999992</v>
      </c>
      <c r="AR268" s="86"/>
    </row>
    <row r="269" spans="1:44" s="22" customFormat="1" ht="21.95" customHeight="1" x14ac:dyDescent="0.25">
      <c r="A269" s="120">
        <v>2314145001</v>
      </c>
      <c r="B269" s="86" t="s">
        <v>2091</v>
      </c>
      <c r="C269" s="4" t="s">
        <v>2092</v>
      </c>
      <c r="D269" s="4" t="s">
        <v>2075</v>
      </c>
      <c r="E269" s="4"/>
      <c r="F269" s="4" t="s">
        <v>1689</v>
      </c>
      <c r="G269" s="93">
        <v>0</v>
      </c>
      <c r="H269" s="135">
        <v>0</v>
      </c>
      <c r="I269" s="156">
        <v>0.06</v>
      </c>
      <c r="J269" s="135">
        <v>0.25</v>
      </c>
      <c r="K269" s="135">
        <v>0.74</v>
      </c>
      <c r="L269" s="147">
        <v>0</v>
      </c>
      <c r="M269" s="84">
        <v>0</v>
      </c>
      <c r="N269" s="84">
        <v>0</v>
      </c>
      <c r="O269" s="84">
        <v>0</v>
      </c>
      <c r="P269" s="84">
        <v>0.05</v>
      </c>
      <c r="Q269" s="84">
        <v>7.0000000000000007E-2</v>
      </c>
      <c r="R269" s="147">
        <v>7.0000000000000007E-2</v>
      </c>
      <c r="S269" s="84">
        <v>0</v>
      </c>
      <c r="T269" s="84">
        <v>0</v>
      </c>
      <c r="U269" s="84">
        <v>0</v>
      </c>
      <c r="V269" s="84">
        <v>0</v>
      </c>
      <c r="W269" s="84">
        <v>0.06</v>
      </c>
      <c r="X269" s="147">
        <v>7.0000000000000007E-2</v>
      </c>
      <c r="Y269" s="221">
        <v>31</v>
      </c>
      <c r="Z269" s="222">
        <f t="shared" si="84"/>
        <v>0</v>
      </c>
      <c r="AA269" s="222">
        <f t="shared" si="85"/>
        <v>0</v>
      </c>
      <c r="AB269" s="222">
        <f t="shared" si="86"/>
        <v>1.8599999999999999</v>
      </c>
      <c r="AC269" s="222">
        <f t="shared" si="87"/>
        <v>7.75</v>
      </c>
      <c r="AD269" s="222">
        <f t="shared" si="88"/>
        <v>22.94</v>
      </c>
      <c r="AE269" s="222">
        <f t="shared" si="89"/>
        <v>0</v>
      </c>
      <c r="AF269" s="222">
        <f t="shared" si="96"/>
        <v>0</v>
      </c>
      <c r="AG269" s="222">
        <f t="shared" si="97"/>
        <v>0</v>
      </c>
      <c r="AH269" s="222">
        <f t="shared" si="98"/>
        <v>0</v>
      </c>
      <c r="AI269" s="222">
        <f t="shared" si="99"/>
        <v>1.55</v>
      </c>
      <c r="AJ269" s="222">
        <f t="shared" si="100"/>
        <v>2.1700000000000004</v>
      </c>
      <c r="AK269" s="222">
        <f t="shared" si="101"/>
        <v>2.1700000000000004</v>
      </c>
      <c r="AL269" s="5">
        <f t="shared" si="90"/>
        <v>0</v>
      </c>
      <c r="AM269" s="5">
        <f t="shared" si="91"/>
        <v>0</v>
      </c>
      <c r="AN269" s="5">
        <f t="shared" si="92"/>
        <v>0</v>
      </c>
      <c r="AO269" s="5">
        <f t="shared" si="93"/>
        <v>0</v>
      </c>
      <c r="AP269" s="5">
        <f t="shared" si="94"/>
        <v>1.8599999999999999</v>
      </c>
      <c r="AQ269" s="221">
        <f t="shared" si="95"/>
        <v>2.1700000000000004</v>
      </c>
      <c r="AR269" s="86"/>
    </row>
    <row r="270" spans="1:44" s="22" customFormat="1" ht="21.95" customHeight="1" x14ac:dyDescent="0.25">
      <c r="A270" s="120"/>
      <c r="B270" s="82" t="s">
        <v>2093</v>
      </c>
      <c r="C270" s="4"/>
      <c r="D270" s="4"/>
      <c r="E270" s="4"/>
      <c r="F270" s="4"/>
      <c r="G270" s="84"/>
      <c r="H270" s="84"/>
      <c r="I270" s="84"/>
      <c r="J270" s="84"/>
      <c r="K270" s="84"/>
      <c r="L270" s="147"/>
      <c r="M270" s="84"/>
      <c r="N270" s="84"/>
      <c r="O270" s="84"/>
      <c r="P270" s="84"/>
      <c r="Q270" s="84"/>
      <c r="R270" s="147"/>
      <c r="S270" s="84"/>
      <c r="T270" s="84"/>
      <c r="U270" s="84"/>
      <c r="V270" s="84"/>
      <c r="W270" s="84"/>
      <c r="X270" s="147"/>
      <c r="Y270" s="221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5"/>
      <c r="AM270" s="5"/>
      <c r="AN270" s="5"/>
      <c r="AO270" s="5"/>
      <c r="AP270" s="5"/>
      <c r="AQ270" s="221"/>
      <c r="AR270" s="86"/>
    </row>
    <row r="271" spans="1:44" s="22" customFormat="1" ht="21.95" customHeight="1" x14ac:dyDescent="0.25">
      <c r="A271" s="4">
        <v>2317110010</v>
      </c>
      <c r="B271" s="86" t="s">
        <v>2094</v>
      </c>
      <c r="C271" s="4" t="s">
        <v>2095</v>
      </c>
      <c r="D271" s="4" t="s">
        <v>2096</v>
      </c>
      <c r="E271" s="4"/>
      <c r="F271" s="4" t="s">
        <v>1689</v>
      </c>
      <c r="G271" s="84">
        <v>0</v>
      </c>
      <c r="H271" s="135"/>
      <c r="I271" s="156">
        <v>0.04</v>
      </c>
      <c r="J271" s="135">
        <v>0.15</v>
      </c>
      <c r="K271" s="143">
        <v>0.46</v>
      </c>
      <c r="L271" s="147">
        <v>0</v>
      </c>
      <c r="M271" s="84">
        <v>0</v>
      </c>
      <c r="N271" s="84">
        <v>0</v>
      </c>
      <c r="O271" s="84">
        <v>0</v>
      </c>
      <c r="P271" s="84">
        <v>0</v>
      </c>
      <c r="Q271" s="84">
        <v>0.3</v>
      </c>
      <c r="R271" s="147">
        <v>0.4</v>
      </c>
      <c r="S271" s="84">
        <v>0</v>
      </c>
      <c r="T271" s="84">
        <v>0</v>
      </c>
      <c r="U271" s="84">
        <v>0</v>
      </c>
      <c r="V271" s="84">
        <v>0</v>
      </c>
      <c r="W271" s="84">
        <v>0.3</v>
      </c>
      <c r="X271" s="147">
        <v>0.4</v>
      </c>
      <c r="Y271" s="222">
        <v>27.89</v>
      </c>
      <c r="Z271" s="222">
        <f t="shared" si="84"/>
        <v>0</v>
      </c>
      <c r="AA271" s="222">
        <f t="shared" si="85"/>
        <v>0</v>
      </c>
      <c r="AB271" s="222">
        <f t="shared" si="86"/>
        <v>1.1156000000000001</v>
      </c>
      <c r="AC271" s="222">
        <f t="shared" si="87"/>
        <v>4.1834999999999996</v>
      </c>
      <c r="AD271" s="222">
        <f t="shared" si="88"/>
        <v>12.829400000000001</v>
      </c>
      <c r="AE271" s="222">
        <f t="shared" si="89"/>
        <v>0</v>
      </c>
      <c r="AF271" s="222">
        <f t="shared" si="96"/>
        <v>0</v>
      </c>
      <c r="AG271" s="222">
        <f t="shared" si="97"/>
        <v>0</v>
      </c>
      <c r="AH271" s="222">
        <f t="shared" si="98"/>
        <v>0</v>
      </c>
      <c r="AI271" s="222">
        <f t="shared" si="99"/>
        <v>0</v>
      </c>
      <c r="AJ271" s="222">
        <f t="shared" si="100"/>
        <v>8.3669999999999991</v>
      </c>
      <c r="AK271" s="222">
        <f t="shared" si="101"/>
        <v>11.156000000000001</v>
      </c>
      <c r="AL271" s="5">
        <f t="shared" si="90"/>
        <v>0</v>
      </c>
      <c r="AM271" s="5">
        <f t="shared" si="91"/>
        <v>0</v>
      </c>
      <c r="AN271" s="5">
        <f t="shared" si="92"/>
        <v>0</v>
      </c>
      <c r="AO271" s="5">
        <f t="shared" si="93"/>
        <v>0</v>
      </c>
      <c r="AP271" s="5">
        <f t="shared" si="94"/>
        <v>8.3669999999999991</v>
      </c>
      <c r="AQ271" s="221">
        <f t="shared" si="95"/>
        <v>11.156000000000001</v>
      </c>
      <c r="AR271" s="86"/>
    </row>
    <row r="272" spans="1:44" s="22" customFormat="1" ht="21.95" customHeight="1" x14ac:dyDescent="0.25">
      <c r="A272" s="120">
        <v>2317229059</v>
      </c>
      <c r="B272" s="86" t="s">
        <v>2097</v>
      </c>
      <c r="C272" s="4" t="s">
        <v>2098</v>
      </c>
      <c r="D272" s="4" t="s">
        <v>2099</v>
      </c>
      <c r="E272" s="4" t="s">
        <v>2297</v>
      </c>
      <c r="F272" s="4" t="s">
        <v>1689</v>
      </c>
      <c r="G272" s="84">
        <v>0</v>
      </c>
      <c r="H272" s="84">
        <v>0</v>
      </c>
      <c r="I272" s="84">
        <v>0</v>
      </c>
      <c r="J272" s="135">
        <v>0.11</v>
      </c>
      <c r="K272" s="143">
        <v>0.32</v>
      </c>
      <c r="L272" s="147">
        <v>0</v>
      </c>
      <c r="M272" s="84">
        <v>0</v>
      </c>
      <c r="N272" s="84">
        <v>0</v>
      </c>
      <c r="O272" s="84">
        <v>0</v>
      </c>
      <c r="P272" s="84">
        <v>0</v>
      </c>
      <c r="Q272" s="84">
        <v>0.02</v>
      </c>
      <c r="R272" s="147">
        <v>0.03</v>
      </c>
      <c r="S272" s="84">
        <v>0</v>
      </c>
      <c r="T272" s="84">
        <v>0</v>
      </c>
      <c r="U272" s="84">
        <v>0</v>
      </c>
      <c r="V272" s="84">
        <v>0</v>
      </c>
      <c r="W272" s="84">
        <v>0.02</v>
      </c>
      <c r="X272" s="147">
        <v>0.03</v>
      </c>
      <c r="Y272" s="222">
        <v>24.3</v>
      </c>
      <c r="Z272" s="222">
        <f t="shared" si="84"/>
        <v>0</v>
      </c>
      <c r="AA272" s="222">
        <f t="shared" si="85"/>
        <v>0</v>
      </c>
      <c r="AB272" s="222">
        <f t="shared" si="86"/>
        <v>0</v>
      </c>
      <c r="AC272" s="222">
        <f t="shared" si="87"/>
        <v>2.673</v>
      </c>
      <c r="AD272" s="222">
        <f t="shared" si="88"/>
        <v>7.7760000000000007</v>
      </c>
      <c r="AE272" s="222">
        <f t="shared" si="89"/>
        <v>0</v>
      </c>
      <c r="AF272" s="222">
        <f t="shared" si="96"/>
        <v>0</v>
      </c>
      <c r="AG272" s="222">
        <f t="shared" si="97"/>
        <v>0</v>
      </c>
      <c r="AH272" s="222">
        <f t="shared" si="98"/>
        <v>0</v>
      </c>
      <c r="AI272" s="222">
        <f t="shared" si="99"/>
        <v>0</v>
      </c>
      <c r="AJ272" s="222">
        <f t="shared" si="100"/>
        <v>0.48600000000000004</v>
      </c>
      <c r="AK272" s="222">
        <f t="shared" si="101"/>
        <v>0.72899999999999998</v>
      </c>
      <c r="AL272" s="5">
        <f t="shared" si="90"/>
        <v>0</v>
      </c>
      <c r="AM272" s="5">
        <f t="shared" si="91"/>
        <v>0</v>
      </c>
      <c r="AN272" s="5">
        <f t="shared" si="92"/>
        <v>0</v>
      </c>
      <c r="AO272" s="5">
        <f t="shared" si="93"/>
        <v>0</v>
      </c>
      <c r="AP272" s="5">
        <f t="shared" si="94"/>
        <v>0.48600000000000004</v>
      </c>
      <c r="AQ272" s="221">
        <f t="shared" si="95"/>
        <v>0.72899999999999998</v>
      </c>
      <c r="AR272" s="86"/>
    </row>
    <row r="273" spans="1:44" s="22" customFormat="1" ht="21.95" customHeight="1" x14ac:dyDescent="0.25">
      <c r="A273" s="120"/>
      <c r="B273" s="82" t="s">
        <v>2100</v>
      </c>
      <c r="C273" s="4"/>
      <c r="D273" s="116"/>
      <c r="E273" s="4"/>
      <c r="F273" s="4"/>
      <c r="G273" s="84"/>
      <c r="H273" s="84"/>
      <c r="I273" s="84"/>
      <c r="J273" s="84"/>
      <c r="K273" s="84"/>
      <c r="L273" s="147"/>
      <c r="M273" s="84"/>
      <c r="N273" s="84"/>
      <c r="O273" s="84"/>
      <c r="P273" s="84"/>
      <c r="Q273" s="84"/>
      <c r="R273" s="147"/>
      <c r="S273" s="84"/>
      <c r="T273" s="84"/>
      <c r="U273" s="84"/>
      <c r="V273" s="84"/>
      <c r="W273" s="84"/>
      <c r="X273" s="147"/>
      <c r="Y273" s="221"/>
      <c r="Z273" s="222"/>
      <c r="AA273" s="222"/>
      <c r="AB273" s="222"/>
      <c r="AC273" s="222"/>
      <c r="AD273" s="222"/>
      <c r="AE273" s="222"/>
      <c r="AF273" s="222"/>
      <c r="AG273" s="222"/>
      <c r="AH273" s="222"/>
      <c r="AI273" s="222"/>
      <c r="AJ273" s="222"/>
      <c r="AK273" s="222"/>
      <c r="AL273" s="5"/>
      <c r="AM273" s="5"/>
      <c r="AN273" s="5"/>
      <c r="AO273" s="5"/>
      <c r="AP273" s="5"/>
      <c r="AQ273" s="221"/>
      <c r="AR273" s="86"/>
    </row>
    <row r="274" spans="1:44" s="22" customFormat="1" ht="21.95" customHeight="1" x14ac:dyDescent="0.25">
      <c r="A274" s="120">
        <v>2318320012</v>
      </c>
      <c r="B274" s="86" t="s">
        <v>2101</v>
      </c>
      <c r="C274" s="4" t="s">
        <v>2102</v>
      </c>
      <c r="D274" s="4" t="s">
        <v>2103</v>
      </c>
      <c r="E274" s="4"/>
      <c r="F274" s="4"/>
      <c r="G274" s="84">
        <v>0</v>
      </c>
      <c r="H274" s="84">
        <v>0</v>
      </c>
      <c r="I274" s="84">
        <v>0.15</v>
      </c>
      <c r="J274" s="84">
        <v>0.52</v>
      </c>
      <c r="K274" s="84">
        <v>1.7</v>
      </c>
      <c r="L274" s="147">
        <v>0</v>
      </c>
      <c r="M274" s="84">
        <v>0</v>
      </c>
      <c r="N274" s="84">
        <v>0</v>
      </c>
      <c r="O274" s="84">
        <v>0</v>
      </c>
      <c r="P274" s="84">
        <v>0</v>
      </c>
      <c r="Q274" s="84">
        <v>0.4</v>
      </c>
      <c r="R274" s="147">
        <v>0.45</v>
      </c>
      <c r="S274" s="84">
        <v>0</v>
      </c>
      <c r="T274" s="84">
        <v>0</v>
      </c>
      <c r="U274" s="84">
        <v>0</v>
      </c>
      <c r="V274" s="84">
        <v>0</v>
      </c>
      <c r="W274" s="84">
        <v>0.2</v>
      </c>
      <c r="X274" s="147">
        <v>0.2</v>
      </c>
      <c r="Y274" s="222">
        <v>25.46</v>
      </c>
      <c r="Z274" s="222">
        <f t="shared" si="84"/>
        <v>0</v>
      </c>
      <c r="AA274" s="222">
        <f t="shared" si="85"/>
        <v>0</v>
      </c>
      <c r="AB274" s="222">
        <f t="shared" si="86"/>
        <v>3.819</v>
      </c>
      <c r="AC274" s="222">
        <f t="shared" si="87"/>
        <v>13.2392</v>
      </c>
      <c r="AD274" s="222">
        <f t="shared" si="88"/>
        <v>43.282000000000004</v>
      </c>
      <c r="AE274" s="222">
        <f t="shared" si="89"/>
        <v>0</v>
      </c>
      <c r="AF274" s="222">
        <f t="shared" si="96"/>
        <v>0</v>
      </c>
      <c r="AG274" s="222">
        <f t="shared" si="97"/>
        <v>0</v>
      </c>
      <c r="AH274" s="222">
        <f t="shared" si="98"/>
        <v>0</v>
      </c>
      <c r="AI274" s="222">
        <f t="shared" si="99"/>
        <v>0</v>
      </c>
      <c r="AJ274" s="222">
        <f t="shared" si="100"/>
        <v>10.184000000000001</v>
      </c>
      <c r="AK274" s="222">
        <f t="shared" si="101"/>
        <v>11.457000000000001</v>
      </c>
      <c r="AL274" s="5">
        <f t="shared" si="90"/>
        <v>0</v>
      </c>
      <c r="AM274" s="5">
        <f t="shared" si="91"/>
        <v>0</v>
      </c>
      <c r="AN274" s="5">
        <f t="shared" si="92"/>
        <v>0</v>
      </c>
      <c r="AO274" s="5">
        <f t="shared" si="93"/>
        <v>0</v>
      </c>
      <c r="AP274" s="5">
        <f t="shared" si="94"/>
        <v>5.0920000000000005</v>
      </c>
      <c r="AQ274" s="221">
        <f t="shared" si="95"/>
        <v>5.0920000000000005</v>
      </c>
      <c r="AR274" s="86"/>
    </row>
    <row r="275" spans="1:44" s="22" customFormat="1" ht="21.95" customHeight="1" x14ac:dyDescent="0.25">
      <c r="A275" s="120"/>
      <c r="B275" s="82" t="s">
        <v>2104</v>
      </c>
      <c r="C275" s="4"/>
      <c r="D275" s="116"/>
      <c r="E275" s="4"/>
      <c r="F275" s="4"/>
      <c r="G275" s="84"/>
      <c r="H275" s="84"/>
      <c r="I275" s="84"/>
      <c r="J275" s="84"/>
      <c r="K275" s="84"/>
      <c r="L275" s="147"/>
      <c r="M275" s="84"/>
      <c r="N275" s="84"/>
      <c r="O275" s="84"/>
      <c r="P275" s="84"/>
      <c r="Q275" s="84"/>
      <c r="R275" s="147"/>
      <c r="S275" s="84"/>
      <c r="T275" s="84"/>
      <c r="U275" s="84"/>
      <c r="V275" s="84"/>
      <c r="W275" s="84"/>
      <c r="X275" s="147"/>
      <c r="Y275" s="221"/>
      <c r="Z275" s="222"/>
      <c r="AA275" s="222"/>
      <c r="AB275" s="222"/>
      <c r="AC275" s="222"/>
      <c r="AD275" s="222"/>
      <c r="AE275" s="222"/>
      <c r="AF275" s="222"/>
      <c r="AG275" s="222"/>
      <c r="AH275" s="222"/>
      <c r="AI275" s="222"/>
      <c r="AJ275" s="222"/>
      <c r="AK275" s="222"/>
      <c r="AL275" s="5"/>
      <c r="AM275" s="5"/>
      <c r="AN275" s="5"/>
      <c r="AO275" s="5"/>
      <c r="AP275" s="5"/>
      <c r="AQ275" s="221"/>
      <c r="AR275" s="86"/>
    </row>
    <row r="276" spans="1:44" s="22" customFormat="1" ht="21.95" customHeight="1" x14ac:dyDescent="0.25">
      <c r="A276" s="120">
        <v>2319130015</v>
      </c>
      <c r="B276" s="86" t="s">
        <v>2105</v>
      </c>
      <c r="C276" s="4">
        <v>646</v>
      </c>
      <c r="D276" s="4" t="s">
        <v>2106</v>
      </c>
      <c r="E276" s="4"/>
      <c r="F276" s="4" t="s">
        <v>1689</v>
      </c>
      <c r="G276" s="93">
        <v>0</v>
      </c>
      <c r="H276" s="135">
        <v>0</v>
      </c>
      <c r="I276" s="156">
        <v>0.24</v>
      </c>
      <c r="J276" s="135">
        <v>0.81</v>
      </c>
      <c r="K276" s="135">
        <v>2.96</v>
      </c>
      <c r="L276" s="119">
        <v>0</v>
      </c>
      <c r="M276" s="119">
        <v>0</v>
      </c>
      <c r="N276" s="119">
        <v>0</v>
      </c>
      <c r="O276" s="119">
        <v>7.0000000000000007E-2</v>
      </c>
      <c r="P276" s="119">
        <v>5.7</v>
      </c>
      <c r="Q276" s="119">
        <v>15.7</v>
      </c>
      <c r="R276" s="119">
        <v>15.7</v>
      </c>
      <c r="S276" s="119">
        <v>0</v>
      </c>
      <c r="T276" s="119">
        <v>0</v>
      </c>
      <c r="U276" s="119">
        <v>7.0000000000000007E-2</v>
      </c>
      <c r="V276" s="119">
        <v>3.7</v>
      </c>
      <c r="W276" s="119">
        <v>10</v>
      </c>
      <c r="X276" s="119">
        <v>12</v>
      </c>
      <c r="Y276" s="222">
        <v>28.56</v>
      </c>
      <c r="Z276" s="222">
        <f t="shared" si="84"/>
        <v>0</v>
      </c>
      <c r="AA276" s="222">
        <f t="shared" si="85"/>
        <v>0</v>
      </c>
      <c r="AB276" s="222">
        <f t="shared" si="86"/>
        <v>6.8543999999999992</v>
      </c>
      <c r="AC276" s="222">
        <f t="shared" si="87"/>
        <v>23.133600000000001</v>
      </c>
      <c r="AD276" s="222">
        <f t="shared" si="88"/>
        <v>84.537599999999998</v>
      </c>
      <c r="AE276" s="222">
        <f t="shared" si="89"/>
        <v>0</v>
      </c>
      <c r="AF276" s="222">
        <f t="shared" si="96"/>
        <v>0</v>
      </c>
      <c r="AG276" s="222">
        <f t="shared" si="97"/>
        <v>0</v>
      </c>
      <c r="AH276" s="222">
        <f t="shared" si="98"/>
        <v>1.9992000000000001</v>
      </c>
      <c r="AI276" s="222">
        <f t="shared" si="99"/>
        <v>162.792</v>
      </c>
      <c r="AJ276" s="222">
        <f t="shared" si="100"/>
        <v>448.39199999999994</v>
      </c>
      <c r="AK276" s="222">
        <f t="shared" si="101"/>
        <v>448.39199999999994</v>
      </c>
      <c r="AL276" s="5">
        <f t="shared" si="90"/>
        <v>0</v>
      </c>
      <c r="AM276" s="5">
        <f t="shared" si="91"/>
        <v>0</v>
      </c>
      <c r="AN276" s="5">
        <f t="shared" si="92"/>
        <v>1.9992000000000001</v>
      </c>
      <c r="AO276" s="5">
        <f t="shared" si="93"/>
        <v>105.672</v>
      </c>
      <c r="AP276" s="5">
        <f t="shared" si="94"/>
        <v>285.59999999999997</v>
      </c>
      <c r="AQ276" s="221">
        <f t="shared" si="95"/>
        <v>342.71999999999997</v>
      </c>
      <c r="AR276" s="86"/>
    </row>
    <row r="277" spans="1:44" s="22" customFormat="1" ht="21.95" customHeight="1" x14ac:dyDescent="0.25">
      <c r="A277" s="107">
        <v>2319130101</v>
      </c>
      <c r="B277" s="86" t="s">
        <v>2107</v>
      </c>
      <c r="C277" s="4" t="s">
        <v>2108</v>
      </c>
      <c r="D277" s="4" t="s">
        <v>2109</v>
      </c>
      <c r="E277" s="4"/>
      <c r="F277" s="4" t="s">
        <v>1689</v>
      </c>
      <c r="G277" s="93">
        <v>0</v>
      </c>
      <c r="H277" s="135">
        <v>0</v>
      </c>
      <c r="I277" s="156">
        <v>0.03</v>
      </c>
      <c r="J277" s="135">
        <v>0.14000000000000001</v>
      </c>
      <c r="K277" s="135">
        <v>0.41</v>
      </c>
      <c r="L277" s="119">
        <v>0</v>
      </c>
      <c r="M277" s="119">
        <v>0</v>
      </c>
      <c r="N277" s="119">
        <v>0</v>
      </c>
      <c r="O277" s="119">
        <v>0.03</v>
      </c>
      <c r="P277" s="119">
        <v>0.14000000000000001</v>
      </c>
      <c r="Q277" s="119">
        <v>21.7</v>
      </c>
      <c r="R277" s="119">
        <v>21.7</v>
      </c>
      <c r="S277" s="119">
        <v>0</v>
      </c>
      <c r="T277" s="119">
        <v>0</v>
      </c>
      <c r="U277" s="119">
        <v>0.03</v>
      </c>
      <c r="V277" s="119">
        <v>2.14</v>
      </c>
      <c r="W277" s="119">
        <v>21.7</v>
      </c>
      <c r="X277" s="119">
        <v>21.7</v>
      </c>
      <c r="Y277" s="222">
        <v>27.78</v>
      </c>
      <c r="Z277" s="222">
        <f t="shared" si="84"/>
        <v>0</v>
      </c>
      <c r="AA277" s="222">
        <f t="shared" si="85"/>
        <v>0</v>
      </c>
      <c r="AB277" s="222">
        <f t="shared" si="86"/>
        <v>0.83340000000000003</v>
      </c>
      <c r="AC277" s="222">
        <f t="shared" si="87"/>
        <v>3.8892000000000007</v>
      </c>
      <c r="AD277" s="222">
        <f t="shared" si="88"/>
        <v>11.389799999999999</v>
      </c>
      <c r="AE277" s="222">
        <f t="shared" si="89"/>
        <v>0</v>
      </c>
      <c r="AF277" s="222">
        <f t="shared" si="96"/>
        <v>0</v>
      </c>
      <c r="AG277" s="222">
        <f t="shared" si="97"/>
        <v>0</v>
      </c>
      <c r="AH277" s="222">
        <f t="shared" si="98"/>
        <v>0.83340000000000003</v>
      </c>
      <c r="AI277" s="222">
        <f t="shared" si="99"/>
        <v>3.8892000000000007</v>
      </c>
      <c r="AJ277" s="222">
        <f t="shared" si="100"/>
        <v>602.82600000000002</v>
      </c>
      <c r="AK277" s="222">
        <f t="shared" si="101"/>
        <v>602.82600000000002</v>
      </c>
      <c r="AL277" s="5">
        <f t="shared" si="90"/>
        <v>0</v>
      </c>
      <c r="AM277" s="5">
        <f t="shared" si="91"/>
        <v>0</v>
      </c>
      <c r="AN277" s="5">
        <f t="shared" si="92"/>
        <v>0.83340000000000003</v>
      </c>
      <c r="AO277" s="5">
        <f t="shared" si="93"/>
        <v>59.449200000000005</v>
      </c>
      <c r="AP277" s="5">
        <f t="shared" si="94"/>
        <v>602.82600000000002</v>
      </c>
      <c r="AQ277" s="221">
        <f t="shared" si="95"/>
        <v>602.82600000000002</v>
      </c>
      <c r="AR277" s="86"/>
    </row>
    <row r="278" spans="1:44" s="22" customFormat="1" ht="21.95" customHeight="1" x14ac:dyDescent="0.25">
      <c r="A278" s="120"/>
      <c r="B278" s="111" t="s">
        <v>2110</v>
      </c>
      <c r="C278" s="4"/>
      <c r="D278" s="4"/>
      <c r="E278" s="4"/>
      <c r="F278" s="4"/>
      <c r="G278" s="84"/>
      <c r="H278" s="84"/>
      <c r="I278" s="84"/>
      <c r="J278" s="84"/>
      <c r="K278" s="84"/>
      <c r="L278" s="147"/>
      <c r="M278" s="84"/>
      <c r="N278" s="84"/>
      <c r="O278" s="84"/>
      <c r="P278" s="84"/>
      <c r="Q278" s="84"/>
      <c r="R278" s="147"/>
      <c r="S278" s="84"/>
      <c r="T278" s="84"/>
      <c r="U278" s="84"/>
      <c r="V278" s="84"/>
      <c r="W278" s="84"/>
      <c r="X278" s="147"/>
      <c r="Y278" s="221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5"/>
      <c r="AM278" s="5"/>
      <c r="AN278" s="5"/>
      <c r="AO278" s="5"/>
      <c r="AP278" s="5"/>
      <c r="AQ278" s="221"/>
      <c r="AR278" s="86"/>
    </row>
    <row r="279" spans="1:44" s="22" customFormat="1" ht="21.95" customHeight="1" x14ac:dyDescent="0.25">
      <c r="A279" s="120"/>
      <c r="B279" s="82" t="s">
        <v>2111</v>
      </c>
      <c r="C279" s="4"/>
      <c r="D279" s="4"/>
      <c r="E279" s="4"/>
      <c r="F279" s="4"/>
      <c r="G279" s="84"/>
      <c r="H279" s="84"/>
      <c r="I279" s="84"/>
      <c r="J279" s="84"/>
      <c r="K279" s="84"/>
      <c r="L279" s="147"/>
      <c r="M279" s="84"/>
      <c r="N279" s="84"/>
      <c r="O279" s="84"/>
      <c r="P279" s="84"/>
      <c r="Q279" s="84"/>
      <c r="R279" s="147"/>
      <c r="S279" s="84"/>
      <c r="T279" s="84"/>
      <c r="U279" s="84"/>
      <c r="V279" s="84"/>
      <c r="W279" s="84"/>
      <c r="X279" s="147"/>
      <c r="Y279" s="221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5"/>
      <c r="AM279" s="5"/>
      <c r="AN279" s="5"/>
      <c r="AO279" s="5"/>
      <c r="AP279" s="5"/>
      <c r="AQ279" s="221"/>
      <c r="AR279" s="86"/>
    </row>
    <row r="280" spans="1:44" s="22" customFormat="1" ht="21.95" customHeight="1" x14ac:dyDescent="0.25">
      <c r="A280" s="120">
        <v>2332230009</v>
      </c>
      <c r="B280" s="86" t="s">
        <v>2112</v>
      </c>
      <c r="C280" s="4" t="s">
        <v>2113</v>
      </c>
      <c r="D280" s="4" t="s">
        <v>2114</v>
      </c>
      <c r="E280" s="4"/>
      <c r="F280" s="4" t="s">
        <v>1689</v>
      </c>
      <c r="G280" s="84">
        <v>0</v>
      </c>
      <c r="H280" s="84">
        <v>0</v>
      </c>
      <c r="I280" s="84">
        <v>0</v>
      </c>
      <c r="J280" s="84">
        <v>0.28999999999999998</v>
      </c>
      <c r="K280" s="84">
        <v>0.86</v>
      </c>
      <c r="L280" s="147">
        <v>0</v>
      </c>
      <c r="M280" s="84">
        <v>0</v>
      </c>
      <c r="N280" s="84">
        <v>0</v>
      </c>
      <c r="O280" s="84">
        <v>0</v>
      </c>
      <c r="P280" s="84">
        <v>0.2</v>
      </c>
      <c r="Q280" s="84">
        <v>0.3</v>
      </c>
      <c r="R280" s="147">
        <v>0.3</v>
      </c>
      <c r="S280" s="84">
        <v>0</v>
      </c>
      <c r="T280" s="84">
        <v>0</v>
      </c>
      <c r="U280" s="84">
        <v>0</v>
      </c>
      <c r="V280" s="84">
        <v>0</v>
      </c>
      <c r="W280" s="84">
        <v>0.01</v>
      </c>
      <c r="X280" s="147">
        <v>0.01</v>
      </c>
      <c r="Y280" s="222">
        <v>75</v>
      </c>
      <c r="Z280" s="222">
        <f t="shared" si="84"/>
        <v>0</v>
      </c>
      <c r="AA280" s="222">
        <f t="shared" si="85"/>
        <v>0</v>
      </c>
      <c r="AB280" s="222">
        <f t="shared" si="86"/>
        <v>0</v>
      </c>
      <c r="AC280" s="222">
        <f t="shared" si="87"/>
        <v>21.75</v>
      </c>
      <c r="AD280" s="222">
        <f t="shared" si="88"/>
        <v>64.5</v>
      </c>
      <c r="AE280" s="222">
        <f t="shared" si="89"/>
        <v>0</v>
      </c>
      <c r="AF280" s="222">
        <f t="shared" si="96"/>
        <v>0</v>
      </c>
      <c r="AG280" s="222">
        <f t="shared" si="97"/>
        <v>0</v>
      </c>
      <c r="AH280" s="222">
        <f t="shared" si="98"/>
        <v>0</v>
      </c>
      <c r="AI280" s="222">
        <f t="shared" si="99"/>
        <v>15</v>
      </c>
      <c r="AJ280" s="222">
        <f t="shared" si="100"/>
        <v>22.5</v>
      </c>
      <c r="AK280" s="222">
        <f t="shared" si="101"/>
        <v>22.5</v>
      </c>
      <c r="AL280" s="5">
        <f t="shared" si="90"/>
        <v>0</v>
      </c>
      <c r="AM280" s="5">
        <f t="shared" si="91"/>
        <v>0</v>
      </c>
      <c r="AN280" s="5">
        <f t="shared" si="92"/>
        <v>0</v>
      </c>
      <c r="AO280" s="5">
        <f t="shared" si="93"/>
        <v>0</v>
      </c>
      <c r="AP280" s="5">
        <f t="shared" si="94"/>
        <v>0.75</v>
      </c>
      <c r="AQ280" s="221">
        <f t="shared" si="95"/>
        <v>0.75</v>
      </c>
      <c r="AR280" s="86"/>
    </row>
    <row r="281" spans="1:44" s="22" customFormat="1" ht="21.95" customHeight="1" x14ac:dyDescent="0.25">
      <c r="A281" s="120">
        <v>2332230014</v>
      </c>
      <c r="B281" s="86" t="s">
        <v>2112</v>
      </c>
      <c r="C281" s="4" t="s">
        <v>718</v>
      </c>
      <c r="D281" s="4" t="s">
        <v>719</v>
      </c>
      <c r="E281" s="4"/>
      <c r="F281" s="4" t="s">
        <v>1689</v>
      </c>
      <c r="G281" s="84">
        <v>0</v>
      </c>
      <c r="H281" s="84">
        <v>0</v>
      </c>
      <c r="I281" s="84">
        <v>0</v>
      </c>
      <c r="J281" s="84">
        <v>0</v>
      </c>
      <c r="K281" s="84">
        <v>0.32</v>
      </c>
      <c r="L281" s="147">
        <v>0</v>
      </c>
      <c r="M281" s="84">
        <v>0</v>
      </c>
      <c r="N281" s="84">
        <v>0</v>
      </c>
      <c r="O281" s="84">
        <v>0</v>
      </c>
      <c r="P281" s="84">
        <v>0</v>
      </c>
      <c r="Q281" s="84">
        <v>0.02</v>
      </c>
      <c r="R281" s="147">
        <v>0.03</v>
      </c>
      <c r="S281" s="84">
        <v>0</v>
      </c>
      <c r="T281" s="84">
        <v>0</v>
      </c>
      <c r="U281" s="84">
        <v>0</v>
      </c>
      <c r="V281" s="84">
        <v>0</v>
      </c>
      <c r="W281" s="84">
        <v>5.0000000000000001E-3</v>
      </c>
      <c r="X281" s="147">
        <v>5.0000000000000001E-3</v>
      </c>
      <c r="Y281" s="222">
        <v>38.9</v>
      </c>
      <c r="Z281" s="222">
        <f t="shared" si="84"/>
        <v>0</v>
      </c>
      <c r="AA281" s="222">
        <f t="shared" si="85"/>
        <v>0</v>
      </c>
      <c r="AB281" s="222">
        <f t="shared" si="86"/>
        <v>0</v>
      </c>
      <c r="AC281" s="222">
        <f t="shared" si="87"/>
        <v>0</v>
      </c>
      <c r="AD281" s="222">
        <f t="shared" si="88"/>
        <v>12.448</v>
      </c>
      <c r="AE281" s="222">
        <f t="shared" si="89"/>
        <v>0</v>
      </c>
      <c r="AF281" s="222">
        <f t="shared" si="96"/>
        <v>0</v>
      </c>
      <c r="AG281" s="222">
        <f t="shared" si="97"/>
        <v>0</v>
      </c>
      <c r="AH281" s="222">
        <f t="shared" si="98"/>
        <v>0</v>
      </c>
      <c r="AI281" s="222">
        <f t="shared" si="99"/>
        <v>0</v>
      </c>
      <c r="AJ281" s="222">
        <f t="shared" si="100"/>
        <v>0.77800000000000002</v>
      </c>
      <c r="AK281" s="222">
        <f t="shared" si="101"/>
        <v>1.1669999999999998</v>
      </c>
      <c r="AL281" s="5">
        <f t="shared" si="90"/>
        <v>0</v>
      </c>
      <c r="AM281" s="5">
        <f t="shared" si="91"/>
        <v>0</v>
      </c>
      <c r="AN281" s="5">
        <f t="shared" si="92"/>
        <v>0</v>
      </c>
      <c r="AO281" s="5">
        <f t="shared" si="93"/>
        <v>0</v>
      </c>
      <c r="AP281" s="5">
        <f t="shared" si="94"/>
        <v>0.19450000000000001</v>
      </c>
      <c r="AQ281" s="221">
        <f t="shared" si="95"/>
        <v>0.19450000000000001</v>
      </c>
      <c r="AR281" s="86"/>
    </row>
    <row r="282" spans="1:44" s="22" customFormat="1" ht="21.95" customHeight="1" x14ac:dyDescent="0.25">
      <c r="A282" s="120"/>
      <c r="B282" s="111" t="s">
        <v>2115</v>
      </c>
      <c r="C282" s="4"/>
      <c r="D282" s="4"/>
      <c r="E282" s="4"/>
      <c r="F282" s="4"/>
      <c r="G282" s="84"/>
      <c r="H282" s="84"/>
      <c r="I282" s="84"/>
      <c r="J282" s="84"/>
      <c r="K282" s="84"/>
      <c r="L282" s="147"/>
      <c r="M282" s="84"/>
      <c r="N282" s="84"/>
      <c r="O282" s="84"/>
      <c r="P282" s="84"/>
      <c r="Q282" s="84"/>
      <c r="R282" s="147"/>
      <c r="S282" s="84"/>
      <c r="T282" s="84"/>
      <c r="U282" s="84"/>
      <c r="V282" s="84"/>
      <c r="W282" s="84"/>
      <c r="X282" s="147"/>
      <c r="Y282" s="221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5"/>
      <c r="AM282" s="5"/>
      <c r="AN282" s="5"/>
      <c r="AO282" s="5"/>
      <c r="AP282" s="5"/>
      <c r="AQ282" s="221"/>
      <c r="AR282" s="86"/>
    </row>
    <row r="283" spans="1:44" s="22" customFormat="1" ht="21.95" customHeight="1" x14ac:dyDescent="0.25">
      <c r="A283" s="120"/>
      <c r="B283" s="111" t="s">
        <v>2116</v>
      </c>
      <c r="C283" s="4"/>
      <c r="D283" s="4"/>
      <c r="E283" s="4"/>
      <c r="F283" s="4"/>
      <c r="G283" s="84"/>
      <c r="H283" s="84"/>
      <c r="I283" s="84"/>
      <c r="J283" s="84"/>
      <c r="K283" s="84"/>
      <c r="L283" s="147"/>
      <c r="M283" s="84"/>
      <c r="N283" s="84"/>
      <c r="O283" s="84"/>
      <c r="P283" s="84"/>
      <c r="Q283" s="84"/>
      <c r="R283" s="147"/>
      <c r="S283" s="84"/>
      <c r="T283" s="84"/>
      <c r="U283" s="84"/>
      <c r="V283" s="84"/>
      <c r="W283" s="84"/>
      <c r="X283" s="147"/>
      <c r="Y283" s="221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5"/>
      <c r="AM283" s="5"/>
      <c r="AN283" s="5"/>
      <c r="AO283" s="5"/>
      <c r="AP283" s="5"/>
      <c r="AQ283" s="221"/>
      <c r="AR283" s="86"/>
    </row>
    <row r="284" spans="1:44" s="22" customFormat="1" ht="21.95" customHeight="1" x14ac:dyDescent="0.25">
      <c r="A284" s="120"/>
      <c r="B284" s="82" t="s">
        <v>2117</v>
      </c>
      <c r="C284" s="4"/>
      <c r="D284" s="4"/>
      <c r="E284" s="4"/>
      <c r="F284" s="4"/>
      <c r="G284" s="84"/>
      <c r="H284" s="84"/>
      <c r="I284" s="84"/>
      <c r="J284" s="84"/>
      <c r="K284" s="84"/>
      <c r="L284" s="147"/>
      <c r="M284" s="84"/>
      <c r="N284" s="84"/>
      <c r="O284" s="84"/>
      <c r="P284" s="84"/>
      <c r="Q284" s="84"/>
      <c r="R284" s="147"/>
      <c r="S284" s="84"/>
      <c r="T284" s="84"/>
      <c r="U284" s="84"/>
      <c r="V284" s="84"/>
      <c r="W284" s="84"/>
      <c r="X284" s="147"/>
      <c r="Y284" s="221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5"/>
      <c r="AM284" s="5"/>
      <c r="AN284" s="5"/>
      <c r="AO284" s="5"/>
      <c r="AP284" s="5"/>
      <c r="AQ284" s="221"/>
      <c r="AR284" s="86"/>
    </row>
    <row r="285" spans="1:44" s="22" customFormat="1" ht="21.95" customHeight="1" x14ac:dyDescent="0.25">
      <c r="A285" s="120">
        <v>2413450001</v>
      </c>
      <c r="B285" s="86" t="s">
        <v>2118</v>
      </c>
      <c r="C285" s="4" t="s">
        <v>2119</v>
      </c>
      <c r="D285" s="4" t="s">
        <v>2120</v>
      </c>
      <c r="E285" s="4"/>
      <c r="F285" s="4" t="s">
        <v>1689</v>
      </c>
      <c r="G285" s="84">
        <v>0</v>
      </c>
      <c r="H285" s="84">
        <v>0</v>
      </c>
      <c r="I285" s="84">
        <v>0</v>
      </c>
      <c r="J285" s="84">
        <v>0.01</v>
      </c>
      <c r="K285" s="84">
        <v>0.04</v>
      </c>
      <c r="L285" s="147">
        <v>0</v>
      </c>
      <c r="M285" s="84">
        <v>0</v>
      </c>
      <c r="N285" s="84">
        <v>0</v>
      </c>
      <c r="O285" s="84">
        <v>0</v>
      </c>
      <c r="P285" s="84">
        <v>0.01</v>
      </c>
      <c r="Q285" s="84">
        <v>0.03</v>
      </c>
      <c r="R285" s="147">
        <v>0.04</v>
      </c>
      <c r="S285" s="84">
        <v>0</v>
      </c>
      <c r="T285" s="84">
        <v>0</v>
      </c>
      <c r="U285" s="84">
        <v>0</v>
      </c>
      <c r="V285" s="84">
        <v>0</v>
      </c>
      <c r="W285" s="84">
        <v>0.03</v>
      </c>
      <c r="X285" s="147">
        <v>0.04</v>
      </c>
      <c r="Y285" s="221">
        <v>41.3</v>
      </c>
      <c r="Z285" s="222">
        <f t="shared" ref="Z285:Z338" si="102">Y285*G285</f>
        <v>0</v>
      </c>
      <c r="AA285" s="222">
        <f t="shared" ref="AA285:AA338" si="103">Y285*H285</f>
        <v>0</v>
      </c>
      <c r="AB285" s="222">
        <f t="shared" ref="AB285:AB338" si="104">Y285*I285</f>
        <v>0</v>
      </c>
      <c r="AC285" s="222">
        <f t="shared" ref="AC285:AC338" si="105">Y285*J285</f>
        <v>0.41299999999999998</v>
      </c>
      <c r="AD285" s="222">
        <f t="shared" ref="AD285:AD338" si="106">Y285*K285</f>
        <v>1.6519999999999999</v>
      </c>
      <c r="AE285" s="222">
        <f t="shared" ref="AE285:AE338" si="107">Y285*L285</f>
        <v>0</v>
      </c>
      <c r="AF285" s="222">
        <f t="shared" si="96"/>
        <v>0</v>
      </c>
      <c r="AG285" s="222">
        <f t="shared" si="97"/>
        <v>0</v>
      </c>
      <c r="AH285" s="222">
        <f t="shared" si="98"/>
        <v>0</v>
      </c>
      <c r="AI285" s="222">
        <f t="shared" si="99"/>
        <v>0.41299999999999998</v>
      </c>
      <c r="AJ285" s="222">
        <f t="shared" si="100"/>
        <v>1.2389999999999999</v>
      </c>
      <c r="AK285" s="222">
        <f t="shared" si="101"/>
        <v>1.6519999999999999</v>
      </c>
      <c r="AL285" s="5">
        <f t="shared" si="90"/>
        <v>0</v>
      </c>
      <c r="AM285" s="5">
        <f t="shared" si="91"/>
        <v>0</v>
      </c>
      <c r="AN285" s="5">
        <f t="shared" si="92"/>
        <v>0</v>
      </c>
      <c r="AO285" s="5">
        <f t="shared" si="93"/>
        <v>0</v>
      </c>
      <c r="AP285" s="5">
        <f t="shared" si="94"/>
        <v>1.2389999999999999</v>
      </c>
      <c r="AQ285" s="221">
        <f t="shared" si="95"/>
        <v>1.6519999999999999</v>
      </c>
      <c r="AR285" s="86"/>
    </row>
    <row r="286" spans="1:44" s="22" customFormat="1" ht="21.95" customHeight="1" x14ac:dyDescent="0.25">
      <c r="A286" s="120"/>
      <c r="B286" s="82" t="s">
        <v>2121</v>
      </c>
      <c r="C286" s="4"/>
      <c r="D286" s="4"/>
      <c r="E286" s="4"/>
      <c r="F286" s="4"/>
      <c r="G286" s="84"/>
      <c r="H286" s="84"/>
      <c r="I286" s="84"/>
      <c r="J286" s="84"/>
      <c r="K286" s="84"/>
      <c r="L286" s="147"/>
      <c r="M286" s="84"/>
      <c r="N286" s="84"/>
      <c r="O286" s="84"/>
      <c r="P286" s="84"/>
      <c r="Q286" s="84"/>
      <c r="R286" s="147"/>
      <c r="S286" s="84"/>
      <c r="T286" s="84"/>
      <c r="U286" s="84"/>
      <c r="V286" s="84"/>
      <c r="W286" s="84"/>
      <c r="X286" s="147"/>
      <c r="Y286" s="221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  <c r="AL286" s="5"/>
      <c r="AM286" s="5"/>
      <c r="AN286" s="5"/>
      <c r="AO286" s="5"/>
      <c r="AP286" s="5"/>
      <c r="AQ286" s="221"/>
      <c r="AR286" s="86"/>
    </row>
    <row r="287" spans="1:44" s="22" customFormat="1" ht="21.95" customHeight="1" x14ac:dyDescent="0.25">
      <c r="A287" s="120">
        <v>2414520001</v>
      </c>
      <c r="B287" s="86" t="s">
        <v>2122</v>
      </c>
      <c r="C287" s="4"/>
      <c r="D287" s="4" t="s">
        <v>2123</v>
      </c>
      <c r="E287" s="4" t="s">
        <v>1984</v>
      </c>
      <c r="F287" s="4" t="s">
        <v>1689</v>
      </c>
      <c r="G287" s="84">
        <v>0</v>
      </c>
      <c r="H287" s="84">
        <v>0</v>
      </c>
      <c r="I287" s="84">
        <v>0.02</v>
      </c>
      <c r="J287" s="84">
        <v>0.09</v>
      </c>
      <c r="K287" s="84">
        <v>0.28000000000000003</v>
      </c>
      <c r="L287" s="147">
        <v>0</v>
      </c>
      <c r="M287" s="84">
        <v>0</v>
      </c>
      <c r="N287" s="84">
        <v>0</v>
      </c>
      <c r="O287" s="84">
        <v>0</v>
      </c>
      <c r="P287" s="84">
        <v>7.0000000000000007E-2</v>
      </c>
      <c r="Q287" s="84">
        <v>0.08</v>
      </c>
      <c r="R287" s="147">
        <v>0.09</v>
      </c>
      <c r="S287" s="84">
        <v>0</v>
      </c>
      <c r="T287" s="84">
        <v>0</v>
      </c>
      <c r="U287" s="84">
        <v>0</v>
      </c>
      <c r="V287" s="84">
        <v>7.0000000000000007E-2</v>
      </c>
      <c r="W287" s="84">
        <v>0.08</v>
      </c>
      <c r="X287" s="147">
        <v>0.09</v>
      </c>
      <c r="Y287" s="228">
        <v>43.75</v>
      </c>
      <c r="Z287" s="222">
        <f t="shared" si="102"/>
        <v>0</v>
      </c>
      <c r="AA287" s="222">
        <f t="shared" si="103"/>
        <v>0</v>
      </c>
      <c r="AB287" s="222">
        <f t="shared" si="104"/>
        <v>0.875</v>
      </c>
      <c r="AC287" s="222">
        <f t="shared" si="105"/>
        <v>3.9375</v>
      </c>
      <c r="AD287" s="222">
        <f t="shared" si="106"/>
        <v>12.250000000000002</v>
      </c>
      <c r="AE287" s="222">
        <f t="shared" si="107"/>
        <v>0</v>
      </c>
      <c r="AF287" s="222">
        <f t="shared" si="96"/>
        <v>0</v>
      </c>
      <c r="AG287" s="222">
        <f t="shared" si="97"/>
        <v>0</v>
      </c>
      <c r="AH287" s="222">
        <f t="shared" si="98"/>
        <v>0</v>
      </c>
      <c r="AI287" s="222">
        <f t="shared" si="99"/>
        <v>3.0625000000000004</v>
      </c>
      <c r="AJ287" s="222">
        <f t="shared" si="100"/>
        <v>3.5</v>
      </c>
      <c r="AK287" s="222">
        <f t="shared" si="101"/>
        <v>3.9375</v>
      </c>
      <c r="AL287" s="5">
        <f t="shared" si="90"/>
        <v>0</v>
      </c>
      <c r="AM287" s="5">
        <f t="shared" si="91"/>
        <v>0</v>
      </c>
      <c r="AN287" s="5">
        <f t="shared" si="92"/>
        <v>0</v>
      </c>
      <c r="AO287" s="5">
        <f t="shared" si="93"/>
        <v>3.0625000000000004</v>
      </c>
      <c r="AP287" s="5">
        <f t="shared" si="94"/>
        <v>3.5</v>
      </c>
      <c r="AQ287" s="221">
        <f t="shared" si="95"/>
        <v>3.9375</v>
      </c>
      <c r="AR287" s="86"/>
    </row>
    <row r="288" spans="1:44" s="22" customFormat="1" ht="21.95" customHeight="1" x14ac:dyDescent="0.25">
      <c r="A288" s="120"/>
      <c r="B288" s="82" t="s">
        <v>2124</v>
      </c>
      <c r="C288" s="4"/>
      <c r="D288" s="4"/>
      <c r="E288" s="4"/>
      <c r="F288" s="4"/>
      <c r="G288" s="84"/>
      <c r="H288" s="84"/>
      <c r="I288" s="84"/>
      <c r="J288" s="84"/>
      <c r="K288" s="84"/>
      <c r="L288" s="147"/>
      <c r="M288" s="84"/>
      <c r="N288" s="84"/>
      <c r="O288" s="84"/>
      <c r="P288" s="84"/>
      <c r="Q288" s="84"/>
      <c r="R288" s="147"/>
      <c r="S288" s="84"/>
      <c r="T288" s="84"/>
      <c r="U288" s="84"/>
      <c r="V288" s="84"/>
      <c r="W288" s="84"/>
      <c r="X288" s="147"/>
      <c r="Y288" s="221"/>
      <c r="Z288" s="222"/>
      <c r="AA288" s="222"/>
      <c r="AB288" s="222"/>
      <c r="AC288" s="222"/>
      <c r="AD288" s="222"/>
      <c r="AE288" s="222"/>
      <c r="AF288" s="222"/>
      <c r="AG288" s="222"/>
      <c r="AH288" s="222"/>
      <c r="AI288" s="222"/>
      <c r="AJ288" s="222"/>
      <c r="AK288" s="222"/>
      <c r="AL288" s="5"/>
      <c r="AM288" s="5"/>
      <c r="AN288" s="5"/>
      <c r="AO288" s="5"/>
      <c r="AP288" s="5"/>
      <c r="AQ288" s="221"/>
      <c r="AR288" s="86"/>
    </row>
    <row r="289" spans="1:44" s="22" customFormat="1" ht="21.95" customHeight="1" x14ac:dyDescent="0.25">
      <c r="A289" s="120">
        <v>2416110101</v>
      </c>
      <c r="B289" s="86" t="s">
        <v>2125</v>
      </c>
      <c r="C289" s="4"/>
      <c r="D289" s="4" t="s">
        <v>2126</v>
      </c>
      <c r="E289" s="4"/>
      <c r="F289" s="4" t="s">
        <v>1689</v>
      </c>
      <c r="G289" s="84">
        <v>0</v>
      </c>
      <c r="H289" s="84">
        <v>0</v>
      </c>
      <c r="I289" s="84">
        <v>0.05</v>
      </c>
      <c r="J289" s="84">
        <v>0.2</v>
      </c>
      <c r="K289" s="84">
        <v>0.6</v>
      </c>
      <c r="L289" s="147">
        <v>0</v>
      </c>
      <c r="M289" s="84">
        <v>0</v>
      </c>
      <c r="N289" s="84">
        <v>0</v>
      </c>
      <c r="O289" s="84">
        <v>0.03</v>
      </c>
      <c r="P289" s="84">
        <v>0.05</v>
      </c>
      <c r="Q289" s="84">
        <v>0.1</v>
      </c>
      <c r="R289" s="147">
        <v>0.14000000000000001</v>
      </c>
      <c r="S289" s="84">
        <v>0</v>
      </c>
      <c r="T289" s="84">
        <v>0</v>
      </c>
      <c r="U289" s="84">
        <v>0</v>
      </c>
      <c r="V289" s="84">
        <v>0.05</v>
      </c>
      <c r="W289" s="84">
        <v>0.1</v>
      </c>
      <c r="X289" s="147">
        <v>0.14000000000000001</v>
      </c>
      <c r="Y289" s="222">
        <v>31.1</v>
      </c>
      <c r="Z289" s="222">
        <f t="shared" si="102"/>
        <v>0</v>
      </c>
      <c r="AA289" s="222">
        <f t="shared" si="103"/>
        <v>0</v>
      </c>
      <c r="AB289" s="222">
        <f t="shared" si="104"/>
        <v>1.5550000000000002</v>
      </c>
      <c r="AC289" s="222">
        <f t="shared" si="105"/>
        <v>6.2200000000000006</v>
      </c>
      <c r="AD289" s="222">
        <f t="shared" si="106"/>
        <v>18.66</v>
      </c>
      <c r="AE289" s="222">
        <f t="shared" si="107"/>
        <v>0</v>
      </c>
      <c r="AF289" s="222">
        <f t="shared" si="96"/>
        <v>0</v>
      </c>
      <c r="AG289" s="222">
        <f t="shared" si="97"/>
        <v>0</v>
      </c>
      <c r="AH289" s="222">
        <f t="shared" si="98"/>
        <v>0.93300000000000005</v>
      </c>
      <c r="AI289" s="222">
        <f t="shared" si="99"/>
        <v>1.5550000000000002</v>
      </c>
      <c r="AJ289" s="222">
        <f t="shared" si="100"/>
        <v>3.1100000000000003</v>
      </c>
      <c r="AK289" s="222">
        <f t="shared" si="101"/>
        <v>4.354000000000001</v>
      </c>
      <c r="AL289" s="5">
        <f t="shared" si="90"/>
        <v>0</v>
      </c>
      <c r="AM289" s="5">
        <f t="shared" si="91"/>
        <v>0</v>
      </c>
      <c r="AN289" s="5">
        <f t="shared" si="92"/>
        <v>0</v>
      </c>
      <c r="AO289" s="5">
        <f t="shared" si="93"/>
        <v>1.5550000000000002</v>
      </c>
      <c r="AP289" s="5">
        <f t="shared" si="94"/>
        <v>3.1100000000000003</v>
      </c>
      <c r="AQ289" s="221">
        <f t="shared" si="95"/>
        <v>4.354000000000001</v>
      </c>
      <c r="AR289" s="86"/>
    </row>
    <row r="290" spans="1:44" s="22" customFormat="1" ht="21.95" customHeight="1" x14ac:dyDescent="0.25">
      <c r="A290" s="120"/>
      <c r="B290" s="82" t="s">
        <v>2127</v>
      </c>
      <c r="C290" s="4"/>
      <c r="D290" s="4"/>
      <c r="E290" s="4"/>
      <c r="F290" s="4"/>
      <c r="G290" s="84"/>
      <c r="H290" s="84"/>
      <c r="I290" s="84"/>
      <c r="J290" s="84"/>
      <c r="K290" s="84"/>
      <c r="L290" s="147"/>
      <c r="M290" s="84"/>
      <c r="N290" s="84"/>
      <c r="O290" s="84"/>
      <c r="P290" s="84"/>
      <c r="Q290" s="84"/>
      <c r="R290" s="147"/>
      <c r="S290" s="84"/>
      <c r="T290" s="84"/>
      <c r="U290" s="84"/>
      <c r="V290" s="84"/>
      <c r="W290" s="84"/>
      <c r="X290" s="147"/>
      <c r="Y290" s="221"/>
      <c r="Z290" s="222"/>
      <c r="AA290" s="222"/>
      <c r="AB290" s="222"/>
      <c r="AC290" s="222"/>
      <c r="AD290" s="222"/>
      <c r="AE290" s="222"/>
      <c r="AF290" s="222"/>
      <c r="AG290" s="222"/>
      <c r="AH290" s="222"/>
      <c r="AI290" s="222"/>
      <c r="AJ290" s="222"/>
      <c r="AK290" s="222"/>
      <c r="AL290" s="5"/>
      <c r="AM290" s="5"/>
      <c r="AN290" s="5"/>
      <c r="AO290" s="5"/>
      <c r="AP290" s="5"/>
      <c r="AQ290" s="221"/>
      <c r="AR290" s="86"/>
    </row>
    <row r="291" spans="1:44" s="22" customFormat="1" ht="21.95" customHeight="1" x14ac:dyDescent="0.25">
      <c r="A291" s="120">
        <v>2418110003</v>
      </c>
      <c r="B291" s="86" t="s">
        <v>2128</v>
      </c>
      <c r="C291" s="4"/>
      <c r="D291" s="4" t="s">
        <v>2129</v>
      </c>
      <c r="E291" s="4" t="s">
        <v>1975</v>
      </c>
      <c r="F291" s="4" t="s">
        <v>1689</v>
      </c>
      <c r="G291" s="84">
        <v>0</v>
      </c>
      <c r="H291" s="84">
        <v>0</v>
      </c>
      <c r="I291" s="84">
        <v>0.01</v>
      </c>
      <c r="J291" s="84">
        <v>1.7</v>
      </c>
      <c r="K291" s="84">
        <v>5.08</v>
      </c>
      <c r="L291" s="147">
        <v>0</v>
      </c>
      <c r="M291" s="84">
        <v>0</v>
      </c>
      <c r="N291" s="84">
        <v>0</v>
      </c>
      <c r="O291" s="84">
        <v>0.41</v>
      </c>
      <c r="P291" s="84">
        <v>1.5</v>
      </c>
      <c r="Q291" s="84">
        <v>1.7</v>
      </c>
      <c r="R291" s="147">
        <v>1.7</v>
      </c>
      <c r="S291" s="84">
        <v>0</v>
      </c>
      <c r="T291" s="84">
        <v>0</v>
      </c>
      <c r="U291" s="84">
        <v>0</v>
      </c>
      <c r="V291" s="84">
        <v>1.3</v>
      </c>
      <c r="W291" s="84">
        <v>1.5</v>
      </c>
      <c r="X291" s="147">
        <v>1.6</v>
      </c>
      <c r="Y291" s="227">
        <v>17.13</v>
      </c>
      <c r="Z291" s="222">
        <f t="shared" si="102"/>
        <v>0</v>
      </c>
      <c r="AA291" s="222">
        <f t="shared" si="103"/>
        <v>0</v>
      </c>
      <c r="AB291" s="222">
        <f t="shared" si="104"/>
        <v>0.17129999999999998</v>
      </c>
      <c r="AC291" s="222">
        <f t="shared" si="105"/>
        <v>29.120999999999999</v>
      </c>
      <c r="AD291" s="222">
        <f t="shared" si="106"/>
        <v>87.020399999999995</v>
      </c>
      <c r="AE291" s="222">
        <f t="shared" si="107"/>
        <v>0</v>
      </c>
      <c r="AF291" s="222">
        <f t="shared" si="96"/>
        <v>0</v>
      </c>
      <c r="AG291" s="222">
        <f t="shared" si="97"/>
        <v>0</v>
      </c>
      <c r="AH291" s="222">
        <f t="shared" si="98"/>
        <v>7.023299999999999</v>
      </c>
      <c r="AI291" s="222">
        <f t="shared" si="99"/>
        <v>25.695</v>
      </c>
      <c r="AJ291" s="222">
        <f t="shared" si="100"/>
        <v>29.120999999999999</v>
      </c>
      <c r="AK291" s="222">
        <f t="shared" si="101"/>
        <v>29.120999999999999</v>
      </c>
      <c r="AL291" s="5">
        <f t="shared" si="90"/>
        <v>0</v>
      </c>
      <c r="AM291" s="5">
        <f t="shared" si="91"/>
        <v>0</v>
      </c>
      <c r="AN291" s="5">
        <f t="shared" si="92"/>
        <v>0</v>
      </c>
      <c r="AO291" s="5">
        <f t="shared" si="93"/>
        <v>22.268999999999998</v>
      </c>
      <c r="AP291" s="5">
        <f t="shared" si="94"/>
        <v>25.695</v>
      </c>
      <c r="AQ291" s="221">
        <f t="shared" si="95"/>
        <v>27.408000000000001</v>
      </c>
      <c r="AR291" s="86"/>
    </row>
    <row r="292" spans="1:44" s="22" customFormat="1" ht="21.95" customHeight="1" x14ac:dyDescent="0.25">
      <c r="A292" s="120"/>
      <c r="B292" s="111" t="s">
        <v>2130</v>
      </c>
      <c r="C292" s="4"/>
      <c r="D292" s="4"/>
      <c r="E292" s="4"/>
      <c r="F292" s="4"/>
      <c r="G292" s="84"/>
      <c r="H292" s="84"/>
      <c r="I292" s="84"/>
      <c r="J292" s="84"/>
      <c r="K292" s="84"/>
      <c r="L292" s="147"/>
      <c r="M292" s="84"/>
      <c r="N292" s="84"/>
      <c r="O292" s="84"/>
      <c r="P292" s="84"/>
      <c r="Q292" s="84"/>
      <c r="R292" s="147"/>
      <c r="S292" s="84"/>
      <c r="T292" s="84"/>
      <c r="U292" s="84"/>
      <c r="V292" s="84"/>
      <c r="W292" s="84"/>
      <c r="X292" s="147"/>
      <c r="Y292" s="221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5"/>
      <c r="AM292" s="5"/>
      <c r="AN292" s="5"/>
      <c r="AO292" s="5"/>
      <c r="AP292" s="5"/>
      <c r="AQ292" s="221"/>
      <c r="AR292" s="86"/>
    </row>
    <row r="293" spans="1:44" s="22" customFormat="1" ht="21.95" customHeight="1" x14ac:dyDescent="0.25">
      <c r="A293" s="120"/>
      <c r="B293" s="82" t="s">
        <v>2131</v>
      </c>
      <c r="C293" s="4"/>
      <c r="D293" s="4"/>
      <c r="E293" s="4"/>
      <c r="F293" s="4"/>
      <c r="G293" s="84"/>
      <c r="H293" s="84"/>
      <c r="I293" s="84"/>
      <c r="J293" s="84"/>
      <c r="K293" s="84"/>
      <c r="L293" s="147"/>
      <c r="M293" s="84"/>
      <c r="N293" s="84"/>
      <c r="O293" s="84"/>
      <c r="P293" s="84"/>
      <c r="Q293" s="84"/>
      <c r="R293" s="147"/>
      <c r="S293" s="84"/>
      <c r="T293" s="84"/>
      <c r="U293" s="84"/>
      <c r="V293" s="84"/>
      <c r="W293" s="84"/>
      <c r="X293" s="147"/>
      <c r="Y293" s="221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5"/>
      <c r="AM293" s="5"/>
      <c r="AN293" s="5"/>
      <c r="AO293" s="5"/>
      <c r="AP293" s="5"/>
      <c r="AQ293" s="221"/>
      <c r="AR293" s="86"/>
    </row>
    <row r="294" spans="1:44" s="22" customFormat="1" ht="21.95" customHeight="1" x14ac:dyDescent="0.25">
      <c r="A294" s="120">
        <v>2422320004</v>
      </c>
      <c r="B294" s="86" t="s">
        <v>2132</v>
      </c>
      <c r="C294" s="4" t="s">
        <v>2133</v>
      </c>
      <c r="D294" s="4" t="s">
        <v>2134</v>
      </c>
      <c r="E294" s="4"/>
      <c r="F294" s="4" t="s">
        <v>1689</v>
      </c>
      <c r="G294" s="84">
        <v>0</v>
      </c>
      <c r="H294" s="84">
        <v>0</v>
      </c>
      <c r="I294" s="84">
        <v>4.0000000000000001E-3</v>
      </c>
      <c r="J294" s="84">
        <v>0.01</v>
      </c>
      <c r="K294" s="84">
        <v>0.05</v>
      </c>
      <c r="L294" s="147">
        <v>0</v>
      </c>
      <c r="M294" s="84">
        <v>0</v>
      </c>
      <c r="N294" s="84">
        <v>0</v>
      </c>
      <c r="O294" s="84">
        <v>0</v>
      </c>
      <c r="P294" s="84">
        <v>0</v>
      </c>
      <c r="Q294" s="84">
        <v>0.01</v>
      </c>
      <c r="R294" s="147">
        <v>0.02</v>
      </c>
      <c r="S294" s="84">
        <v>0</v>
      </c>
      <c r="T294" s="84">
        <v>0</v>
      </c>
      <c r="U294" s="84">
        <v>0</v>
      </c>
      <c r="V294" s="84">
        <v>0</v>
      </c>
      <c r="W294" s="84">
        <v>0.01</v>
      </c>
      <c r="X294" s="147">
        <v>0.02</v>
      </c>
      <c r="Y294" s="227">
        <v>18.87</v>
      </c>
      <c r="Z294" s="222">
        <f t="shared" si="102"/>
        <v>0</v>
      </c>
      <c r="AA294" s="222">
        <f t="shared" si="103"/>
        <v>0</v>
      </c>
      <c r="AB294" s="222">
        <f t="shared" si="104"/>
        <v>7.5480000000000005E-2</v>
      </c>
      <c r="AC294" s="222">
        <f t="shared" si="105"/>
        <v>0.18870000000000001</v>
      </c>
      <c r="AD294" s="222">
        <f t="shared" si="106"/>
        <v>0.94350000000000012</v>
      </c>
      <c r="AE294" s="222">
        <f t="shared" si="107"/>
        <v>0</v>
      </c>
      <c r="AF294" s="222">
        <f t="shared" si="96"/>
        <v>0</v>
      </c>
      <c r="AG294" s="222">
        <f t="shared" si="97"/>
        <v>0</v>
      </c>
      <c r="AH294" s="222">
        <f t="shared" si="98"/>
        <v>0</v>
      </c>
      <c r="AI294" s="222">
        <f t="shared" si="99"/>
        <v>0</v>
      </c>
      <c r="AJ294" s="222">
        <f t="shared" si="100"/>
        <v>0.18870000000000001</v>
      </c>
      <c r="AK294" s="222">
        <f t="shared" si="101"/>
        <v>0.37740000000000001</v>
      </c>
      <c r="AL294" s="5">
        <f t="shared" si="90"/>
        <v>0</v>
      </c>
      <c r="AM294" s="5">
        <f t="shared" si="91"/>
        <v>0</v>
      </c>
      <c r="AN294" s="5">
        <f t="shared" si="92"/>
        <v>0</v>
      </c>
      <c r="AO294" s="5">
        <f t="shared" si="93"/>
        <v>0</v>
      </c>
      <c r="AP294" s="5">
        <f t="shared" si="94"/>
        <v>0.18870000000000001</v>
      </c>
      <c r="AQ294" s="221">
        <f t="shared" si="95"/>
        <v>0.37740000000000001</v>
      </c>
      <c r="AR294" s="86"/>
    </row>
    <row r="295" spans="1:44" s="22" customFormat="1" ht="21.95" customHeight="1" x14ac:dyDescent="0.25">
      <c r="A295" s="120"/>
      <c r="B295" s="111" t="s">
        <v>2135</v>
      </c>
      <c r="C295" s="4"/>
      <c r="D295" s="4"/>
      <c r="E295" s="4"/>
      <c r="F295" s="4"/>
      <c r="G295" s="84"/>
      <c r="H295" s="84"/>
      <c r="I295" s="84"/>
      <c r="J295" s="84"/>
      <c r="K295" s="84"/>
      <c r="L295" s="147"/>
      <c r="M295" s="84"/>
      <c r="N295" s="84"/>
      <c r="O295" s="84"/>
      <c r="P295" s="84"/>
      <c r="Q295" s="84"/>
      <c r="R295" s="147"/>
      <c r="S295" s="84"/>
      <c r="T295" s="84"/>
      <c r="U295" s="84"/>
      <c r="V295" s="84"/>
      <c r="W295" s="84"/>
      <c r="X295" s="147"/>
      <c r="Y295" s="221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222"/>
      <c r="AJ295" s="222"/>
      <c r="AK295" s="222"/>
      <c r="AL295" s="5"/>
      <c r="AM295" s="5"/>
      <c r="AN295" s="5"/>
      <c r="AO295" s="5"/>
      <c r="AP295" s="5"/>
      <c r="AQ295" s="221"/>
      <c r="AR295" s="86"/>
    </row>
    <row r="296" spans="1:44" s="22" customFormat="1" ht="21.95" customHeight="1" x14ac:dyDescent="0.25">
      <c r="A296" s="120"/>
      <c r="B296" s="82" t="s">
        <v>2136</v>
      </c>
      <c r="C296" s="4"/>
      <c r="D296" s="4"/>
      <c r="E296" s="4"/>
      <c r="F296" s="4"/>
      <c r="G296" s="84"/>
      <c r="H296" s="84"/>
      <c r="I296" s="84"/>
      <c r="J296" s="84"/>
      <c r="K296" s="84"/>
      <c r="L296" s="147"/>
      <c r="M296" s="84"/>
      <c r="N296" s="84"/>
      <c r="O296" s="84"/>
      <c r="P296" s="84"/>
      <c r="Q296" s="84"/>
      <c r="R296" s="147"/>
      <c r="S296" s="84"/>
      <c r="T296" s="84"/>
      <c r="U296" s="84"/>
      <c r="V296" s="84"/>
      <c r="W296" s="84"/>
      <c r="X296" s="147"/>
      <c r="Y296" s="221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5"/>
      <c r="AM296" s="5"/>
      <c r="AN296" s="5"/>
      <c r="AO296" s="5"/>
      <c r="AP296" s="5"/>
      <c r="AQ296" s="221"/>
      <c r="AR296" s="86"/>
    </row>
    <row r="297" spans="1:44" s="22" customFormat="1" ht="21.95" customHeight="1" x14ac:dyDescent="0.25">
      <c r="A297" s="120">
        <v>2453720002</v>
      </c>
      <c r="B297" s="86" t="s">
        <v>2137</v>
      </c>
      <c r="C297" s="4"/>
      <c r="D297" s="4" t="s">
        <v>2138</v>
      </c>
      <c r="E297" s="4" t="s">
        <v>1984</v>
      </c>
      <c r="F297" s="4" t="s">
        <v>1689</v>
      </c>
      <c r="G297" s="93">
        <v>0</v>
      </c>
      <c r="H297" s="93">
        <v>0</v>
      </c>
      <c r="I297" s="93">
        <v>6.0000000000000001E-3</v>
      </c>
      <c r="J297" s="93">
        <v>0.03</v>
      </c>
      <c r="K297" s="135">
        <v>7.4999999999999997E-2</v>
      </c>
      <c r="L297" s="147">
        <v>0</v>
      </c>
      <c r="M297" s="84">
        <v>0</v>
      </c>
      <c r="N297" s="84">
        <v>0</v>
      </c>
      <c r="O297" s="84">
        <v>0</v>
      </c>
      <c r="P297" s="84">
        <v>0.06</v>
      </c>
      <c r="Q297" s="84">
        <v>0.09</v>
      </c>
      <c r="R297" s="147">
        <v>0.28000000000000003</v>
      </c>
      <c r="S297" s="84">
        <v>0</v>
      </c>
      <c r="T297" s="84">
        <v>0</v>
      </c>
      <c r="U297" s="84">
        <v>0</v>
      </c>
      <c r="V297" s="84">
        <v>0.06</v>
      </c>
      <c r="W297" s="84">
        <v>0.09</v>
      </c>
      <c r="X297" s="147">
        <v>0.28000000000000003</v>
      </c>
      <c r="Y297" s="227">
        <v>32.94</v>
      </c>
      <c r="Z297" s="222">
        <f t="shared" si="102"/>
        <v>0</v>
      </c>
      <c r="AA297" s="222">
        <f t="shared" si="103"/>
        <v>0</v>
      </c>
      <c r="AB297" s="222">
        <f t="shared" si="104"/>
        <v>0.19763999999999998</v>
      </c>
      <c r="AC297" s="222">
        <f t="shared" si="105"/>
        <v>0.98819999999999986</v>
      </c>
      <c r="AD297" s="222">
        <f t="shared" si="106"/>
        <v>2.4704999999999999</v>
      </c>
      <c r="AE297" s="222">
        <f t="shared" si="107"/>
        <v>0</v>
      </c>
      <c r="AF297" s="222">
        <f t="shared" si="96"/>
        <v>0</v>
      </c>
      <c r="AG297" s="222">
        <f t="shared" si="97"/>
        <v>0</v>
      </c>
      <c r="AH297" s="222">
        <f t="shared" si="98"/>
        <v>0</v>
      </c>
      <c r="AI297" s="222">
        <f t="shared" si="99"/>
        <v>1.9763999999999997</v>
      </c>
      <c r="AJ297" s="222">
        <f t="shared" si="100"/>
        <v>2.9645999999999999</v>
      </c>
      <c r="AK297" s="222">
        <f t="shared" si="101"/>
        <v>9.2232000000000003</v>
      </c>
      <c r="AL297" s="5">
        <f t="shared" si="90"/>
        <v>0</v>
      </c>
      <c r="AM297" s="5">
        <f t="shared" si="91"/>
        <v>0</v>
      </c>
      <c r="AN297" s="5">
        <f t="shared" si="92"/>
        <v>0</v>
      </c>
      <c r="AO297" s="5">
        <f t="shared" si="93"/>
        <v>1.9763999999999997</v>
      </c>
      <c r="AP297" s="5">
        <f t="shared" si="94"/>
        <v>2.9645999999999999</v>
      </c>
      <c r="AQ297" s="221">
        <f t="shared" si="95"/>
        <v>9.2232000000000003</v>
      </c>
      <c r="AR297" s="86"/>
    </row>
    <row r="298" spans="1:44" s="22" customFormat="1" ht="21.95" customHeight="1" x14ac:dyDescent="0.25">
      <c r="A298" s="120"/>
      <c r="B298" s="111" t="s">
        <v>2139</v>
      </c>
      <c r="C298" s="4"/>
      <c r="D298" s="4"/>
      <c r="E298" s="4"/>
      <c r="F298" s="4"/>
      <c r="G298" s="84"/>
      <c r="H298" s="84"/>
      <c r="I298" s="84"/>
      <c r="J298" s="84"/>
      <c r="K298" s="84"/>
      <c r="L298" s="147"/>
      <c r="M298" s="84"/>
      <c r="N298" s="84"/>
      <c r="O298" s="84"/>
      <c r="P298" s="84"/>
      <c r="Q298" s="84"/>
      <c r="R298" s="147"/>
      <c r="S298" s="84"/>
      <c r="T298" s="84"/>
      <c r="U298" s="84"/>
      <c r="V298" s="84"/>
      <c r="W298" s="84"/>
      <c r="X298" s="147"/>
      <c r="Y298" s="221"/>
      <c r="Z298" s="222"/>
      <c r="AA298" s="222"/>
      <c r="AB298" s="222"/>
      <c r="AC298" s="222"/>
      <c r="AD298" s="222"/>
      <c r="AE298" s="222"/>
      <c r="AF298" s="222"/>
      <c r="AG298" s="222"/>
      <c r="AH298" s="222"/>
      <c r="AI298" s="222"/>
      <c r="AJ298" s="222"/>
      <c r="AK298" s="222"/>
      <c r="AL298" s="5"/>
      <c r="AM298" s="5"/>
      <c r="AN298" s="5"/>
      <c r="AO298" s="5"/>
      <c r="AP298" s="5"/>
      <c r="AQ298" s="221"/>
      <c r="AR298" s="86"/>
    </row>
    <row r="299" spans="1:44" s="22" customFormat="1" ht="21.95" customHeight="1" x14ac:dyDescent="0.25">
      <c r="A299" s="120"/>
      <c r="B299" s="82" t="s">
        <v>2140</v>
      </c>
      <c r="C299" s="4"/>
      <c r="D299" s="4"/>
      <c r="E299" s="4"/>
      <c r="F299" s="4"/>
      <c r="G299" s="84"/>
      <c r="H299" s="84"/>
      <c r="I299" s="84"/>
      <c r="J299" s="84"/>
      <c r="K299" s="84"/>
      <c r="L299" s="147"/>
      <c r="M299" s="84"/>
      <c r="N299" s="84"/>
      <c r="O299" s="84"/>
      <c r="P299" s="84"/>
      <c r="Q299" s="84"/>
      <c r="R299" s="147"/>
      <c r="S299" s="84"/>
      <c r="T299" s="84"/>
      <c r="U299" s="84"/>
      <c r="V299" s="84"/>
      <c r="W299" s="84"/>
      <c r="X299" s="147"/>
      <c r="Y299" s="221"/>
      <c r="Z299" s="222"/>
      <c r="AA299" s="222"/>
      <c r="AB299" s="222"/>
      <c r="AC299" s="222"/>
      <c r="AD299" s="222"/>
      <c r="AE299" s="222"/>
      <c r="AF299" s="222"/>
      <c r="AG299" s="222"/>
      <c r="AH299" s="222"/>
      <c r="AI299" s="222"/>
      <c r="AJ299" s="222"/>
      <c r="AK299" s="222"/>
      <c r="AL299" s="5"/>
      <c r="AM299" s="5"/>
      <c r="AN299" s="5"/>
      <c r="AO299" s="5"/>
      <c r="AP299" s="5"/>
      <c r="AQ299" s="221"/>
      <c r="AR299" s="86"/>
    </row>
    <row r="300" spans="1:44" s="22" customFormat="1" ht="21.95" customHeight="1" x14ac:dyDescent="0.25">
      <c r="A300" s="120">
        <v>2493100006</v>
      </c>
      <c r="B300" s="86" t="s">
        <v>2141</v>
      </c>
      <c r="C300" s="4"/>
      <c r="D300" s="4" t="s">
        <v>2142</v>
      </c>
      <c r="E300" s="4"/>
      <c r="F300" s="4" t="s">
        <v>1689</v>
      </c>
      <c r="G300" s="84">
        <v>0</v>
      </c>
      <c r="H300" s="84">
        <v>0</v>
      </c>
      <c r="I300" s="84">
        <v>0</v>
      </c>
      <c r="J300" s="84">
        <v>0.01</v>
      </c>
      <c r="K300" s="84">
        <v>0.04</v>
      </c>
      <c r="L300" s="147">
        <v>0</v>
      </c>
      <c r="M300" s="84">
        <v>0</v>
      </c>
      <c r="N300" s="84">
        <v>0</v>
      </c>
      <c r="O300" s="84">
        <v>0</v>
      </c>
      <c r="P300" s="84">
        <v>4.0000000000000001E-3</v>
      </c>
      <c r="Q300" s="84">
        <v>0.01</v>
      </c>
      <c r="R300" s="147">
        <v>0.01</v>
      </c>
      <c r="S300" s="84">
        <v>0</v>
      </c>
      <c r="T300" s="84">
        <v>0</v>
      </c>
      <c r="U300" s="84">
        <v>0</v>
      </c>
      <c r="V300" s="84">
        <v>0</v>
      </c>
      <c r="W300" s="84">
        <v>8.0000000000000002E-3</v>
      </c>
      <c r="X300" s="147">
        <v>0.01</v>
      </c>
      <c r="Y300" s="222">
        <v>78.47</v>
      </c>
      <c r="Z300" s="222">
        <f t="shared" si="102"/>
        <v>0</v>
      </c>
      <c r="AA300" s="222">
        <f t="shared" si="103"/>
        <v>0</v>
      </c>
      <c r="AB300" s="222">
        <f t="shared" si="104"/>
        <v>0</v>
      </c>
      <c r="AC300" s="222">
        <f t="shared" si="105"/>
        <v>0.78469999999999995</v>
      </c>
      <c r="AD300" s="222">
        <f t="shared" si="106"/>
        <v>3.1387999999999998</v>
      </c>
      <c r="AE300" s="222">
        <f t="shared" si="107"/>
        <v>0</v>
      </c>
      <c r="AF300" s="222">
        <f t="shared" si="96"/>
        <v>0</v>
      </c>
      <c r="AG300" s="222">
        <f t="shared" si="97"/>
        <v>0</v>
      </c>
      <c r="AH300" s="222">
        <f t="shared" si="98"/>
        <v>0</v>
      </c>
      <c r="AI300" s="222">
        <f t="shared" si="99"/>
        <v>0.31387999999999999</v>
      </c>
      <c r="AJ300" s="222">
        <f t="shared" si="100"/>
        <v>0.78469999999999995</v>
      </c>
      <c r="AK300" s="222">
        <f t="shared" si="101"/>
        <v>0.78469999999999995</v>
      </c>
      <c r="AL300" s="5">
        <f t="shared" ref="AL300:AL355" si="108">Y300*S300</f>
        <v>0</v>
      </c>
      <c r="AM300" s="5">
        <f t="shared" ref="AM300:AM355" si="109">Y300*T300</f>
        <v>0</v>
      </c>
      <c r="AN300" s="5">
        <f t="shared" ref="AN300:AN355" si="110">Y300*U300</f>
        <v>0</v>
      </c>
      <c r="AO300" s="5">
        <f t="shared" ref="AO300:AO355" si="111">Y300*V300</f>
        <v>0</v>
      </c>
      <c r="AP300" s="5">
        <f t="shared" ref="AP300:AP355" si="112">Y300*W300</f>
        <v>0.62775999999999998</v>
      </c>
      <c r="AQ300" s="221">
        <f t="shared" ref="AQ300:AQ355" si="113">Y300*X300</f>
        <v>0.78469999999999995</v>
      </c>
      <c r="AR300" s="86"/>
    </row>
    <row r="301" spans="1:44" s="22" customFormat="1" ht="21.95" customHeight="1" x14ac:dyDescent="0.25">
      <c r="A301" s="120"/>
      <c r="B301" s="111" t="s">
        <v>2143</v>
      </c>
      <c r="C301" s="4"/>
      <c r="D301" s="4"/>
      <c r="E301" s="4"/>
      <c r="F301" s="4"/>
      <c r="G301" s="84"/>
      <c r="H301" s="84"/>
      <c r="I301" s="84"/>
      <c r="J301" s="84"/>
      <c r="K301" s="84"/>
      <c r="L301" s="147"/>
      <c r="M301" s="84"/>
      <c r="N301" s="84"/>
      <c r="O301" s="84"/>
      <c r="P301" s="84"/>
      <c r="Q301" s="84"/>
      <c r="R301" s="147"/>
      <c r="S301" s="84"/>
      <c r="T301" s="84"/>
      <c r="U301" s="84"/>
      <c r="V301" s="84"/>
      <c r="W301" s="84"/>
      <c r="X301" s="147"/>
      <c r="Y301" s="221"/>
      <c r="Z301" s="222"/>
      <c r="AA301" s="222"/>
      <c r="AB301" s="222"/>
      <c r="AC301" s="222"/>
      <c r="AD301" s="222"/>
      <c r="AE301" s="222"/>
      <c r="AF301" s="222"/>
      <c r="AG301" s="222"/>
      <c r="AH301" s="222"/>
      <c r="AI301" s="222"/>
      <c r="AJ301" s="222"/>
      <c r="AK301" s="222"/>
      <c r="AL301" s="5"/>
      <c r="AM301" s="5"/>
      <c r="AN301" s="5"/>
      <c r="AO301" s="5"/>
      <c r="AP301" s="5"/>
      <c r="AQ301" s="221"/>
      <c r="AR301" s="86"/>
    </row>
    <row r="302" spans="1:44" s="22" customFormat="1" ht="21.95" customHeight="1" x14ac:dyDescent="0.25">
      <c r="A302" s="120"/>
      <c r="B302" s="111" t="s">
        <v>2144</v>
      </c>
      <c r="C302" s="4"/>
      <c r="D302" s="4"/>
      <c r="E302" s="4"/>
      <c r="F302" s="4"/>
      <c r="G302" s="84"/>
      <c r="H302" s="84"/>
      <c r="I302" s="84"/>
      <c r="J302" s="84"/>
      <c r="K302" s="84"/>
      <c r="L302" s="147"/>
      <c r="M302" s="84"/>
      <c r="N302" s="84"/>
      <c r="O302" s="84"/>
      <c r="P302" s="84"/>
      <c r="Q302" s="84"/>
      <c r="R302" s="147"/>
      <c r="S302" s="84"/>
      <c r="T302" s="84"/>
      <c r="U302" s="84"/>
      <c r="V302" s="84"/>
      <c r="W302" s="84"/>
      <c r="X302" s="147"/>
      <c r="Y302" s="221"/>
      <c r="Z302" s="222"/>
      <c r="AA302" s="222"/>
      <c r="AB302" s="222"/>
      <c r="AC302" s="222"/>
      <c r="AD302" s="222"/>
      <c r="AE302" s="222"/>
      <c r="AF302" s="222"/>
      <c r="AG302" s="222"/>
      <c r="AH302" s="222"/>
      <c r="AI302" s="222"/>
      <c r="AJ302" s="222"/>
      <c r="AK302" s="222"/>
      <c r="AL302" s="5"/>
      <c r="AM302" s="5"/>
      <c r="AN302" s="5"/>
      <c r="AO302" s="5"/>
      <c r="AP302" s="5"/>
      <c r="AQ302" s="221"/>
      <c r="AR302" s="86"/>
    </row>
    <row r="303" spans="1:44" s="22" customFormat="1" ht="21.95" customHeight="1" x14ac:dyDescent="0.25">
      <c r="A303" s="120"/>
      <c r="B303" s="82" t="s">
        <v>2145</v>
      </c>
      <c r="C303" s="4"/>
      <c r="D303" s="4"/>
      <c r="E303" s="4"/>
      <c r="F303" s="4"/>
      <c r="G303" s="84"/>
      <c r="H303" s="84"/>
      <c r="I303" s="84"/>
      <c r="J303" s="84"/>
      <c r="K303" s="84"/>
      <c r="L303" s="147"/>
      <c r="M303" s="84"/>
      <c r="N303" s="84"/>
      <c r="O303" s="84"/>
      <c r="P303" s="84"/>
      <c r="Q303" s="84"/>
      <c r="R303" s="147"/>
      <c r="S303" s="84"/>
      <c r="T303" s="84"/>
      <c r="U303" s="84"/>
      <c r="V303" s="84"/>
      <c r="W303" s="84"/>
      <c r="X303" s="147"/>
      <c r="Y303" s="221"/>
      <c r="Z303" s="222"/>
      <c r="AA303" s="222"/>
      <c r="AB303" s="222"/>
      <c r="AC303" s="222"/>
      <c r="AD303" s="222"/>
      <c r="AE303" s="222"/>
      <c r="AF303" s="222"/>
      <c r="AG303" s="222"/>
      <c r="AH303" s="222"/>
      <c r="AI303" s="222"/>
      <c r="AJ303" s="222"/>
      <c r="AK303" s="222"/>
      <c r="AL303" s="5"/>
      <c r="AM303" s="5"/>
      <c r="AN303" s="5"/>
      <c r="AO303" s="5"/>
      <c r="AP303" s="5"/>
      <c r="AQ303" s="221"/>
      <c r="AR303" s="86"/>
    </row>
    <row r="304" spans="1:44" s="22" customFormat="1" ht="21.95" customHeight="1" x14ac:dyDescent="0.25">
      <c r="A304" s="120">
        <v>2513110103</v>
      </c>
      <c r="B304" s="86" t="s">
        <v>2146</v>
      </c>
      <c r="C304" s="4" t="s">
        <v>2147</v>
      </c>
      <c r="D304" s="4" t="s">
        <v>2148</v>
      </c>
      <c r="E304" s="4"/>
      <c r="F304" s="4" t="s">
        <v>1689</v>
      </c>
      <c r="G304" s="84">
        <v>0</v>
      </c>
      <c r="H304" s="84">
        <v>0</v>
      </c>
      <c r="I304" s="84">
        <v>6.0000000000000001E-3</v>
      </c>
      <c r="J304" s="84">
        <v>2.4E-2</v>
      </c>
      <c r="K304" s="84">
        <v>7.4999999999999997E-2</v>
      </c>
      <c r="L304" s="147">
        <v>0</v>
      </c>
      <c r="M304" s="84">
        <v>0</v>
      </c>
      <c r="N304" s="84">
        <v>0</v>
      </c>
      <c r="O304" s="84">
        <v>0</v>
      </c>
      <c r="P304" s="84">
        <v>6.0000000000000001E-3</v>
      </c>
      <c r="Q304" s="84">
        <v>0.01</v>
      </c>
      <c r="R304" s="147">
        <v>0.01</v>
      </c>
      <c r="S304" s="84">
        <v>0</v>
      </c>
      <c r="T304" s="84">
        <v>0</v>
      </c>
      <c r="U304" s="84">
        <v>0</v>
      </c>
      <c r="V304" s="84">
        <v>6.0000000000000001E-3</v>
      </c>
      <c r="W304" s="84">
        <v>8.0000000000000002E-3</v>
      </c>
      <c r="X304" s="147">
        <v>0.01</v>
      </c>
      <c r="Y304" s="227">
        <v>60.95</v>
      </c>
      <c r="Z304" s="222">
        <f t="shared" si="102"/>
        <v>0</v>
      </c>
      <c r="AA304" s="222">
        <f t="shared" si="103"/>
        <v>0</v>
      </c>
      <c r="AB304" s="222">
        <f t="shared" si="104"/>
        <v>0.36570000000000003</v>
      </c>
      <c r="AC304" s="222">
        <f t="shared" si="105"/>
        <v>1.4628000000000001</v>
      </c>
      <c r="AD304" s="222">
        <f t="shared" si="106"/>
        <v>4.57125</v>
      </c>
      <c r="AE304" s="222">
        <f t="shared" si="107"/>
        <v>0</v>
      </c>
      <c r="AF304" s="222">
        <f t="shared" si="96"/>
        <v>0</v>
      </c>
      <c r="AG304" s="222">
        <f t="shared" si="97"/>
        <v>0</v>
      </c>
      <c r="AH304" s="222">
        <f t="shared" si="98"/>
        <v>0</v>
      </c>
      <c r="AI304" s="222">
        <f t="shared" si="99"/>
        <v>0.36570000000000003</v>
      </c>
      <c r="AJ304" s="222">
        <f t="shared" si="100"/>
        <v>0.60950000000000004</v>
      </c>
      <c r="AK304" s="222">
        <f t="shared" si="101"/>
        <v>0.60950000000000004</v>
      </c>
      <c r="AL304" s="5">
        <f t="shared" si="108"/>
        <v>0</v>
      </c>
      <c r="AM304" s="5">
        <f t="shared" si="109"/>
        <v>0</v>
      </c>
      <c r="AN304" s="5">
        <f t="shared" si="110"/>
        <v>0</v>
      </c>
      <c r="AO304" s="5">
        <f t="shared" si="111"/>
        <v>0.36570000000000003</v>
      </c>
      <c r="AP304" s="5">
        <f t="shared" si="112"/>
        <v>0.48760000000000003</v>
      </c>
      <c r="AQ304" s="221">
        <f t="shared" si="113"/>
        <v>0.60950000000000004</v>
      </c>
      <c r="AR304" s="86"/>
    </row>
    <row r="305" spans="1:44" s="22" customFormat="1" ht="21.95" customHeight="1" x14ac:dyDescent="0.25">
      <c r="A305" s="120">
        <v>2385100031</v>
      </c>
      <c r="B305" s="86" t="s">
        <v>2149</v>
      </c>
      <c r="C305" s="4" t="s">
        <v>2150</v>
      </c>
      <c r="D305" s="4" t="s">
        <v>2151</v>
      </c>
      <c r="E305" s="4"/>
      <c r="F305" s="4" t="s">
        <v>1689</v>
      </c>
      <c r="G305" s="84">
        <v>0</v>
      </c>
      <c r="H305" s="84">
        <v>0</v>
      </c>
      <c r="I305" s="84">
        <v>0.01</v>
      </c>
      <c r="J305" s="84">
        <v>0.05</v>
      </c>
      <c r="K305" s="84">
        <v>0.14000000000000001</v>
      </c>
      <c r="L305" s="147">
        <v>0</v>
      </c>
      <c r="M305" s="84">
        <v>0</v>
      </c>
      <c r="N305" s="84">
        <v>0</v>
      </c>
      <c r="O305" s="84">
        <v>0</v>
      </c>
      <c r="P305" s="84">
        <v>0.01</v>
      </c>
      <c r="Q305" s="84">
        <v>0.05</v>
      </c>
      <c r="R305" s="147">
        <v>0.14000000000000001</v>
      </c>
      <c r="S305" s="84">
        <v>0</v>
      </c>
      <c r="T305" s="84">
        <v>0</v>
      </c>
      <c r="U305" s="84">
        <v>0</v>
      </c>
      <c r="V305" s="84">
        <v>0.01</v>
      </c>
      <c r="W305" s="84">
        <v>0.05</v>
      </c>
      <c r="X305" s="147">
        <v>0.09</v>
      </c>
      <c r="Y305" s="221">
        <v>221.37</v>
      </c>
      <c r="Z305" s="222">
        <f t="shared" si="102"/>
        <v>0</v>
      </c>
      <c r="AA305" s="222">
        <f t="shared" si="103"/>
        <v>0</v>
      </c>
      <c r="AB305" s="222">
        <f t="shared" si="104"/>
        <v>2.2137000000000002</v>
      </c>
      <c r="AC305" s="222">
        <f t="shared" si="105"/>
        <v>11.0685</v>
      </c>
      <c r="AD305" s="222">
        <f t="shared" si="106"/>
        <v>30.991800000000005</v>
      </c>
      <c r="AE305" s="222">
        <f t="shared" si="107"/>
        <v>0</v>
      </c>
      <c r="AF305" s="222">
        <f t="shared" si="96"/>
        <v>0</v>
      </c>
      <c r="AG305" s="222">
        <f t="shared" si="97"/>
        <v>0</v>
      </c>
      <c r="AH305" s="222">
        <f t="shared" si="98"/>
        <v>0</v>
      </c>
      <c r="AI305" s="222">
        <f t="shared" si="99"/>
        <v>2.2137000000000002</v>
      </c>
      <c r="AJ305" s="222">
        <f t="shared" si="100"/>
        <v>11.0685</v>
      </c>
      <c r="AK305" s="222">
        <f t="shared" si="101"/>
        <v>30.991800000000005</v>
      </c>
      <c r="AL305" s="5">
        <f t="shared" si="108"/>
        <v>0</v>
      </c>
      <c r="AM305" s="5">
        <f t="shared" si="109"/>
        <v>0</v>
      </c>
      <c r="AN305" s="5">
        <f t="shared" si="110"/>
        <v>0</v>
      </c>
      <c r="AO305" s="5">
        <f t="shared" si="111"/>
        <v>2.2137000000000002</v>
      </c>
      <c r="AP305" s="5">
        <f t="shared" si="112"/>
        <v>11.0685</v>
      </c>
      <c r="AQ305" s="221">
        <f t="shared" si="113"/>
        <v>19.923300000000001</v>
      </c>
      <c r="AR305" s="86"/>
    </row>
    <row r="306" spans="1:44" s="22" customFormat="1" ht="21.95" customHeight="1" x14ac:dyDescent="0.25">
      <c r="A306" s="120"/>
      <c r="B306" s="111" t="s">
        <v>2152</v>
      </c>
      <c r="C306" s="4"/>
      <c r="D306" s="4"/>
      <c r="E306" s="4"/>
      <c r="F306" s="4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221"/>
      <c r="Z306" s="222"/>
      <c r="AA306" s="222"/>
      <c r="AB306" s="222"/>
      <c r="AC306" s="222"/>
      <c r="AD306" s="222"/>
      <c r="AE306" s="222"/>
      <c r="AF306" s="222"/>
      <c r="AG306" s="222"/>
      <c r="AH306" s="222"/>
      <c r="AI306" s="222"/>
      <c r="AJ306" s="222"/>
      <c r="AK306" s="222"/>
      <c r="AL306" s="5"/>
      <c r="AM306" s="5"/>
      <c r="AN306" s="5"/>
      <c r="AO306" s="5"/>
      <c r="AP306" s="5"/>
      <c r="AQ306" s="221"/>
      <c r="AR306" s="86"/>
    </row>
    <row r="307" spans="1:44" s="22" customFormat="1" ht="21.95" customHeight="1" x14ac:dyDescent="0.25">
      <c r="A307" s="120"/>
      <c r="B307" s="82" t="s">
        <v>2153</v>
      </c>
      <c r="C307" s="4"/>
      <c r="D307" s="4"/>
      <c r="E307" s="4"/>
      <c r="F307" s="4"/>
      <c r="G307" s="84"/>
      <c r="H307" s="84"/>
      <c r="I307" s="84"/>
      <c r="J307" s="84"/>
      <c r="K307" s="84"/>
      <c r="L307" s="147"/>
      <c r="M307" s="84"/>
      <c r="N307" s="84"/>
      <c r="O307" s="84"/>
      <c r="P307" s="84"/>
      <c r="Q307" s="84"/>
      <c r="R307" s="147"/>
      <c r="S307" s="84"/>
      <c r="T307" s="84"/>
      <c r="U307" s="84"/>
      <c r="V307" s="84"/>
      <c r="W307" s="84"/>
      <c r="X307" s="147"/>
      <c r="Y307" s="221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5"/>
      <c r="AM307" s="5"/>
      <c r="AN307" s="5"/>
      <c r="AO307" s="5"/>
      <c r="AP307" s="5"/>
      <c r="AQ307" s="221"/>
      <c r="AR307" s="86"/>
    </row>
    <row r="308" spans="1:44" s="22" customFormat="1" ht="21.95" customHeight="1" x14ac:dyDescent="0.25">
      <c r="A308" s="120">
        <v>2543100029</v>
      </c>
      <c r="B308" s="86" t="s">
        <v>2154</v>
      </c>
      <c r="C308" s="4" t="s">
        <v>2155</v>
      </c>
      <c r="D308" s="4" t="s">
        <v>2156</v>
      </c>
      <c r="E308" s="4">
        <v>3</v>
      </c>
      <c r="F308" s="4" t="s">
        <v>1689</v>
      </c>
      <c r="G308" s="84">
        <v>0</v>
      </c>
      <c r="H308" s="84">
        <v>0</v>
      </c>
      <c r="I308" s="84">
        <v>0.15</v>
      </c>
      <c r="J308" s="84">
        <v>0.62</v>
      </c>
      <c r="K308" s="84">
        <v>1.85</v>
      </c>
      <c r="L308" s="84">
        <v>0</v>
      </c>
      <c r="M308" s="84">
        <v>0</v>
      </c>
      <c r="N308" s="84">
        <v>0</v>
      </c>
      <c r="O308" s="84">
        <v>0.2</v>
      </c>
      <c r="P308" s="84">
        <v>0.4</v>
      </c>
      <c r="Q308" s="84">
        <v>0.8</v>
      </c>
      <c r="R308" s="147">
        <v>1</v>
      </c>
      <c r="S308" s="84">
        <v>0</v>
      </c>
      <c r="T308" s="84">
        <v>0</v>
      </c>
      <c r="U308" s="84">
        <v>0.2</v>
      </c>
      <c r="V308" s="84">
        <v>0.4</v>
      </c>
      <c r="W308" s="84">
        <v>0.8</v>
      </c>
      <c r="X308" s="147">
        <v>1</v>
      </c>
      <c r="Y308" s="222">
        <v>38.6</v>
      </c>
      <c r="Z308" s="222">
        <f t="shared" si="102"/>
        <v>0</v>
      </c>
      <c r="AA308" s="222">
        <f t="shared" si="103"/>
        <v>0</v>
      </c>
      <c r="AB308" s="222">
        <f t="shared" si="104"/>
        <v>5.79</v>
      </c>
      <c r="AC308" s="222">
        <f t="shared" si="105"/>
        <v>23.932000000000002</v>
      </c>
      <c r="AD308" s="222">
        <f t="shared" si="106"/>
        <v>71.410000000000011</v>
      </c>
      <c r="AE308" s="222">
        <f t="shared" si="107"/>
        <v>0</v>
      </c>
      <c r="AF308" s="222">
        <f t="shared" si="96"/>
        <v>0</v>
      </c>
      <c r="AG308" s="222">
        <f t="shared" si="97"/>
        <v>0</v>
      </c>
      <c r="AH308" s="222">
        <f t="shared" si="98"/>
        <v>7.7200000000000006</v>
      </c>
      <c r="AI308" s="222">
        <f t="shared" si="99"/>
        <v>15.440000000000001</v>
      </c>
      <c r="AJ308" s="222">
        <f t="shared" si="100"/>
        <v>30.880000000000003</v>
      </c>
      <c r="AK308" s="222">
        <f t="shared" si="101"/>
        <v>38.6</v>
      </c>
      <c r="AL308" s="5">
        <f t="shared" si="108"/>
        <v>0</v>
      </c>
      <c r="AM308" s="5">
        <f t="shared" si="109"/>
        <v>0</v>
      </c>
      <c r="AN308" s="5">
        <f t="shared" si="110"/>
        <v>7.7200000000000006</v>
      </c>
      <c r="AO308" s="5">
        <f t="shared" si="111"/>
        <v>15.440000000000001</v>
      </c>
      <c r="AP308" s="5">
        <f t="shared" si="112"/>
        <v>30.880000000000003</v>
      </c>
      <c r="AQ308" s="221">
        <f t="shared" si="113"/>
        <v>38.6</v>
      </c>
      <c r="AR308" s="86"/>
    </row>
    <row r="309" spans="1:44" s="22" customFormat="1" ht="21.95" customHeight="1" x14ac:dyDescent="0.25">
      <c r="A309" s="120">
        <v>2543203004</v>
      </c>
      <c r="B309" s="86" t="s">
        <v>2157</v>
      </c>
      <c r="C309" s="4" t="s">
        <v>2158</v>
      </c>
      <c r="D309" s="4" t="s">
        <v>2156</v>
      </c>
      <c r="E309" s="4">
        <v>4</v>
      </c>
      <c r="F309" s="4" t="s">
        <v>1689</v>
      </c>
      <c r="G309" s="84">
        <v>0</v>
      </c>
      <c r="H309" s="84">
        <v>0</v>
      </c>
      <c r="I309" s="84">
        <v>7.0000000000000007E-2</v>
      </c>
      <c r="J309" s="84">
        <v>0.31</v>
      </c>
      <c r="K309" s="84">
        <v>0.92</v>
      </c>
      <c r="L309" s="84">
        <v>0</v>
      </c>
      <c r="M309" s="84">
        <v>0</v>
      </c>
      <c r="N309" s="84">
        <v>0</v>
      </c>
      <c r="O309" s="84">
        <v>0.1</v>
      </c>
      <c r="P309" s="84">
        <v>0.2</v>
      </c>
      <c r="Q309" s="84">
        <v>0.3</v>
      </c>
      <c r="R309" s="147">
        <v>0.4</v>
      </c>
      <c r="S309" s="84">
        <v>0</v>
      </c>
      <c r="T309" s="84">
        <v>0</v>
      </c>
      <c r="U309" s="84">
        <v>0.1</v>
      </c>
      <c r="V309" s="84">
        <v>0.2</v>
      </c>
      <c r="W309" s="84">
        <v>0.3</v>
      </c>
      <c r="X309" s="147">
        <v>0.4</v>
      </c>
      <c r="Y309" s="222">
        <v>69.3</v>
      </c>
      <c r="Z309" s="222">
        <f t="shared" si="102"/>
        <v>0</v>
      </c>
      <c r="AA309" s="222">
        <f t="shared" si="103"/>
        <v>0</v>
      </c>
      <c r="AB309" s="222">
        <f t="shared" si="104"/>
        <v>4.851</v>
      </c>
      <c r="AC309" s="222">
        <f t="shared" si="105"/>
        <v>21.483000000000001</v>
      </c>
      <c r="AD309" s="222">
        <f t="shared" si="106"/>
        <v>63.756</v>
      </c>
      <c r="AE309" s="222">
        <f t="shared" si="107"/>
        <v>0</v>
      </c>
      <c r="AF309" s="222">
        <f t="shared" si="96"/>
        <v>0</v>
      </c>
      <c r="AG309" s="222">
        <f t="shared" si="97"/>
        <v>0</v>
      </c>
      <c r="AH309" s="222">
        <f t="shared" si="98"/>
        <v>6.93</v>
      </c>
      <c r="AI309" s="222">
        <f t="shared" si="99"/>
        <v>13.86</v>
      </c>
      <c r="AJ309" s="222">
        <f t="shared" si="100"/>
        <v>20.79</v>
      </c>
      <c r="AK309" s="222">
        <f t="shared" si="101"/>
        <v>27.72</v>
      </c>
      <c r="AL309" s="5">
        <f t="shared" si="108"/>
        <v>0</v>
      </c>
      <c r="AM309" s="5">
        <f t="shared" si="109"/>
        <v>0</v>
      </c>
      <c r="AN309" s="5">
        <f t="shared" si="110"/>
        <v>6.93</v>
      </c>
      <c r="AO309" s="5">
        <f t="shared" si="111"/>
        <v>13.86</v>
      </c>
      <c r="AP309" s="5">
        <f t="shared" si="112"/>
        <v>20.79</v>
      </c>
      <c r="AQ309" s="221">
        <f t="shared" si="113"/>
        <v>27.72</v>
      </c>
      <c r="AR309" s="86"/>
    </row>
    <row r="310" spans="1:44" s="22" customFormat="1" ht="21.95" customHeight="1" x14ac:dyDescent="0.25">
      <c r="A310" s="120"/>
      <c r="B310" s="111" t="s">
        <v>2159</v>
      </c>
      <c r="C310" s="4"/>
      <c r="D310" s="4"/>
      <c r="E310" s="4"/>
      <c r="F310" s="4"/>
      <c r="G310" s="84"/>
      <c r="H310" s="84"/>
      <c r="I310" s="84"/>
      <c r="J310" s="84"/>
      <c r="K310" s="84"/>
      <c r="L310" s="147"/>
      <c r="M310" s="84"/>
      <c r="N310" s="84"/>
      <c r="O310" s="84"/>
      <c r="P310" s="84"/>
      <c r="Q310" s="84"/>
      <c r="R310" s="147"/>
      <c r="S310" s="84"/>
      <c r="T310" s="84"/>
      <c r="U310" s="84"/>
      <c r="V310" s="84"/>
      <c r="W310" s="84"/>
      <c r="X310" s="147"/>
      <c r="Y310" s="221"/>
      <c r="Z310" s="222"/>
      <c r="AA310" s="222"/>
      <c r="AB310" s="222"/>
      <c r="AC310" s="222"/>
      <c r="AD310" s="222"/>
      <c r="AE310" s="222"/>
      <c r="AF310" s="222"/>
      <c r="AG310" s="222"/>
      <c r="AH310" s="222"/>
      <c r="AI310" s="222"/>
      <c r="AJ310" s="222"/>
      <c r="AK310" s="222"/>
      <c r="AL310" s="5"/>
      <c r="AM310" s="5"/>
      <c r="AN310" s="5"/>
      <c r="AO310" s="5"/>
      <c r="AP310" s="5"/>
      <c r="AQ310" s="221"/>
      <c r="AR310" s="86"/>
    </row>
    <row r="311" spans="1:44" s="22" customFormat="1" ht="21.95" customHeight="1" x14ac:dyDescent="0.25">
      <c r="A311" s="120"/>
      <c r="B311" s="82" t="s">
        <v>2160</v>
      </c>
      <c r="C311" s="4"/>
      <c r="D311" s="4"/>
      <c r="E311" s="4"/>
      <c r="F311" s="4"/>
      <c r="G311" s="286">
        <v>0</v>
      </c>
      <c r="H311" s="285">
        <v>0</v>
      </c>
      <c r="I311" s="287">
        <v>0.09</v>
      </c>
      <c r="J311" s="285">
        <v>0.37</v>
      </c>
      <c r="K311" s="285">
        <v>1.1000000000000001</v>
      </c>
      <c r="L311" s="152">
        <v>0</v>
      </c>
      <c r="M311" s="152">
        <v>0</v>
      </c>
      <c r="N311" s="152">
        <v>0</v>
      </c>
      <c r="O311" s="152">
        <v>0</v>
      </c>
      <c r="P311" s="152">
        <v>0</v>
      </c>
      <c r="Q311" s="152">
        <v>0</v>
      </c>
      <c r="R311" s="152">
        <v>0</v>
      </c>
      <c r="S311" s="152">
        <v>0</v>
      </c>
      <c r="T311" s="152">
        <v>0</v>
      </c>
      <c r="U311" s="152">
        <v>0</v>
      </c>
      <c r="V311" s="152">
        <v>0</v>
      </c>
      <c r="W311" s="152">
        <v>0</v>
      </c>
      <c r="X311" s="152">
        <v>0</v>
      </c>
      <c r="Y311" s="221">
        <v>78.63</v>
      </c>
      <c r="Z311" s="222">
        <f t="shared" si="102"/>
        <v>0</v>
      </c>
      <c r="AA311" s="222">
        <f t="shared" si="103"/>
        <v>0</v>
      </c>
      <c r="AB311" s="222">
        <f t="shared" si="104"/>
        <v>7.0766999999999998</v>
      </c>
      <c r="AC311" s="222">
        <f t="shared" si="105"/>
        <v>29.0931</v>
      </c>
      <c r="AD311" s="222">
        <f t="shared" si="106"/>
        <v>86.492999999999995</v>
      </c>
      <c r="AE311" s="222">
        <f t="shared" si="107"/>
        <v>0</v>
      </c>
      <c r="AF311" s="222">
        <f t="shared" si="96"/>
        <v>0</v>
      </c>
      <c r="AG311" s="222">
        <f t="shared" si="97"/>
        <v>0</v>
      </c>
      <c r="AH311" s="222">
        <f t="shared" si="98"/>
        <v>0</v>
      </c>
      <c r="AI311" s="222">
        <f t="shared" si="99"/>
        <v>0</v>
      </c>
      <c r="AJ311" s="222">
        <f t="shared" si="100"/>
        <v>0</v>
      </c>
      <c r="AK311" s="222">
        <f t="shared" si="101"/>
        <v>0</v>
      </c>
      <c r="AL311" s="5">
        <f>Y311*S311</f>
        <v>0</v>
      </c>
      <c r="AM311" s="5">
        <f>Y311*T311</f>
        <v>0</v>
      </c>
      <c r="AN311" s="5">
        <f>Y311*U311</f>
        <v>0</v>
      </c>
      <c r="AO311" s="5">
        <f>Y311*V311</f>
        <v>0</v>
      </c>
      <c r="AP311" s="5">
        <f>Y311*W311</f>
        <v>0</v>
      </c>
      <c r="AQ311" s="221">
        <f>Y311*X311</f>
        <v>0</v>
      </c>
      <c r="AR311" s="86"/>
    </row>
    <row r="312" spans="1:44" s="22" customFormat="1" ht="21.95" customHeight="1" x14ac:dyDescent="0.25">
      <c r="A312" s="120">
        <v>2553310062</v>
      </c>
      <c r="B312" s="86" t="s">
        <v>597</v>
      </c>
      <c r="C312" s="4" t="s">
        <v>2161</v>
      </c>
      <c r="D312" s="4" t="s">
        <v>596</v>
      </c>
      <c r="E312" s="4" t="s">
        <v>2162</v>
      </c>
      <c r="F312" s="4" t="s">
        <v>1820</v>
      </c>
      <c r="G312" s="84">
        <v>0</v>
      </c>
      <c r="H312" s="84">
        <v>0</v>
      </c>
      <c r="I312" s="84">
        <v>0</v>
      </c>
      <c r="J312" s="84">
        <v>0</v>
      </c>
      <c r="K312" s="84">
        <v>0</v>
      </c>
      <c r="L312" s="84">
        <v>0</v>
      </c>
      <c r="M312" s="84">
        <v>0</v>
      </c>
      <c r="N312" s="84">
        <v>0</v>
      </c>
      <c r="O312" s="84">
        <v>0.01</v>
      </c>
      <c r="P312" s="84">
        <v>0.03</v>
      </c>
      <c r="Q312" s="147">
        <v>0.04</v>
      </c>
      <c r="R312" s="147">
        <v>0.04</v>
      </c>
      <c r="S312" s="84">
        <v>0</v>
      </c>
      <c r="T312" s="84">
        <v>0</v>
      </c>
      <c r="U312" s="84">
        <v>0.01</v>
      </c>
      <c r="V312" s="84">
        <v>0.03</v>
      </c>
      <c r="W312" s="147">
        <v>0.04</v>
      </c>
      <c r="X312" s="147">
        <v>0.04</v>
      </c>
      <c r="Y312" s="221">
        <v>78.63</v>
      </c>
      <c r="Z312" s="222">
        <f t="shared" si="102"/>
        <v>0</v>
      </c>
      <c r="AA312" s="222">
        <f t="shared" si="103"/>
        <v>0</v>
      </c>
      <c r="AB312" s="222">
        <f t="shared" si="104"/>
        <v>0</v>
      </c>
      <c r="AC312" s="222">
        <f t="shared" si="105"/>
        <v>0</v>
      </c>
      <c r="AD312" s="222">
        <f t="shared" si="106"/>
        <v>0</v>
      </c>
      <c r="AE312" s="222">
        <f t="shared" si="107"/>
        <v>0</v>
      </c>
      <c r="AF312" s="222">
        <f t="shared" si="96"/>
        <v>0</v>
      </c>
      <c r="AG312" s="222">
        <f t="shared" si="97"/>
        <v>0</v>
      </c>
      <c r="AH312" s="222">
        <f t="shared" si="98"/>
        <v>0.7863</v>
      </c>
      <c r="AI312" s="222">
        <f t="shared" si="99"/>
        <v>2.3588999999999998</v>
      </c>
      <c r="AJ312" s="222">
        <f t="shared" si="100"/>
        <v>3.1452</v>
      </c>
      <c r="AK312" s="222">
        <f t="shared" si="101"/>
        <v>3.1452</v>
      </c>
      <c r="AL312" s="5">
        <f t="shared" si="108"/>
        <v>0</v>
      </c>
      <c r="AM312" s="5">
        <f t="shared" si="109"/>
        <v>0</v>
      </c>
      <c r="AN312" s="5">
        <f t="shared" si="110"/>
        <v>0.7863</v>
      </c>
      <c r="AO312" s="5">
        <f t="shared" si="111"/>
        <v>2.3588999999999998</v>
      </c>
      <c r="AP312" s="5">
        <f t="shared" si="112"/>
        <v>3.1452</v>
      </c>
      <c r="AQ312" s="221">
        <f t="shared" si="113"/>
        <v>3.1452</v>
      </c>
      <c r="AR312" s="86"/>
    </row>
    <row r="313" spans="1:44" s="22" customFormat="1" ht="21.95" customHeight="1" x14ac:dyDescent="0.25">
      <c r="A313" s="120">
        <v>2553314013</v>
      </c>
      <c r="B313" s="86" t="s">
        <v>597</v>
      </c>
      <c r="C313" s="4" t="s">
        <v>2161</v>
      </c>
      <c r="D313" s="4" t="s">
        <v>2163</v>
      </c>
      <c r="E313" s="4" t="s">
        <v>2167</v>
      </c>
      <c r="F313" s="4" t="s">
        <v>1820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84">
        <v>0</v>
      </c>
      <c r="M313" s="84">
        <v>0</v>
      </c>
      <c r="N313" s="84">
        <v>0</v>
      </c>
      <c r="O313" s="84">
        <v>0.01</v>
      </c>
      <c r="P313" s="84">
        <v>0.03</v>
      </c>
      <c r="Q313" s="147">
        <v>0.04</v>
      </c>
      <c r="R313" s="147">
        <v>0.04</v>
      </c>
      <c r="S313" s="84">
        <v>0</v>
      </c>
      <c r="T313" s="84">
        <v>0</v>
      </c>
      <c r="U313" s="84">
        <v>0.01</v>
      </c>
      <c r="V313" s="84">
        <v>0.03</v>
      </c>
      <c r="W313" s="147">
        <v>0.04</v>
      </c>
      <c r="X313" s="147">
        <v>0.04</v>
      </c>
      <c r="Y313" s="222">
        <v>122.68</v>
      </c>
      <c r="Z313" s="222">
        <f t="shared" si="102"/>
        <v>0</v>
      </c>
      <c r="AA313" s="222">
        <f t="shared" si="103"/>
        <v>0</v>
      </c>
      <c r="AB313" s="222">
        <f t="shared" si="104"/>
        <v>0</v>
      </c>
      <c r="AC313" s="222">
        <f t="shared" si="105"/>
        <v>0</v>
      </c>
      <c r="AD313" s="222">
        <f t="shared" si="106"/>
        <v>0</v>
      </c>
      <c r="AE313" s="222">
        <f t="shared" si="107"/>
        <v>0</v>
      </c>
      <c r="AF313" s="222">
        <f t="shared" si="96"/>
        <v>0</v>
      </c>
      <c r="AG313" s="222">
        <f t="shared" si="97"/>
        <v>0</v>
      </c>
      <c r="AH313" s="222">
        <f t="shared" si="98"/>
        <v>1.2268000000000001</v>
      </c>
      <c r="AI313" s="222">
        <f t="shared" si="99"/>
        <v>3.6804000000000001</v>
      </c>
      <c r="AJ313" s="222">
        <f t="shared" si="100"/>
        <v>4.9072000000000005</v>
      </c>
      <c r="AK313" s="222">
        <f t="shared" si="101"/>
        <v>4.9072000000000005</v>
      </c>
      <c r="AL313" s="5">
        <f t="shared" si="108"/>
        <v>0</v>
      </c>
      <c r="AM313" s="5">
        <f t="shared" si="109"/>
        <v>0</v>
      </c>
      <c r="AN313" s="5">
        <f t="shared" si="110"/>
        <v>1.2268000000000001</v>
      </c>
      <c r="AO313" s="5">
        <f t="shared" si="111"/>
        <v>3.6804000000000001</v>
      </c>
      <c r="AP313" s="5">
        <f t="shared" si="112"/>
        <v>4.9072000000000005</v>
      </c>
      <c r="AQ313" s="221">
        <f t="shared" si="113"/>
        <v>4.9072000000000005</v>
      </c>
      <c r="AR313" s="86"/>
    </row>
    <row r="314" spans="1:44" s="22" customFormat="1" ht="21.95" customHeight="1" x14ac:dyDescent="0.25">
      <c r="A314" s="120">
        <v>2553310022</v>
      </c>
      <c r="B314" s="86" t="s">
        <v>597</v>
      </c>
      <c r="C314" s="4" t="s">
        <v>2161</v>
      </c>
      <c r="D314" s="4" t="s">
        <v>2163</v>
      </c>
      <c r="E314" s="4" t="s">
        <v>2165</v>
      </c>
      <c r="F314" s="4" t="s">
        <v>1820</v>
      </c>
      <c r="G314" s="84">
        <v>0</v>
      </c>
      <c r="H314" s="84">
        <v>0</v>
      </c>
      <c r="I314" s="84">
        <v>0</v>
      </c>
      <c r="J314" s="84">
        <v>0</v>
      </c>
      <c r="K314" s="84">
        <v>0</v>
      </c>
      <c r="L314" s="84">
        <v>0</v>
      </c>
      <c r="M314" s="84">
        <v>0</v>
      </c>
      <c r="N314" s="84">
        <v>0</v>
      </c>
      <c r="O314" s="84">
        <v>0.01</v>
      </c>
      <c r="P314" s="84">
        <v>0.03</v>
      </c>
      <c r="Q314" s="147">
        <v>0.04</v>
      </c>
      <c r="R314" s="147">
        <v>0.04</v>
      </c>
      <c r="S314" s="84">
        <v>0</v>
      </c>
      <c r="T314" s="84">
        <v>0</v>
      </c>
      <c r="U314" s="84">
        <v>0.01</v>
      </c>
      <c r="V314" s="84">
        <v>0.03</v>
      </c>
      <c r="W314" s="147">
        <v>0.04</v>
      </c>
      <c r="X314" s="147">
        <v>0.04</v>
      </c>
      <c r="Y314" s="222">
        <v>132.19</v>
      </c>
      <c r="Z314" s="222">
        <f t="shared" si="102"/>
        <v>0</v>
      </c>
      <c r="AA314" s="222">
        <f t="shared" si="103"/>
        <v>0</v>
      </c>
      <c r="AB314" s="222">
        <f t="shared" si="104"/>
        <v>0</v>
      </c>
      <c r="AC314" s="222">
        <f t="shared" si="105"/>
        <v>0</v>
      </c>
      <c r="AD314" s="222">
        <f t="shared" si="106"/>
        <v>0</v>
      </c>
      <c r="AE314" s="222">
        <f t="shared" si="107"/>
        <v>0</v>
      </c>
      <c r="AF314" s="222">
        <f t="shared" si="96"/>
        <v>0</v>
      </c>
      <c r="AG314" s="222">
        <f t="shared" si="97"/>
        <v>0</v>
      </c>
      <c r="AH314" s="222">
        <f t="shared" si="98"/>
        <v>1.3219000000000001</v>
      </c>
      <c r="AI314" s="222">
        <f t="shared" si="99"/>
        <v>3.9657</v>
      </c>
      <c r="AJ314" s="222">
        <f t="shared" si="100"/>
        <v>5.2876000000000003</v>
      </c>
      <c r="AK314" s="222">
        <f t="shared" si="101"/>
        <v>5.2876000000000003</v>
      </c>
      <c r="AL314" s="5">
        <f t="shared" si="108"/>
        <v>0</v>
      </c>
      <c r="AM314" s="5">
        <f t="shared" si="109"/>
        <v>0</v>
      </c>
      <c r="AN314" s="5">
        <f t="shared" si="110"/>
        <v>1.3219000000000001</v>
      </c>
      <c r="AO314" s="5">
        <f t="shared" si="111"/>
        <v>3.9657</v>
      </c>
      <c r="AP314" s="5">
        <f t="shared" si="112"/>
        <v>5.2876000000000003</v>
      </c>
      <c r="AQ314" s="221">
        <f t="shared" si="113"/>
        <v>5.2876000000000003</v>
      </c>
      <c r="AR314" s="86"/>
    </row>
    <row r="315" spans="1:44" s="22" customFormat="1" ht="21.95" customHeight="1" x14ac:dyDescent="0.25">
      <c r="A315" s="120">
        <v>2553310008</v>
      </c>
      <c r="B315" s="86" t="s">
        <v>597</v>
      </c>
      <c r="C315" s="4" t="s">
        <v>2161</v>
      </c>
      <c r="D315" s="4" t="s">
        <v>2163</v>
      </c>
      <c r="E315" s="4" t="s">
        <v>2164</v>
      </c>
      <c r="F315" s="4" t="s">
        <v>1820</v>
      </c>
      <c r="G315" s="84">
        <v>0</v>
      </c>
      <c r="H315" s="84">
        <v>0</v>
      </c>
      <c r="I315" s="84">
        <v>0</v>
      </c>
      <c r="J315" s="84">
        <v>0</v>
      </c>
      <c r="K315" s="84">
        <v>0</v>
      </c>
      <c r="L315" s="84">
        <v>0</v>
      </c>
      <c r="M315" s="84">
        <v>0</v>
      </c>
      <c r="N315" s="84">
        <v>0</v>
      </c>
      <c r="O315" s="84">
        <v>0.03</v>
      </c>
      <c r="P315" s="84">
        <v>0.1</v>
      </c>
      <c r="Q315" s="147">
        <v>0.13</v>
      </c>
      <c r="R315" s="147">
        <v>0.13</v>
      </c>
      <c r="S315" s="84">
        <v>0</v>
      </c>
      <c r="T315" s="84">
        <v>0</v>
      </c>
      <c r="U315" s="84">
        <v>0.03</v>
      </c>
      <c r="V315" s="84">
        <v>0.1</v>
      </c>
      <c r="W315" s="147">
        <v>0.13</v>
      </c>
      <c r="X315" s="147">
        <v>0.13</v>
      </c>
      <c r="Y315" s="222">
        <v>241.13</v>
      </c>
      <c r="Z315" s="222">
        <f t="shared" si="102"/>
        <v>0</v>
      </c>
      <c r="AA315" s="222">
        <f t="shared" si="103"/>
        <v>0</v>
      </c>
      <c r="AB315" s="222">
        <f t="shared" si="104"/>
        <v>0</v>
      </c>
      <c r="AC315" s="222">
        <f t="shared" si="105"/>
        <v>0</v>
      </c>
      <c r="AD315" s="222">
        <f t="shared" si="106"/>
        <v>0</v>
      </c>
      <c r="AE315" s="222">
        <f t="shared" si="107"/>
        <v>0</v>
      </c>
      <c r="AF315" s="222">
        <f t="shared" si="96"/>
        <v>0</v>
      </c>
      <c r="AG315" s="222">
        <f t="shared" si="97"/>
        <v>0</v>
      </c>
      <c r="AH315" s="222">
        <f t="shared" si="98"/>
        <v>7.2338999999999993</v>
      </c>
      <c r="AI315" s="222">
        <f t="shared" si="99"/>
        <v>24.113</v>
      </c>
      <c r="AJ315" s="222">
        <f t="shared" si="100"/>
        <v>31.346900000000002</v>
      </c>
      <c r="AK315" s="222">
        <f t="shared" si="101"/>
        <v>31.346900000000002</v>
      </c>
      <c r="AL315" s="5">
        <f t="shared" si="108"/>
        <v>0</v>
      </c>
      <c r="AM315" s="5">
        <f t="shared" si="109"/>
        <v>0</v>
      </c>
      <c r="AN315" s="5">
        <f t="shared" si="110"/>
        <v>7.2338999999999993</v>
      </c>
      <c r="AO315" s="5">
        <f t="shared" si="111"/>
        <v>24.113</v>
      </c>
      <c r="AP315" s="5">
        <f t="shared" si="112"/>
        <v>31.346900000000002</v>
      </c>
      <c r="AQ315" s="221">
        <f t="shared" si="113"/>
        <v>31.346900000000002</v>
      </c>
      <c r="AR315" s="86"/>
    </row>
    <row r="316" spans="1:44" s="22" customFormat="1" ht="21.95" customHeight="1" x14ac:dyDescent="0.25">
      <c r="A316" s="120">
        <v>2553310025</v>
      </c>
      <c r="B316" s="86" t="s">
        <v>597</v>
      </c>
      <c r="C316" s="4" t="s">
        <v>2161</v>
      </c>
      <c r="D316" s="4" t="s">
        <v>2163</v>
      </c>
      <c r="E316" s="4" t="s">
        <v>2166</v>
      </c>
      <c r="F316" s="4" t="s">
        <v>1820</v>
      </c>
      <c r="G316" s="84">
        <v>0</v>
      </c>
      <c r="H316" s="84">
        <v>0</v>
      </c>
      <c r="I316" s="84">
        <v>0</v>
      </c>
      <c r="J316" s="84">
        <v>0</v>
      </c>
      <c r="K316" s="84">
        <v>0</v>
      </c>
      <c r="L316" s="84">
        <v>0</v>
      </c>
      <c r="M316" s="84">
        <v>0</v>
      </c>
      <c r="N316" s="84">
        <v>0</v>
      </c>
      <c r="O316" s="84">
        <v>0.01</v>
      </c>
      <c r="P316" s="84">
        <v>0.03</v>
      </c>
      <c r="Q316" s="147">
        <v>0.04</v>
      </c>
      <c r="R316" s="147">
        <v>0.04</v>
      </c>
      <c r="S316" s="84">
        <v>0</v>
      </c>
      <c r="T316" s="84">
        <v>0</v>
      </c>
      <c r="U316" s="84">
        <v>0.01</v>
      </c>
      <c r="V316" s="84">
        <v>0.03</v>
      </c>
      <c r="W316" s="147">
        <v>0.04</v>
      </c>
      <c r="X316" s="147">
        <v>0.04</v>
      </c>
      <c r="Y316" s="222">
        <v>357.43</v>
      </c>
      <c r="Z316" s="222">
        <f t="shared" si="102"/>
        <v>0</v>
      </c>
      <c r="AA316" s="222">
        <f t="shared" si="103"/>
        <v>0</v>
      </c>
      <c r="AB316" s="222">
        <f t="shared" si="104"/>
        <v>0</v>
      </c>
      <c r="AC316" s="222">
        <f t="shared" si="105"/>
        <v>0</v>
      </c>
      <c r="AD316" s="222">
        <f t="shared" si="106"/>
        <v>0</v>
      </c>
      <c r="AE316" s="222">
        <f t="shared" si="107"/>
        <v>0</v>
      </c>
      <c r="AF316" s="222">
        <f t="shared" ref="AF316:AF366" si="114">Y316*M316</f>
        <v>0</v>
      </c>
      <c r="AG316" s="222">
        <f t="shared" ref="AG316:AG366" si="115">Y316*N316</f>
        <v>0</v>
      </c>
      <c r="AH316" s="222">
        <f t="shared" ref="AH316:AH366" si="116">Y316*O316</f>
        <v>3.5743</v>
      </c>
      <c r="AI316" s="222">
        <f t="shared" ref="AI316:AI366" si="117">Y316*P316</f>
        <v>10.722899999999999</v>
      </c>
      <c r="AJ316" s="222">
        <f t="shared" ref="AJ316:AJ366" si="118">Y316*Q316</f>
        <v>14.2972</v>
      </c>
      <c r="AK316" s="222">
        <f t="shared" ref="AK316:AK366" si="119">Y316*R316</f>
        <v>14.2972</v>
      </c>
      <c r="AL316" s="5">
        <f t="shared" si="108"/>
        <v>0</v>
      </c>
      <c r="AM316" s="5">
        <f t="shared" si="109"/>
        <v>0</v>
      </c>
      <c r="AN316" s="5">
        <f t="shared" si="110"/>
        <v>3.5743</v>
      </c>
      <c r="AO316" s="5">
        <f t="shared" si="111"/>
        <v>10.722899999999999</v>
      </c>
      <c r="AP316" s="5">
        <f t="shared" si="112"/>
        <v>14.2972</v>
      </c>
      <c r="AQ316" s="221">
        <f t="shared" si="113"/>
        <v>14.2972</v>
      </c>
      <c r="AR316" s="86"/>
    </row>
    <row r="317" spans="1:44" s="22" customFormat="1" ht="21.95" customHeight="1" x14ac:dyDescent="0.25">
      <c r="A317" s="120">
        <v>2553220008</v>
      </c>
      <c r="B317" s="86" t="s">
        <v>2168</v>
      </c>
      <c r="C317" s="4" t="s">
        <v>2169</v>
      </c>
      <c r="D317" s="4" t="s">
        <v>2170</v>
      </c>
      <c r="E317" s="4" t="s">
        <v>2171</v>
      </c>
      <c r="F317" s="4" t="s">
        <v>1820</v>
      </c>
      <c r="G317" s="84">
        <v>0</v>
      </c>
      <c r="H317" s="84">
        <v>0</v>
      </c>
      <c r="I317" s="84">
        <v>0.01</v>
      </c>
      <c r="J317" s="84">
        <v>0.06</v>
      </c>
      <c r="K317" s="84">
        <v>0.18</v>
      </c>
      <c r="L317" s="84">
        <v>0</v>
      </c>
      <c r="M317" s="84">
        <v>0</v>
      </c>
      <c r="N317" s="84">
        <v>0</v>
      </c>
      <c r="O317" s="84">
        <v>0.02</v>
      </c>
      <c r="P317" s="84">
        <v>0.06</v>
      </c>
      <c r="Q317" s="147">
        <v>0.1</v>
      </c>
      <c r="R317" s="147">
        <v>0.1</v>
      </c>
      <c r="S317" s="84">
        <v>0</v>
      </c>
      <c r="T317" s="84">
        <v>0</v>
      </c>
      <c r="U317" s="84">
        <v>0.02</v>
      </c>
      <c r="V317" s="84">
        <v>0.06</v>
      </c>
      <c r="W317" s="147">
        <v>0.1</v>
      </c>
      <c r="X317" s="147">
        <v>0.1</v>
      </c>
      <c r="Y317" s="222">
        <v>92</v>
      </c>
      <c r="Z317" s="222">
        <f t="shared" si="102"/>
        <v>0</v>
      </c>
      <c r="AA317" s="222">
        <f t="shared" si="103"/>
        <v>0</v>
      </c>
      <c r="AB317" s="222">
        <f t="shared" si="104"/>
        <v>0.92</v>
      </c>
      <c r="AC317" s="222">
        <f t="shared" si="105"/>
        <v>5.52</v>
      </c>
      <c r="AD317" s="222">
        <f t="shared" si="106"/>
        <v>16.559999999999999</v>
      </c>
      <c r="AE317" s="222">
        <f t="shared" si="107"/>
        <v>0</v>
      </c>
      <c r="AF317" s="222">
        <f t="shared" si="114"/>
        <v>0</v>
      </c>
      <c r="AG317" s="222">
        <f t="shared" si="115"/>
        <v>0</v>
      </c>
      <c r="AH317" s="222">
        <f t="shared" si="116"/>
        <v>1.84</v>
      </c>
      <c r="AI317" s="222">
        <f t="shared" si="117"/>
        <v>5.52</v>
      </c>
      <c r="AJ317" s="222">
        <f t="shared" si="118"/>
        <v>9.2000000000000011</v>
      </c>
      <c r="AK317" s="222">
        <f t="shared" si="119"/>
        <v>9.2000000000000011</v>
      </c>
      <c r="AL317" s="5">
        <f t="shared" si="108"/>
        <v>0</v>
      </c>
      <c r="AM317" s="5">
        <f t="shared" si="109"/>
        <v>0</v>
      </c>
      <c r="AN317" s="5">
        <f t="shared" si="110"/>
        <v>1.84</v>
      </c>
      <c r="AO317" s="5">
        <f t="shared" si="111"/>
        <v>5.52</v>
      </c>
      <c r="AP317" s="5">
        <f t="shared" si="112"/>
        <v>9.2000000000000011</v>
      </c>
      <c r="AQ317" s="221">
        <f t="shared" si="113"/>
        <v>9.2000000000000011</v>
      </c>
      <c r="AR317" s="86"/>
    </row>
    <row r="318" spans="1:44" s="22" customFormat="1" ht="21.95" customHeight="1" x14ac:dyDescent="0.25">
      <c r="A318" s="120">
        <v>2553250012</v>
      </c>
      <c r="B318" s="86" t="s">
        <v>2168</v>
      </c>
      <c r="C318" s="4" t="s">
        <v>2172</v>
      </c>
      <c r="D318" s="4" t="s">
        <v>2170</v>
      </c>
      <c r="E318" s="4" t="s">
        <v>2173</v>
      </c>
      <c r="F318" s="4" t="s">
        <v>1820</v>
      </c>
      <c r="G318" s="84">
        <v>0</v>
      </c>
      <c r="H318" s="84">
        <v>1E-3</v>
      </c>
      <c r="I318" s="84">
        <v>0.2</v>
      </c>
      <c r="J318" s="84">
        <v>0.86</v>
      </c>
      <c r="K318" s="84">
        <v>2.56</v>
      </c>
      <c r="L318" s="84">
        <v>0</v>
      </c>
      <c r="M318" s="84">
        <v>0</v>
      </c>
      <c r="N318" s="84">
        <v>0</v>
      </c>
      <c r="O318" s="84">
        <v>0.2</v>
      </c>
      <c r="P318" s="84">
        <v>0.4</v>
      </c>
      <c r="Q318" s="147">
        <v>0.5</v>
      </c>
      <c r="R318" s="147">
        <v>0.5</v>
      </c>
      <c r="S318" s="84">
        <v>0</v>
      </c>
      <c r="T318" s="84">
        <v>0</v>
      </c>
      <c r="U318" s="84">
        <v>0.02</v>
      </c>
      <c r="V318" s="84">
        <v>0.4</v>
      </c>
      <c r="W318" s="147">
        <v>0.5</v>
      </c>
      <c r="X318" s="147">
        <v>0.5</v>
      </c>
      <c r="Y318" s="222">
        <v>127.78</v>
      </c>
      <c r="Z318" s="222">
        <f t="shared" si="102"/>
        <v>0</v>
      </c>
      <c r="AA318" s="222">
        <f t="shared" si="103"/>
        <v>0.12778</v>
      </c>
      <c r="AB318" s="222">
        <f t="shared" si="104"/>
        <v>25.556000000000001</v>
      </c>
      <c r="AC318" s="222">
        <f t="shared" si="105"/>
        <v>109.8908</v>
      </c>
      <c r="AD318" s="222">
        <f t="shared" si="106"/>
        <v>327.11680000000001</v>
      </c>
      <c r="AE318" s="222">
        <f t="shared" si="107"/>
        <v>0</v>
      </c>
      <c r="AF318" s="222">
        <f t="shared" si="114"/>
        <v>0</v>
      </c>
      <c r="AG318" s="222">
        <f t="shared" si="115"/>
        <v>0</v>
      </c>
      <c r="AH318" s="222">
        <f t="shared" si="116"/>
        <v>25.556000000000001</v>
      </c>
      <c r="AI318" s="222">
        <f t="shared" si="117"/>
        <v>51.112000000000002</v>
      </c>
      <c r="AJ318" s="222">
        <f t="shared" si="118"/>
        <v>63.89</v>
      </c>
      <c r="AK318" s="222">
        <f t="shared" si="119"/>
        <v>63.89</v>
      </c>
      <c r="AL318" s="5">
        <f t="shared" si="108"/>
        <v>0</v>
      </c>
      <c r="AM318" s="5">
        <f t="shared" si="109"/>
        <v>0</v>
      </c>
      <c r="AN318" s="5">
        <f t="shared" si="110"/>
        <v>2.5556000000000001</v>
      </c>
      <c r="AO318" s="5">
        <f t="shared" si="111"/>
        <v>51.112000000000002</v>
      </c>
      <c r="AP318" s="5">
        <f t="shared" si="112"/>
        <v>63.89</v>
      </c>
      <c r="AQ318" s="221">
        <f t="shared" si="113"/>
        <v>63.89</v>
      </c>
      <c r="AR318" s="86"/>
    </row>
    <row r="319" spans="1:44" s="22" customFormat="1" ht="21.95" customHeight="1" x14ac:dyDescent="0.25">
      <c r="A319" s="120">
        <v>3187224166</v>
      </c>
      <c r="B319" s="86" t="s">
        <v>2174</v>
      </c>
      <c r="C319" s="4" t="s">
        <v>2175</v>
      </c>
      <c r="D319" s="4" t="s">
        <v>2176</v>
      </c>
      <c r="E319" s="4"/>
      <c r="F319" s="4" t="s">
        <v>1820</v>
      </c>
      <c r="G319" s="84">
        <v>0</v>
      </c>
      <c r="H319" s="84">
        <v>0</v>
      </c>
      <c r="I319" s="84">
        <v>0.03</v>
      </c>
      <c r="J319" s="84">
        <v>0.12</v>
      </c>
      <c r="K319" s="84">
        <v>0.36</v>
      </c>
      <c r="L319" s="84">
        <v>0</v>
      </c>
      <c r="M319" s="84">
        <v>0</v>
      </c>
      <c r="N319" s="84">
        <v>0</v>
      </c>
      <c r="O319" s="84">
        <v>0.03</v>
      </c>
      <c r="P319" s="84">
        <v>0.1</v>
      </c>
      <c r="Q319" s="147">
        <v>0.2</v>
      </c>
      <c r="R319" s="147">
        <v>0.2</v>
      </c>
      <c r="S319" s="84">
        <v>0</v>
      </c>
      <c r="T319" s="84">
        <v>0</v>
      </c>
      <c r="U319" s="84">
        <v>0.03</v>
      </c>
      <c r="V319" s="84">
        <v>0.1</v>
      </c>
      <c r="W319" s="147">
        <v>0.2</v>
      </c>
      <c r="X319" s="147">
        <v>0.2</v>
      </c>
      <c r="Y319" s="221">
        <v>170.55</v>
      </c>
      <c r="Z319" s="222">
        <f t="shared" si="102"/>
        <v>0</v>
      </c>
      <c r="AA319" s="222">
        <f t="shared" si="103"/>
        <v>0</v>
      </c>
      <c r="AB319" s="222">
        <f t="shared" si="104"/>
        <v>5.1165000000000003</v>
      </c>
      <c r="AC319" s="222">
        <f t="shared" si="105"/>
        <v>20.466000000000001</v>
      </c>
      <c r="AD319" s="222">
        <f t="shared" si="106"/>
        <v>61.398000000000003</v>
      </c>
      <c r="AE319" s="222">
        <f t="shared" si="107"/>
        <v>0</v>
      </c>
      <c r="AF319" s="222">
        <f t="shared" si="114"/>
        <v>0</v>
      </c>
      <c r="AG319" s="222">
        <f t="shared" si="115"/>
        <v>0</v>
      </c>
      <c r="AH319" s="222">
        <f t="shared" si="116"/>
        <v>5.1165000000000003</v>
      </c>
      <c r="AI319" s="222">
        <f t="shared" si="117"/>
        <v>17.055000000000003</v>
      </c>
      <c r="AJ319" s="222">
        <f t="shared" si="118"/>
        <v>34.110000000000007</v>
      </c>
      <c r="AK319" s="222">
        <f t="shared" si="119"/>
        <v>34.110000000000007</v>
      </c>
      <c r="AL319" s="5">
        <f t="shared" si="108"/>
        <v>0</v>
      </c>
      <c r="AM319" s="5">
        <f t="shared" si="109"/>
        <v>0</v>
      </c>
      <c r="AN319" s="5">
        <f t="shared" si="110"/>
        <v>5.1165000000000003</v>
      </c>
      <c r="AO319" s="5">
        <f t="shared" si="111"/>
        <v>17.055000000000003</v>
      </c>
      <c r="AP319" s="5">
        <f t="shared" si="112"/>
        <v>34.110000000000007</v>
      </c>
      <c r="AQ319" s="221">
        <f t="shared" si="113"/>
        <v>34.110000000000007</v>
      </c>
      <c r="AR319" s="86"/>
    </row>
    <row r="320" spans="1:44" s="22" customFormat="1" ht="21.95" customHeight="1" x14ac:dyDescent="0.25">
      <c r="A320" s="120"/>
      <c r="B320" s="82" t="s">
        <v>2179</v>
      </c>
      <c r="C320" s="4"/>
      <c r="D320" s="4"/>
      <c r="E320" s="4"/>
      <c r="F320" s="4"/>
      <c r="G320" s="84"/>
      <c r="H320" s="84"/>
      <c r="I320" s="84"/>
      <c r="J320" s="84"/>
      <c r="K320" s="84"/>
      <c r="L320" s="147"/>
      <c r="M320" s="84"/>
      <c r="N320" s="84"/>
      <c r="O320" s="84"/>
      <c r="P320" s="84"/>
      <c r="Q320" s="84"/>
      <c r="R320" s="147"/>
      <c r="S320" s="84"/>
      <c r="T320" s="84"/>
      <c r="U320" s="84"/>
      <c r="V320" s="84"/>
      <c r="W320" s="84"/>
      <c r="X320" s="147"/>
      <c r="Y320" s="221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5"/>
      <c r="AM320" s="5"/>
      <c r="AN320" s="5"/>
      <c r="AO320" s="5"/>
      <c r="AP320" s="5"/>
      <c r="AQ320" s="221"/>
      <c r="AR320" s="86"/>
    </row>
    <row r="321" spans="1:44" s="22" customFormat="1" ht="21.95" customHeight="1" x14ac:dyDescent="0.25">
      <c r="A321" s="120">
        <v>2559345002</v>
      </c>
      <c r="B321" s="86" t="s">
        <v>2180</v>
      </c>
      <c r="C321" s="4"/>
      <c r="D321" s="4" t="s">
        <v>2181</v>
      </c>
      <c r="E321" s="4" t="s">
        <v>2182</v>
      </c>
      <c r="F321" s="4" t="s">
        <v>1824</v>
      </c>
      <c r="G321" s="93">
        <v>0</v>
      </c>
      <c r="H321" s="93">
        <v>0</v>
      </c>
      <c r="I321" s="93">
        <v>0</v>
      </c>
      <c r="J321" s="93">
        <v>0.16</v>
      </c>
      <c r="K321" s="93">
        <v>0.47</v>
      </c>
      <c r="L321" s="147">
        <v>0</v>
      </c>
      <c r="M321" s="84">
        <v>0</v>
      </c>
      <c r="N321" s="84">
        <v>0</v>
      </c>
      <c r="O321" s="84">
        <v>0</v>
      </c>
      <c r="P321" s="84">
        <v>0.02</v>
      </c>
      <c r="Q321" s="84">
        <v>2.5000000000000001E-2</v>
      </c>
      <c r="R321" s="147">
        <v>0.03</v>
      </c>
      <c r="S321" s="84">
        <v>0</v>
      </c>
      <c r="T321" s="84">
        <v>0</v>
      </c>
      <c r="U321" s="84">
        <v>0</v>
      </c>
      <c r="V321" s="84">
        <v>0.02</v>
      </c>
      <c r="W321" s="84">
        <v>2.5000000000000001E-2</v>
      </c>
      <c r="X321" s="147">
        <v>0.03</v>
      </c>
      <c r="Y321" s="222">
        <v>513.59</v>
      </c>
      <c r="Z321" s="222">
        <f t="shared" si="102"/>
        <v>0</v>
      </c>
      <c r="AA321" s="222">
        <f t="shared" si="103"/>
        <v>0</v>
      </c>
      <c r="AB321" s="222">
        <f t="shared" si="104"/>
        <v>0</v>
      </c>
      <c r="AC321" s="222">
        <f t="shared" si="105"/>
        <v>82.174400000000006</v>
      </c>
      <c r="AD321" s="222">
        <f t="shared" si="106"/>
        <v>241.38730000000001</v>
      </c>
      <c r="AE321" s="222">
        <f t="shared" si="107"/>
        <v>0</v>
      </c>
      <c r="AF321" s="222">
        <f t="shared" si="114"/>
        <v>0</v>
      </c>
      <c r="AG321" s="222">
        <f t="shared" si="115"/>
        <v>0</v>
      </c>
      <c r="AH321" s="222">
        <f t="shared" si="116"/>
        <v>0</v>
      </c>
      <c r="AI321" s="222">
        <f t="shared" si="117"/>
        <v>10.271800000000001</v>
      </c>
      <c r="AJ321" s="222">
        <f t="shared" si="118"/>
        <v>12.839750000000002</v>
      </c>
      <c r="AK321" s="222">
        <f t="shared" si="119"/>
        <v>15.4077</v>
      </c>
      <c r="AL321" s="5">
        <f t="shared" si="108"/>
        <v>0</v>
      </c>
      <c r="AM321" s="5">
        <f t="shared" si="109"/>
        <v>0</v>
      </c>
      <c r="AN321" s="5">
        <f t="shared" si="110"/>
        <v>0</v>
      </c>
      <c r="AO321" s="5">
        <f t="shared" si="111"/>
        <v>10.271800000000001</v>
      </c>
      <c r="AP321" s="5">
        <f t="shared" si="112"/>
        <v>12.839750000000002</v>
      </c>
      <c r="AQ321" s="221">
        <f t="shared" si="113"/>
        <v>15.4077</v>
      </c>
      <c r="AR321" s="86"/>
    </row>
    <row r="322" spans="1:44" s="22" customFormat="1" ht="21.95" customHeight="1" x14ac:dyDescent="0.25">
      <c r="A322" s="120"/>
      <c r="B322" s="111" t="s">
        <v>2183</v>
      </c>
      <c r="C322" s="4"/>
      <c r="D322" s="4"/>
      <c r="E322" s="4"/>
      <c r="F322" s="4"/>
      <c r="G322" s="84"/>
      <c r="H322" s="84"/>
      <c r="I322" s="84"/>
      <c r="J322" s="84"/>
      <c r="K322" s="84"/>
      <c r="L322" s="147"/>
      <c r="M322" s="84"/>
      <c r="N322" s="84"/>
      <c r="O322" s="84"/>
      <c r="P322" s="84"/>
      <c r="Q322" s="84"/>
      <c r="R322" s="147"/>
      <c r="S322" s="84"/>
      <c r="T322" s="84"/>
      <c r="U322" s="84"/>
      <c r="V322" s="84"/>
      <c r="W322" s="84"/>
      <c r="X322" s="147"/>
      <c r="Y322" s="221"/>
      <c r="Z322" s="222"/>
      <c r="AA322" s="222"/>
      <c r="AB322" s="222"/>
      <c r="AC322" s="222"/>
      <c r="AD322" s="222"/>
      <c r="AE322" s="222"/>
      <c r="AF322" s="222"/>
      <c r="AG322" s="222"/>
      <c r="AH322" s="222"/>
      <c r="AI322" s="222"/>
      <c r="AJ322" s="222"/>
      <c r="AK322" s="222"/>
      <c r="AL322" s="5"/>
      <c r="AM322" s="5"/>
      <c r="AN322" s="5"/>
      <c r="AO322" s="5"/>
      <c r="AP322" s="5"/>
      <c r="AQ322" s="221"/>
      <c r="AR322" s="86"/>
    </row>
    <row r="323" spans="1:44" s="22" customFormat="1" ht="21.95" customHeight="1" x14ac:dyDescent="0.25">
      <c r="A323" s="120"/>
      <c r="B323" s="82" t="s">
        <v>2184</v>
      </c>
      <c r="C323" s="4"/>
      <c r="D323" s="4"/>
      <c r="E323" s="4"/>
      <c r="F323" s="4"/>
      <c r="G323" s="84"/>
      <c r="H323" s="84"/>
      <c r="I323" s="84"/>
      <c r="J323" s="84"/>
      <c r="K323" s="84"/>
      <c r="L323" s="147"/>
      <c r="M323" s="84"/>
      <c r="N323" s="84"/>
      <c r="O323" s="84"/>
      <c r="P323" s="84"/>
      <c r="Q323" s="84"/>
      <c r="R323" s="147"/>
      <c r="S323" s="84"/>
      <c r="T323" s="84"/>
      <c r="U323" s="84"/>
      <c r="V323" s="84"/>
      <c r="W323" s="84"/>
      <c r="X323" s="147"/>
      <c r="Y323" s="221"/>
      <c r="Z323" s="222"/>
      <c r="AA323" s="222"/>
      <c r="AB323" s="222"/>
      <c r="AC323" s="222"/>
      <c r="AD323" s="222"/>
      <c r="AE323" s="222"/>
      <c r="AF323" s="222"/>
      <c r="AG323" s="222"/>
      <c r="AH323" s="222"/>
      <c r="AI323" s="222"/>
      <c r="AJ323" s="222"/>
      <c r="AK323" s="222"/>
      <c r="AL323" s="5"/>
      <c r="AM323" s="5"/>
      <c r="AN323" s="5"/>
      <c r="AO323" s="5"/>
      <c r="AP323" s="5"/>
      <c r="AQ323" s="221"/>
      <c r="AR323" s="86"/>
    </row>
    <row r="324" spans="1:44" s="22" customFormat="1" ht="21.95" customHeight="1" x14ac:dyDescent="0.25">
      <c r="A324" s="281" t="s">
        <v>2258</v>
      </c>
      <c r="B324" s="74" t="s">
        <v>2259</v>
      </c>
      <c r="C324" s="283" t="s">
        <v>2260</v>
      </c>
      <c r="D324" s="17" t="s">
        <v>2261</v>
      </c>
      <c r="E324" s="51" t="s">
        <v>2262</v>
      </c>
      <c r="F324" s="4" t="s">
        <v>1824</v>
      </c>
      <c r="G324" s="93">
        <v>0</v>
      </c>
      <c r="H324" s="135">
        <v>0.4</v>
      </c>
      <c r="I324" s="156">
        <v>4</v>
      </c>
      <c r="J324" s="135">
        <v>18</v>
      </c>
      <c r="K324" s="135">
        <v>18</v>
      </c>
      <c r="L324" s="19">
        <v>0</v>
      </c>
      <c r="M324" s="84">
        <v>0</v>
      </c>
      <c r="N324" s="84">
        <v>0</v>
      </c>
      <c r="O324" s="19">
        <v>0.4</v>
      </c>
      <c r="P324" s="19">
        <v>4</v>
      </c>
      <c r="Q324" s="19">
        <v>18</v>
      </c>
      <c r="R324" s="19">
        <v>18</v>
      </c>
      <c r="S324" s="84">
        <v>0</v>
      </c>
      <c r="T324" s="84">
        <v>0</v>
      </c>
      <c r="U324" s="19">
        <v>0.4</v>
      </c>
      <c r="V324" s="19">
        <v>4</v>
      </c>
      <c r="W324" s="19">
        <v>18</v>
      </c>
      <c r="X324" s="19">
        <v>18</v>
      </c>
      <c r="Y324" s="222">
        <v>61.65</v>
      </c>
      <c r="Z324" s="222">
        <f t="shared" si="102"/>
        <v>0</v>
      </c>
      <c r="AA324" s="222">
        <f t="shared" si="103"/>
        <v>24.66</v>
      </c>
      <c r="AB324" s="222">
        <f t="shared" si="104"/>
        <v>246.6</v>
      </c>
      <c r="AC324" s="222">
        <f t="shared" si="105"/>
        <v>1109.7</v>
      </c>
      <c r="AD324" s="222">
        <f t="shared" si="106"/>
        <v>1109.7</v>
      </c>
      <c r="AE324" s="222">
        <f t="shared" si="107"/>
        <v>0</v>
      </c>
      <c r="AF324" s="222">
        <f t="shared" si="114"/>
        <v>0</v>
      </c>
      <c r="AG324" s="222">
        <f t="shared" si="115"/>
        <v>0</v>
      </c>
      <c r="AH324" s="222">
        <f t="shared" si="116"/>
        <v>24.66</v>
      </c>
      <c r="AI324" s="222">
        <f t="shared" si="117"/>
        <v>246.6</v>
      </c>
      <c r="AJ324" s="222">
        <f t="shared" si="118"/>
        <v>1109.7</v>
      </c>
      <c r="AK324" s="222">
        <f t="shared" si="119"/>
        <v>1109.7</v>
      </c>
      <c r="AL324" s="5">
        <f t="shared" si="108"/>
        <v>0</v>
      </c>
      <c r="AM324" s="5">
        <f t="shared" si="109"/>
        <v>0</v>
      </c>
      <c r="AN324" s="5">
        <f t="shared" si="110"/>
        <v>24.66</v>
      </c>
      <c r="AO324" s="5">
        <f t="shared" si="111"/>
        <v>246.6</v>
      </c>
      <c r="AP324" s="5">
        <f t="shared" si="112"/>
        <v>1109.7</v>
      </c>
      <c r="AQ324" s="221">
        <f t="shared" si="113"/>
        <v>1109.7</v>
      </c>
      <c r="AR324" s="86"/>
    </row>
    <row r="325" spans="1:44" s="22" customFormat="1" ht="21.95" customHeight="1" x14ac:dyDescent="0.25">
      <c r="A325" s="120"/>
      <c r="B325" s="82" t="s">
        <v>2185</v>
      </c>
      <c r="C325" s="4"/>
      <c r="D325" s="4"/>
      <c r="E325" s="4"/>
      <c r="F325" s="4"/>
      <c r="G325" s="84"/>
      <c r="H325" s="84"/>
      <c r="I325" s="84"/>
      <c r="J325" s="84"/>
      <c r="K325" s="84"/>
      <c r="L325" s="147"/>
      <c r="M325" s="84"/>
      <c r="N325" s="84"/>
      <c r="O325" s="84"/>
      <c r="P325" s="84"/>
      <c r="Q325" s="84"/>
      <c r="R325" s="147"/>
      <c r="S325" s="84"/>
      <c r="T325" s="84"/>
      <c r="U325" s="84"/>
      <c r="V325" s="84"/>
      <c r="W325" s="84"/>
      <c r="X325" s="147"/>
      <c r="Y325" s="221"/>
      <c r="Z325" s="222">
        <f t="shared" si="102"/>
        <v>0</v>
      </c>
      <c r="AA325" s="222">
        <f t="shared" si="103"/>
        <v>0</v>
      </c>
      <c r="AB325" s="222">
        <f t="shared" si="104"/>
        <v>0</v>
      </c>
      <c r="AC325" s="222">
        <f t="shared" si="105"/>
        <v>0</v>
      </c>
      <c r="AD325" s="222">
        <f t="shared" si="106"/>
        <v>0</v>
      </c>
      <c r="AE325" s="222">
        <f t="shared" si="107"/>
        <v>0</v>
      </c>
      <c r="AF325" s="222">
        <f t="shared" si="114"/>
        <v>0</v>
      </c>
      <c r="AG325" s="222">
        <f t="shared" si="115"/>
        <v>0</v>
      </c>
      <c r="AH325" s="222">
        <f t="shared" si="116"/>
        <v>0</v>
      </c>
      <c r="AI325" s="222">
        <f t="shared" si="117"/>
        <v>0</v>
      </c>
      <c r="AJ325" s="222">
        <f t="shared" si="118"/>
        <v>0</v>
      </c>
      <c r="AK325" s="222">
        <f t="shared" si="119"/>
        <v>0</v>
      </c>
      <c r="AL325" s="5"/>
      <c r="AM325" s="5"/>
      <c r="AN325" s="5"/>
      <c r="AO325" s="5"/>
      <c r="AP325" s="5"/>
      <c r="AQ325" s="221"/>
      <c r="AR325" s="86"/>
    </row>
    <row r="326" spans="1:44" s="22" customFormat="1" ht="21.95" customHeight="1" x14ac:dyDescent="0.25">
      <c r="A326" s="120">
        <v>2567600008</v>
      </c>
      <c r="B326" s="86" t="s">
        <v>2186</v>
      </c>
      <c r="C326" s="4" t="s">
        <v>2187</v>
      </c>
      <c r="D326" s="4" t="s">
        <v>2188</v>
      </c>
      <c r="E326" s="4" t="s">
        <v>2189</v>
      </c>
      <c r="F326" s="4" t="s">
        <v>1689</v>
      </c>
      <c r="G326" s="93">
        <v>0</v>
      </c>
      <c r="H326" s="93">
        <v>5.0000000000000001E-4</v>
      </c>
      <c r="I326" s="93">
        <v>0.6</v>
      </c>
      <c r="J326" s="135">
        <v>0.24</v>
      </c>
      <c r="K326" s="135">
        <v>0.6</v>
      </c>
      <c r="L326" s="147">
        <v>0</v>
      </c>
      <c r="M326" s="84">
        <v>0</v>
      </c>
      <c r="N326" s="84"/>
      <c r="O326" s="84">
        <v>0.04</v>
      </c>
      <c r="P326" s="84">
        <v>0.14000000000000001</v>
      </c>
      <c r="Q326" s="84">
        <v>0.15</v>
      </c>
      <c r="R326" s="147">
        <v>0.15</v>
      </c>
      <c r="S326" s="84">
        <v>0</v>
      </c>
      <c r="T326" s="84"/>
      <c r="U326" s="84">
        <v>0.04</v>
      </c>
      <c r="V326" s="84">
        <v>0.14000000000000001</v>
      </c>
      <c r="W326" s="84">
        <v>0.14499999999999999</v>
      </c>
      <c r="X326" s="147">
        <v>0.15</v>
      </c>
      <c r="Y326" s="222">
        <v>87.31</v>
      </c>
      <c r="Z326" s="222">
        <f t="shared" si="102"/>
        <v>0</v>
      </c>
      <c r="AA326" s="222">
        <f t="shared" si="103"/>
        <v>4.3654999999999999E-2</v>
      </c>
      <c r="AB326" s="222">
        <f t="shared" si="104"/>
        <v>52.386000000000003</v>
      </c>
      <c r="AC326" s="222">
        <f t="shared" si="105"/>
        <v>20.9544</v>
      </c>
      <c r="AD326" s="222">
        <f t="shared" si="106"/>
        <v>52.386000000000003</v>
      </c>
      <c r="AE326" s="222">
        <f t="shared" si="107"/>
        <v>0</v>
      </c>
      <c r="AF326" s="222">
        <f t="shared" si="114"/>
        <v>0</v>
      </c>
      <c r="AG326" s="222">
        <f t="shared" si="115"/>
        <v>0</v>
      </c>
      <c r="AH326" s="222">
        <f t="shared" si="116"/>
        <v>3.4923999999999999</v>
      </c>
      <c r="AI326" s="222">
        <f t="shared" si="117"/>
        <v>12.223400000000002</v>
      </c>
      <c r="AJ326" s="222">
        <f t="shared" si="118"/>
        <v>13.096500000000001</v>
      </c>
      <c r="AK326" s="222">
        <f t="shared" si="119"/>
        <v>13.096500000000001</v>
      </c>
      <c r="AL326" s="5">
        <f t="shared" si="108"/>
        <v>0</v>
      </c>
      <c r="AM326" s="5">
        <f t="shared" si="109"/>
        <v>0</v>
      </c>
      <c r="AN326" s="5">
        <f t="shared" si="110"/>
        <v>3.4923999999999999</v>
      </c>
      <c r="AO326" s="5">
        <f t="shared" si="111"/>
        <v>12.223400000000002</v>
      </c>
      <c r="AP326" s="5">
        <f t="shared" si="112"/>
        <v>12.65995</v>
      </c>
      <c r="AQ326" s="221">
        <f t="shared" si="113"/>
        <v>13.096500000000001</v>
      </c>
      <c r="AR326" s="86"/>
    </row>
    <row r="327" spans="1:44" s="22" customFormat="1" ht="21.95" customHeight="1" x14ac:dyDescent="0.25">
      <c r="A327" s="120">
        <v>2567600001</v>
      </c>
      <c r="B327" s="86" t="s">
        <v>2190</v>
      </c>
      <c r="C327" s="4" t="s">
        <v>2191</v>
      </c>
      <c r="D327" s="4" t="s">
        <v>2192</v>
      </c>
      <c r="E327" s="4"/>
      <c r="F327" s="4" t="s">
        <v>1689</v>
      </c>
      <c r="G327" s="93">
        <v>0</v>
      </c>
      <c r="H327" s="93">
        <v>5.0000000000000001E-4</v>
      </c>
      <c r="I327" s="93">
        <v>0.06</v>
      </c>
      <c r="J327" s="135">
        <v>0.24</v>
      </c>
      <c r="K327" s="135">
        <v>0.6</v>
      </c>
      <c r="L327" s="147">
        <v>0</v>
      </c>
      <c r="M327" s="84">
        <v>0</v>
      </c>
      <c r="N327" s="84"/>
      <c r="O327" s="84">
        <v>0.01</v>
      </c>
      <c r="P327" s="84">
        <v>0.04</v>
      </c>
      <c r="Q327" s="84">
        <v>0.05</v>
      </c>
      <c r="R327" s="147">
        <v>0.06</v>
      </c>
      <c r="S327" s="84">
        <v>0</v>
      </c>
      <c r="T327" s="84"/>
      <c r="U327" s="84">
        <v>0.01</v>
      </c>
      <c r="V327" s="84">
        <v>0.04</v>
      </c>
      <c r="W327" s="84">
        <v>0.05</v>
      </c>
      <c r="X327" s="147">
        <v>0.06</v>
      </c>
      <c r="Y327" s="222">
        <v>77.67</v>
      </c>
      <c r="Z327" s="222">
        <f t="shared" si="102"/>
        <v>0</v>
      </c>
      <c r="AA327" s="222">
        <f t="shared" si="103"/>
        <v>3.8835000000000001E-2</v>
      </c>
      <c r="AB327" s="222">
        <f t="shared" si="104"/>
        <v>4.6601999999999997</v>
      </c>
      <c r="AC327" s="222">
        <f t="shared" si="105"/>
        <v>18.640799999999999</v>
      </c>
      <c r="AD327" s="222">
        <f t="shared" si="106"/>
        <v>46.601999999999997</v>
      </c>
      <c r="AE327" s="222">
        <f t="shared" si="107"/>
        <v>0</v>
      </c>
      <c r="AF327" s="222">
        <f t="shared" si="114"/>
        <v>0</v>
      </c>
      <c r="AG327" s="222">
        <f t="shared" si="115"/>
        <v>0</v>
      </c>
      <c r="AH327" s="222">
        <f t="shared" si="116"/>
        <v>0.77670000000000006</v>
      </c>
      <c r="AI327" s="222">
        <f t="shared" si="117"/>
        <v>3.1068000000000002</v>
      </c>
      <c r="AJ327" s="222">
        <f t="shared" si="118"/>
        <v>3.8835000000000002</v>
      </c>
      <c r="AK327" s="222">
        <f t="shared" si="119"/>
        <v>4.6601999999999997</v>
      </c>
      <c r="AL327" s="5">
        <f t="shared" si="108"/>
        <v>0</v>
      </c>
      <c r="AM327" s="5">
        <f t="shared" si="109"/>
        <v>0</v>
      </c>
      <c r="AN327" s="5">
        <f t="shared" si="110"/>
        <v>0.77670000000000006</v>
      </c>
      <c r="AO327" s="5">
        <f t="shared" si="111"/>
        <v>3.1068000000000002</v>
      </c>
      <c r="AP327" s="5">
        <f t="shared" si="112"/>
        <v>3.8835000000000002</v>
      </c>
      <c r="AQ327" s="221">
        <f t="shared" si="113"/>
        <v>4.6601999999999997</v>
      </c>
      <c r="AR327" s="86"/>
    </row>
    <row r="328" spans="1:44" s="22" customFormat="1" ht="21.95" customHeight="1" x14ac:dyDescent="0.25">
      <c r="A328" s="120"/>
      <c r="B328" s="111" t="s">
        <v>2193</v>
      </c>
      <c r="C328" s="4"/>
      <c r="D328" s="4"/>
      <c r="E328" s="4"/>
      <c r="F328" s="4"/>
      <c r="G328" s="282">
        <v>0</v>
      </c>
      <c r="H328" s="282">
        <v>0</v>
      </c>
      <c r="I328" s="282">
        <v>0</v>
      </c>
      <c r="J328" s="282">
        <v>0.25</v>
      </c>
      <c r="K328" s="282">
        <v>0.75</v>
      </c>
      <c r="L328" s="282">
        <v>0</v>
      </c>
      <c r="M328" s="282">
        <v>0</v>
      </c>
      <c r="N328" s="282">
        <v>0</v>
      </c>
      <c r="O328" s="282">
        <v>0</v>
      </c>
      <c r="P328" s="282">
        <v>0</v>
      </c>
      <c r="Q328" s="282">
        <v>0</v>
      </c>
      <c r="R328" s="282">
        <v>0</v>
      </c>
      <c r="S328" s="282">
        <v>0</v>
      </c>
      <c r="T328" s="282"/>
      <c r="U328" s="282">
        <v>0</v>
      </c>
      <c r="V328" s="282">
        <v>0</v>
      </c>
      <c r="W328" s="282">
        <v>0</v>
      </c>
      <c r="X328" s="282">
        <v>0</v>
      </c>
      <c r="Y328" s="227">
        <v>87</v>
      </c>
      <c r="Z328" s="222">
        <f t="shared" si="102"/>
        <v>0</v>
      </c>
      <c r="AA328" s="222">
        <f t="shared" si="103"/>
        <v>0</v>
      </c>
      <c r="AB328" s="222">
        <f t="shared" si="104"/>
        <v>0</v>
      </c>
      <c r="AC328" s="222">
        <f t="shared" si="105"/>
        <v>21.75</v>
      </c>
      <c r="AD328" s="222">
        <f t="shared" si="106"/>
        <v>65.25</v>
      </c>
      <c r="AE328" s="222">
        <f t="shared" si="107"/>
        <v>0</v>
      </c>
      <c r="AF328" s="222">
        <f t="shared" si="114"/>
        <v>0</v>
      </c>
      <c r="AG328" s="222">
        <f t="shared" si="115"/>
        <v>0</v>
      </c>
      <c r="AH328" s="222">
        <f t="shared" si="116"/>
        <v>0</v>
      </c>
      <c r="AI328" s="222">
        <f t="shared" si="117"/>
        <v>0</v>
      </c>
      <c r="AJ328" s="222">
        <f t="shared" si="118"/>
        <v>0</v>
      </c>
      <c r="AK328" s="222">
        <f t="shared" si="119"/>
        <v>0</v>
      </c>
      <c r="AL328" s="5">
        <f>Y328*S328</f>
        <v>0</v>
      </c>
      <c r="AM328" s="5">
        <f>Y328*T328</f>
        <v>0</v>
      </c>
      <c r="AN328" s="5">
        <f>Y328*U328</f>
        <v>0</v>
      </c>
      <c r="AO328" s="5">
        <f>Y328*V328</f>
        <v>0</v>
      </c>
      <c r="AP328" s="5">
        <f>Y328*W328</f>
        <v>0</v>
      </c>
      <c r="AQ328" s="221">
        <f>Y328*X328</f>
        <v>0</v>
      </c>
      <c r="AR328" s="86"/>
    </row>
    <row r="329" spans="1:44" s="22" customFormat="1" ht="21.95" customHeight="1" x14ac:dyDescent="0.25">
      <c r="A329" s="120"/>
      <c r="B329" s="82" t="s">
        <v>2194</v>
      </c>
      <c r="C329" s="4"/>
      <c r="D329" s="4"/>
      <c r="E329" s="4"/>
      <c r="F329" s="4"/>
      <c r="G329" s="84"/>
      <c r="H329" s="84"/>
      <c r="I329" s="84"/>
      <c r="J329" s="84"/>
      <c r="K329" s="84"/>
      <c r="L329" s="147"/>
      <c r="M329" s="84"/>
      <c r="N329" s="84"/>
      <c r="O329" s="84"/>
      <c r="P329" s="84"/>
      <c r="Q329" s="84"/>
      <c r="R329" s="147"/>
      <c r="S329" s="84"/>
      <c r="T329" s="84"/>
      <c r="U329" s="84"/>
      <c r="V329" s="84"/>
      <c r="W329" s="84"/>
      <c r="X329" s="147"/>
      <c r="Y329" s="221"/>
      <c r="Z329" s="222"/>
      <c r="AA329" s="222"/>
      <c r="AB329" s="222"/>
      <c r="AC329" s="222"/>
      <c r="AD329" s="222"/>
      <c r="AE329" s="222"/>
      <c r="AF329" s="222"/>
      <c r="AG329" s="222"/>
      <c r="AH329" s="222"/>
      <c r="AI329" s="222"/>
      <c r="AJ329" s="222"/>
      <c r="AK329" s="222"/>
      <c r="AL329" s="5"/>
      <c r="AM329" s="5"/>
      <c r="AN329" s="5"/>
      <c r="AO329" s="5"/>
      <c r="AP329" s="5"/>
      <c r="AQ329" s="221"/>
      <c r="AR329" s="86"/>
    </row>
    <row r="330" spans="1:44" s="22" customFormat="1" ht="21.95" customHeight="1" x14ac:dyDescent="0.25">
      <c r="A330" s="120">
        <v>2574400008</v>
      </c>
      <c r="B330" s="86" t="s">
        <v>2195</v>
      </c>
      <c r="C330" s="4" t="s">
        <v>2196</v>
      </c>
      <c r="D330" s="4" t="s">
        <v>2197</v>
      </c>
      <c r="E330" s="4">
        <v>2</v>
      </c>
      <c r="F330" s="4" t="s">
        <v>1689</v>
      </c>
      <c r="G330" s="93">
        <v>0</v>
      </c>
      <c r="H330" s="135">
        <v>8.9999999999999998E-4</v>
      </c>
      <c r="I330" s="156">
        <v>0.12</v>
      </c>
      <c r="J330" s="135">
        <v>0.49</v>
      </c>
      <c r="K330" s="135">
        <v>1.46</v>
      </c>
      <c r="L330" s="147">
        <v>0</v>
      </c>
      <c r="M330" s="84">
        <v>0</v>
      </c>
      <c r="N330" s="84">
        <v>0</v>
      </c>
      <c r="O330" s="84">
        <v>0.14000000000000001</v>
      </c>
      <c r="P330" s="84">
        <v>0.6</v>
      </c>
      <c r="Q330" s="84">
        <v>1</v>
      </c>
      <c r="R330" s="147">
        <v>1.2</v>
      </c>
      <c r="S330" s="84">
        <v>0</v>
      </c>
      <c r="T330" s="84"/>
      <c r="U330" s="84">
        <v>0</v>
      </c>
      <c r="V330" s="84">
        <v>0.6</v>
      </c>
      <c r="W330" s="84">
        <v>0.8</v>
      </c>
      <c r="X330" s="147">
        <v>1</v>
      </c>
      <c r="Y330" s="227">
        <v>87</v>
      </c>
      <c r="Z330" s="222">
        <f t="shared" si="102"/>
        <v>0</v>
      </c>
      <c r="AA330" s="222">
        <f t="shared" si="103"/>
        <v>7.8299999999999995E-2</v>
      </c>
      <c r="AB330" s="222">
        <f t="shared" si="104"/>
        <v>10.44</v>
      </c>
      <c r="AC330" s="222">
        <f t="shared" si="105"/>
        <v>42.63</v>
      </c>
      <c r="AD330" s="222">
        <f t="shared" si="106"/>
        <v>127.02</v>
      </c>
      <c r="AE330" s="222">
        <f t="shared" si="107"/>
        <v>0</v>
      </c>
      <c r="AF330" s="222">
        <f t="shared" si="114"/>
        <v>0</v>
      </c>
      <c r="AG330" s="222">
        <f t="shared" si="115"/>
        <v>0</v>
      </c>
      <c r="AH330" s="222">
        <f t="shared" si="116"/>
        <v>12.180000000000001</v>
      </c>
      <c r="AI330" s="222">
        <f t="shared" si="117"/>
        <v>52.199999999999996</v>
      </c>
      <c r="AJ330" s="222">
        <f t="shared" si="118"/>
        <v>87</v>
      </c>
      <c r="AK330" s="222">
        <f t="shared" si="119"/>
        <v>104.39999999999999</v>
      </c>
      <c r="AL330" s="5">
        <f t="shared" si="108"/>
        <v>0</v>
      </c>
      <c r="AM330" s="5">
        <f t="shared" si="109"/>
        <v>0</v>
      </c>
      <c r="AN330" s="5">
        <f t="shared" si="110"/>
        <v>0</v>
      </c>
      <c r="AO330" s="5">
        <f t="shared" si="111"/>
        <v>52.199999999999996</v>
      </c>
      <c r="AP330" s="5">
        <f t="shared" si="112"/>
        <v>69.600000000000009</v>
      </c>
      <c r="AQ330" s="221">
        <f t="shared" si="113"/>
        <v>87</v>
      </c>
      <c r="AR330" s="86"/>
    </row>
    <row r="331" spans="1:44" s="22" customFormat="1" ht="21.95" customHeight="1" x14ac:dyDescent="0.25">
      <c r="A331" s="120"/>
      <c r="B331" s="82" t="s">
        <v>2198</v>
      </c>
      <c r="C331" s="4"/>
      <c r="D331" s="4"/>
      <c r="E331" s="4"/>
      <c r="F331" s="4"/>
      <c r="G331" s="84"/>
      <c r="H331" s="84"/>
      <c r="I331" s="84"/>
      <c r="J331" s="84"/>
      <c r="K331" s="84"/>
      <c r="L331" s="147"/>
      <c r="M331" s="84"/>
      <c r="N331" s="84"/>
      <c r="O331" s="84"/>
      <c r="P331" s="84"/>
      <c r="Q331" s="84"/>
      <c r="R331" s="147"/>
      <c r="S331" s="84"/>
      <c r="T331" s="84"/>
      <c r="U331" s="84"/>
      <c r="V331" s="84"/>
      <c r="W331" s="84"/>
      <c r="X331" s="147"/>
      <c r="Y331" s="221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5"/>
      <c r="AM331" s="5"/>
      <c r="AN331" s="5"/>
      <c r="AO331" s="5"/>
      <c r="AP331" s="5"/>
      <c r="AQ331" s="221"/>
      <c r="AR331" s="86"/>
    </row>
    <row r="332" spans="1:44" s="22" customFormat="1" ht="21.95" customHeight="1" x14ac:dyDescent="0.25">
      <c r="A332" s="120">
        <v>2575103022</v>
      </c>
      <c r="B332" s="86" t="s">
        <v>2199</v>
      </c>
      <c r="C332" s="4" t="s">
        <v>2200</v>
      </c>
      <c r="D332" s="4" t="s">
        <v>2201</v>
      </c>
      <c r="E332" s="4">
        <v>3</v>
      </c>
      <c r="F332" s="4" t="s">
        <v>1689</v>
      </c>
      <c r="G332" s="93">
        <v>0</v>
      </c>
      <c r="H332" s="93">
        <v>6.0000000000000001E-3</v>
      </c>
      <c r="I332" s="93">
        <v>0.75</v>
      </c>
      <c r="J332" s="93">
        <v>3.6</v>
      </c>
      <c r="K332" s="93">
        <v>11.2</v>
      </c>
      <c r="L332" s="147">
        <v>0</v>
      </c>
      <c r="M332" s="84">
        <v>0</v>
      </c>
      <c r="N332" s="84">
        <v>8.0000000000000002E-3</v>
      </c>
      <c r="O332" s="84">
        <v>1.0900000000000001</v>
      </c>
      <c r="P332" s="84">
        <v>4.2</v>
      </c>
      <c r="Q332" s="84">
        <v>6</v>
      </c>
      <c r="R332" s="147">
        <v>6</v>
      </c>
      <c r="S332" s="84">
        <v>0</v>
      </c>
      <c r="T332" s="84"/>
      <c r="U332" s="84">
        <v>0</v>
      </c>
      <c r="V332" s="84">
        <v>3.2</v>
      </c>
      <c r="W332" s="84">
        <v>4</v>
      </c>
      <c r="X332" s="147">
        <v>4.5</v>
      </c>
      <c r="Y332" s="222">
        <v>71.47</v>
      </c>
      <c r="Z332" s="222">
        <f t="shared" si="102"/>
        <v>0</v>
      </c>
      <c r="AA332" s="222">
        <f t="shared" si="103"/>
        <v>0.42881999999999998</v>
      </c>
      <c r="AB332" s="222">
        <f t="shared" si="104"/>
        <v>53.602499999999999</v>
      </c>
      <c r="AC332" s="222">
        <f t="shared" si="105"/>
        <v>257.29200000000003</v>
      </c>
      <c r="AD332" s="222">
        <f t="shared" si="106"/>
        <v>800.46399999999994</v>
      </c>
      <c r="AE332" s="222">
        <f t="shared" si="107"/>
        <v>0</v>
      </c>
      <c r="AF332" s="222">
        <f t="shared" si="114"/>
        <v>0</v>
      </c>
      <c r="AG332" s="222">
        <f t="shared" si="115"/>
        <v>0.57176000000000005</v>
      </c>
      <c r="AH332" s="222">
        <f t="shared" si="116"/>
        <v>77.902300000000011</v>
      </c>
      <c r="AI332" s="222">
        <f t="shared" si="117"/>
        <v>300.17400000000004</v>
      </c>
      <c r="AJ332" s="222">
        <f t="shared" si="118"/>
        <v>428.82</v>
      </c>
      <c r="AK332" s="222">
        <f t="shared" si="119"/>
        <v>428.82</v>
      </c>
      <c r="AL332" s="5">
        <f t="shared" si="108"/>
        <v>0</v>
      </c>
      <c r="AM332" s="5">
        <f t="shared" si="109"/>
        <v>0</v>
      </c>
      <c r="AN332" s="5">
        <f t="shared" si="110"/>
        <v>0</v>
      </c>
      <c r="AO332" s="5">
        <f t="shared" si="111"/>
        <v>228.70400000000001</v>
      </c>
      <c r="AP332" s="5">
        <f t="shared" si="112"/>
        <v>285.88</v>
      </c>
      <c r="AQ332" s="221">
        <f t="shared" si="113"/>
        <v>321.61500000000001</v>
      </c>
      <c r="AR332" s="86"/>
    </row>
    <row r="333" spans="1:44" s="22" customFormat="1" ht="21.95" customHeight="1" x14ac:dyDescent="0.25">
      <c r="A333" s="120"/>
      <c r="B333" s="82" t="s">
        <v>2202</v>
      </c>
      <c r="C333" s="4"/>
      <c r="D333" s="4"/>
      <c r="E333" s="4"/>
      <c r="F333" s="4"/>
      <c r="G333" s="84"/>
      <c r="H333" s="84"/>
      <c r="I333" s="84"/>
      <c r="J333" s="84"/>
      <c r="K333" s="84"/>
      <c r="L333" s="147"/>
      <c r="M333" s="84"/>
      <c r="N333" s="84"/>
      <c r="O333" s="84"/>
      <c r="P333" s="84"/>
      <c r="Q333" s="84"/>
      <c r="R333" s="147"/>
      <c r="S333" s="84"/>
      <c r="T333" s="84"/>
      <c r="U333" s="84"/>
      <c r="V333" s="84"/>
      <c r="W333" s="84"/>
      <c r="X333" s="147"/>
      <c r="Y333" s="221"/>
      <c r="Z333" s="222"/>
      <c r="AA333" s="222"/>
      <c r="AB333" s="222"/>
      <c r="AC333" s="222"/>
      <c r="AD333" s="222"/>
      <c r="AE333" s="222"/>
      <c r="AF333" s="222"/>
      <c r="AG333" s="222"/>
      <c r="AH333" s="222"/>
      <c r="AI333" s="222"/>
      <c r="AJ333" s="222"/>
      <c r="AK333" s="222"/>
      <c r="AL333" s="5"/>
      <c r="AM333" s="5"/>
      <c r="AN333" s="5"/>
      <c r="AO333" s="5"/>
      <c r="AP333" s="5"/>
      <c r="AQ333" s="221"/>
      <c r="AR333" s="86"/>
    </row>
    <row r="334" spans="1:44" s="22" customFormat="1" ht="21.95" customHeight="1" x14ac:dyDescent="0.25">
      <c r="A334" s="120">
        <v>2576100001</v>
      </c>
      <c r="B334" s="86" t="s">
        <v>2248</v>
      </c>
      <c r="C334" s="4" t="s">
        <v>2203</v>
      </c>
      <c r="D334" s="4" t="s">
        <v>2204</v>
      </c>
      <c r="E334" s="4" t="s">
        <v>2205</v>
      </c>
      <c r="F334" s="4" t="s">
        <v>1689</v>
      </c>
      <c r="G334" s="84">
        <v>0</v>
      </c>
      <c r="H334" s="84">
        <v>2E-3</v>
      </c>
      <c r="I334" s="84">
        <v>0.03</v>
      </c>
      <c r="J334" s="84">
        <v>0.12</v>
      </c>
      <c r="K334" s="84">
        <v>0.36</v>
      </c>
      <c r="L334" s="147">
        <v>0</v>
      </c>
      <c r="M334" s="84">
        <v>0</v>
      </c>
      <c r="N334" s="84"/>
      <c r="O334" s="84">
        <v>0.04</v>
      </c>
      <c r="P334" s="84">
        <v>0.2</v>
      </c>
      <c r="Q334" s="84">
        <v>0.5</v>
      </c>
      <c r="R334" s="147">
        <v>0.6</v>
      </c>
      <c r="S334" s="84">
        <v>0</v>
      </c>
      <c r="T334" s="84"/>
      <c r="U334" s="84"/>
      <c r="V334" s="84">
        <v>0.2</v>
      </c>
      <c r="W334" s="84">
        <v>0.5</v>
      </c>
      <c r="X334" s="147">
        <v>0.6</v>
      </c>
      <c r="Y334" s="222">
        <v>25.2</v>
      </c>
      <c r="Z334" s="222">
        <f t="shared" si="102"/>
        <v>0</v>
      </c>
      <c r="AA334" s="222">
        <f t="shared" si="103"/>
        <v>5.04E-2</v>
      </c>
      <c r="AB334" s="222">
        <f t="shared" si="104"/>
        <v>0.75600000000000001</v>
      </c>
      <c r="AC334" s="222">
        <f t="shared" si="105"/>
        <v>3.024</v>
      </c>
      <c r="AD334" s="222">
        <f t="shared" si="106"/>
        <v>9.0719999999999992</v>
      </c>
      <c r="AE334" s="222">
        <f t="shared" si="107"/>
        <v>0</v>
      </c>
      <c r="AF334" s="222">
        <f t="shared" si="114"/>
        <v>0</v>
      </c>
      <c r="AG334" s="222">
        <f t="shared" si="115"/>
        <v>0</v>
      </c>
      <c r="AH334" s="222">
        <f t="shared" si="116"/>
        <v>1.008</v>
      </c>
      <c r="AI334" s="222">
        <f t="shared" si="117"/>
        <v>5.04</v>
      </c>
      <c r="AJ334" s="222">
        <f t="shared" si="118"/>
        <v>12.6</v>
      </c>
      <c r="AK334" s="222">
        <f t="shared" si="119"/>
        <v>15.12</v>
      </c>
      <c r="AL334" s="5">
        <f t="shared" si="108"/>
        <v>0</v>
      </c>
      <c r="AM334" s="5">
        <f t="shared" si="109"/>
        <v>0</v>
      </c>
      <c r="AN334" s="5">
        <f t="shared" si="110"/>
        <v>0</v>
      </c>
      <c r="AO334" s="5">
        <f t="shared" si="111"/>
        <v>5.04</v>
      </c>
      <c r="AP334" s="5">
        <f t="shared" si="112"/>
        <v>12.6</v>
      </c>
      <c r="AQ334" s="221">
        <f t="shared" si="113"/>
        <v>15.12</v>
      </c>
      <c r="AR334" s="86"/>
    </row>
    <row r="335" spans="1:44" s="22" customFormat="1" ht="21.95" customHeight="1" x14ac:dyDescent="0.25">
      <c r="A335" s="120">
        <v>2576303004</v>
      </c>
      <c r="B335" s="86" t="s">
        <v>2206</v>
      </c>
      <c r="C335" s="4"/>
      <c r="D335" s="4" t="s">
        <v>2207</v>
      </c>
      <c r="E335" s="4">
        <v>2.5</v>
      </c>
      <c r="F335" s="4" t="s">
        <v>1689</v>
      </c>
      <c r="G335" s="84">
        <v>0</v>
      </c>
      <c r="H335" s="84">
        <v>3.0000000000000001E-3</v>
      </c>
      <c r="I335" s="84">
        <v>0.32</v>
      </c>
      <c r="J335" s="84">
        <v>1.5</v>
      </c>
      <c r="K335" s="84">
        <v>4.3</v>
      </c>
      <c r="L335" s="147">
        <v>0</v>
      </c>
      <c r="M335" s="84">
        <v>0</v>
      </c>
      <c r="N335" s="84">
        <v>0</v>
      </c>
      <c r="O335" s="84">
        <v>0.3</v>
      </c>
      <c r="P335" s="84">
        <v>1</v>
      </c>
      <c r="Q335" s="84">
        <v>1.2</v>
      </c>
      <c r="R335" s="147">
        <v>1.4</v>
      </c>
      <c r="S335" s="84">
        <v>0</v>
      </c>
      <c r="T335" s="84">
        <v>0</v>
      </c>
      <c r="U335" s="84">
        <v>0</v>
      </c>
      <c r="V335" s="84">
        <v>0.3</v>
      </c>
      <c r="W335" s="84">
        <v>0.6</v>
      </c>
      <c r="X335" s="147">
        <v>0.9</v>
      </c>
      <c r="Y335" s="222">
        <v>22.7</v>
      </c>
      <c r="Z335" s="222">
        <f t="shared" si="102"/>
        <v>0</v>
      </c>
      <c r="AA335" s="222">
        <f t="shared" si="103"/>
        <v>6.8099999999999994E-2</v>
      </c>
      <c r="AB335" s="222">
        <f t="shared" si="104"/>
        <v>7.2640000000000002</v>
      </c>
      <c r="AC335" s="222">
        <f t="shared" si="105"/>
        <v>34.049999999999997</v>
      </c>
      <c r="AD335" s="222">
        <f t="shared" si="106"/>
        <v>97.61</v>
      </c>
      <c r="AE335" s="222">
        <f t="shared" si="107"/>
        <v>0</v>
      </c>
      <c r="AF335" s="222">
        <f t="shared" si="114"/>
        <v>0</v>
      </c>
      <c r="AG335" s="222">
        <f t="shared" si="115"/>
        <v>0</v>
      </c>
      <c r="AH335" s="222">
        <f t="shared" si="116"/>
        <v>6.81</v>
      </c>
      <c r="AI335" s="222">
        <f t="shared" si="117"/>
        <v>22.7</v>
      </c>
      <c r="AJ335" s="222">
        <f t="shared" si="118"/>
        <v>27.24</v>
      </c>
      <c r="AK335" s="222">
        <f t="shared" si="119"/>
        <v>31.779999999999998</v>
      </c>
      <c r="AL335" s="5">
        <f t="shared" si="108"/>
        <v>0</v>
      </c>
      <c r="AM335" s="5">
        <f t="shared" si="109"/>
        <v>0</v>
      </c>
      <c r="AN335" s="5">
        <f t="shared" si="110"/>
        <v>0</v>
      </c>
      <c r="AO335" s="5">
        <f t="shared" si="111"/>
        <v>6.81</v>
      </c>
      <c r="AP335" s="5">
        <f t="shared" si="112"/>
        <v>13.62</v>
      </c>
      <c r="AQ335" s="221">
        <f t="shared" si="113"/>
        <v>20.43</v>
      </c>
      <c r="AR335" s="86"/>
    </row>
    <row r="336" spans="1:44" s="22" customFormat="1" ht="21.95" customHeight="1" x14ac:dyDescent="0.25">
      <c r="A336" s="120"/>
      <c r="B336" s="111" t="s">
        <v>2208</v>
      </c>
      <c r="C336" s="4"/>
      <c r="D336" s="4"/>
      <c r="E336" s="4"/>
      <c r="F336" s="4"/>
      <c r="G336" s="84"/>
      <c r="H336" s="84"/>
      <c r="I336" s="84"/>
      <c r="J336" s="84"/>
      <c r="K336" s="84"/>
      <c r="L336" s="147"/>
      <c r="M336" s="84"/>
      <c r="N336" s="84"/>
      <c r="O336" s="84"/>
      <c r="P336" s="84"/>
      <c r="Q336" s="84"/>
      <c r="R336" s="147"/>
      <c r="S336" s="84"/>
      <c r="T336" s="84"/>
      <c r="U336" s="84"/>
      <c r="V336" s="84"/>
      <c r="W336" s="84"/>
      <c r="X336" s="147"/>
      <c r="Y336" s="221"/>
      <c r="Z336" s="222"/>
      <c r="AA336" s="222"/>
      <c r="AB336" s="222"/>
      <c r="AC336" s="222"/>
      <c r="AD336" s="222"/>
      <c r="AE336" s="222"/>
      <c r="AF336" s="222"/>
      <c r="AG336" s="222"/>
      <c r="AH336" s="222"/>
      <c r="AI336" s="222"/>
      <c r="AJ336" s="222"/>
      <c r="AK336" s="222"/>
      <c r="AL336" s="5"/>
      <c r="AM336" s="5"/>
      <c r="AN336" s="5"/>
      <c r="AO336" s="5"/>
      <c r="AP336" s="5"/>
      <c r="AQ336" s="221"/>
      <c r="AR336" s="86"/>
    </row>
    <row r="337" spans="1:44" s="22" customFormat="1" ht="21.95" customHeight="1" x14ac:dyDescent="0.25">
      <c r="A337" s="120"/>
      <c r="B337" s="82" t="s">
        <v>2209</v>
      </c>
      <c r="C337" s="4"/>
      <c r="D337" s="4"/>
      <c r="E337" s="4"/>
      <c r="F337" s="4"/>
      <c r="G337" s="84"/>
      <c r="H337" s="84"/>
      <c r="I337" s="84"/>
      <c r="J337" s="84"/>
      <c r="K337" s="84"/>
      <c r="L337" s="147"/>
      <c r="M337" s="84"/>
      <c r="N337" s="84"/>
      <c r="O337" s="84"/>
      <c r="P337" s="84"/>
      <c r="Q337" s="84"/>
      <c r="R337" s="147"/>
      <c r="S337" s="84"/>
      <c r="T337" s="84"/>
      <c r="U337" s="84"/>
      <c r="V337" s="84"/>
      <c r="W337" s="84"/>
      <c r="X337" s="147"/>
      <c r="Y337" s="221"/>
      <c r="Z337" s="222"/>
      <c r="AA337" s="222"/>
      <c r="AB337" s="222"/>
      <c r="AC337" s="222"/>
      <c r="AD337" s="222"/>
      <c r="AE337" s="222"/>
      <c r="AF337" s="222"/>
      <c r="AG337" s="222"/>
      <c r="AH337" s="222"/>
      <c r="AI337" s="222"/>
      <c r="AJ337" s="222"/>
      <c r="AK337" s="222"/>
      <c r="AL337" s="5"/>
      <c r="AM337" s="5"/>
      <c r="AN337" s="5"/>
      <c r="AO337" s="5"/>
      <c r="AP337" s="5"/>
      <c r="AQ337" s="221"/>
      <c r="AR337" s="86"/>
    </row>
    <row r="338" spans="1:44" s="22" customFormat="1" ht="21.95" customHeight="1" x14ac:dyDescent="0.25">
      <c r="A338" s="120">
        <v>2585120013</v>
      </c>
      <c r="B338" s="86" t="s">
        <v>2210</v>
      </c>
      <c r="C338" s="4" t="s">
        <v>1979</v>
      </c>
      <c r="D338" s="4" t="s">
        <v>2211</v>
      </c>
      <c r="E338" s="4">
        <v>20</v>
      </c>
      <c r="F338" s="4" t="s">
        <v>1689</v>
      </c>
      <c r="G338" s="84">
        <v>0</v>
      </c>
      <c r="H338" s="84">
        <v>0</v>
      </c>
      <c r="I338" s="84">
        <v>0</v>
      </c>
      <c r="J338" s="84">
        <v>0</v>
      </c>
      <c r="K338" s="84">
        <v>0</v>
      </c>
      <c r="L338" s="147">
        <v>0</v>
      </c>
      <c r="M338" s="84">
        <v>0</v>
      </c>
      <c r="N338" s="84">
        <v>0</v>
      </c>
      <c r="O338" s="84">
        <v>0.03</v>
      </c>
      <c r="P338" s="84">
        <v>0.12</v>
      </c>
      <c r="Q338" s="84">
        <v>0.5</v>
      </c>
      <c r="R338" s="147">
        <v>0.8</v>
      </c>
      <c r="S338" s="84">
        <v>0</v>
      </c>
      <c r="T338" s="84">
        <v>0</v>
      </c>
      <c r="U338" s="84">
        <v>0</v>
      </c>
      <c r="V338" s="84">
        <v>0.12</v>
      </c>
      <c r="W338" s="84">
        <v>0.5</v>
      </c>
      <c r="X338" s="147">
        <v>0.5</v>
      </c>
      <c r="Y338" s="227">
        <v>294.13</v>
      </c>
      <c r="Z338" s="222">
        <f t="shared" si="102"/>
        <v>0</v>
      </c>
      <c r="AA338" s="222">
        <f t="shared" si="103"/>
        <v>0</v>
      </c>
      <c r="AB338" s="222">
        <f t="shared" si="104"/>
        <v>0</v>
      </c>
      <c r="AC338" s="222">
        <f t="shared" si="105"/>
        <v>0</v>
      </c>
      <c r="AD338" s="222">
        <f t="shared" si="106"/>
        <v>0</v>
      </c>
      <c r="AE338" s="222">
        <f t="shared" si="107"/>
        <v>0</v>
      </c>
      <c r="AF338" s="222">
        <f t="shared" si="114"/>
        <v>0</v>
      </c>
      <c r="AG338" s="222">
        <f t="shared" si="115"/>
        <v>0</v>
      </c>
      <c r="AH338" s="222">
        <f t="shared" si="116"/>
        <v>8.8239000000000001</v>
      </c>
      <c r="AI338" s="222">
        <f t="shared" si="117"/>
        <v>35.2956</v>
      </c>
      <c r="AJ338" s="222">
        <f t="shared" si="118"/>
        <v>147.065</v>
      </c>
      <c r="AK338" s="222">
        <f t="shared" si="119"/>
        <v>235.304</v>
      </c>
      <c r="AL338" s="5">
        <f t="shared" si="108"/>
        <v>0</v>
      </c>
      <c r="AM338" s="5">
        <f t="shared" si="109"/>
        <v>0</v>
      </c>
      <c r="AN338" s="5">
        <f t="shared" si="110"/>
        <v>0</v>
      </c>
      <c r="AO338" s="5">
        <f t="shared" si="111"/>
        <v>35.2956</v>
      </c>
      <c r="AP338" s="5">
        <f t="shared" si="112"/>
        <v>147.065</v>
      </c>
      <c r="AQ338" s="221">
        <f t="shared" si="113"/>
        <v>147.065</v>
      </c>
      <c r="AR338" s="86"/>
    </row>
    <row r="339" spans="1:44" s="22" customFormat="1" ht="21.95" customHeight="1" x14ac:dyDescent="0.25">
      <c r="A339" s="120"/>
      <c r="B339" s="111" t="s">
        <v>2212</v>
      </c>
      <c r="C339" s="4"/>
      <c r="D339" s="4"/>
      <c r="E339" s="4"/>
      <c r="F339" s="4"/>
      <c r="G339" s="84"/>
      <c r="H339" s="84"/>
      <c r="I339" s="84"/>
      <c r="J339" s="84"/>
      <c r="K339" s="84"/>
      <c r="L339" s="147"/>
      <c r="M339" s="84"/>
      <c r="N339" s="84"/>
      <c r="O339" s="84"/>
      <c r="P339" s="84"/>
      <c r="Q339" s="84"/>
      <c r="R339" s="147"/>
      <c r="S339" s="84"/>
      <c r="T339" s="84"/>
      <c r="U339" s="84"/>
      <c r="V339" s="84"/>
      <c r="W339" s="84"/>
      <c r="X339" s="147"/>
      <c r="Y339" s="221"/>
      <c r="Z339" s="222"/>
      <c r="AA339" s="222"/>
      <c r="AB339" s="222"/>
      <c r="AC339" s="222"/>
      <c r="AD339" s="222"/>
      <c r="AE339" s="222"/>
      <c r="AF339" s="222"/>
      <c r="AG339" s="222"/>
      <c r="AH339" s="222"/>
      <c r="AI339" s="222"/>
      <c r="AJ339" s="222"/>
      <c r="AK339" s="222"/>
      <c r="AL339" s="5"/>
      <c r="AM339" s="5"/>
      <c r="AN339" s="5"/>
      <c r="AO339" s="5"/>
      <c r="AP339" s="5"/>
      <c r="AQ339" s="221"/>
      <c r="AR339" s="86"/>
    </row>
    <row r="340" spans="1:44" s="22" customFormat="1" ht="21.95" customHeight="1" x14ac:dyDescent="0.25">
      <c r="A340" s="120"/>
      <c r="B340" s="111" t="s">
        <v>2213</v>
      </c>
      <c r="C340" s="4"/>
      <c r="D340" s="4"/>
      <c r="E340" s="4"/>
      <c r="F340" s="4"/>
      <c r="G340" s="84"/>
      <c r="H340" s="84"/>
      <c r="I340" s="84"/>
      <c r="J340" s="84"/>
      <c r="K340" s="84"/>
      <c r="L340" s="147"/>
      <c r="M340" s="84"/>
      <c r="N340" s="84"/>
      <c r="O340" s="84"/>
      <c r="P340" s="84"/>
      <c r="Q340" s="84"/>
      <c r="R340" s="147"/>
      <c r="S340" s="84"/>
      <c r="T340" s="84"/>
      <c r="U340" s="84"/>
      <c r="V340" s="84"/>
      <c r="W340" s="84"/>
      <c r="X340" s="147"/>
      <c r="Y340" s="221"/>
      <c r="Z340" s="222"/>
      <c r="AA340" s="222"/>
      <c r="AB340" s="222"/>
      <c r="AC340" s="222"/>
      <c r="AD340" s="222"/>
      <c r="AE340" s="222"/>
      <c r="AF340" s="222"/>
      <c r="AG340" s="222"/>
      <c r="AH340" s="222"/>
      <c r="AI340" s="222"/>
      <c r="AJ340" s="222"/>
      <c r="AK340" s="222"/>
      <c r="AL340" s="5"/>
      <c r="AM340" s="5"/>
      <c r="AN340" s="5"/>
      <c r="AO340" s="5"/>
      <c r="AP340" s="5"/>
      <c r="AQ340" s="221"/>
      <c r="AR340" s="86"/>
    </row>
    <row r="341" spans="1:44" s="22" customFormat="1" ht="21.95" customHeight="1" x14ac:dyDescent="0.25">
      <c r="A341" s="120"/>
      <c r="B341" s="82" t="s">
        <v>2214</v>
      </c>
      <c r="C341" s="83"/>
      <c r="D341" s="83"/>
      <c r="E341" s="83"/>
      <c r="F341" s="83"/>
      <c r="G341" s="84"/>
      <c r="H341" s="84"/>
      <c r="I341" s="84"/>
      <c r="J341" s="123"/>
      <c r="K341" s="123"/>
      <c r="L341" s="152"/>
      <c r="M341" s="84"/>
      <c r="N341" s="84"/>
      <c r="O341" s="84"/>
      <c r="P341" s="123"/>
      <c r="Q341" s="123"/>
      <c r="R341" s="152"/>
      <c r="S341" s="84"/>
      <c r="T341" s="84"/>
      <c r="U341" s="84"/>
      <c r="V341" s="123"/>
      <c r="W341" s="123"/>
      <c r="X341" s="152"/>
      <c r="Y341" s="221"/>
      <c r="Z341" s="222"/>
      <c r="AA341" s="222"/>
      <c r="AB341" s="222"/>
      <c r="AC341" s="222"/>
      <c r="AD341" s="222"/>
      <c r="AE341" s="222"/>
      <c r="AF341" s="222"/>
      <c r="AG341" s="222"/>
      <c r="AH341" s="222"/>
      <c r="AI341" s="222"/>
      <c r="AJ341" s="222"/>
      <c r="AK341" s="222"/>
      <c r="AL341" s="5"/>
      <c r="AM341" s="5"/>
      <c r="AN341" s="5"/>
      <c r="AO341" s="5"/>
      <c r="AP341" s="5"/>
      <c r="AQ341" s="221"/>
      <c r="AR341" s="86"/>
    </row>
    <row r="342" spans="1:44" s="22" customFormat="1" ht="21.95" customHeight="1" x14ac:dyDescent="0.25">
      <c r="A342" s="120">
        <v>3491110001</v>
      </c>
      <c r="B342" s="86" t="s">
        <v>2215</v>
      </c>
      <c r="C342" s="4" t="s">
        <v>2216</v>
      </c>
      <c r="D342" s="4" t="s">
        <v>2217</v>
      </c>
      <c r="E342" s="4">
        <v>0.5</v>
      </c>
      <c r="F342" s="4" t="s">
        <v>1689</v>
      </c>
      <c r="G342" s="93">
        <v>0</v>
      </c>
      <c r="H342" s="93">
        <v>0</v>
      </c>
      <c r="I342" s="93">
        <v>0</v>
      </c>
      <c r="J342" s="135">
        <v>0.03</v>
      </c>
      <c r="K342" s="135">
        <v>0.11</v>
      </c>
      <c r="L342" s="147">
        <v>0</v>
      </c>
      <c r="M342" s="84">
        <v>0</v>
      </c>
      <c r="N342" s="84">
        <v>0</v>
      </c>
      <c r="O342" s="84">
        <v>0</v>
      </c>
      <c r="P342" s="84">
        <v>0.02</v>
      </c>
      <c r="Q342" s="84">
        <v>0.03</v>
      </c>
      <c r="R342" s="147">
        <v>0.04</v>
      </c>
      <c r="S342" s="84">
        <v>0</v>
      </c>
      <c r="T342" s="84">
        <v>0</v>
      </c>
      <c r="U342" s="84">
        <v>0</v>
      </c>
      <c r="V342" s="84">
        <v>0.02</v>
      </c>
      <c r="W342" s="84">
        <v>0.03</v>
      </c>
      <c r="X342" s="84">
        <v>0.03</v>
      </c>
      <c r="Y342" s="221">
        <v>111</v>
      </c>
      <c r="Z342" s="222">
        <f>Y342*G342</f>
        <v>0</v>
      </c>
      <c r="AA342" s="222">
        <f>Y342*H342</f>
        <v>0</v>
      </c>
      <c r="AB342" s="222">
        <f>Y342*I342</f>
        <v>0</v>
      </c>
      <c r="AC342" s="222">
        <f>Y342*J342</f>
        <v>3.33</v>
      </c>
      <c r="AD342" s="222">
        <f>Y342*K342</f>
        <v>12.21</v>
      </c>
      <c r="AE342" s="222">
        <f>Y342*L342</f>
        <v>0</v>
      </c>
      <c r="AF342" s="222">
        <f t="shared" si="114"/>
        <v>0</v>
      </c>
      <c r="AG342" s="222">
        <f t="shared" si="115"/>
        <v>0</v>
      </c>
      <c r="AH342" s="222">
        <f t="shared" si="116"/>
        <v>0</v>
      </c>
      <c r="AI342" s="222">
        <f t="shared" si="117"/>
        <v>2.2200000000000002</v>
      </c>
      <c r="AJ342" s="222">
        <f t="shared" si="118"/>
        <v>3.33</v>
      </c>
      <c r="AK342" s="222">
        <f t="shared" si="119"/>
        <v>4.4400000000000004</v>
      </c>
      <c r="AL342" s="5">
        <f t="shared" si="108"/>
        <v>0</v>
      </c>
      <c r="AM342" s="5">
        <f t="shared" si="109"/>
        <v>0</v>
      </c>
      <c r="AN342" s="5">
        <f t="shared" si="110"/>
        <v>0</v>
      </c>
      <c r="AO342" s="5">
        <f t="shared" si="111"/>
        <v>2.2200000000000002</v>
      </c>
      <c r="AP342" s="5">
        <f t="shared" si="112"/>
        <v>3.33</v>
      </c>
      <c r="AQ342" s="221">
        <f t="shared" si="113"/>
        <v>3.33</v>
      </c>
      <c r="AR342" s="86"/>
    </row>
    <row r="343" spans="1:44" s="22" customFormat="1" ht="21.95" customHeight="1" x14ac:dyDescent="0.25">
      <c r="A343" s="120">
        <v>3491310009</v>
      </c>
      <c r="B343" s="86" t="s">
        <v>2218</v>
      </c>
      <c r="C343" s="4" t="s">
        <v>2219</v>
      </c>
      <c r="D343" s="4" t="s">
        <v>2220</v>
      </c>
      <c r="E343" s="4">
        <v>0.1</v>
      </c>
      <c r="F343" s="4" t="s">
        <v>1689</v>
      </c>
      <c r="G343" s="93">
        <v>0</v>
      </c>
      <c r="H343" s="93">
        <v>0</v>
      </c>
      <c r="I343" s="93">
        <v>0.1</v>
      </c>
      <c r="J343" s="135">
        <v>0.43</v>
      </c>
      <c r="K343" s="135">
        <v>1.29</v>
      </c>
      <c r="L343" s="147">
        <v>0</v>
      </c>
      <c r="M343" s="84">
        <v>0</v>
      </c>
      <c r="N343" s="84">
        <v>0</v>
      </c>
      <c r="O343" s="84">
        <v>0.2</v>
      </c>
      <c r="P343" s="84">
        <v>0.5</v>
      </c>
      <c r="Q343" s="84">
        <v>0.6</v>
      </c>
      <c r="R343" s="147">
        <v>0.7</v>
      </c>
      <c r="S343" s="84">
        <v>0</v>
      </c>
      <c r="T343" s="84">
        <v>0</v>
      </c>
      <c r="U343" s="84">
        <v>0.2</v>
      </c>
      <c r="V343" s="84">
        <v>0.5</v>
      </c>
      <c r="W343" s="84">
        <v>0.6</v>
      </c>
      <c r="X343" s="84">
        <v>0.6</v>
      </c>
      <c r="Y343" s="221">
        <v>535</v>
      </c>
      <c r="Z343" s="222">
        <f>Y343*G343</f>
        <v>0</v>
      </c>
      <c r="AA343" s="222">
        <f>Y343*H343</f>
        <v>0</v>
      </c>
      <c r="AB343" s="222">
        <f>Y343*I343</f>
        <v>53.5</v>
      </c>
      <c r="AC343" s="222">
        <f>Y343*J343</f>
        <v>230.04999999999998</v>
      </c>
      <c r="AD343" s="222">
        <f>Y343*K343</f>
        <v>690.15</v>
      </c>
      <c r="AE343" s="222">
        <f>Y343*L343</f>
        <v>0</v>
      </c>
      <c r="AF343" s="222">
        <f t="shared" si="114"/>
        <v>0</v>
      </c>
      <c r="AG343" s="222">
        <f t="shared" si="115"/>
        <v>0</v>
      </c>
      <c r="AH343" s="222">
        <f t="shared" si="116"/>
        <v>107</v>
      </c>
      <c r="AI343" s="222">
        <f t="shared" si="117"/>
        <v>267.5</v>
      </c>
      <c r="AJ343" s="222">
        <f t="shared" si="118"/>
        <v>321</v>
      </c>
      <c r="AK343" s="222">
        <f t="shared" si="119"/>
        <v>374.5</v>
      </c>
      <c r="AL343" s="5">
        <f t="shared" si="108"/>
        <v>0</v>
      </c>
      <c r="AM343" s="5">
        <f t="shared" si="109"/>
        <v>0</v>
      </c>
      <c r="AN343" s="5">
        <f t="shared" si="110"/>
        <v>107</v>
      </c>
      <c r="AO343" s="5">
        <f t="shared" si="111"/>
        <v>267.5</v>
      </c>
      <c r="AP343" s="5">
        <f t="shared" si="112"/>
        <v>321</v>
      </c>
      <c r="AQ343" s="221">
        <f t="shared" si="113"/>
        <v>321</v>
      </c>
      <c r="AR343" s="86"/>
    </row>
    <row r="344" spans="1:44" s="22" customFormat="1" ht="21.95" customHeight="1" x14ac:dyDescent="0.25">
      <c r="A344" s="120">
        <v>3491310108</v>
      </c>
      <c r="B344" s="86" t="s">
        <v>2218</v>
      </c>
      <c r="C344" s="4" t="s">
        <v>2221</v>
      </c>
      <c r="D344" s="4" t="s">
        <v>2222</v>
      </c>
      <c r="E344" s="4">
        <v>0.1</v>
      </c>
      <c r="F344" s="4" t="s">
        <v>1814</v>
      </c>
      <c r="G344" s="93">
        <v>0</v>
      </c>
      <c r="H344" s="93">
        <v>0</v>
      </c>
      <c r="I344" s="93">
        <v>0.24</v>
      </c>
      <c r="J344" s="135">
        <v>0.7</v>
      </c>
      <c r="K344" s="135">
        <v>2.2000000000000002</v>
      </c>
      <c r="L344" s="147">
        <v>0</v>
      </c>
      <c r="M344" s="84">
        <v>0</v>
      </c>
      <c r="N344" s="84">
        <v>0</v>
      </c>
      <c r="O344" s="84">
        <v>0.1</v>
      </c>
      <c r="P344" s="84">
        <v>0.3</v>
      </c>
      <c r="Q344" s="84">
        <v>0.4</v>
      </c>
      <c r="R344" s="147">
        <v>0.5</v>
      </c>
      <c r="S344" s="84">
        <v>0</v>
      </c>
      <c r="T344" s="84">
        <v>0</v>
      </c>
      <c r="U344" s="84">
        <v>0.1</v>
      </c>
      <c r="V344" s="84">
        <v>0.3</v>
      </c>
      <c r="W344" s="84">
        <v>0.4</v>
      </c>
      <c r="X344" s="84">
        <v>0.4</v>
      </c>
      <c r="Y344" s="222">
        <v>107.67</v>
      </c>
      <c r="Z344" s="222">
        <f>Y344*G344</f>
        <v>0</v>
      </c>
      <c r="AA344" s="222">
        <f>Y344*H344</f>
        <v>0</v>
      </c>
      <c r="AB344" s="222">
        <f>Y344*I344</f>
        <v>25.840799999999998</v>
      </c>
      <c r="AC344" s="222">
        <f>Y344*J344</f>
        <v>75.369</v>
      </c>
      <c r="AD344" s="222">
        <f>Y344*K344</f>
        <v>236.87400000000002</v>
      </c>
      <c r="AE344" s="222">
        <f>Y344*L344</f>
        <v>0</v>
      </c>
      <c r="AF344" s="222">
        <f t="shared" si="114"/>
        <v>0</v>
      </c>
      <c r="AG344" s="222">
        <f t="shared" si="115"/>
        <v>0</v>
      </c>
      <c r="AH344" s="222">
        <f t="shared" si="116"/>
        <v>10.767000000000001</v>
      </c>
      <c r="AI344" s="222">
        <f t="shared" si="117"/>
        <v>32.301000000000002</v>
      </c>
      <c r="AJ344" s="222">
        <f t="shared" si="118"/>
        <v>43.068000000000005</v>
      </c>
      <c r="AK344" s="222">
        <f t="shared" si="119"/>
        <v>53.835000000000001</v>
      </c>
      <c r="AL344" s="5">
        <f t="shared" si="108"/>
        <v>0</v>
      </c>
      <c r="AM344" s="5">
        <f t="shared" si="109"/>
        <v>0</v>
      </c>
      <c r="AN344" s="5">
        <f t="shared" si="110"/>
        <v>10.767000000000001</v>
      </c>
      <c r="AO344" s="5">
        <f t="shared" si="111"/>
        <v>32.301000000000002</v>
      </c>
      <c r="AP344" s="5">
        <f t="shared" si="112"/>
        <v>43.068000000000005</v>
      </c>
      <c r="AQ344" s="221">
        <f t="shared" si="113"/>
        <v>43.068000000000005</v>
      </c>
      <c r="AR344" s="86"/>
    </row>
    <row r="345" spans="1:44" s="22" customFormat="1" ht="21.95" customHeight="1" x14ac:dyDescent="0.25">
      <c r="A345" s="120"/>
      <c r="B345" s="82" t="s">
        <v>2223</v>
      </c>
      <c r="C345" s="4"/>
      <c r="D345" s="4"/>
      <c r="E345" s="4"/>
      <c r="F345" s="4"/>
      <c r="G345" s="84"/>
      <c r="H345" s="84"/>
      <c r="I345" s="84"/>
      <c r="J345" s="84"/>
      <c r="K345" s="84"/>
      <c r="L345" s="147"/>
      <c r="M345" s="84"/>
      <c r="N345" s="84"/>
      <c r="O345" s="84"/>
      <c r="P345" s="84"/>
      <c r="Q345" s="84"/>
      <c r="R345" s="147"/>
      <c r="S345" s="84"/>
      <c r="T345" s="84"/>
      <c r="U345" s="84"/>
      <c r="V345" s="84"/>
      <c r="W345" s="84"/>
      <c r="X345" s="147"/>
      <c r="Y345" s="221"/>
      <c r="Z345" s="222"/>
      <c r="AA345" s="222"/>
      <c r="AB345" s="222"/>
      <c r="AC345" s="222"/>
      <c r="AD345" s="222"/>
      <c r="AE345" s="222"/>
      <c r="AF345" s="222"/>
      <c r="AG345" s="222"/>
      <c r="AH345" s="222"/>
      <c r="AI345" s="222"/>
      <c r="AJ345" s="222"/>
      <c r="AK345" s="222"/>
      <c r="AL345" s="5"/>
      <c r="AM345" s="5"/>
      <c r="AN345" s="5"/>
      <c r="AO345" s="5"/>
      <c r="AP345" s="5"/>
      <c r="AQ345" s="221"/>
      <c r="AR345" s="86"/>
    </row>
    <row r="346" spans="1:44" s="22" customFormat="1" ht="21.95" customHeight="1" x14ac:dyDescent="0.25">
      <c r="A346" s="120">
        <v>3492260092</v>
      </c>
      <c r="B346" s="86" t="s">
        <v>2224</v>
      </c>
      <c r="C346" s="4" t="s">
        <v>2225</v>
      </c>
      <c r="D346" s="4" t="s">
        <v>2226</v>
      </c>
      <c r="E346" s="4" t="s">
        <v>2227</v>
      </c>
      <c r="F346" s="4" t="s">
        <v>1820</v>
      </c>
      <c r="G346" s="84">
        <v>0</v>
      </c>
      <c r="H346" s="84">
        <v>0</v>
      </c>
      <c r="I346" s="84">
        <v>0.2</v>
      </c>
      <c r="J346" s="84">
        <v>0.4</v>
      </c>
      <c r="K346" s="84">
        <v>0.82</v>
      </c>
      <c r="L346" s="147">
        <v>0</v>
      </c>
      <c r="M346" s="84">
        <v>0</v>
      </c>
      <c r="N346" s="84">
        <v>0</v>
      </c>
      <c r="O346" s="84">
        <v>0.2</v>
      </c>
      <c r="P346" s="84">
        <v>0.4</v>
      </c>
      <c r="Q346" s="84">
        <v>0.82</v>
      </c>
      <c r="R346" s="147">
        <v>0.82</v>
      </c>
      <c r="S346" s="84">
        <v>0</v>
      </c>
      <c r="T346" s="84">
        <v>0</v>
      </c>
      <c r="U346" s="84">
        <v>0.2</v>
      </c>
      <c r="V346" s="84">
        <v>0.4</v>
      </c>
      <c r="W346" s="84">
        <v>0.8</v>
      </c>
      <c r="X346" s="147">
        <v>0.8</v>
      </c>
      <c r="Y346" s="228">
        <v>21.4</v>
      </c>
      <c r="Z346" s="222">
        <f>Y346*G346</f>
        <v>0</v>
      </c>
      <c r="AA346" s="222">
        <f>Y346*H346</f>
        <v>0</v>
      </c>
      <c r="AB346" s="222">
        <f>Y346*I346</f>
        <v>4.28</v>
      </c>
      <c r="AC346" s="222">
        <f>Y346*J346</f>
        <v>8.56</v>
      </c>
      <c r="AD346" s="222">
        <f>Y346*K346</f>
        <v>17.547999999999998</v>
      </c>
      <c r="AE346" s="222">
        <f>Y346*L346</f>
        <v>0</v>
      </c>
      <c r="AF346" s="222">
        <f t="shared" si="114"/>
        <v>0</v>
      </c>
      <c r="AG346" s="222">
        <f t="shared" si="115"/>
        <v>0</v>
      </c>
      <c r="AH346" s="222">
        <f t="shared" si="116"/>
        <v>4.28</v>
      </c>
      <c r="AI346" s="222">
        <f t="shared" si="117"/>
        <v>8.56</v>
      </c>
      <c r="AJ346" s="222">
        <f t="shared" si="118"/>
        <v>17.547999999999998</v>
      </c>
      <c r="AK346" s="222">
        <f t="shared" si="119"/>
        <v>17.547999999999998</v>
      </c>
      <c r="AL346" s="5">
        <f t="shared" si="108"/>
        <v>0</v>
      </c>
      <c r="AM346" s="5">
        <f t="shared" si="109"/>
        <v>0</v>
      </c>
      <c r="AN346" s="5">
        <f t="shared" si="110"/>
        <v>4.28</v>
      </c>
      <c r="AO346" s="5">
        <f t="shared" si="111"/>
        <v>8.56</v>
      </c>
      <c r="AP346" s="5">
        <f t="shared" si="112"/>
        <v>17.12</v>
      </c>
      <c r="AQ346" s="221">
        <f t="shared" si="113"/>
        <v>17.12</v>
      </c>
      <c r="AR346" s="86"/>
    </row>
    <row r="347" spans="1:44" s="22" customFormat="1" ht="21.95" customHeight="1" x14ac:dyDescent="0.25">
      <c r="A347" s="120">
        <v>3492260605</v>
      </c>
      <c r="B347" s="86" t="s">
        <v>2228</v>
      </c>
      <c r="C347" s="4" t="s">
        <v>2229</v>
      </c>
      <c r="D347" s="4" t="s">
        <v>2230</v>
      </c>
      <c r="E347" s="4" t="s">
        <v>2231</v>
      </c>
      <c r="F347" s="4" t="s">
        <v>1976</v>
      </c>
      <c r="G347" s="93">
        <v>0</v>
      </c>
      <c r="H347" s="93">
        <v>0</v>
      </c>
      <c r="I347" s="93">
        <v>0</v>
      </c>
      <c r="J347" s="135">
        <v>6.8000000000000005E-2</v>
      </c>
      <c r="K347" s="135">
        <v>0.2</v>
      </c>
      <c r="L347" s="147">
        <v>0</v>
      </c>
      <c r="M347" s="84">
        <v>0</v>
      </c>
      <c r="N347" s="84">
        <v>0</v>
      </c>
      <c r="O347" s="84">
        <v>0</v>
      </c>
      <c r="P347" s="84">
        <v>0.06</v>
      </c>
      <c r="Q347" s="84">
        <v>7.0000000000000007E-2</v>
      </c>
      <c r="R347" s="147">
        <v>0.08</v>
      </c>
      <c r="S347" s="84">
        <v>0</v>
      </c>
      <c r="T347" s="84">
        <v>0</v>
      </c>
      <c r="U347" s="84">
        <v>0</v>
      </c>
      <c r="V347" s="84">
        <v>0.06</v>
      </c>
      <c r="W347" s="84">
        <v>7.0000000000000007E-2</v>
      </c>
      <c r="X347" s="84">
        <v>7.0000000000000007E-2</v>
      </c>
      <c r="Y347" s="221">
        <v>1.57</v>
      </c>
      <c r="Z347" s="222">
        <f>Y347*G347</f>
        <v>0</v>
      </c>
      <c r="AA347" s="222">
        <f>Y347*H347</f>
        <v>0</v>
      </c>
      <c r="AB347" s="222">
        <f>Y347*I347</f>
        <v>0</v>
      </c>
      <c r="AC347" s="222">
        <f>Y347*J347</f>
        <v>0.10676000000000001</v>
      </c>
      <c r="AD347" s="222">
        <f>Y347*K347</f>
        <v>0.31400000000000006</v>
      </c>
      <c r="AE347" s="222">
        <f>Y347*L347</f>
        <v>0</v>
      </c>
      <c r="AF347" s="222">
        <f t="shared" si="114"/>
        <v>0</v>
      </c>
      <c r="AG347" s="222">
        <f t="shared" si="115"/>
        <v>0</v>
      </c>
      <c r="AH347" s="222">
        <f t="shared" si="116"/>
        <v>0</v>
      </c>
      <c r="AI347" s="222">
        <f t="shared" si="117"/>
        <v>9.4200000000000006E-2</v>
      </c>
      <c r="AJ347" s="222">
        <f t="shared" si="118"/>
        <v>0.10990000000000001</v>
      </c>
      <c r="AK347" s="222">
        <f t="shared" si="119"/>
        <v>0.12560000000000002</v>
      </c>
      <c r="AL347" s="5">
        <f t="shared" si="108"/>
        <v>0</v>
      </c>
      <c r="AM347" s="5">
        <f t="shared" si="109"/>
        <v>0</v>
      </c>
      <c r="AN347" s="5">
        <f t="shared" si="110"/>
        <v>0</v>
      </c>
      <c r="AO347" s="5">
        <f t="shared" si="111"/>
        <v>9.4200000000000006E-2</v>
      </c>
      <c r="AP347" s="5">
        <f t="shared" si="112"/>
        <v>0.10990000000000001</v>
      </c>
      <c r="AQ347" s="221">
        <f t="shared" si="113"/>
        <v>0.10990000000000001</v>
      </c>
      <c r="AR347" s="86"/>
    </row>
    <row r="348" spans="1:44" s="22" customFormat="1" ht="21.95" customHeight="1" x14ac:dyDescent="0.25">
      <c r="A348" s="120"/>
      <c r="B348" s="111" t="s">
        <v>2232</v>
      </c>
      <c r="C348" s="4"/>
      <c r="D348" s="4"/>
      <c r="E348" s="4"/>
      <c r="F348" s="4"/>
      <c r="G348" s="84"/>
      <c r="H348" s="84"/>
      <c r="I348" s="84"/>
      <c r="J348" s="84"/>
      <c r="K348" s="84"/>
      <c r="L348" s="147"/>
      <c r="M348" s="84"/>
      <c r="N348" s="84"/>
      <c r="O348" s="84"/>
      <c r="P348" s="84"/>
      <c r="Q348" s="84"/>
      <c r="R348" s="147"/>
      <c r="S348" s="84"/>
      <c r="T348" s="84"/>
      <c r="U348" s="84"/>
      <c r="V348" s="84"/>
      <c r="W348" s="84"/>
      <c r="X348" s="147"/>
      <c r="Y348" s="221"/>
      <c r="Z348" s="222"/>
      <c r="AA348" s="222"/>
      <c r="AB348" s="222"/>
      <c r="AC348" s="222"/>
      <c r="AD348" s="222"/>
      <c r="AE348" s="222"/>
      <c r="AF348" s="222"/>
      <c r="AG348" s="222"/>
      <c r="AH348" s="222"/>
      <c r="AI348" s="222"/>
      <c r="AJ348" s="222"/>
      <c r="AK348" s="222"/>
      <c r="AL348" s="5"/>
      <c r="AM348" s="5"/>
      <c r="AN348" s="5"/>
      <c r="AO348" s="5"/>
      <c r="AP348" s="5"/>
      <c r="AQ348" s="221"/>
      <c r="AR348" s="86"/>
    </row>
    <row r="349" spans="1:44" s="22" customFormat="1" ht="21.95" customHeight="1" x14ac:dyDescent="0.25">
      <c r="A349" s="120"/>
      <c r="B349" s="111" t="s">
        <v>2233</v>
      </c>
      <c r="C349" s="4"/>
      <c r="D349" s="4"/>
      <c r="E349" s="4"/>
      <c r="F349" s="4"/>
      <c r="G349" s="84"/>
      <c r="H349" s="84"/>
      <c r="I349" s="84"/>
      <c r="J349" s="84"/>
      <c r="K349" s="84"/>
      <c r="L349" s="147"/>
      <c r="M349" s="84"/>
      <c r="N349" s="84"/>
      <c r="O349" s="84"/>
      <c r="P349" s="84"/>
      <c r="Q349" s="84"/>
      <c r="R349" s="147"/>
      <c r="S349" s="84"/>
      <c r="T349" s="84"/>
      <c r="U349" s="84"/>
      <c r="V349" s="84"/>
      <c r="W349" s="84"/>
      <c r="X349" s="147"/>
      <c r="Y349" s="221"/>
      <c r="Z349" s="222"/>
      <c r="AA349" s="222"/>
      <c r="AB349" s="222"/>
      <c r="AC349" s="222"/>
      <c r="AD349" s="222"/>
      <c r="AE349" s="222"/>
      <c r="AF349" s="222"/>
      <c r="AG349" s="222"/>
      <c r="AH349" s="222"/>
      <c r="AI349" s="222"/>
      <c r="AJ349" s="222"/>
      <c r="AK349" s="222"/>
      <c r="AL349" s="5"/>
      <c r="AM349" s="5"/>
      <c r="AN349" s="5"/>
      <c r="AO349" s="5"/>
      <c r="AP349" s="5"/>
      <c r="AQ349" s="221"/>
      <c r="AR349" s="86"/>
    </row>
    <row r="350" spans="1:44" s="22" customFormat="1" ht="21.95" customHeight="1" x14ac:dyDescent="0.25">
      <c r="A350" s="120"/>
      <c r="B350" s="82" t="s">
        <v>2234</v>
      </c>
      <c r="C350" s="4"/>
      <c r="D350" s="4"/>
      <c r="E350" s="4"/>
      <c r="F350" s="4"/>
      <c r="G350" s="84"/>
      <c r="H350" s="84"/>
      <c r="I350" s="84"/>
      <c r="J350" s="84"/>
      <c r="K350" s="84"/>
      <c r="L350" s="147"/>
      <c r="M350" s="84"/>
      <c r="N350" s="84"/>
      <c r="O350" s="84"/>
      <c r="P350" s="84"/>
      <c r="Q350" s="84"/>
      <c r="R350" s="147"/>
      <c r="S350" s="84"/>
      <c r="T350" s="84"/>
      <c r="U350" s="84"/>
      <c r="V350" s="84"/>
      <c r="W350" s="84"/>
      <c r="X350" s="147"/>
      <c r="Y350" s="221"/>
      <c r="Z350" s="222"/>
      <c r="AA350" s="222"/>
      <c r="AB350" s="222"/>
      <c r="AC350" s="222"/>
      <c r="AD350" s="222"/>
      <c r="AE350" s="222"/>
      <c r="AF350" s="222"/>
      <c r="AG350" s="222"/>
      <c r="AH350" s="222"/>
      <c r="AI350" s="222"/>
      <c r="AJ350" s="222"/>
      <c r="AK350" s="222"/>
      <c r="AL350" s="5"/>
      <c r="AM350" s="5"/>
      <c r="AN350" s="5"/>
      <c r="AO350" s="5"/>
      <c r="AP350" s="5"/>
      <c r="AQ350" s="221"/>
      <c r="AR350" s="86"/>
    </row>
    <row r="351" spans="1:44" s="22" customFormat="1" ht="21.95" customHeight="1" x14ac:dyDescent="0.25">
      <c r="A351" s="85">
        <v>3517000042</v>
      </c>
      <c r="B351" s="86" t="s">
        <v>2235</v>
      </c>
      <c r="C351" s="4" t="s">
        <v>2236</v>
      </c>
      <c r="D351" s="4" t="s">
        <v>2237</v>
      </c>
      <c r="E351" s="4">
        <v>10</v>
      </c>
      <c r="F351" s="4" t="s">
        <v>1689</v>
      </c>
      <c r="G351" s="88">
        <v>0</v>
      </c>
      <c r="H351" s="88">
        <v>0</v>
      </c>
      <c r="I351" s="88">
        <v>0</v>
      </c>
      <c r="J351" s="88">
        <v>0</v>
      </c>
      <c r="K351" s="88">
        <v>0</v>
      </c>
      <c r="L351" s="88">
        <v>0</v>
      </c>
      <c r="M351" s="88">
        <v>0</v>
      </c>
      <c r="N351" s="88">
        <v>0.02</v>
      </c>
      <c r="O351" s="88">
        <v>0.05</v>
      </c>
      <c r="P351" s="88">
        <v>0.08</v>
      </c>
      <c r="Q351" s="88">
        <v>0.09</v>
      </c>
      <c r="R351" s="153">
        <v>0.1</v>
      </c>
      <c r="S351" s="88">
        <v>0</v>
      </c>
      <c r="T351" s="88">
        <v>0</v>
      </c>
      <c r="U351" s="88">
        <v>0</v>
      </c>
      <c r="V351" s="88">
        <v>0</v>
      </c>
      <c r="W351" s="88">
        <v>0.09</v>
      </c>
      <c r="X351" s="88">
        <v>0.09</v>
      </c>
      <c r="Y351" s="221">
        <v>314.60000000000002</v>
      </c>
      <c r="Z351" s="222">
        <f>Y351*G351</f>
        <v>0</v>
      </c>
      <c r="AA351" s="222">
        <f>Y351*H351</f>
        <v>0</v>
      </c>
      <c r="AB351" s="222">
        <f>Y351*I351</f>
        <v>0</v>
      </c>
      <c r="AC351" s="222">
        <f>Y351*J351</f>
        <v>0</v>
      </c>
      <c r="AD351" s="222">
        <f>Y351*K351</f>
        <v>0</v>
      </c>
      <c r="AE351" s="222">
        <f>Y351*L351</f>
        <v>0</v>
      </c>
      <c r="AF351" s="222">
        <f t="shared" si="114"/>
        <v>0</v>
      </c>
      <c r="AG351" s="222">
        <f t="shared" si="115"/>
        <v>6.2920000000000007</v>
      </c>
      <c r="AH351" s="222">
        <f t="shared" si="116"/>
        <v>15.730000000000002</v>
      </c>
      <c r="AI351" s="222">
        <f t="shared" si="117"/>
        <v>25.168000000000003</v>
      </c>
      <c r="AJ351" s="222">
        <f t="shared" si="118"/>
        <v>28.314</v>
      </c>
      <c r="AK351" s="222">
        <f t="shared" si="119"/>
        <v>31.460000000000004</v>
      </c>
      <c r="AL351" s="5">
        <f t="shared" si="108"/>
        <v>0</v>
      </c>
      <c r="AM351" s="5">
        <f t="shared" si="109"/>
        <v>0</v>
      </c>
      <c r="AN351" s="5">
        <f t="shared" si="110"/>
        <v>0</v>
      </c>
      <c r="AO351" s="5">
        <f t="shared" si="111"/>
        <v>0</v>
      </c>
      <c r="AP351" s="5">
        <f t="shared" si="112"/>
        <v>28.314</v>
      </c>
      <c r="AQ351" s="221">
        <f t="shared" si="113"/>
        <v>28.314</v>
      </c>
      <c r="AR351" s="86"/>
    </row>
    <row r="352" spans="1:44" s="22" customFormat="1" ht="21.95" customHeight="1" x14ac:dyDescent="0.25">
      <c r="A352" s="85"/>
      <c r="B352" s="111" t="s">
        <v>2238</v>
      </c>
      <c r="C352" s="4"/>
      <c r="D352" s="4"/>
      <c r="E352" s="4"/>
      <c r="F352" s="4"/>
      <c r="G352" s="88"/>
      <c r="H352" s="88"/>
      <c r="I352" s="88"/>
      <c r="J352" s="88"/>
      <c r="K352" s="88"/>
      <c r="L352" s="153"/>
      <c r="M352" s="88"/>
      <c r="N352" s="88"/>
      <c r="O352" s="88"/>
      <c r="P352" s="88"/>
      <c r="Q352" s="88"/>
      <c r="R352" s="153"/>
      <c r="S352" s="88"/>
      <c r="T352" s="88"/>
      <c r="U352" s="88"/>
      <c r="V352" s="88"/>
      <c r="W352" s="88"/>
      <c r="X352" s="153"/>
      <c r="Y352" s="221"/>
      <c r="Z352" s="222"/>
      <c r="AA352" s="222"/>
      <c r="AB352" s="222"/>
      <c r="AC352" s="222"/>
      <c r="AD352" s="222"/>
      <c r="AE352" s="222"/>
      <c r="AF352" s="222"/>
      <c r="AG352" s="222"/>
      <c r="AH352" s="222"/>
      <c r="AI352" s="222"/>
      <c r="AJ352" s="222"/>
      <c r="AK352" s="222"/>
      <c r="AL352" s="5"/>
      <c r="AM352" s="5"/>
      <c r="AN352" s="5"/>
      <c r="AO352" s="5"/>
      <c r="AP352" s="5"/>
      <c r="AQ352" s="221"/>
      <c r="AR352" s="86"/>
    </row>
    <row r="353" spans="1:44" s="22" customFormat="1" ht="21.95" customHeight="1" x14ac:dyDescent="0.25">
      <c r="A353" s="85"/>
      <c r="B353" s="82" t="s">
        <v>2239</v>
      </c>
      <c r="C353" s="4"/>
      <c r="D353" s="4"/>
      <c r="E353" s="4"/>
      <c r="F353" s="4"/>
      <c r="G353" s="88"/>
      <c r="H353" s="88"/>
      <c r="I353" s="88"/>
      <c r="J353" s="88"/>
      <c r="K353" s="88"/>
      <c r="L353" s="153"/>
      <c r="M353" s="88"/>
      <c r="N353" s="88"/>
      <c r="O353" s="88"/>
      <c r="P353" s="88"/>
      <c r="Q353" s="88"/>
      <c r="R353" s="153"/>
      <c r="S353" s="88"/>
      <c r="T353" s="88"/>
      <c r="U353" s="88"/>
      <c r="V353" s="88"/>
      <c r="W353" s="88"/>
      <c r="X353" s="153"/>
      <c r="Y353" s="221"/>
      <c r="Z353" s="222"/>
      <c r="AA353" s="222"/>
      <c r="AB353" s="222"/>
      <c r="AC353" s="222"/>
      <c r="AD353" s="222"/>
      <c r="AE353" s="222"/>
      <c r="AF353" s="222"/>
      <c r="AG353" s="222"/>
      <c r="AH353" s="222"/>
      <c r="AI353" s="222"/>
      <c r="AJ353" s="222"/>
      <c r="AK353" s="222"/>
      <c r="AL353" s="5"/>
      <c r="AM353" s="5"/>
      <c r="AN353" s="5"/>
      <c r="AO353" s="5"/>
      <c r="AP353" s="5"/>
      <c r="AQ353" s="221"/>
      <c r="AR353" s="86"/>
    </row>
    <row r="354" spans="1:44" s="22" customFormat="1" ht="21.95" customHeight="1" x14ac:dyDescent="0.25">
      <c r="A354" s="85">
        <v>3583000125</v>
      </c>
      <c r="B354" s="86" t="s">
        <v>2240</v>
      </c>
      <c r="C354" s="4" t="s">
        <v>1004</v>
      </c>
      <c r="D354" s="4" t="s">
        <v>1005</v>
      </c>
      <c r="E354" s="4">
        <v>1.5</v>
      </c>
      <c r="F354" s="4" t="s">
        <v>1820</v>
      </c>
      <c r="G354" s="88">
        <v>0</v>
      </c>
      <c r="H354" s="88">
        <v>1.3</v>
      </c>
      <c r="I354" s="88">
        <v>3.3</v>
      </c>
      <c r="J354" s="88">
        <v>6</v>
      </c>
      <c r="K354" s="88">
        <v>6.2</v>
      </c>
      <c r="L354" s="153">
        <v>0</v>
      </c>
      <c r="M354" s="88">
        <v>0</v>
      </c>
      <c r="N354" s="88">
        <v>1.3</v>
      </c>
      <c r="O354" s="88">
        <v>3.3</v>
      </c>
      <c r="P354" s="88">
        <v>6</v>
      </c>
      <c r="Q354" s="88">
        <v>6.2</v>
      </c>
      <c r="R354" s="153">
        <v>6.5</v>
      </c>
      <c r="S354" s="88">
        <v>0</v>
      </c>
      <c r="T354" s="88">
        <v>1.3</v>
      </c>
      <c r="U354" s="88">
        <v>3.3</v>
      </c>
      <c r="V354" s="88">
        <v>5.6</v>
      </c>
      <c r="W354" s="88">
        <v>5.8</v>
      </c>
      <c r="X354" s="88">
        <v>6</v>
      </c>
      <c r="Y354" s="221">
        <v>6.18</v>
      </c>
      <c r="Z354" s="222">
        <f>Y354*G354</f>
        <v>0</v>
      </c>
      <c r="AA354" s="222">
        <f>Y354*H354</f>
        <v>8.0340000000000007</v>
      </c>
      <c r="AB354" s="222">
        <f>Y354*I354</f>
        <v>20.393999999999998</v>
      </c>
      <c r="AC354" s="222">
        <f>Y354*J354</f>
        <v>37.08</v>
      </c>
      <c r="AD354" s="222">
        <f>Y354*K354</f>
        <v>38.316000000000003</v>
      </c>
      <c r="AE354" s="222">
        <f>Y354*L354</f>
        <v>0</v>
      </c>
      <c r="AF354" s="222">
        <f t="shared" si="114"/>
        <v>0</v>
      </c>
      <c r="AG354" s="222">
        <f t="shared" si="115"/>
        <v>8.0340000000000007</v>
      </c>
      <c r="AH354" s="222">
        <f t="shared" si="116"/>
        <v>20.393999999999998</v>
      </c>
      <c r="AI354" s="222">
        <f t="shared" si="117"/>
        <v>37.08</v>
      </c>
      <c r="AJ354" s="222">
        <f t="shared" si="118"/>
        <v>38.316000000000003</v>
      </c>
      <c r="AK354" s="222">
        <f t="shared" si="119"/>
        <v>40.17</v>
      </c>
      <c r="AL354" s="5">
        <f t="shared" si="108"/>
        <v>0</v>
      </c>
      <c r="AM354" s="5">
        <f t="shared" si="109"/>
        <v>8.0340000000000007</v>
      </c>
      <c r="AN354" s="5">
        <f t="shared" si="110"/>
        <v>20.393999999999998</v>
      </c>
      <c r="AO354" s="5">
        <f t="shared" si="111"/>
        <v>34.607999999999997</v>
      </c>
      <c r="AP354" s="5">
        <f t="shared" si="112"/>
        <v>35.843999999999994</v>
      </c>
      <c r="AQ354" s="221">
        <f t="shared" si="113"/>
        <v>37.08</v>
      </c>
      <c r="AR354" s="86"/>
    </row>
    <row r="355" spans="1:44" s="22" customFormat="1" ht="21.95" customHeight="1" x14ac:dyDescent="0.25">
      <c r="A355" s="85">
        <v>3583000131</v>
      </c>
      <c r="B355" s="86" t="s">
        <v>2240</v>
      </c>
      <c r="C355" s="4" t="s">
        <v>1004</v>
      </c>
      <c r="D355" s="4" t="s">
        <v>1005</v>
      </c>
      <c r="E355" s="4">
        <v>2.5</v>
      </c>
      <c r="F355" s="4" t="s">
        <v>1820</v>
      </c>
      <c r="G355" s="88">
        <v>0</v>
      </c>
      <c r="H355" s="88">
        <v>0.3</v>
      </c>
      <c r="I355" s="88">
        <v>0.8</v>
      </c>
      <c r="J355" s="88">
        <v>1.1000000000000001</v>
      </c>
      <c r="K355" s="88">
        <v>1.3</v>
      </c>
      <c r="L355" s="153">
        <v>0</v>
      </c>
      <c r="M355" s="88">
        <v>0</v>
      </c>
      <c r="N355" s="88">
        <v>0.3</v>
      </c>
      <c r="O355" s="88">
        <v>0.8</v>
      </c>
      <c r="P355" s="88">
        <v>1.1000000000000001</v>
      </c>
      <c r="Q355" s="88">
        <v>1.3</v>
      </c>
      <c r="R355" s="153">
        <v>1.5</v>
      </c>
      <c r="S355" s="88">
        <v>0</v>
      </c>
      <c r="T355" s="88">
        <v>0.3</v>
      </c>
      <c r="U355" s="88">
        <v>0.8</v>
      </c>
      <c r="V355" s="88">
        <v>1.1000000000000001</v>
      </c>
      <c r="W355" s="88">
        <v>1.2</v>
      </c>
      <c r="X355" s="88">
        <v>1.2</v>
      </c>
      <c r="Y355" s="221">
        <v>8.57</v>
      </c>
      <c r="Z355" s="222">
        <f>Y355*G355</f>
        <v>0</v>
      </c>
      <c r="AA355" s="222">
        <f>Y355*H355</f>
        <v>2.5710000000000002</v>
      </c>
      <c r="AB355" s="222">
        <f>Y355*I355</f>
        <v>6.8560000000000008</v>
      </c>
      <c r="AC355" s="222">
        <f>Y355*J355</f>
        <v>9.4270000000000014</v>
      </c>
      <c r="AD355" s="222">
        <f>Y355*K355</f>
        <v>11.141</v>
      </c>
      <c r="AE355" s="222">
        <f>Y355*L355</f>
        <v>0</v>
      </c>
      <c r="AF355" s="222">
        <f t="shared" si="114"/>
        <v>0</v>
      </c>
      <c r="AG355" s="222">
        <f t="shared" si="115"/>
        <v>2.5710000000000002</v>
      </c>
      <c r="AH355" s="222">
        <f t="shared" si="116"/>
        <v>6.8560000000000008</v>
      </c>
      <c r="AI355" s="222">
        <f t="shared" si="117"/>
        <v>9.4270000000000014</v>
      </c>
      <c r="AJ355" s="222">
        <f t="shared" si="118"/>
        <v>11.141</v>
      </c>
      <c r="AK355" s="222">
        <f t="shared" si="119"/>
        <v>12.855</v>
      </c>
      <c r="AL355" s="5">
        <f t="shared" si="108"/>
        <v>0</v>
      </c>
      <c r="AM355" s="5">
        <f t="shared" si="109"/>
        <v>2.5710000000000002</v>
      </c>
      <c r="AN355" s="5">
        <f t="shared" si="110"/>
        <v>6.8560000000000008</v>
      </c>
      <c r="AO355" s="5">
        <f t="shared" si="111"/>
        <v>9.4270000000000014</v>
      </c>
      <c r="AP355" s="5">
        <f t="shared" si="112"/>
        <v>10.284000000000001</v>
      </c>
      <c r="AQ355" s="221">
        <f t="shared" si="113"/>
        <v>10.284000000000001</v>
      </c>
      <c r="AR355" s="86"/>
    </row>
    <row r="356" spans="1:44" s="22" customFormat="1" ht="21.95" customHeight="1" x14ac:dyDescent="0.25">
      <c r="A356" s="85">
        <v>3583000134</v>
      </c>
      <c r="B356" s="86" t="s">
        <v>2240</v>
      </c>
      <c r="C356" s="4" t="s">
        <v>1004</v>
      </c>
      <c r="D356" s="4" t="s">
        <v>1005</v>
      </c>
      <c r="E356" s="4">
        <v>4</v>
      </c>
      <c r="F356" s="4" t="s">
        <v>1820</v>
      </c>
      <c r="G356" s="88">
        <v>0</v>
      </c>
      <c r="H356" s="88">
        <v>0.15</v>
      </c>
      <c r="I356" s="88">
        <v>0.4</v>
      </c>
      <c r="J356" s="88">
        <v>0.7</v>
      </c>
      <c r="K356" s="88">
        <v>0.72</v>
      </c>
      <c r="L356" s="153">
        <v>0</v>
      </c>
      <c r="M356" s="88">
        <v>0</v>
      </c>
      <c r="N356" s="88">
        <v>0.15</v>
      </c>
      <c r="O356" s="88">
        <v>0.4</v>
      </c>
      <c r="P356" s="88">
        <v>0.7</v>
      </c>
      <c r="Q356" s="88">
        <v>0.72</v>
      </c>
      <c r="R356" s="153">
        <v>0.75</v>
      </c>
      <c r="S356" s="88">
        <v>0</v>
      </c>
      <c r="T356" s="88">
        <v>0.15</v>
      </c>
      <c r="U356" s="88">
        <v>0.4</v>
      </c>
      <c r="V356" s="88">
        <v>0.7</v>
      </c>
      <c r="W356" s="88">
        <v>0.7</v>
      </c>
      <c r="X356" s="88">
        <v>0.72</v>
      </c>
      <c r="Y356" s="221">
        <v>12.1</v>
      </c>
      <c r="Z356" s="222">
        <f>Y356*G356</f>
        <v>0</v>
      </c>
      <c r="AA356" s="222">
        <f>Y356*H356</f>
        <v>1.8149999999999999</v>
      </c>
      <c r="AB356" s="222">
        <f>Y356*I356</f>
        <v>4.84</v>
      </c>
      <c r="AC356" s="222">
        <f>Y356*J356</f>
        <v>8.4699999999999989</v>
      </c>
      <c r="AD356" s="222">
        <f>Y356*K356</f>
        <v>8.7119999999999997</v>
      </c>
      <c r="AE356" s="222">
        <f>Y356*L356</f>
        <v>0</v>
      </c>
      <c r="AF356" s="222">
        <f t="shared" si="114"/>
        <v>0</v>
      </c>
      <c r="AG356" s="222">
        <f t="shared" si="115"/>
        <v>1.8149999999999999</v>
      </c>
      <c r="AH356" s="222">
        <f t="shared" si="116"/>
        <v>4.84</v>
      </c>
      <c r="AI356" s="222">
        <f t="shared" si="117"/>
        <v>8.4699999999999989</v>
      </c>
      <c r="AJ356" s="222">
        <f t="shared" si="118"/>
        <v>8.7119999999999997</v>
      </c>
      <c r="AK356" s="222">
        <f t="shared" si="119"/>
        <v>9.0749999999999993</v>
      </c>
      <c r="AL356" s="5">
        <f>Y356*S356</f>
        <v>0</v>
      </c>
      <c r="AM356" s="5">
        <f>Y356*T356</f>
        <v>1.8149999999999999</v>
      </c>
      <c r="AN356" s="5">
        <f>Y356*U356</f>
        <v>4.84</v>
      </c>
      <c r="AO356" s="5">
        <f>Y356*V356</f>
        <v>8.4699999999999989</v>
      </c>
      <c r="AP356" s="5">
        <f>Y356*W356</f>
        <v>8.4699999999999989</v>
      </c>
      <c r="AQ356" s="221">
        <f>Y356*X356</f>
        <v>8.7119999999999997</v>
      </c>
      <c r="AR356" s="86"/>
    </row>
    <row r="357" spans="1:44" s="22" customFormat="1" ht="21.95" customHeight="1" x14ac:dyDescent="0.25">
      <c r="A357" s="85"/>
      <c r="B357" s="82" t="s">
        <v>1006</v>
      </c>
      <c r="C357" s="4"/>
      <c r="D357" s="4"/>
      <c r="E357" s="4"/>
      <c r="F357" s="4"/>
      <c r="G357" s="88"/>
      <c r="H357" s="88"/>
      <c r="I357" s="88"/>
      <c r="J357" s="88"/>
      <c r="K357" s="88"/>
      <c r="L357" s="153"/>
      <c r="M357" s="88"/>
      <c r="N357" s="88"/>
      <c r="O357" s="88"/>
      <c r="P357" s="88"/>
      <c r="Q357" s="88"/>
      <c r="R357" s="153"/>
      <c r="S357" s="88"/>
      <c r="T357" s="88"/>
      <c r="U357" s="88"/>
      <c r="V357" s="88"/>
      <c r="W357" s="88"/>
      <c r="X357" s="88"/>
      <c r="Y357" s="221"/>
      <c r="Z357" s="222"/>
      <c r="AA357" s="222"/>
      <c r="AB357" s="222"/>
      <c r="AC357" s="222"/>
      <c r="AD357" s="222"/>
      <c r="AE357" s="222"/>
      <c r="AF357" s="222"/>
      <c r="AG357" s="222"/>
      <c r="AH357" s="222"/>
      <c r="AI357" s="222"/>
      <c r="AJ357" s="222"/>
      <c r="AK357" s="222"/>
      <c r="AL357" s="5"/>
      <c r="AM357" s="5"/>
      <c r="AN357" s="5"/>
      <c r="AO357" s="5"/>
      <c r="AP357" s="5"/>
      <c r="AQ357" s="221"/>
      <c r="AR357" s="86"/>
    </row>
    <row r="358" spans="1:44" s="22" customFormat="1" ht="21.95" customHeight="1" x14ac:dyDescent="0.25">
      <c r="A358" s="85">
        <v>3588000378</v>
      </c>
      <c r="B358" s="86" t="s">
        <v>1007</v>
      </c>
      <c r="C358" s="4" t="s">
        <v>1008</v>
      </c>
      <c r="D358" s="4" t="s">
        <v>1009</v>
      </c>
      <c r="E358" s="4" t="s">
        <v>1010</v>
      </c>
      <c r="F358" s="4" t="s">
        <v>1820</v>
      </c>
      <c r="G358" s="88">
        <v>0</v>
      </c>
      <c r="H358" s="88">
        <v>0</v>
      </c>
      <c r="I358" s="88">
        <v>0.06</v>
      </c>
      <c r="J358" s="88">
        <v>0.1</v>
      </c>
      <c r="K358" s="88">
        <v>0.13</v>
      </c>
      <c r="L358" s="153">
        <v>0</v>
      </c>
      <c r="M358" s="88">
        <v>0</v>
      </c>
      <c r="N358" s="88">
        <v>0</v>
      </c>
      <c r="O358" s="88">
        <v>0.06</v>
      </c>
      <c r="P358" s="88">
        <v>0.1</v>
      </c>
      <c r="Q358" s="88">
        <v>0.12</v>
      </c>
      <c r="R358" s="153">
        <v>0.13</v>
      </c>
      <c r="S358" s="88">
        <v>0</v>
      </c>
      <c r="T358" s="88">
        <v>0</v>
      </c>
      <c r="U358" s="88">
        <v>0.06</v>
      </c>
      <c r="V358" s="88">
        <v>0.1</v>
      </c>
      <c r="W358" s="88">
        <v>0.12</v>
      </c>
      <c r="X358" s="88">
        <v>0.12</v>
      </c>
      <c r="Y358" s="221">
        <v>11.54</v>
      </c>
      <c r="Z358" s="222">
        <f>Y358*G358</f>
        <v>0</v>
      </c>
      <c r="AA358" s="222">
        <f>Y358*H358</f>
        <v>0</v>
      </c>
      <c r="AB358" s="222">
        <f>Y358*I358</f>
        <v>0.6923999999999999</v>
      </c>
      <c r="AC358" s="222">
        <f>Y358*J358</f>
        <v>1.1539999999999999</v>
      </c>
      <c r="AD358" s="222">
        <f>Y358*K358</f>
        <v>1.5002</v>
      </c>
      <c r="AE358" s="222">
        <f>Y358*L358</f>
        <v>0</v>
      </c>
      <c r="AF358" s="222">
        <f t="shared" si="114"/>
        <v>0</v>
      </c>
      <c r="AG358" s="222">
        <f t="shared" si="115"/>
        <v>0</v>
      </c>
      <c r="AH358" s="222">
        <f t="shared" si="116"/>
        <v>0.6923999999999999</v>
      </c>
      <c r="AI358" s="222">
        <f t="shared" si="117"/>
        <v>1.1539999999999999</v>
      </c>
      <c r="AJ358" s="222">
        <f t="shared" si="118"/>
        <v>1.3847999999999998</v>
      </c>
      <c r="AK358" s="222">
        <f t="shared" si="119"/>
        <v>1.5002</v>
      </c>
      <c r="AL358" s="5">
        <f>Y358*S358</f>
        <v>0</v>
      </c>
      <c r="AM358" s="5">
        <f>Y358*T358</f>
        <v>0</v>
      </c>
      <c r="AN358" s="5">
        <f>Y358*U358</f>
        <v>0.6923999999999999</v>
      </c>
      <c r="AO358" s="5">
        <f>Y358*V358</f>
        <v>1.1539999999999999</v>
      </c>
      <c r="AP358" s="5">
        <f>Y358*W358</f>
        <v>1.3847999999999998</v>
      </c>
      <c r="AQ358" s="221">
        <f>Y358*X358</f>
        <v>1.3847999999999998</v>
      </c>
      <c r="AR358" s="86"/>
    </row>
    <row r="359" spans="1:44" s="22" customFormat="1" ht="21.95" customHeight="1" x14ac:dyDescent="0.25">
      <c r="A359" s="85"/>
      <c r="B359" s="111" t="s">
        <v>1011</v>
      </c>
      <c r="C359" s="4"/>
      <c r="D359" s="4"/>
      <c r="E359" s="4"/>
      <c r="F359" s="4"/>
      <c r="G359" s="88"/>
      <c r="H359" s="88"/>
      <c r="I359" s="88"/>
      <c r="J359" s="88"/>
      <c r="K359" s="88"/>
      <c r="L359" s="153"/>
      <c r="M359" s="88"/>
      <c r="N359" s="88"/>
      <c r="O359" s="88"/>
      <c r="P359" s="88"/>
      <c r="Q359" s="88"/>
      <c r="R359" s="153"/>
      <c r="S359" s="88"/>
      <c r="T359" s="88"/>
      <c r="U359" s="88"/>
      <c r="V359" s="88"/>
      <c r="W359" s="88"/>
      <c r="X359" s="153"/>
      <c r="Y359" s="221"/>
      <c r="Z359" s="222"/>
      <c r="AA359" s="222"/>
      <c r="AB359" s="222"/>
      <c r="AC359" s="222"/>
      <c r="AD359" s="222"/>
      <c r="AE359" s="222"/>
      <c r="AF359" s="222"/>
      <c r="AG359" s="222"/>
      <c r="AH359" s="222"/>
      <c r="AI359" s="222"/>
      <c r="AJ359" s="222"/>
      <c r="AK359" s="222"/>
      <c r="AL359" s="5"/>
      <c r="AM359" s="5"/>
      <c r="AN359" s="5"/>
      <c r="AO359" s="5"/>
      <c r="AP359" s="5"/>
      <c r="AQ359" s="221"/>
      <c r="AR359" s="86"/>
    </row>
    <row r="360" spans="1:44" s="22" customFormat="1" ht="21.95" customHeight="1" x14ac:dyDescent="0.25">
      <c r="A360" s="85"/>
      <c r="B360" s="111" t="s">
        <v>1012</v>
      </c>
      <c r="C360" s="4"/>
      <c r="D360" s="4"/>
      <c r="E360" s="4"/>
      <c r="F360" s="4"/>
      <c r="G360" s="88"/>
      <c r="H360" s="88"/>
      <c r="I360" s="88"/>
      <c r="J360" s="88"/>
      <c r="K360" s="88"/>
      <c r="L360" s="153"/>
      <c r="M360" s="88"/>
      <c r="N360" s="88"/>
      <c r="O360" s="88"/>
      <c r="P360" s="88"/>
      <c r="Q360" s="88"/>
      <c r="R360" s="153"/>
      <c r="S360" s="88"/>
      <c r="T360" s="88"/>
      <c r="U360" s="88"/>
      <c r="V360" s="88"/>
      <c r="W360" s="88"/>
      <c r="X360" s="153"/>
      <c r="Y360" s="221"/>
      <c r="Z360" s="222"/>
      <c r="AA360" s="222"/>
      <c r="AB360" s="222"/>
      <c r="AC360" s="222"/>
      <c r="AD360" s="222"/>
      <c r="AE360" s="222"/>
      <c r="AF360" s="222"/>
      <c r="AG360" s="222"/>
      <c r="AH360" s="222"/>
      <c r="AI360" s="222"/>
      <c r="AJ360" s="222"/>
      <c r="AK360" s="222"/>
      <c r="AL360" s="5"/>
      <c r="AM360" s="5"/>
      <c r="AN360" s="5"/>
      <c r="AO360" s="5"/>
      <c r="AP360" s="5"/>
      <c r="AQ360" s="221"/>
      <c r="AR360" s="86"/>
    </row>
    <row r="361" spans="1:44" s="22" customFormat="1" ht="21.95" customHeight="1" x14ac:dyDescent="0.25">
      <c r="A361" s="85"/>
      <c r="B361" s="82" t="s">
        <v>1013</v>
      </c>
      <c r="C361" s="4"/>
      <c r="D361" s="4"/>
      <c r="E361" s="4"/>
      <c r="F361" s="4"/>
      <c r="G361" s="88"/>
      <c r="H361" s="88"/>
      <c r="I361" s="88"/>
      <c r="J361" s="88"/>
      <c r="K361" s="88"/>
      <c r="L361" s="153"/>
      <c r="M361" s="88"/>
      <c r="N361" s="88"/>
      <c r="O361" s="88"/>
      <c r="P361" s="88"/>
      <c r="Q361" s="88"/>
      <c r="R361" s="153"/>
      <c r="S361" s="88"/>
      <c r="T361" s="88"/>
      <c r="U361" s="88"/>
      <c r="V361" s="88"/>
      <c r="W361" s="88"/>
      <c r="X361" s="153"/>
      <c r="Y361" s="221"/>
      <c r="Z361" s="222"/>
      <c r="AA361" s="222"/>
      <c r="AB361" s="222"/>
      <c r="AC361" s="222"/>
      <c r="AD361" s="222"/>
      <c r="AE361" s="222"/>
      <c r="AF361" s="222"/>
      <c r="AG361" s="222"/>
      <c r="AH361" s="222"/>
      <c r="AI361" s="222"/>
      <c r="AJ361" s="222"/>
      <c r="AK361" s="222"/>
      <c r="AL361" s="5"/>
      <c r="AM361" s="5"/>
      <c r="AN361" s="5"/>
      <c r="AO361" s="5"/>
      <c r="AP361" s="5"/>
      <c r="AQ361" s="221"/>
      <c r="AR361" s="86"/>
    </row>
    <row r="362" spans="1:44" s="22" customFormat="1" ht="21.95" customHeight="1" x14ac:dyDescent="0.25">
      <c r="A362" s="120">
        <v>5333110153</v>
      </c>
      <c r="B362" s="86" t="s">
        <v>1014</v>
      </c>
      <c r="C362" s="4" t="s">
        <v>1015</v>
      </c>
      <c r="D362" s="4" t="s">
        <v>1016</v>
      </c>
      <c r="E362" s="4" t="s">
        <v>721</v>
      </c>
      <c r="F362" s="4" t="s">
        <v>1976</v>
      </c>
      <c r="G362" s="93">
        <v>0</v>
      </c>
      <c r="H362" s="93">
        <v>0</v>
      </c>
      <c r="I362" s="93">
        <v>6.0000000000000001E-3</v>
      </c>
      <c r="J362" s="93">
        <v>0.03</v>
      </c>
      <c r="K362" s="135">
        <v>7.4999999999999997E-2</v>
      </c>
      <c r="L362" s="147">
        <v>0</v>
      </c>
      <c r="M362" s="84">
        <v>0</v>
      </c>
      <c r="N362" s="84">
        <v>0</v>
      </c>
      <c r="O362" s="84">
        <v>0</v>
      </c>
      <c r="P362" s="84">
        <v>8.0000000000000002E-3</v>
      </c>
      <c r="Q362" s="84">
        <v>8.9999999999999993E-3</v>
      </c>
      <c r="R362" s="147">
        <v>0.01</v>
      </c>
      <c r="S362" s="84">
        <v>0</v>
      </c>
      <c r="T362" s="84">
        <v>0</v>
      </c>
      <c r="U362" s="84">
        <v>0</v>
      </c>
      <c r="V362" s="84">
        <v>0</v>
      </c>
      <c r="W362" s="84">
        <v>8.0000000000000002E-3</v>
      </c>
      <c r="X362" s="84">
        <v>8.9999999999999993E-3</v>
      </c>
      <c r="Y362" s="222">
        <v>4162.5</v>
      </c>
      <c r="Z362" s="222">
        <f>Y362*G362</f>
        <v>0</v>
      </c>
      <c r="AA362" s="222">
        <f>Y362*H362</f>
        <v>0</v>
      </c>
      <c r="AB362" s="222">
        <f>Y362*I362</f>
        <v>24.975000000000001</v>
      </c>
      <c r="AC362" s="222">
        <f>Y362*J362</f>
        <v>124.875</v>
      </c>
      <c r="AD362" s="222">
        <f>Y362*K362</f>
        <v>312.1875</v>
      </c>
      <c r="AE362" s="222">
        <f>Y362*L362</f>
        <v>0</v>
      </c>
      <c r="AF362" s="222">
        <f t="shared" si="114"/>
        <v>0</v>
      </c>
      <c r="AG362" s="222">
        <f t="shared" si="115"/>
        <v>0</v>
      </c>
      <c r="AH362" s="222">
        <f t="shared" si="116"/>
        <v>0</v>
      </c>
      <c r="AI362" s="222">
        <f t="shared" si="117"/>
        <v>33.299999999999997</v>
      </c>
      <c r="AJ362" s="222">
        <f t="shared" si="118"/>
        <v>37.462499999999999</v>
      </c>
      <c r="AK362" s="222">
        <f t="shared" si="119"/>
        <v>41.625</v>
      </c>
      <c r="AL362" s="5">
        <f>Y362*S362</f>
        <v>0</v>
      </c>
      <c r="AM362" s="5">
        <f>Y362*T362</f>
        <v>0</v>
      </c>
      <c r="AN362" s="5">
        <f>Y362*U362</f>
        <v>0</v>
      </c>
      <c r="AO362" s="5">
        <f>Y362*V362</f>
        <v>0</v>
      </c>
      <c r="AP362" s="5">
        <f>Y362*W362</f>
        <v>33.299999999999997</v>
      </c>
      <c r="AQ362" s="221">
        <f>Y362*X362</f>
        <v>37.462499999999999</v>
      </c>
      <c r="AR362" s="86"/>
    </row>
    <row r="363" spans="1:44" s="22" customFormat="1" ht="21.95" customHeight="1" x14ac:dyDescent="0.25">
      <c r="A363" s="120"/>
      <c r="B363" s="111" t="s">
        <v>1017</v>
      </c>
      <c r="C363" s="4"/>
      <c r="D363" s="4"/>
      <c r="E363" s="4"/>
      <c r="F363" s="4"/>
      <c r="G363" s="84"/>
      <c r="H363" s="84"/>
      <c r="I363" s="84"/>
      <c r="J363" s="84"/>
      <c r="K363" s="84"/>
      <c r="L363" s="147"/>
      <c r="M363" s="84"/>
      <c r="N363" s="84"/>
      <c r="O363" s="84"/>
      <c r="P363" s="84"/>
      <c r="Q363" s="84"/>
      <c r="R363" s="147"/>
      <c r="S363" s="84"/>
      <c r="T363" s="84"/>
      <c r="U363" s="84"/>
      <c r="V363" s="84"/>
      <c r="W363" s="84"/>
      <c r="X363" s="147"/>
      <c r="Y363" s="221"/>
      <c r="Z363" s="222"/>
      <c r="AA363" s="222"/>
      <c r="AB363" s="222"/>
      <c r="AC363" s="222"/>
      <c r="AD363" s="222"/>
      <c r="AE363" s="222"/>
      <c r="AF363" s="222"/>
      <c r="AG363" s="222"/>
      <c r="AH363" s="222"/>
      <c r="AI363" s="222"/>
      <c r="AJ363" s="222"/>
      <c r="AK363" s="222"/>
      <c r="AL363" s="5"/>
      <c r="AM363" s="5"/>
      <c r="AN363" s="5"/>
      <c r="AO363" s="5"/>
      <c r="AP363" s="5"/>
      <c r="AQ363" s="221"/>
      <c r="AR363" s="86"/>
    </row>
    <row r="364" spans="1:44" s="22" customFormat="1" ht="21.95" customHeight="1" x14ac:dyDescent="0.25">
      <c r="A364" s="120"/>
      <c r="B364" s="111" t="s">
        <v>1018</v>
      </c>
      <c r="C364" s="4"/>
      <c r="D364" s="4"/>
      <c r="E364" s="4"/>
      <c r="F364" s="4"/>
      <c r="G364" s="84"/>
      <c r="H364" s="84"/>
      <c r="I364" s="84"/>
      <c r="J364" s="84"/>
      <c r="K364" s="84"/>
      <c r="L364" s="147"/>
      <c r="M364" s="84"/>
      <c r="N364" s="84"/>
      <c r="O364" s="84"/>
      <c r="P364" s="84"/>
      <c r="Q364" s="84"/>
      <c r="R364" s="147"/>
      <c r="S364" s="84"/>
      <c r="T364" s="84"/>
      <c r="U364" s="84"/>
      <c r="V364" s="84"/>
      <c r="W364" s="84"/>
      <c r="X364" s="147"/>
      <c r="Y364" s="221"/>
      <c r="Z364" s="222"/>
      <c r="AA364" s="222"/>
      <c r="AB364" s="222"/>
      <c r="AC364" s="222"/>
      <c r="AD364" s="222"/>
      <c r="AE364" s="222"/>
      <c r="AF364" s="222"/>
      <c r="AG364" s="222"/>
      <c r="AH364" s="222"/>
      <c r="AI364" s="222"/>
      <c r="AJ364" s="222"/>
      <c r="AK364" s="222"/>
      <c r="AL364" s="5"/>
      <c r="AM364" s="5"/>
      <c r="AN364" s="5"/>
      <c r="AO364" s="5"/>
      <c r="AP364" s="5"/>
      <c r="AQ364" s="221"/>
      <c r="AR364" s="86"/>
    </row>
    <row r="365" spans="1:44" s="22" customFormat="1" ht="21.95" customHeight="1" x14ac:dyDescent="0.25">
      <c r="A365" s="85"/>
      <c r="B365" s="82" t="s">
        <v>1019</v>
      </c>
      <c r="C365" s="4"/>
      <c r="D365" s="4"/>
      <c r="E365" s="4"/>
      <c r="F365" s="4"/>
      <c r="G365" s="88"/>
      <c r="H365" s="88"/>
      <c r="I365" s="88"/>
      <c r="J365" s="88"/>
      <c r="K365" s="88"/>
      <c r="L365" s="153"/>
      <c r="M365" s="88"/>
      <c r="N365" s="88"/>
      <c r="O365" s="88"/>
      <c r="P365" s="88"/>
      <c r="Q365" s="88"/>
      <c r="R365" s="153"/>
      <c r="S365" s="88"/>
      <c r="T365" s="88"/>
      <c r="U365" s="88"/>
      <c r="V365" s="88"/>
      <c r="W365" s="88"/>
      <c r="X365" s="153"/>
      <c r="Y365" s="221"/>
      <c r="Z365" s="222"/>
      <c r="AA365" s="222"/>
      <c r="AB365" s="222"/>
      <c r="AC365" s="222"/>
      <c r="AD365" s="222"/>
      <c r="AE365" s="222"/>
      <c r="AF365" s="222"/>
      <c r="AG365" s="222"/>
      <c r="AH365" s="222"/>
      <c r="AI365" s="222"/>
      <c r="AJ365" s="222"/>
      <c r="AK365" s="222"/>
      <c r="AL365" s="5"/>
      <c r="AM365" s="5"/>
      <c r="AN365" s="5"/>
      <c r="AO365" s="5"/>
      <c r="AP365" s="5"/>
      <c r="AQ365" s="221"/>
      <c r="AR365" s="86"/>
    </row>
    <row r="366" spans="1:44" s="22" customFormat="1" ht="21.95" customHeight="1" x14ac:dyDescent="0.25">
      <c r="A366" s="120">
        <v>5443110006</v>
      </c>
      <c r="B366" s="86" t="s">
        <v>1020</v>
      </c>
      <c r="C366" s="4" t="s">
        <v>1021</v>
      </c>
      <c r="D366" s="4" t="s">
        <v>1022</v>
      </c>
      <c r="E366" s="4">
        <v>0.3</v>
      </c>
      <c r="F366" s="4" t="s">
        <v>1689</v>
      </c>
      <c r="G366" s="93">
        <v>0</v>
      </c>
      <c r="H366" s="93">
        <v>0</v>
      </c>
      <c r="I366" s="93">
        <v>0.15</v>
      </c>
      <c r="J366" s="93">
        <v>0.62</v>
      </c>
      <c r="K366" s="135">
        <v>1.85</v>
      </c>
      <c r="L366" s="147">
        <v>0</v>
      </c>
      <c r="M366" s="84">
        <v>0</v>
      </c>
      <c r="N366" s="84">
        <v>0</v>
      </c>
      <c r="O366" s="84">
        <v>0.15</v>
      </c>
      <c r="P366" s="84">
        <v>0.6</v>
      </c>
      <c r="Q366" s="84">
        <v>0.62</v>
      </c>
      <c r="R366" s="147">
        <v>0.65</v>
      </c>
      <c r="S366" s="84">
        <v>0</v>
      </c>
      <c r="T366" s="84">
        <v>0</v>
      </c>
      <c r="U366" s="84">
        <v>0</v>
      </c>
      <c r="V366" s="84">
        <v>0.1</v>
      </c>
      <c r="W366" s="84">
        <v>0.25</v>
      </c>
      <c r="X366" s="147">
        <v>0.25</v>
      </c>
      <c r="Y366" s="222">
        <v>75.930000000000007</v>
      </c>
      <c r="Z366" s="222">
        <f>Y366*G366</f>
        <v>0</v>
      </c>
      <c r="AA366" s="222">
        <f>Y366*H366</f>
        <v>0</v>
      </c>
      <c r="AB366" s="222">
        <f>Y366*I366</f>
        <v>11.3895</v>
      </c>
      <c r="AC366" s="222">
        <f>Y366*J366</f>
        <v>47.076600000000006</v>
      </c>
      <c r="AD366" s="222">
        <f>Y366*K366</f>
        <v>140.47050000000002</v>
      </c>
      <c r="AE366" s="222">
        <f>Y366*L366</f>
        <v>0</v>
      </c>
      <c r="AF366" s="222">
        <f t="shared" si="114"/>
        <v>0</v>
      </c>
      <c r="AG366" s="222">
        <f t="shared" si="115"/>
        <v>0</v>
      </c>
      <c r="AH366" s="222">
        <f t="shared" si="116"/>
        <v>11.3895</v>
      </c>
      <c r="AI366" s="222">
        <f t="shared" si="117"/>
        <v>45.558</v>
      </c>
      <c r="AJ366" s="222">
        <f t="shared" si="118"/>
        <v>47.076600000000006</v>
      </c>
      <c r="AK366" s="222">
        <f t="shared" si="119"/>
        <v>49.354500000000009</v>
      </c>
      <c r="AL366" s="5">
        <f>Y366*S366</f>
        <v>0</v>
      </c>
      <c r="AM366" s="5">
        <f>Y366*T366</f>
        <v>0</v>
      </c>
      <c r="AN366" s="5">
        <f>Y366*U366</f>
        <v>0</v>
      </c>
      <c r="AO366" s="5">
        <f>Y366*V366</f>
        <v>7.5930000000000009</v>
      </c>
      <c r="AP366" s="5">
        <f>Y366*W366</f>
        <v>18.982500000000002</v>
      </c>
      <c r="AQ366" s="221">
        <f>Y366*X366</f>
        <v>18.982500000000002</v>
      </c>
      <c r="AR366" s="86"/>
    </row>
    <row r="367" spans="1:44" s="22" customFormat="1" ht="21.95" customHeight="1" x14ac:dyDescent="0.25">
      <c r="A367" s="120"/>
      <c r="B367" s="111" t="s">
        <v>1023</v>
      </c>
      <c r="C367" s="4"/>
      <c r="D367" s="4"/>
      <c r="E367" s="4"/>
      <c r="F367" s="4"/>
      <c r="G367" s="84"/>
      <c r="H367" s="84"/>
      <c r="I367" s="84"/>
      <c r="J367" s="84"/>
      <c r="K367" s="84"/>
      <c r="L367" s="147"/>
      <c r="M367" s="84"/>
      <c r="N367" s="84"/>
      <c r="O367" s="84"/>
      <c r="P367" s="84"/>
      <c r="Q367" s="84"/>
      <c r="R367" s="147"/>
      <c r="S367" s="84"/>
      <c r="T367" s="84"/>
      <c r="U367" s="84"/>
      <c r="V367" s="84"/>
      <c r="W367" s="84"/>
      <c r="X367" s="147"/>
      <c r="Y367" s="221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5"/>
      <c r="AM367" s="5"/>
      <c r="AN367" s="5"/>
      <c r="AO367" s="5"/>
      <c r="AP367" s="5"/>
      <c r="AQ367" s="221"/>
      <c r="AR367" s="86"/>
    </row>
    <row r="368" spans="1:44" s="22" customFormat="1" ht="21.95" customHeight="1" x14ac:dyDescent="0.25">
      <c r="A368" s="120"/>
      <c r="B368" s="82" t="s">
        <v>1024</v>
      </c>
      <c r="C368" s="4"/>
      <c r="D368" s="4"/>
      <c r="E368" s="4"/>
      <c r="F368" s="4"/>
      <c r="G368" s="84"/>
      <c r="H368" s="84"/>
      <c r="I368" s="84"/>
      <c r="J368" s="84"/>
      <c r="K368" s="84"/>
      <c r="L368" s="147"/>
      <c r="M368" s="84"/>
      <c r="N368" s="84"/>
      <c r="O368" s="84"/>
      <c r="P368" s="84"/>
      <c r="Q368" s="84"/>
      <c r="R368" s="147"/>
      <c r="S368" s="84"/>
      <c r="T368" s="84"/>
      <c r="U368" s="84"/>
      <c r="V368" s="84"/>
      <c r="W368" s="84"/>
      <c r="X368" s="147"/>
      <c r="Y368" s="221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5"/>
      <c r="AM368" s="5"/>
      <c r="AN368" s="5"/>
      <c r="AO368" s="5"/>
      <c r="AP368" s="5"/>
      <c r="AQ368" s="221"/>
      <c r="AR368" s="86"/>
    </row>
    <row r="369" spans="1:44" s="22" customFormat="1" ht="21.95" customHeight="1" x14ac:dyDescent="0.25">
      <c r="A369" s="120">
        <v>5451160004</v>
      </c>
      <c r="B369" s="86" t="s">
        <v>1025</v>
      </c>
      <c r="C369" s="4" t="s">
        <v>1026</v>
      </c>
      <c r="D369" s="4" t="s">
        <v>1027</v>
      </c>
      <c r="E369" s="4"/>
      <c r="F369" s="4" t="s">
        <v>1814</v>
      </c>
      <c r="G369" s="93">
        <v>0.19900000000000001</v>
      </c>
      <c r="H369" s="93">
        <v>1</v>
      </c>
      <c r="I369" s="93">
        <v>1</v>
      </c>
      <c r="J369" s="93">
        <v>1</v>
      </c>
      <c r="K369" s="135">
        <v>1.6</v>
      </c>
      <c r="L369" s="147">
        <v>0</v>
      </c>
      <c r="M369" s="84">
        <v>0</v>
      </c>
      <c r="N369" s="84">
        <v>0.5</v>
      </c>
      <c r="O369" s="84">
        <v>1</v>
      </c>
      <c r="P369" s="84">
        <v>1.2</v>
      </c>
      <c r="Q369" s="84">
        <v>1.5</v>
      </c>
      <c r="R369" s="147">
        <v>1.6</v>
      </c>
      <c r="S369" s="84">
        <v>0</v>
      </c>
      <c r="T369" s="84">
        <v>0</v>
      </c>
      <c r="U369" s="84">
        <v>0</v>
      </c>
      <c r="V369" s="84">
        <v>0.05</v>
      </c>
      <c r="W369" s="84">
        <v>0.05</v>
      </c>
      <c r="X369" s="147">
        <v>0.05</v>
      </c>
      <c r="Y369" s="227">
        <v>7.97</v>
      </c>
      <c r="Z369" s="222">
        <f>Y369*G369</f>
        <v>1.5860300000000001</v>
      </c>
      <c r="AA369" s="222">
        <f>Y369*H369</f>
        <v>7.97</v>
      </c>
      <c r="AB369" s="222">
        <f>Y369*I369</f>
        <v>7.97</v>
      </c>
      <c r="AC369" s="222">
        <f>Y369*J369</f>
        <v>7.97</v>
      </c>
      <c r="AD369" s="222">
        <f>Y369*K369</f>
        <v>12.752000000000001</v>
      </c>
      <c r="AE369" s="222">
        <f>Y369*L369</f>
        <v>0</v>
      </c>
      <c r="AF369" s="222">
        <f>Y369*M369</f>
        <v>0</v>
      </c>
      <c r="AG369" s="222">
        <f>Y369*N369</f>
        <v>3.9849999999999999</v>
      </c>
      <c r="AH369" s="222">
        <f>Y369*O369</f>
        <v>7.97</v>
      </c>
      <c r="AI369" s="222">
        <f>Y369*P369</f>
        <v>9.5640000000000001</v>
      </c>
      <c r="AJ369" s="222">
        <f>Y369*Q369</f>
        <v>11.955</v>
      </c>
      <c r="AK369" s="222">
        <f>Y369*R369</f>
        <v>12.752000000000001</v>
      </c>
      <c r="AL369" s="5">
        <f>Y369*S369</f>
        <v>0</v>
      </c>
      <c r="AM369" s="5">
        <f>Y369*T369</f>
        <v>0</v>
      </c>
      <c r="AN369" s="5">
        <f>Y369*U369</f>
        <v>0</v>
      </c>
      <c r="AO369" s="5">
        <f>Y369*V369</f>
        <v>0.39850000000000002</v>
      </c>
      <c r="AP369" s="5">
        <f>Y369*W369</f>
        <v>0.39850000000000002</v>
      </c>
      <c r="AQ369" s="221">
        <f>Y369*X369</f>
        <v>0.39850000000000002</v>
      </c>
      <c r="AR369" s="86"/>
    </row>
    <row r="370" spans="1:44" s="22" customFormat="1" ht="21.95" customHeight="1" x14ac:dyDescent="0.25">
      <c r="A370" s="120"/>
      <c r="B370" s="82" t="s">
        <v>1028</v>
      </c>
      <c r="C370" s="4"/>
      <c r="D370" s="4"/>
      <c r="E370" s="4"/>
      <c r="F370" s="4"/>
      <c r="G370" s="84"/>
      <c r="H370" s="84"/>
      <c r="I370" s="84"/>
      <c r="J370" s="84"/>
      <c r="K370" s="84"/>
      <c r="L370" s="147"/>
      <c r="M370" s="84"/>
      <c r="N370" s="84"/>
      <c r="O370" s="84"/>
      <c r="P370" s="84"/>
      <c r="Q370" s="84"/>
      <c r="R370" s="147"/>
      <c r="S370" s="84"/>
      <c r="T370" s="84"/>
      <c r="U370" s="84"/>
      <c r="V370" s="84"/>
      <c r="W370" s="84"/>
      <c r="X370" s="147"/>
      <c r="Y370" s="221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5"/>
      <c r="AM370" s="5"/>
      <c r="AN370" s="5"/>
      <c r="AO370" s="5"/>
      <c r="AP370" s="5"/>
      <c r="AQ370" s="221"/>
      <c r="AR370" s="86"/>
    </row>
    <row r="371" spans="1:44" s="22" customFormat="1" ht="21.95" customHeight="1" x14ac:dyDescent="0.25">
      <c r="A371" s="120">
        <v>5458320002</v>
      </c>
      <c r="B371" s="86" t="s">
        <v>1029</v>
      </c>
      <c r="C371" s="4" t="s">
        <v>1030</v>
      </c>
      <c r="D371" s="4" t="s">
        <v>1031</v>
      </c>
      <c r="E371" s="4" t="s">
        <v>1032</v>
      </c>
      <c r="F371" s="4" t="s">
        <v>1689</v>
      </c>
      <c r="G371" s="93">
        <v>0</v>
      </c>
      <c r="H371" s="93">
        <v>0</v>
      </c>
      <c r="I371" s="93">
        <v>0</v>
      </c>
      <c r="J371" s="93">
        <v>0.04</v>
      </c>
      <c r="K371" s="135">
        <v>0.15</v>
      </c>
      <c r="L371" s="147">
        <v>0</v>
      </c>
      <c r="M371" s="84">
        <v>0</v>
      </c>
      <c r="N371" s="84">
        <v>0</v>
      </c>
      <c r="O371" s="84">
        <v>0</v>
      </c>
      <c r="P371" s="84">
        <v>0.06</v>
      </c>
      <c r="Q371" s="84">
        <v>7.0000000000000007E-2</v>
      </c>
      <c r="R371" s="147">
        <v>0.08</v>
      </c>
      <c r="S371" s="84">
        <v>0</v>
      </c>
      <c r="T371" s="84">
        <v>0</v>
      </c>
      <c r="U371" s="84">
        <v>0</v>
      </c>
      <c r="V371" s="84">
        <v>0.06</v>
      </c>
      <c r="W371" s="84">
        <v>7.0000000000000007E-2</v>
      </c>
      <c r="X371" s="84">
        <v>7.0000000000000007E-2</v>
      </c>
      <c r="Y371" s="222">
        <v>76.55</v>
      </c>
      <c r="Z371" s="222">
        <f>Y371*G371</f>
        <v>0</v>
      </c>
      <c r="AA371" s="222">
        <f>Y371*H371</f>
        <v>0</v>
      </c>
      <c r="AB371" s="222">
        <f>Y371*I371</f>
        <v>0</v>
      </c>
      <c r="AC371" s="222">
        <f>Y371*J371</f>
        <v>3.0619999999999998</v>
      </c>
      <c r="AD371" s="222">
        <f>Y371*K371</f>
        <v>11.4825</v>
      </c>
      <c r="AE371" s="222">
        <f>Y371*L371</f>
        <v>0</v>
      </c>
      <c r="AF371" s="222">
        <f>Y371*M371</f>
        <v>0</v>
      </c>
      <c r="AG371" s="222">
        <f>Y371*N371</f>
        <v>0</v>
      </c>
      <c r="AH371" s="222">
        <f>Y371*O371</f>
        <v>0</v>
      </c>
      <c r="AI371" s="222">
        <f>Y371*P371</f>
        <v>4.593</v>
      </c>
      <c r="AJ371" s="222">
        <f>Y371*Q371</f>
        <v>5.3585000000000003</v>
      </c>
      <c r="AK371" s="222">
        <f>Y371*R371</f>
        <v>6.1239999999999997</v>
      </c>
      <c r="AL371" s="5">
        <f>Y371*S371</f>
        <v>0</v>
      </c>
      <c r="AM371" s="5">
        <f>Y371*T371</f>
        <v>0</v>
      </c>
      <c r="AN371" s="5">
        <f>Y371*U371</f>
        <v>0</v>
      </c>
      <c r="AO371" s="5">
        <f>Y371*V371</f>
        <v>4.593</v>
      </c>
      <c r="AP371" s="5">
        <f>Y371*W371</f>
        <v>5.3585000000000003</v>
      </c>
      <c r="AQ371" s="221">
        <f>Y371*X371</f>
        <v>5.3585000000000003</v>
      </c>
      <c r="AR371" s="86"/>
    </row>
    <row r="372" spans="1:44" s="22" customFormat="1" ht="21.95" customHeight="1" x14ac:dyDescent="0.25">
      <c r="A372" s="120">
        <v>5458100005</v>
      </c>
      <c r="B372" s="86" t="s">
        <v>1033</v>
      </c>
      <c r="C372" s="4" t="s">
        <v>1034</v>
      </c>
      <c r="D372" s="4" t="s">
        <v>1035</v>
      </c>
      <c r="E372" s="4">
        <v>1</v>
      </c>
      <c r="F372" s="4" t="s">
        <v>1689</v>
      </c>
      <c r="G372" s="93">
        <v>0</v>
      </c>
      <c r="H372" s="93">
        <v>0</v>
      </c>
      <c r="I372" s="93">
        <v>0</v>
      </c>
      <c r="J372" s="93">
        <v>0.1</v>
      </c>
      <c r="K372" s="135">
        <v>0.3</v>
      </c>
      <c r="L372" s="147">
        <v>0</v>
      </c>
      <c r="M372" s="84">
        <v>0</v>
      </c>
      <c r="N372" s="84">
        <v>0</v>
      </c>
      <c r="O372" s="84">
        <v>0</v>
      </c>
      <c r="P372" s="84">
        <v>0.1</v>
      </c>
      <c r="Q372" s="84">
        <v>0.11</v>
      </c>
      <c r="R372" s="147">
        <v>0.12</v>
      </c>
      <c r="S372" s="84">
        <v>0</v>
      </c>
      <c r="T372" s="84">
        <v>0</v>
      </c>
      <c r="U372" s="84">
        <v>0</v>
      </c>
      <c r="V372" s="84">
        <v>0.1</v>
      </c>
      <c r="W372" s="84">
        <v>0.11</v>
      </c>
      <c r="X372" s="84">
        <v>0.11</v>
      </c>
      <c r="Y372" s="222">
        <v>52.77</v>
      </c>
      <c r="Z372" s="222">
        <f>Y372*G372</f>
        <v>0</v>
      </c>
      <c r="AA372" s="222">
        <f>Y372*H372</f>
        <v>0</v>
      </c>
      <c r="AB372" s="222">
        <f>Y372*I372</f>
        <v>0</v>
      </c>
      <c r="AC372" s="222">
        <f>Y372*J372</f>
        <v>5.277000000000001</v>
      </c>
      <c r="AD372" s="222">
        <f>Y372*K372</f>
        <v>15.831</v>
      </c>
      <c r="AE372" s="222">
        <f>Y372*L372</f>
        <v>0</v>
      </c>
      <c r="AF372" s="222">
        <f>Y372*M372</f>
        <v>0</v>
      </c>
      <c r="AG372" s="222">
        <f>Y372*N372</f>
        <v>0</v>
      </c>
      <c r="AH372" s="222">
        <f>Y372*O372</f>
        <v>0</v>
      </c>
      <c r="AI372" s="222">
        <f>Y372*P372</f>
        <v>5.277000000000001</v>
      </c>
      <c r="AJ372" s="222">
        <f>Y372*Q372</f>
        <v>5.8047000000000004</v>
      </c>
      <c r="AK372" s="222">
        <f>Y372*R372</f>
        <v>6.3323999999999998</v>
      </c>
      <c r="AL372" s="5">
        <f>Y372*S372</f>
        <v>0</v>
      </c>
      <c r="AM372" s="5">
        <f>Y372*T372</f>
        <v>0</v>
      </c>
      <c r="AN372" s="5">
        <f>Y372*U372</f>
        <v>0</v>
      </c>
      <c r="AO372" s="5">
        <f>Y372*V372</f>
        <v>5.277000000000001</v>
      </c>
      <c r="AP372" s="5">
        <f>Y372*W372</f>
        <v>5.8047000000000004</v>
      </c>
      <c r="AQ372" s="221">
        <f>Y372*X372</f>
        <v>5.8047000000000004</v>
      </c>
      <c r="AR372" s="86"/>
    </row>
    <row r="373" spans="1:44" s="22" customFormat="1" ht="21.95" customHeight="1" x14ac:dyDescent="0.25">
      <c r="A373" s="120"/>
      <c r="B373" s="111" t="s">
        <v>1036</v>
      </c>
      <c r="C373" s="4"/>
      <c r="D373" s="4"/>
      <c r="E373" s="4"/>
      <c r="F373" s="4"/>
      <c r="G373" s="84"/>
      <c r="H373" s="84"/>
      <c r="I373" s="84"/>
      <c r="J373" s="84"/>
      <c r="K373" s="84"/>
      <c r="L373" s="147"/>
      <c r="M373" s="84"/>
      <c r="N373" s="84"/>
      <c r="O373" s="84"/>
      <c r="P373" s="84"/>
      <c r="Q373" s="84"/>
      <c r="R373" s="147"/>
      <c r="S373" s="84"/>
      <c r="T373" s="84"/>
      <c r="U373" s="84"/>
      <c r="V373" s="84"/>
      <c r="W373" s="84"/>
      <c r="X373" s="147"/>
      <c r="Y373" s="221"/>
      <c r="Z373" s="222"/>
      <c r="AA373" s="222"/>
      <c r="AB373" s="222"/>
      <c r="AC373" s="222"/>
      <c r="AD373" s="222"/>
      <c r="AE373" s="222"/>
      <c r="AF373" s="222"/>
      <c r="AG373" s="222"/>
      <c r="AH373" s="222"/>
      <c r="AI373" s="222"/>
      <c r="AJ373" s="222"/>
      <c r="AK373" s="222"/>
      <c r="AL373" s="5"/>
      <c r="AM373" s="5"/>
      <c r="AN373" s="5"/>
      <c r="AO373" s="5"/>
      <c r="AP373" s="5"/>
      <c r="AQ373" s="221"/>
      <c r="AR373" s="86"/>
    </row>
    <row r="374" spans="1:44" s="22" customFormat="1" ht="21.95" customHeight="1" x14ac:dyDescent="0.25">
      <c r="A374" s="120"/>
      <c r="B374" s="111" t="s">
        <v>1037</v>
      </c>
      <c r="C374" s="4"/>
      <c r="D374" s="4"/>
      <c r="E374" s="4"/>
      <c r="F374" s="4"/>
      <c r="G374" s="84"/>
      <c r="H374" s="84"/>
      <c r="I374" s="84"/>
      <c r="J374" s="84"/>
      <c r="K374" s="84"/>
      <c r="L374" s="147"/>
      <c r="M374" s="84"/>
      <c r="N374" s="84"/>
      <c r="O374" s="84"/>
      <c r="P374" s="84"/>
      <c r="Q374" s="84"/>
      <c r="R374" s="147"/>
      <c r="S374" s="84"/>
      <c r="T374" s="84"/>
      <c r="U374" s="84"/>
      <c r="V374" s="84"/>
      <c r="W374" s="84"/>
      <c r="X374" s="147"/>
      <c r="Y374" s="221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5"/>
      <c r="AM374" s="5"/>
      <c r="AN374" s="5"/>
      <c r="AO374" s="5"/>
      <c r="AP374" s="5"/>
      <c r="AQ374" s="221"/>
      <c r="AR374" s="86"/>
    </row>
    <row r="375" spans="1:44" s="22" customFormat="1" ht="21.95" customHeight="1" x14ac:dyDescent="0.25">
      <c r="A375" s="120"/>
      <c r="B375" s="82" t="s">
        <v>1038</v>
      </c>
      <c r="C375" s="4"/>
      <c r="D375" s="4"/>
      <c r="E375" s="4"/>
      <c r="F375" s="4"/>
      <c r="G375" s="84"/>
      <c r="H375" s="84"/>
      <c r="I375" s="84"/>
      <c r="J375" s="84"/>
      <c r="K375" s="84"/>
      <c r="L375" s="147"/>
      <c r="M375" s="84"/>
      <c r="N375" s="84"/>
      <c r="O375" s="84"/>
      <c r="P375" s="84"/>
      <c r="Q375" s="84"/>
      <c r="R375" s="147"/>
      <c r="S375" s="84"/>
      <c r="T375" s="84"/>
      <c r="U375" s="84"/>
      <c r="V375" s="84"/>
      <c r="W375" s="84"/>
      <c r="X375" s="147"/>
      <c r="Y375" s="221"/>
      <c r="Z375" s="222"/>
      <c r="AA375" s="222"/>
      <c r="AB375" s="222"/>
      <c r="AC375" s="222"/>
      <c r="AD375" s="222"/>
      <c r="AE375" s="222"/>
      <c r="AF375" s="222"/>
      <c r="AG375" s="222"/>
      <c r="AH375" s="222"/>
      <c r="AI375" s="222"/>
      <c r="AJ375" s="222"/>
      <c r="AK375" s="222"/>
      <c r="AL375" s="5"/>
      <c r="AM375" s="5"/>
      <c r="AN375" s="5"/>
      <c r="AO375" s="5"/>
      <c r="AP375" s="5"/>
      <c r="AQ375" s="221"/>
      <c r="AR375" s="86"/>
    </row>
    <row r="376" spans="1:44" s="22" customFormat="1" ht="21.95" customHeight="1" x14ac:dyDescent="0.25">
      <c r="A376" s="120">
        <v>5743120010</v>
      </c>
      <c r="B376" s="86" t="s">
        <v>1039</v>
      </c>
      <c r="C376" s="4"/>
      <c r="D376" s="4" t="s">
        <v>1040</v>
      </c>
      <c r="E376" s="4"/>
      <c r="F376" s="4" t="s">
        <v>1689</v>
      </c>
      <c r="G376" s="93">
        <v>0</v>
      </c>
      <c r="H376" s="93">
        <v>0</v>
      </c>
      <c r="I376" s="93">
        <v>7.0000000000000001E-3</v>
      </c>
      <c r="J376" s="135">
        <v>0.03</v>
      </c>
      <c r="K376" s="135">
        <v>0.09</v>
      </c>
      <c r="L376" s="147">
        <v>0</v>
      </c>
      <c r="M376" s="84">
        <v>0</v>
      </c>
      <c r="N376" s="84">
        <v>0</v>
      </c>
      <c r="O376" s="84">
        <v>7.0000000000000001E-3</v>
      </c>
      <c r="P376" s="84">
        <v>0.02</v>
      </c>
      <c r="Q376" s="84">
        <v>0.03</v>
      </c>
      <c r="R376" s="147">
        <v>0.06</v>
      </c>
      <c r="S376" s="84">
        <v>0</v>
      </c>
      <c r="T376" s="84">
        <v>0</v>
      </c>
      <c r="U376" s="84">
        <v>0</v>
      </c>
      <c r="V376" s="84">
        <v>0.02</v>
      </c>
      <c r="W376" s="84">
        <v>0.03</v>
      </c>
      <c r="X376" s="84">
        <v>0.03</v>
      </c>
      <c r="Y376" s="228">
        <v>3.43</v>
      </c>
      <c r="Z376" s="222">
        <f>Y376*G376</f>
        <v>0</v>
      </c>
      <c r="AA376" s="222">
        <f>Y376*H376</f>
        <v>0</v>
      </c>
      <c r="AB376" s="222">
        <f>Y376*I376</f>
        <v>2.401E-2</v>
      </c>
      <c r="AC376" s="222">
        <f>Y376*J376</f>
        <v>0.10290000000000001</v>
      </c>
      <c r="AD376" s="222">
        <f>Y376*K376</f>
        <v>0.30870000000000003</v>
      </c>
      <c r="AE376" s="222">
        <f>Y376*L376</f>
        <v>0</v>
      </c>
      <c r="AF376" s="222">
        <f>Y376*M376</f>
        <v>0</v>
      </c>
      <c r="AG376" s="222">
        <f>Y376*N376</f>
        <v>0</v>
      </c>
      <c r="AH376" s="222">
        <f>Y376*O376</f>
        <v>2.401E-2</v>
      </c>
      <c r="AI376" s="222">
        <f>Y376*P376</f>
        <v>6.8600000000000008E-2</v>
      </c>
      <c r="AJ376" s="222">
        <f>Y376*Q376</f>
        <v>0.10290000000000001</v>
      </c>
      <c r="AK376" s="222">
        <f>Y376*R376</f>
        <v>0.20580000000000001</v>
      </c>
      <c r="AL376" s="5">
        <f>Y376*S376</f>
        <v>0</v>
      </c>
      <c r="AM376" s="5">
        <f>Y376*T376</f>
        <v>0</v>
      </c>
      <c r="AN376" s="5">
        <f>Y376*U376</f>
        <v>0</v>
      </c>
      <c r="AO376" s="5">
        <f>Y376*V376</f>
        <v>6.8600000000000008E-2</v>
      </c>
      <c r="AP376" s="5">
        <f>Y376*W376</f>
        <v>0.10290000000000001</v>
      </c>
      <c r="AQ376" s="221">
        <f>Y376*X376</f>
        <v>0.10290000000000001</v>
      </c>
      <c r="AR376" s="86"/>
    </row>
    <row r="377" spans="1:44" s="22" customFormat="1" ht="21.95" customHeight="1" x14ac:dyDescent="0.25">
      <c r="A377" s="120"/>
      <c r="B377" s="111" t="s">
        <v>1041</v>
      </c>
      <c r="C377" s="4"/>
      <c r="D377" s="4"/>
      <c r="E377" s="4"/>
      <c r="F377" s="4"/>
      <c r="G377" s="84"/>
      <c r="H377" s="84"/>
      <c r="I377" s="84"/>
      <c r="J377" s="84"/>
      <c r="K377" s="84"/>
      <c r="L377" s="147"/>
      <c r="M377" s="84"/>
      <c r="N377" s="84"/>
      <c r="O377" s="84"/>
      <c r="P377" s="84"/>
      <c r="Q377" s="84"/>
      <c r="R377" s="147"/>
      <c r="S377" s="84"/>
      <c r="T377" s="84"/>
      <c r="U377" s="84"/>
      <c r="V377" s="84"/>
      <c r="W377" s="84"/>
      <c r="X377" s="147"/>
      <c r="Y377" s="221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5"/>
      <c r="AM377" s="5"/>
      <c r="AN377" s="5"/>
      <c r="AO377" s="5"/>
      <c r="AP377" s="5"/>
      <c r="AQ377" s="221"/>
      <c r="AR377" s="86"/>
    </row>
    <row r="378" spans="1:44" s="22" customFormat="1" ht="21.95" customHeight="1" x14ac:dyDescent="0.25">
      <c r="A378" s="120"/>
      <c r="B378" s="82" t="s">
        <v>1042</v>
      </c>
      <c r="C378" s="4"/>
      <c r="D378" s="4"/>
      <c r="E378" s="4"/>
      <c r="F378" s="4"/>
      <c r="G378" s="84"/>
      <c r="H378" s="84"/>
      <c r="I378" s="84"/>
      <c r="J378" s="84"/>
      <c r="K378" s="84"/>
      <c r="L378" s="147"/>
      <c r="M378" s="84"/>
      <c r="N378" s="84"/>
      <c r="O378" s="84"/>
      <c r="P378" s="84"/>
      <c r="Q378" s="84"/>
      <c r="R378" s="147"/>
      <c r="S378" s="84"/>
      <c r="T378" s="84"/>
      <c r="U378" s="84"/>
      <c r="V378" s="84"/>
      <c r="W378" s="84"/>
      <c r="X378" s="147"/>
      <c r="Y378" s="221"/>
      <c r="Z378" s="222"/>
      <c r="AA378" s="222"/>
      <c r="AB378" s="222"/>
      <c r="AC378" s="222"/>
      <c r="AD378" s="222"/>
      <c r="AE378" s="222"/>
      <c r="AF378" s="222"/>
      <c r="AG378" s="222"/>
      <c r="AH378" s="222"/>
      <c r="AI378" s="222"/>
      <c r="AJ378" s="222"/>
      <c r="AK378" s="222"/>
      <c r="AL378" s="5"/>
      <c r="AM378" s="5"/>
      <c r="AN378" s="5"/>
      <c r="AO378" s="5"/>
      <c r="AP378" s="5"/>
      <c r="AQ378" s="221"/>
      <c r="AR378" s="86"/>
    </row>
    <row r="379" spans="1:44" s="22" customFormat="1" ht="21.95" customHeight="1" x14ac:dyDescent="0.25">
      <c r="A379" s="120">
        <v>5771140004</v>
      </c>
      <c r="B379" s="86" t="s">
        <v>1042</v>
      </c>
      <c r="C379" s="4" t="s">
        <v>1043</v>
      </c>
      <c r="D379" s="4" t="s">
        <v>1044</v>
      </c>
      <c r="E379" s="12" t="s">
        <v>1045</v>
      </c>
      <c r="F379" s="4" t="s">
        <v>1814</v>
      </c>
      <c r="G379" s="84">
        <v>0</v>
      </c>
      <c r="H379" s="84">
        <v>0</v>
      </c>
      <c r="I379" s="84">
        <v>0.04</v>
      </c>
      <c r="J379" s="84">
        <v>0.15</v>
      </c>
      <c r="K379" s="84">
        <v>0.46</v>
      </c>
      <c r="L379" s="147">
        <v>0</v>
      </c>
      <c r="M379" s="84">
        <v>0</v>
      </c>
      <c r="N379" s="84">
        <v>0</v>
      </c>
      <c r="O379" s="84">
        <v>0.03</v>
      </c>
      <c r="P379" s="84">
        <v>0.2</v>
      </c>
      <c r="Q379" s="84">
        <v>1.2</v>
      </c>
      <c r="R379" s="147">
        <v>2.2000000000000002</v>
      </c>
      <c r="S379" s="84">
        <v>0</v>
      </c>
      <c r="T379" s="84">
        <v>0</v>
      </c>
      <c r="U379" s="84">
        <v>0.03</v>
      </c>
      <c r="V379" s="84">
        <v>0.2</v>
      </c>
      <c r="W379" s="84">
        <v>1.2</v>
      </c>
      <c r="X379" s="147">
        <v>1.3</v>
      </c>
      <c r="Y379" s="221">
        <v>64.63</v>
      </c>
      <c r="Z379" s="222">
        <f>Y379*G379</f>
        <v>0</v>
      </c>
      <c r="AA379" s="222">
        <f>Y379*H379</f>
        <v>0</v>
      </c>
      <c r="AB379" s="222">
        <f>Y379*I379</f>
        <v>2.5851999999999999</v>
      </c>
      <c r="AC379" s="222">
        <f>Y379*J379</f>
        <v>9.6944999999999997</v>
      </c>
      <c r="AD379" s="222">
        <f>Y379*K379</f>
        <v>29.729800000000001</v>
      </c>
      <c r="AE379" s="222">
        <f>Y379*L379</f>
        <v>0</v>
      </c>
      <c r="AF379" s="222">
        <f>Y379*M379</f>
        <v>0</v>
      </c>
      <c r="AG379" s="222">
        <f>Y379*N379</f>
        <v>0</v>
      </c>
      <c r="AH379" s="222">
        <f>Y379*O379</f>
        <v>1.9388999999999998</v>
      </c>
      <c r="AI379" s="222">
        <f>Y379*P379</f>
        <v>12.926</v>
      </c>
      <c r="AJ379" s="222">
        <f>Y379*Q379</f>
        <v>77.555999999999997</v>
      </c>
      <c r="AK379" s="222">
        <f>Y379*R379</f>
        <v>142.18600000000001</v>
      </c>
      <c r="AL379" s="5">
        <f>Y379*S379</f>
        <v>0</v>
      </c>
      <c r="AM379" s="5">
        <f>Y379*T379</f>
        <v>0</v>
      </c>
      <c r="AN379" s="5">
        <f>Y379*U379</f>
        <v>1.9388999999999998</v>
      </c>
      <c r="AO379" s="5">
        <f>Y379*V379</f>
        <v>12.926</v>
      </c>
      <c r="AP379" s="5">
        <f>Y379*W379</f>
        <v>77.555999999999997</v>
      </c>
      <c r="AQ379" s="221">
        <f>Y379*X379</f>
        <v>84.018999999999991</v>
      </c>
      <c r="AR379" s="86"/>
    </row>
    <row r="380" spans="1:44" s="22" customFormat="1" ht="21.95" customHeight="1" x14ac:dyDescent="0.25">
      <c r="A380" s="120"/>
      <c r="B380" s="111" t="s">
        <v>1046</v>
      </c>
      <c r="C380" s="4"/>
      <c r="D380" s="4"/>
      <c r="E380" s="4"/>
      <c r="F380" s="4"/>
      <c r="G380" s="84"/>
      <c r="H380" s="84"/>
      <c r="I380" s="84"/>
      <c r="J380" s="84"/>
      <c r="K380" s="84"/>
      <c r="L380" s="147"/>
      <c r="M380" s="84"/>
      <c r="N380" s="84"/>
      <c r="O380" s="84"/>
      <c r="P380" s="84"/>
      <c r="Q380" s="84"/>
      <c r="R380" s="147"/>
      <c r="S380" s="84"/>
      <c r="T380" s="84"/>
      <c r="U380" s="84"/>
      <c r="V380" s="84"/>
      <c r="W380" s="84"/>
      <c r="X380" s="147"/>
      <c r="Y380" s="221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5"/>
      <c r="AM380" s="5"/>
      <c r="AN380" s="5"/>
      <c r="AO380" s="5"/>
      <c r="AP380" s="5"/>
      <c r="AQ380" s="221"/>
      <c r="AR380" s="86"/>
    </row>
    <row r="381" spans="1:44" s="22" customFormat="1" ht="21.95" customHeight="1" x14ac:dyDescent="0.25">
      <c r="A381" s="120"/>
      <c r="B381" s="82" t="s">
        <v>1047</v>
      </c>
      <c r="C381" s="4"/>
      <c r="D381" s="4"/>
      <c r="E381" s="4"/>
      <c r="F381" s="4"/>
      <c r="G381" s="84"/>
      <c r="H381" s="84"/>
      <c r="I381" s="84"/>
      <c r="J381" s="84"/>
      <c r="K381" s="84"/>
      <c r="L381" s="147"/>
      <c r="M381" s="84"/>
      <c r="N381" s="84"/>
      <c r="O381" s="84"/>
      <c r="P381" s="84"/>
      <c r="Q381" s="84"/>
      <c r="R381" s="147"/>
      <c r="S381" s="84"/>
      <c r="T381" s="84"/>
      <c r="U381" s="84"/>
      <c r="V381" s="84"/>
      <c r="W381" s="84"/>
      <c r="X381" s="147"/>
      <c r="Y381" s="221"/>
      <c r="Z381" s="222"/>
      <c r="AA381" s="222"/>
      <c r="AB381" s="222"/>
      <c r="AC381" s="222"/>
      <c r="AD381" s="222"/>
      <c r="AE381" s="222"/>
      <c r="AF381" s="222"/>
      <c r="AG381" s="222"/>
      <c r="AH381" s="222"/>
      <c r="AI381" s="222"/>
      <c r="AJ381" s="222"/>
      <c r="AK381" s="222"/>
      <c r="AL381" s="5"/>
      <c r="AM381" s="5"/>
      <c r="AN381" s="5"/>
      <c r="AO381" s="5"/>
      <c r="AP381" s="5"/>
      <c r="AQ381" s="221"/>
      <c r="AR381" s="86"/>
    </row>
    <row r="382" spans="1:44" s="22" customFormat="1" ht="21.95" customHeight="1" x14ac:dyDescent="0.25">
      <c r="A382" s="120">
        <v>5789100019</v>
      </c>
      <c r="B382" s="86" t="s">
        <v>1048</v>
      </c>
      <c r="C382" s="4" t="s">
        <v>1049</v>
      </c>
      <c r="D382" s="4" t="s">
        <v>1050</v>
      </c>
      <c r="E382" s="4">
        <v>4</v>
      </c>
      <c r="F382" s="4" t="s">
        <v>1689</v>
      </c>
      <c r="G382" s="84">
        <v>0</v>
      </c>
      <c r="H382" s="84">
        <v>0</v>
      </c>
      <c r="I382" s="84">
        <v>0</v>
      </c>
      <c r="J382" s="84">
        <v>0</v>
      </c>
      <c r="K382" s="84">
        <v>0</v>
      </c>
      <c r="L382" s="84">
        <v>0</v>
      </c>
      <c r="M382" s="84">
        <v>0</v>
      </c>
      <c r="N382" s="84">
        <v>0</v>
      </c>
      <c r="O382" s="84">
        <v>0.05</v>
      </c>
      <c r="P382" s="84">
        <v>0.2</v>
      </c>
      <c r="Q382" s="84">
        <v>0.21</v>
      </c>
      <c r="R382" s="147">
        <v>0.22</v>
      </c>
      <c r="S382" s="84">
        <v>0</v>
      </c>
      <c r="T382" s="84">
        <v>0</v>
      </c>
      <c r="U382" s="84">
        <v>0</v>
      </c>
      <c r="V382" s="84">
        <v>0.2</v>
      </c>
      <c r="W382" s="84">
        <v>0.21</v>
      </c>
      <c r="X382" s="84">
        <v>0.21</v>
      </c>
      <c r="Y382" s="222">
        <v>14.8</v>
      </c>
      <c r="Z382" s="222">
        <f>Y382*G382</f>
        <v>0</v>
      </c>
      <c r="AA382" s="222">
        <f>Y382*H382</f>
        <v>0</v>
      </c>
      <c r="AB382" s="222">
        <f>Y382*I382</f>
        <v>0</v>
      </c>
      <c r="AC382" s="222">
        <f>Y382*J382</f>
        <v>0</v>
      </c>
      <c r="AD382" s="222">
        <f>Y382*K382</f>
        <v>0</v>
      </c>
      <c r="AE382" s="222">
        <f>Y382*L382</f>
        <v>0</v>
      </c>
      <c r="AF382" s="222">
        <f>Y382*M382</f>
        <v>0</v>
      </c>
      <c r="AG382" s="222">
        <f>Y382*N382</f>
        <v>0</v>
      </c>
      <c r="AH382" s="222">
        <f>Y382*O382</f>
        <v>0.7400000000000001</v>
      </c>
      <c r="AI382" s="222">
        <f>Y382*P382</f>
        <v>2.9600000000000004</v>
      </c>
      <c r="AJ382" s="222">
        <f>Y382*Q382</f>
        <v>3.1080000000000001</v>
      </c>
      <c r="AK382" s="222">
        <f>Y382*R382</f>
        <v>3.2560000000000002</v>
      </c>
      <c r="AL382" s="5">
        <f>Y382*S382</f>
        <v>0</v>
      </c>
      <c r="AM382" s="5">
        <f>Y382*T382</f>
        <v>0</v>
      </c>
      <c r="AN382" s="5">
        <f>Y382*U382</f>
        <v>0</v>
      </c>
      <c r="AO382" s="5">
        <f>Y382*V382</f>
        <v>2.9600000000000004</v>
      </c>
      <c r="AP382" s="5">
        <f>Y382*W382</f>
        <v>3.1080000000000001</v>
      </c>
      <c r="AQ382" s="221">
        <f>Y382*X382</f>
        <v>3.1080000000000001</v>
      </c>
      <c r="AR382" s="86"/>
    </row>
    <row r="383" spans="1:44" s="22" customFormat="1" ht="21.95" customHeight="1" x14ac:dyDescent="0.25">
      <c r="A383" s="120"/>
      <c r="B383" s="111" t="s">
        <v>1051</v>
      </c>
      <c r="C383" s="4"/>
      <c r="D383" s="4"/>
      <c r="E383" s="4"/>
      <c r="F383" s="4"/>
      <c r="G383" s="84"/>
      <c r="H383" s="84"/>
      <c r="I383" s="84"/>
      <c r="J383" s="84"/>
      <c r="K383" s="84"/>
      <c r="L383" s="147"/>
      <c r="M383" s="84"/>
      <c r="N383" s="84"/>
      <c r="O383" s="84"/>
      <c r="P383" s="84"/>
      <c r="Q383" s="84"/>
      <c r="R383" s="147"/>
      <c r="S383" s="84"/>
      <c r="T383" s="84"/>
      <c r="U383" s="84"/>
      <c r="V383" s="84"/>
      <c r="W383" s="84"/>
      <c r="X383" s="147"/>
      <c r="Y383" s="221"/>
      <c r="Z383" s="222"/>
      <c r="AA383" s="222"/>
      <c r="AB383" s="222"/>
      <c r="AC383" s="222"/>
      <c r="AD383" s="222"/>
      <c r="AE383" s="222"/>
      <c r="AF383" s="222"/>
      <c r="AG383" s="222"/>
      <c r="AH383" s="222"/>
      <c r="AI383" s="222"/>
      <c r="AJ383" s="222"/>
      <c r="AK383" s="222"/>
      <c r="AL383" s="5"/>
      <c r="AM383" s="5"/>
      <c r="AN383" s="5"/>
      <c r="AO383" s="5"/>
      <c r="AP383" s="5"/>
      <c r="AQ383" s="221"/>
      <c r="AR383" s="86"/>
    </row>
    <row r="384" spans="1:44" s="22" customFormat="1" ht="21.95" customHeight="1" x14ac:dyDescent="0.25">
      <c r="A384" s="120"/>
      <c r="B384" s="111" t="s">
        <v>1052</v>
      </c>
      <c r="C384" s="4"/>
      <c r="D384" s="4"/>
      <c r="E384" s="4"/>
      <c r="F384" s="4"/>
      <c r="G384" s="84"/>
      <c r="H384" s="84"/>
      <c r="I384" s="84"/>
      <c r="J384" s="84"/>
      <c r="K384" s="84"/>
      <c r="L384" s="147"/>
      <c r="M384" s="84"/>
      <c r="N384" s="84"/>
      <c r="O384" s="84"/>
      <c r="P384" s="84"/>
      <c r="Q384" s="84"/>
      <c r="R384" s="147"/>
      <c r="S384" s="84"/>
      <c r="T384" s="84"/>
      <c r="U384" s="84"/>
      <c r="V384" s="84"/>
      <c r="W384" s="84"/>
      <c r="X384" s="147"/>
      <c r="Y384" s="221"/>
      <c r="Z384" s="222"/>
      <c r="AA384" s="222"/>
      <c r="AB384" s="222"/>
      <c r="AC384" s="222"/>
      <c r="AD384" s="222"/>
      <c r="AE384" s="222"/>
      <c r="AF384" s="222"/>
      <c r="AG384" s="222"/>
      <c r="AH384" s="222"/>
      <c r="AI384" s="222"/>
      <c r="AJ384" s="222"/>
      <c r="AK384" s="222"/>
      <c r="AL384" s="5"/>
      <c r="AM384" s="5"/>
      <c r="AN384" s="5"/>
      <c r="AO384" s="5"/>
      <c r="AP384" s="5"/>
      <c r="AQ384" s="221"/>
      <c r="AR384" s="86"/>
    </row>
    <row r="385" spans="1:44" s="22" customFormat="1" ht="21.95" customHeight="1" x14ac:dyDescent="0.25">
      <c r="A385" s="120"/>
      <c r="B385" s="82" t="s">
        <v>1053</v>
      </c>
      <c r="C385" s="4"/>
      <c r="D385" s="4"/>
      <c r="E385" s="4"/>
      <c r="F385" s="4"/>
      <c r="G385" s="84"/>
      <c r="H385" s="84"/>
      <c r="I385" s="84"/>
      <c r="J385" s="84"/>
      <c r="K385" s="84"/>
      <c r="L385" s="147"/>
      <c r="M385" s="84"/>
      <c r="N385" s="84"/>
      <c r="O385" s="84"/>
      <c r="P385" s="84"/>
      <c r="Q385" s="84"/>
      <c r="R385" s="147"/>
      <c r="S385" s="84"/>
      <c r="T385" s="84"/>
      <c r="U385" s="84"/>
      <c r="V385" s="84"/>
      <c r="W385" s="84"/>
      <c r="X385" s="147"/>
      <c r="Y385" s="221"/>
      <c r="Z385" s="222"/>
      <c r="AA385" s="222"/>
      <c r="AB385" s="222"/>
      <c r="AC385" s="222"/>
      <c r="AD385" s="222"/>
      <c r="AE385" s="222"/>
      <c r="AF385" s="222"/>
      <c r="AG385" s="222"/>
      <c r="AH385" s="222"/>
      <c r="AI385" s="222"/>
      <c r="AJ385" s="222"/>
      <c r="AK385" s="222"/>
      <c r="AL385" s="5"/>
      <c r="AM385" s="5"/>
      <c r="AN385" s="5"/>
      <c r="AO385" s="5"/>
      <c r="AP385" s="5"/>
      <c r="AQ385" s="221"/>
      <c r="AR385" s="86"/>
    </row>
    <row r="386" spans="1:44" s="22" customFormat="1" ht="21.95" customHeight="1" x14ac:dyDescent="0.25">
      <c r="A386" s="120">
        <v>5911410102</v>
      </c>
      <c r="B386" s="86" t="s">
        <v>1054</v>
      </c>
      <c r="C386" s="4" t="s">
        <v>1055</v>
      </c>
      <c r="D386" s="4" t="s">
        <v>1056</v>
      </c>
      <c r="E386" s="4">
        <v>4</v>
      </c>
      <c r="F386" s="4" t="s">
        <v>1814</v>
      </c>
      <c r="G386" s="93">
        <v>0</v>
      </c>
      <c r="H386" s="93">
        <v>0</v>
      </c>
      <c r="I386" s="93">
        <v>6.0000000000000001E-3</v>
      </c>
      <c r="J386" s="135">
        <v>0.02</v>
      </c>
      <c r="K386" s="135">
        <v>0.75</v>
      </c>
      <c r="L386" s="147">
        <v>0</v>
      </c>
      <c r="M386" s="84">
        <v>0</v>
      </c>
      <c r="N386" s="84">
        <v>0</v>
      </c>
      <c r="O386" s="84">
        <v>0</v>
      </c>
      <c r="P386" s="84">
        <v>6.0000000000000001E-3</v>
      </c>
      <c r="Q386" s="84">
        <v>8.9999999999999993E-3</v>
      </c>
      <c r="R386" s="147">
        <v>0.01</v>
      </c>
      <c r="S386" s="84">
        <v>0</v>
      </c>
      <c r="T386" s="84">
        <v>0</v>
      </c>
      <c r="U386" s="84">
        <v>0</v>
      </c>
      <c r="V386" s="84">
        <v>6.0000000000000001E-3</v>
      </c>
      <c r="W386" s="84">
        <v>8.9999999999999993E-3</v>
      </c>
      <c r="X386" s="84">
        <v>8.9999999999999993E-3</v>
      </c>
      <c r="Y386" s="222">
        <v>134.83000000000001</v>
      </c>
      <c r="Z386" s="222">
        <f>Y386*G386</f>
        <v>0</v>
      </c>
      <c r="AA386" s="222">
        <f>Y386*H386</f>
        <v>0</v>
      </c>
      <c r="AB386" s="222">
        <f>Y386*I386</f>
        <v>0.80898000000000014</v>
      </c>
      <c r="AC386" s="222">
        <f>Y386*J386</f>
        <v>2.6966000000000001</v>
      </c>
      <c r="AD386" s="222">
        <f>Y386*K386</f>
        <v>101.1225</v>
      </c>
      <c r="AE386" s="222">
        <f>Y386*L386</f>
        <v>0</v>
      </c>
      <c r="AF386" s="222">
        <f>Y386*M386</f>
        <v>0</v>
      </c>
      <c r="AG386" s="222">
        <f>Y386*N386</f>
        <v>0</v>
      </c>
      <c r="AH386" s="222">
        <f>Y386*O386</f>
        <v>0</v>
      </c>
      <c r="AI386" s="222">
        <f>Y386*P386</f>
        <v>0.80898000000000014</v>
      </c>
      <c r="AJ386" s="222">
        <f>Y386*Q386</f>
        <v>1.21347</v>
      </c>
      <c r="AK386" s="222">
        <f>Y386*R386</f>
        <v>1.3483000000000001</v>
      </c>
      <c r="AL386" s="5">
        <f>Y386*S386</f>
        <v>0</v>
      </c>
      <c r="AM386" s="5">
        <f>Y386*T386</f>
        <v>0</v>
      </c>
      <c r="AN386" s="5">
        <f>Y386*U386</f>
        <v>0</v>
      </c>
      <c r="AO386" s="5">
        <f>Y386*V386</f>
        <v>0.80898000000000014</v>
      </c>
      <c r="AP386" s="5">
        <f>Y386*W386</f>
        <v>1.21347</v>
      </c>
      <c r="AQ386" s="221">
        <f>Y386*X386</f>
        <v>1.21347</v>
      </c>
      <c r="AR386" s="86"/>
    </row>
    <row r="387" spans="1:44" s="22" customFormat="1" ht="21.95" customHeight="1" x14ac:dyDescent="0.25">
      <c r="A387" s="120"/>
      <c r="B387" s="111" t="s">
        <v>1057</v>
      </c>
      <c r="C387" s="4"/>
      <c r="D387" s="4"/>
      <c r="E387" s="4"/>
      <c r="F387" s="4"/>
      <c r="G387" s="84"/>
      <c r="H387" s="84"/>
      <c r="I387" s="84"/>
      <c r="J387" s="84"/>
      <c r="K387" s="84"/>
      <c r="L387" s="147"/>
      <c r="M387" s="84"/>
      <c r="N387" s="84"/>
      <c r="O387" s="84"/>
      <c r="P387" s="84"/>
      <c r="Q387" s="84"/>
      <c r="R387" s="147"/>
      <c r="S387" s="84"/>
      <c r="T387" s="84"/>
      <c r="U387" s="84"/>
      <c r="V387" s="84"/>
      <c r="W387" s="84"/>
      <c r="X387" s="147"/>
      <c r="Y387" s="221"/>
      <c r="Z387" s="222"/>
      <c r="AA387" s="222"/>
      <c r="AB387" s="222"/>
      <c r="AC387" s="222"/>
      <c r="AD387" s="222"/>
      <c r="AE387" s="222"/>
      <c r="AF387" s="222"/>
      <c r="AG387" s="222"/>
      <c r="AH387" s="222"/>
      <c r="AI387" s="222"/>
      <c r="AJ387" s="222"/>
      <c r="AK387" s="222"/>
      <c r="AL387" s="5"/>
      <c r="AM387" s="5"/>
      <c r="AN387" s="5"/>
      <c r="AO387" s="5"/>
      <c r="AP387" s="5"/>
      <c r="AQ387" s="221"/>
      <c r="AR387" s="86"/>
    </row>
    <row r="388" spans="1:44" s="22" customFormat="1" ht="21.95" customHeight="1" x14ac:dyDescent="0.25">
      <c r="A388" s="120"/>
      <c r="B388" s="82" t="s">
        <v>1058</v>
      </c>
      <c r="C388" s="4"/>
      <c r="D388" s="4"/>
      <c r="E388" s="4"/>
      <c r="F388" s="4"/>
      <c r="G388" s="84"/>
      <c r="H388" s="84"/>
      <c r="I388" s="84"/>
      <c r="J388" s="84"/>
      <c r="K388" s="84"/>
      <c r="L388" s="147"/>
      <c r="M388" s="84"/>
      <c r="N388" s="84"/>
      <c r="O388" s="84"/>
      <c r="P388" s="84"/>
      <c r="Q388" s="84"/>
      <c r="R388" s="147"/>
      <c r="S388" s="84"/>
      <c r="T388" s="84"/>
      <c r="U388" s="84"/>
      <c r="V388" s="84"/>
      <c r="W388" s="84"/>
      <c r="X388" s="147"/>
      <c r="Y388" s="221"/>
      <c r="Z388" s="222"/>
      <c r="AA388" s="222"/>
      <c r="AB388" s="222"/>
      <c r="AC388" s="222"/>
      <c r="AD388" s="222"/>
      <c r="AE388" s="222"/>
      <c r="AF388" s="222"/>
      <c r="AG388" s="222"/>
      <c r="AH388" s="222"/>
      <c r="AI388" s="222"/>
      <c r="AJ388" s="222"/>
      <c r="AK388" s="222"/>
      <c r="AL388" s="5"/>
      <c r="AM388" s="5"/>
      <c r="AN388" s="5"/>
      <c r="AO388" s="5"/>
      <c r="AP388" s="5"/>
      <c r="AQ388" s="221"/>
      <c r="AR388" s="86"/>
    </row>
    <row r="389" spans="1:44" s="22" customFormat="1" ht="21.95" customHeight="1" x14ac:dyDescent="0.25">
      <c r="A389" s="120">
        <v>5923300004</v>
      </c>
      <c r="B389" s="86" t="s">
        <v>1059</v>
      </c>
      <c r="C389" s="4" t="s">
        <v>1060</v>
      </c>
      <c r="D389" s="4" t="s">
        <v>1061</v>
      </c>
      <c r="E389" s="4" t="s">
        <v>1062</v>
      </c>
      <c r="F389" s="4" t="s">
        <v>1814</v>
      </c>
      <c r="G389" s="93">
        <v>0</v>
      </c>
      <c r="H389" s="93">
        <v>0</v>
      </c>
      <c r="I389" s="93">
        <v>1.4999999999999999E-2</v>
      </c>
      <c r="J389" s="135">
        <v>7.0000000000000007E-2</v>
      </c>
      <c r="K389" s="135">
        <v>0.2</v>
      </c>
      <c r="L389" s="147">
        <v>0</v>
      </c>
      <c r="M389" s="84">
        <v>0</v>
      </c>
      <c r="N389" s="84">
        <v>0</v>
      </c>
      <c r="O389" s="84">
        <v>0.01</v>
      </c>
      <c r="P389" s="84">
        <v>0.04</v>
      </c>
      <c r="Q389" s="84">
        <v>4.4999999999999998E-2</v>
      </c>
      <c r="R389" s="147">
        <v>0.05</v>
      </c>
      <c r="S389" s="84">
        <v>0</v>
      </c>
      <c r="T389" s="84">
        <v>0</v>
      </c>
      <c r="U389" s="84">
        <v>0</v>
      </c>
      <c r="V389" s="84">
        <v>0.04</v>
      </c>
      <c r="W389" s="84">
        <v>4.4999999999999998E-2</v>
      </c>
      <c r="X389" s="84">
        <v>4.4999999999999998E-2</v>
      </c>
      <c r="Y389" s="221">
        <v>546.37</v>
      </c>
      <c r="Z389" s="222">
        <f>Y389*G389</f>
        <v>0</v>
      </c>
      <c r="AA389" s="222">
        <f>Y389*H389</f>
        <v>0</v>
      </c>
      <c r="AB389" s="222">
        <f>Y389*I389</f>
        <v>8.195549999999999</v>
      </c>
      <c r="AC389" s="222">
        <f>Y389*J389</f>
        <v>38.245900000000006</v>
      </c>
      <c r="AD389" s="222">
        <f>Y389*K389</f>
        <v>109.274</v>
      </c>
      <c r="AE389" s="222">
        <f>Y389*L389</f>
        <v>0</v>
      </c>
      <c r="AF389" s="222">
        <f>Y389*M389</f>
        <v>0</v>
      </c>
      <c r="AG389" s="222">
        <f>Y389*N389</f>
        <v>0</v>
      </c>
      <c r="AH389" s="222">
        <f>Y389*O389</f>
        <v>5.4637000000000002</v>
      </c>
      <c r="AI389" s="222">
        <f>Y389*P389</f>
        <v>21.854800000000001</v>
      </c>
      <c r="AJ389" s="222">
        <f>Y389*Q389</f>
        <v>24.586649999999999</v>
      </c>
      <c r="AK389" s="222">
        <f>Y389*R389</f>
        <v>27.3185</v>
      </c>
      <c r="AL389" s="5">
        <f>Y389*S389</f>
        <v>0</v>
      </c>
      <c r="AM389" s="5">
        <f>Y389*T389</f>
        <v>0</v>
      </c>
      <c r="AN389" s="5">
        <f>Y389*U389</f>
        <v>0</v>
      </c>
      <c r="AO389" s="5">
        <f>Y389*V389</f>
        <v>21.854800000000001</v>
      </c>
      <c r="AP389" s="5">
        <f>Y389*W389</f>
        <v>24.586649999999999</v>
      </c>
      <c r="AQ389" s="221">
        <f>Y389*X389</f>
        <v>24.586649999999999</v>
      </c>
      <c r="AR389" s="86"/>
    </row>
    <row r="390" spans="1:44" s="22" customFormat="1" ht="21.95" customHeight="1" x14ac:dyDescent="0.25">
      <c r="A390" s="120"/>
      <c r="B390" s="111" t="s">
        <v>1063</v>
      </c>
      <c r="C390" s="4"/>
      <c r="D390" s="4"/>
      <c r="E390" s="4"/>
      <c r="F390" s="4"/>
      <c r="G390" s="84"/>
      <c r="H390" s="84"/>
      <c r="I390" s="84"/>
      <c r="J390" s="84"/>
      <c r="K390" s="84"/>
      <c r="L390" s="147"/>
      <c r="M390" s="84"/>
      <c r="N390" s="84"/>
      <c r="O390" s="84"/>
      <c r="P390" s="84"/>
      <c r="Q390" s="84"/>
      <c r="R390" s="147"/>
      <c r="S390" s="84"/>
      <c r="T390" s="84"/>
      <c r="U390" s="84"/>
      <c r="V390" s="84"/>
      <c r="W390" s="84"/>
      <c r="X390" s="147"/>
      <c r="Y390" s="221"/>
      <c r="Z390" s="222"/>
      <c r="AA390" s="222"/>
      <c r="AB390" s="222"/>
      <c r="AC390" s="222"/>
      <c r="AD390" s="222"/>
      <c r="AE390" s="222"/>
      <c r="AF390" s="222"/>
      <c r="AG390" s="222"/>
      <c r="AH390" s="222"/>
      <c r="AI390" s="222"/>
      <c r="AJ390" s="222"/>
      <c r="AK390" s="222"/>
      <c r="AL390" s="5"/>
      <c r="AM390" s="5"/>
      <c r="AN390" s="5"/>
      <c r="AO390" s="5"/>
      <c r="AP390" s="5"/>
      <c r="AQ390" s="221"/>
      <c r="AR390" s="86"/>
    </row>
    <row r="391" spans="1:44" s="22" customFormat="1" ht="21.95" customHeight="1" x14ac:dyDescent="0.25">
      <c r="A391" s="120"/>
      <c r="B391" s="111" t="s">
        <v>1064</v>
      </c>
      <c r="C391" s="4"/>
      <c r="D391" s="4"/>
      <c r="E391" s="4"/>
      <c r="F391" s="4"/>
      <c r="G391" s="84"/>
      <c r="H391" s="84"/>
      <c r="I391" s="84"/>
      <c r="J391" s="84"/>
      <c r="K391" s="84"/>
      <c r="L391" s="147"/>
      <c r="M391" s="84"/>
      <c r="N391" s="84"/>
      <c r="O391" s="84"/>
      <c r="P391" s="84"/>
      <c r="Q391" s="84"/>
      <c r="R391" s="147"/>
      <c r="S391" s="84"/>
      <c r="T391" s="84"/>
      <c r="U391" s="84"/>
      <c r="V391" s="84"/>
      <c r="W391" s="84"/>
      <c r="X391" s="147"/>
      <c r="Y391" s="221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5"/>
      <c r="AM391" s="5"/>
      <c r="AN391" s="5"/>
      <c r="AO391" s="5"/>
      <c r="AP391" s="5"/>
      <c r="AQ391" s="221"/>
      <c r="AR391" s="86"/>
    </row>
    <row r="392" spans="1:44" s="22" customFormat="1" ht="21.95" customHeight="1" x14ac:dyDescent="0.25">
      <c r="A392" s="120"/>
      <c r="B392" s="82" t="s">
        <v>1065</v>
      </c>
      <c r="C392" s="4"/>
      <c r="D392" s="4"/>
      <c r="E392" s="4"/>
      <c r="F392" s="4"/>
      <c r="G392" s="84"/>
      <c r="H392" s="84"/>
      <c r="I392" s="84"/>
      <c r="J392" s="84"/>
      <c r="K392" s="84"/>
      <c r="L392" s="147"/>
      <c r="M392" s="84"/>
      <c r="N392" s="84"/>
      <c r="O392" s="84"/>
      <c r="P392" s="84"/>
      <c r="Q392" s="84"/>
      <c r="R392" s="147"/>
      <c r="S392" s="84"/>
      <c r="T392" s="84"/>
      <c r="U392" s="84"/>
      <c r="V392" s="84"/>
      <c r="W392" s="84"/>
      <c r="X392" s="147"/>
      <c r="Y392" s="221"/>
      <c r="Z392" s="222"/>
      <c r="AA392" s="222"/>
      <c r="AB392" s="222"/>
      <c r="AC392" s="222"/>
      <c r="AD392" s="222"/>
      <c r="AE392" s="222"/>
      <c r="AF392" s="222"/>
      <c r="AG392" s="222"/>
      <c r="AH392" s="222"/>
      <c r="AI392" s="222"/>
      <c r="AJ392" s="222"/>
      <c r="AK392" s="222"/>
      <c r="AL392" s="5"/>
      <c r="AM392" s="5"/>
      <c r="AN392" s="5"/>
      <c r="AO392" s="5"/>
      <c r="AP392" s="5"/>
      <c r="AQ392" s="221"/>
      <c r="AR392" s="86"/>
    </row>
    <row r="393" spans="1:44" s="22" customFormat="1" ht="21.95" customHeight="1" x14ac:dyDescent="0.25">
      <c r="A393" s="120">
        <v>8122560002</v>
      </c>
      <c r="B393" s="86" t="s">
        <v>1066</v>
      </c>
      <c r="C393" s="4" t="s">
        <v>1067</v>
      </c>
      <c r="D393" s="4" t="s">
        <v>1068</v>
      </c>
      <c r="E393" s="4" t="s">
        <v>1069</v>
      </c>
      <c r="F393" s="4" t="s">
        <v>1689</v>
      </c>
      <c r="G393" s="93">
        <v>0</v>
      </c>
      <c r="H393" s="135">
        <v>0</v>
      </c>
      <c r="I393" s="156">
        <v>0.03</v>
      </c>
      <c r="J393" s="135">
        <v>0.14000000000000001</v>
      </c>
      <c r="K393" s="135">
        <v>0.4</v>
      </c>
      <c r="L393" s="147">
        <v>0</v>
      </c>
      <c r="M393" s="84">
        <v>0</v>
      </c>
      <c r="N393" s="84">
        <v>0</v>
      </c>
      <c r="O393" s="84">
        <v>0.09</v>
      </c>
      <c r="P393" s="84">
        <v>0.3</v>
      </c>
      <c r="Q393" s="84">
        <v>0.35</v>
      </c>
      <c r="R393" s="147">
        <v>0.37</v>
      </c>
      <c r="S393" s="84">
        <v>0</v>
      </c>
      <c r="T393" s="84">
        <v>0</v>
      </c>
      <c r="U393" s="84">
        <v>0.09</v>
      </c>
      <c r="V393" s="84">
        <v>0.3</v>
      </c>
      <c r="W393" s="84">
        <v>0.35</v>
      </c>
      <c r="X393" s="84">
        <v>0.35</v>
      </c>
      <c r="Y393" s="227">
        <v>62.69</v>
      </c>
      <c r="Z393" s="222">
        <f>Y393*G393</f>
        <v>0</v>
      </c>
      <c r="AA393" s="222">
        <f>Y393*H393</f>
        <v>0</v>
      </c>
      <c r="AB393" s="222">
        <f>Y393*I393</f>
        <v>1.8806999999999998</v>
      </c>
      <c r="AC393" s="222">
        <f>Y393*J393</f>
        <v>8.7766000000000002</v>
      </c>
      <c r="AD393" s="222">
        <f>Y393*K393</f>
        <v>25.076000000000001</v>
      </c>
      <c r="AE393" s="222">
        <f>Y393*L393</f>
        <v>0</v>
      </c>
      <c r="AF393" s="222">
        <f>Y393*M393</f>
        <v>0</v>
      </c>
      <c r="AG393" s="222">
        <f>Y393*N393</f>
        <v>0</v>
      </c>
      <c r="AH393" s="222">
        <f>Y393*O393</f>
        <v>5.6420999999999992</v>
      </c>
      <c r="AI393" s="222">
        <f>Y393*P393</f>
        <v>18.806999999999999</v>
      </c>
      <c r="AJ393" s="222">
        <f>Y393*Q393</f>
        <v>21.941499999999998</v>
      </c>
      <c r="AK393" s="222">
        <f>Y393*R393</f>
        <v>23.1953</v>
      </c>
      <c r="AL393" s="5">
        <f>Y393*S393</f>
        <v>0</v>
      </c>
      <c r="AM393" s="5">
        <f>Y393*T393</f>
        <v>0</v>
      </c>
      <c r="AN393" s="5">
        <f>Y393*U393</f>
        <v>5.6420999999999992</v>
      </c>
      <c r="AO393" s="5">
        <f>Y393*V393</f>
        <v>18.806999999999999</v>
      </c>
      <c r="AP393" s="5">
        <f>Y393*W393</f>
        <v>21.941499999999998</v>
      </c>
      <c r="AQ393" s="221">
        <f>Y393*X393</f>
        <v>21.941499999999998</v>
      </c>
      <c r="AR393" s="86"/>
    </row>
    <row r="394" spans="1:44" s="22" customFormat="1" ht="21.95" customHeight="1" x14ac:dyDescent="0.25">
      <c r="A394" s="120"/>
      <c r="B394" s="111" t="s">
        <v>1070</v>
      </c>
      <c r="C394" s="4"/>
      <c r="D394" s="4"/>
      <c r="E394" s="4"/>
      <c r="F394" s="4"/>
      <c r="G394" s="84"/>
      <c r="H394" s="84"/>
      <c r="I394" s="84"/>
      <c r="J394" s="84"/>
      <c r="K394" s="84"/>
      <c r="L394" s="147"/>
      <c r="M394" s="84"/>
      <c r="N394" s="84"/>
      <c r="O394" s="84"/>
      <c r="P394" s="84"/>
      <c r="Q394" s="84"/>
      <c r="R394" s="147"/>
      <c r="S394" s="84"/>
      <c r="T394" s="84"/>
      <c r="U394" s="84"/>
      <c r="V394" s="84"/>
      <c r="W394" s="84"/>
      <c r="X394" s="147"/>
      <c r="Y394" s="221"/>
      <c r="Z394" s="222"/>
      <c r="AA394" s="222"/>
      <c r="AB394" s="222"/>
      <c r="AC394" s="222"/>
      <c r="AD394" s="222"/>
      <c r="AE394" s="222"/>
      <c r="AF394" s="222"/>
      <c r="AG394" s="222"/>
      <c r="AH394" s="222"/>
      <c r="AI394" s="222"/>
      <c r="AJ394" s="222"/>
      <c r="AK394" s="222"/>
      <c r="AL394" s="5"/>
      <c r="AM394" s="5"/>
      <c r="AN394" s="5"/>
      <c r="AO394" s="5"/>
      <c r="AP394" s="5"/>
      <c r="AQ394" s="221"/>
      <c r="AR394" s="86"/>
    </row>
    <row r="395" spans="1:44" s="22" customFormat="1" ht="21.95" customHeight="1" x14ac:dyDescent="0.25">
      <c r="A395" s="120"/>
      <c r="B395" s="82" t="s">
        <v>1071</v>
      </c>
      <c r="C395" s="4"/>
      <c r="D395" s="4"/>
      <c r="E395" s="4"/>
      <c r="F395" s="4"/>
      <c r="G395" s="84"/>
      <c r="H395" s="84"/>
      <c r="I395" s="84"/>
      <c r="J395" s="84"/>
      <c r="K395" s="84"/>
      <c r="L395" s="147"/>
      <c r="M395" s="84"/>
      <c r="N395" s="84"/>
      <c r="O395" s="84"/>
      <c r="P395" s="84"/>
      <c r="Q395" s="84"/>
      <c r="R395" s="147"/>
      <c r="S395" s="84"/>
      <c r="T395" s="84"/>
      <c r="U395" s="84"/>
      <c r="V395" s="84"/>
      <c r="W395" s="84"/>
      <c r="X395" s="147"/>
      <c r="Y395" s="221"/>
      <c r="Z395" s="222"/>
      <c r="AA395" s="222"/>
      <c r="AB395" s="222"/>
      <c r="AC395" s="222"/>
      <c r="AD395" s="222"/>
      <c r="AE395" s="222"/>
      <c r="AF395" s="222"/>
      <c r="AG395" s="222"/>
      <c r="AH395" s="222"/>
      <c r="AI395" s="222"/>
      <c r="AJ395" s="222"/>
      <c r="AK395" s="222"/>
      <c r="AL395" s="5"/>
      <c r="AM395" s="5"/>
      <c r="AN395" s="5"/>
      <c r="AO395" s="5"/>
      <c r="AP395" s="5"/>
      <c r="AQ395" s="221"/>
      <c r="AR395" s="86"/>
    </row>
    <row r="396" spans="1:44" s="22" customFormat="1" ht="21.95" customHeight="1" x14ac:dyDescent="0.25">
      <c r="A396" s="120">
        <v>8143130001</v>
      </c>
      <c r="B396" s="86" t="s">
        <v>1071</v>
      </c>
      <c r="C396" s="4" t="s">
        <v>1072</v>
      </c>
      <c r="D396" s="4" t="s">
        <v>1073</v>
      </c>
      <c r="E396" s="4" t="s">
        <v>1975</v>
      </c>
      <c r="F396" s="4" t="s">
        <v>1689</v>
      </c>
      <c r="G396" s="84">
        <v>0</v>
      </c>
      <c r="H396" s="84">
        <v>0</v>
      </c>
      <c r="I396" s="84">
        <v>1E-3</v>
      </c>
      <c r="J396" s="84">
        <v>6.0000000000000001E-3</v>
      </c>
      <c r="K396" s="84">
        <v>0.02</v>
      </c>
      <c r="L396" s="147">
        <v>0</v>
      </c>
      <c r="M396" s="84">
        <v>0</v>
      </c>
      <c r="N396" s="84">
        <v>0</v>
      </c>
      <c r="O396" s="84">
        <v>0</v>
      </c>
      <c r="P396" s="84">
        <v>3.0000000000000001E-3</v>
      </c>
      <c r="Q396" s="84">
        <v>4.0000000000000001E-3</v>
      </c>
      <c r="R396" s="147">
        <v>6.0000000000000001E-3</v>
      </c>
      <c r="S396" s="84">
        <v>0</v>
      </c>
      <c r="T396" s="84">
        <v>0</v>
      </c>
      <c r="U396" s="84">
        <v>0</v>
      </c>
      <c r="V396" s="84">
        <v>3.0000000000000001E-3</v>
      </c>
      <c r="W396" s="84">
        <v>4.0000000000000001E-3</v>
      </c>
      <c r="X396" s="84">
        <v>4.0000000000000001E-3</v>
      </c>
      <c r="Y396" s="222">
        <v>0.63</v>
      </c>
      <c r="Z396" s="222">
        <f>Y396*G396</f>
        <v>0</v>
      </c>
      <c r="AA396" s="222">
        <f>Y396*H396</f>
        <v>0</v>
      </c>
      <c r="AB396" s="222">
        <f>Y396*I396</f>
        <v>6.3000000000000003E-4</v>
      </c>
      <c r="AC396" s="222">
        <f>Y396*J396</f>
        <v>3.7799999999999999E-3</v>
      </c>
      <c r="AD396" s="222">
        <f>Y396*K396</f>
        <v>1.26E-2</v>
      </c>
      <c r="AE396" s="222">
        <f>Y396*L396</f>
        <v>0</v>
      </c>
      <c r="AF396" s="222">
        <f>Y396*M396</f>
        <v>0</v>
      </c>
      <c r="AG396" s="222">
        <f>Y396*N396</f>
        <v>0</v>
      </c>
      <c r="AH396" s="222">
        <f>Y396*O396</f>
        <v>0</v>
      </c>
      <c r="AI396" s="222">
        <f>Y396*P396</f>
        <v>1.89E-3</v>
      </c>
      <c r="AJ396" s="222">
        <f>Y396*Q396</f>
        <v>2.5200000000000001E-3</v>
      </c>
      <c r="AK396" s="222">
        <f>Y396*R396</f>
        <v>3.7799999999999999E-3</v>
      </c>
      <c r="AL396" s="5">
        <f>Y396*S396</f>
        <v>0</v>
      </c>
      <c r="AM396" s="5">
        <f>Y396*T396</f>
        <v>0</v>
      </c>
      <c r="AN396" s="5">
        <f>Y396*U396</f>
        <v>0</v>
      </c>
      <c r="AO396" s="19">
        <f>Y396*V396</f>
        <v>1.89E-3</v>
      </c>
      <c r="AP396" s="19">
        <f>Y396*W396</f>
        <v>2.5200000000000001E-3</v>
      </c>
      <c r="AQ396" s="149">
        <f>Y396*X396</f>
        <v>2.5200000000000001E-3</v>
      </c>
      <c r="AR396" s="86"/>
    </row>
    <row r="397" spans="1:44" s="22" customFormat="1" ht="21.95" customHeight="1" x14ac:dyDescent="0.25">
      <c r="A397" s="120"/>
      <c r="B397" s="111" t="s">
        <v>1074</v>
      </c>
      <c r="C397" s="4"/>
      <c r="D397" s="4"/>
      <c r="E397" s="4"/>
      <c r="F397" s="4"/>
      <c r="G397" s="84"/>
      <c r="H397" s="84"/>
      <c r="I397" s="84"/>
      <c r="J397" s="84"/>
      <c r="K397" s="84"/>
      <c r="L397" s="147"/>
      <c r="M397" s="84"/>
      <c r="N397" s="84"/>
      <c r="O397" s="84"/>
      <c r="P397" s="84"/>
      <c r="Q397" s="84"/>
      <c r="R397" s="147"/>
      <c r="S397" s="84"/>
      <c r="T397" s="84"/>
      <c r="U397" s="84"/>
      <c r="V397" s="84"/>
      <c r="W397" s="84"/>
      <c r="X397" s="147"/>
      <c r="Y397" s="221"/>
      <c r="Z397" s="222"/>
      <c r="AA397" s="222"/>
      <c r="AB397" s="222"/>
      <c r="AC397" s="222"/>
      <c r="AD397" s="222"/>
      <c r="AE397" s="222"/>
      <c r="AF397" s="222"/>
      <c r="AG397" s="222"/>
      <c r="AH397" s="222"/>
      <c r="AI397" s="222"/>
      <c r="AJ397" s="222"/>
      <c r="AK397" s="222"/>
      <c r="AL397" s="5"/>
      <c r="AM397" s="5"/>
      <c r="AN397" s="5"/>
      <c r="AO397" s="5"/>
      <c r="AP397" s="5"/>
      <c r="AQ397" s="221"/>
      <c r="AR397" s="86"/>
    </row>
    <row r="398" spans="1:44" s="22" customFormat="1" ht="21.95" customHeight="1" x14ac:dyDescent="0.25">
      <c r="A398" s="120"/>
      <c r="B398" s="82" t="s">
        <v>1075</v>
      </c>
      <c r="C398" s="4"/>
      <c r="D398" s="4"/>
      <c r="E398" s="4"/>
      <c r="F398" s="4"/>
      <c r="G398" s="84"/>
      <c r="H398" s="84"/>
      <c r="I398" s="84"/>
      <c r="J398" s="84"/>
      <c r="K398" s="84"/>
      <c r="L398" s="147"/>
      <c r="M398" s="84"/>
      <c r="N398" s="84"/>
      <c r="O398" s="84"/>
      <c r="P398" s="84"/>
      <c r="Q398" s="84"/>
      <c r="R398" s="147"/>
      <c r="S398" s="84"/>
      <c r="T398" s="84"/>
      <c r="U398" s="84"/>
      <c r="V398" s="84"/>
      <c r="W398" s="84"/>
      <c r="X398" s="147"/>
      <c r="Y398" s="221"/>
      <c r="Z398" s="222"/>
      <c r="AA398" s="222"/>
      <c r="AB398" s="222"/>
      <c r="AC398" s="222"/>
      <c r="AD398" s="222"/>
      <c r="AE398" s="222"/>
      <c r="AF398" s="222"/>
      <c r="AG398" s="222"/>
      <c r="AH398" s="222"/>
      <c r="AI398" s="222"/>
      <c r="AJ398" s="222"/>
      <c r="AK398" s="222"/>
      <c r="AL398" s="5"/>
      <c r="AM398" s="5"/>
      <c r="AN398" s="5"/>
      <c r="AO398" s="5"/>
      <c r="AP398" s="5"/>
      <c r="AQ398" s="221"/>
      <c r="AR398" s="86"/>
    </row>
    <row r="399" spans="1:44" s="22" customFormat="1" ht="21.95" customHeight="1" x14ac:dyDescent="0.25">
      <c r="A399" s="120">
        <v>8151560019</v>
      </c>
      <c r="B399" s="86" t="s">
        <v>1076</v>
      </c>
      <c r="C399" s="4" t="s">
        <v>1077</v>
      </c>
      <c r="D399" s="4" t="s">
        <v>1078</v>
      </c>
      <c r="E399" s="4">
        <v>20</v>
      </c>
      <c r="F399" s="4" t="s">
        <v>1820</v>
      </c>
      <c r="G399" s="272">
        <v>3.5000000000000003E-2</v>
      </c>
      <c r="H399" s="271">
        <v>0.04</v>
      </c>
      <c r="I399" s="299">
        <v>6.2</v>
      </c>
      <c r="J399" s="271">
        <v>26.07</v>
      </c>
      <c r="K399" s="271">
        <v>77.62</v>
      </c>
      <c r="L399" s="147">
        <v>0</v>
      </c>
      <c r="M399" s="84">
        <v>0</v>
      </c>
      <c r="N399" s="84">
        <v>0.1</v>
      </c>
      <c r="O399" s="84">
        <v>13</v>
      </c>
      <c r="P399" s="84">
        <v>40</v>
      </c>
      <c r="Q399" s="84">
        <v>50</v>
      </c>
      <c r="R399" s="147">
        <v>55</v>
      </c>
      <c r="S399" s="84">
        <v>0</v>
      </c>
      <c r="T399" s="84">
        <v>0.1</v>
      </c>
      <c r="U399" s="84">
        <v>13</v>
      </c>
      <c r="V399" s="84">
        <v>40</v>
      </c>
      <c r="W399" s="84">
        <v>50</v>
      </c>
      <c r="X399" s="84">
        <v>50</v>
      </c>
      <c r="Y399" s="222">
        <v>0.56999999999999995</v>
      </c>
      <c r="Z399" s="222">
        <f>Y399*G399</f>
        <v>1.9949999999999999E-2</v>
      </c>
      <c r="AA399" s="222">
        <f>Y399*H399</f>
        <v>2.2799999999999997E-2</v>
      </c>
      <c r="AB399" s="222">
        <f>Y399*I399</f>
        <v>3.5339999999999998</v>
      </c>
      <c r="AC399" s="222">
        <f>Y399*J399</f>
        <v>14.8599</v>
      </c>
      <c r="AD399" s="222">
        <f>Y399*K399</f>
        <v>44.243400000000001</v>
      </c>
      <c r="AE399" s="222">
        <f>Y399*L399</f>
        <v>0</v>
      </c>
      <c r="AF399" s="222">
        <f>Y399*M399</f>
        <v>0</v>
      </c>
      <c r="AG399" s="222">
        <f>Y399*N399</f>
        <v>5.6999999999999995E-2</v>
      </c>
      <c r="AH399" s="222">
        <f>Y399*O399</f>
        <v>7.4099999999999993</v>
      </c>
      <c r="AI399" s="222">
        <f>Y399*P399</f>
        <v>22.799999999999997</v>
      </c>
      <c r="AJ399" s="222">
        <f>Y399*Q399</f>
        <v>28.499999999999996</v>
      </c>
      <c r="AK399" s="222">
        <f>Y399*R399</f>
        <v>31.349999999999998</v>
      </c>
      <c r="AL399" s="5">
        <f>Y399*S399</f>
        <v>0</v>
      </c>
      <c r="AM399" s="5">
        <f>Y399*T399</f>
        <v>5.6999999999999995E-2</v>
      </c>
      <c r="AN399" s="5">
        <f>Y399*U399</f>
        <v>7.4099999999999993</v>
      </c>
      <c r="AO399" s="5">
        <f>Y399*V399</f>
        <v>22.799999999999997</v>
      </c>
      <c r="AP399" s="5">
        <f>Y399*W399</f>
        <v>28.499999999999996</v>
      </c>
      <c r="AQ399" s="221">
        <f>Y399*X399</f>
        <v>28.499999999999996</v>
      </c>
      <c r="AR399" s="86"/>
    </row>
    <row r="400" spans="1:44" s="22" customFormat="1" ht="21.95" customHeight="1" x14ac:dyDescent="0.25">
      <c r="A400" s="120">
        <v>8151560013</v>
      </c>
      <c r="B400" s="86" t="s">
        <v>1079</v>
      </c>
      <c r="C400" s="4" t="s">
        <v>1080</v>
      </c>
      <c r="D400" s="4" t="s">
        <v>1078</v>
      </c>
      <c r="E400" s="4">
        <v>30</v>
      </c>
      <c r="F400" s="4" t="s">
        <v>1820</v>
      </c>
      <c r="G400" s="272">
        <v>0</v>
      </c>
      <c r="H400" s="271">
        <v>0.02</v>
      </c>
      <c r="I400" s="299">
        <v>2.9</v>
      </c>
      <c r="J400" s="271">
        <v>12.3</v>
      </c>
      <c r="K400" s="271">
        <v>36.979999999999997</v>
      </c>
      <c r="L400" s="147">
        <v>0</v>
      </c>
      <c r="M400" s="84">
        <v>0</v>
      </c>
      <c r="N400" s="84">
        <v>0.04</v>
      </c>
      <c r="O400" s="84">
        <v>5</v>
      </c>
      <c r="P400" s="84">
        <v>20</v>
      </c>
      <c r="Q400" s="84">
        <v>21</v>
      </c>
      <c r="R400" s="147">
        <v>22</v>
      </c>
      <c r="S400" s="84">
        <v>0</v>
      </c>
      <c r="T400" s="84">
        <v>0.04</v>
      </c>
      <c r="U400" s="84">
        <v>5</v>
      </c>
      <c r="V400" s="84">
        <v>20</v>
      </c>
      <c r="W400" s="84">
        <v>21</v>
      </c>
      <c r="X400" s="84">
        <v>21</v>
      </c>
      <c r="Y400" s="222">
        <v>0.81</v>
      </c>
      <c r="Z400" s="222">
        <f>Y400*G400</f>
        <v>0</v>
      </c>
      <c r="AA400" s="222">
        <f>Y400*H400</f>
        <v>1.6200000000000003E-2</v>
      </c>
      <c r="AB400" s="222">
        <f>Y400*I400</f>
        <v>2.3490000000000002</v>
      </c>
      <c r="AC400" s="222">
        <f>Y400*J400</f>
        <v>9.963000000000001</v>
      </c>
      <c r="AD400" s="222">
        <f>Y400*K400</f>
        <v>29.953800000000001</v>
      </c>
      <c r="AE400" s="222">
        <f>Y400*L400</f>
        <v>0</v>
      </c>
      <c r="AF400" s="222">
        <f>Y400*M400</f>
        <v>0</v>
      </c>
      <c r="AG400" s="222">
        <f>Y400*N400</f>
        <v>3.2400000000000005E-2</v>
      </c>
      <c r="AH400" s="222">
        <f>Y400*O400</f>
        <v>4.0500000000000007</v>
      </c>
      <c r="AI400" s="222">
        <f>Y400*P400</f>
        <v>16.200000000000003</v>
      </c>
      <c r="AJ400" s="222">
        <f>Y400*Q400</f>
        <v>17.010000000000002</v>
      </c>
      <c r="AK400" s="222">
        <f>Y400*R400</f>
        <v>17.82</v>
      </c>
      <c r="AL400" s="5">
        <f>Y400*S400</f>
        <v>0</v>
      </c>
      <c r="AM400" s="5">
        <f>Y400*T400</f>
        <v>3.2400000000000005E-2</v>
      </c>
      <c r="AN400" s="5">
        <f>Y400*U400</f>
        <v>4.0500000000000007</v>
      </c>
      <c r="AO400" s="5">
        <f>Y400*V400</f>
        <v>16.200000000000003</v>
      </c>
      <c r="AP400" s="5">
        <f>Y400*W400</f>
        <v>17.010000000000002</v>
      </c>
      <c r="AQ400" s="221">
        <f>Y400*X400</f>
        <v>17.010000000000002</v>
      </c>
      <c r="AR400" s="86"/>
    </row>
    <row r="401" spans="1:44" s="22" customFormat="1" ht="21.95" customHeight="1" x14ac:dyDescent="0.25">
      <c r="A401" s="120">
        <v>8151920004</v>
      </c>
      <c r="B401" s="86" t="s">
        <v>1081</v>
      </c>
      <c r="C401" s="4" t="s">
        <v>1082</v>
      </c>
      <c r="D401" s="4" t="s">
        <v>1083</v>
      </c>
      <c r="E401" s="4">
        <v>120</v>
      </c>
      <c r="F401" s="4" t="s">
        <v>1824</v>
      </c>
      <c r="G401" s="272">
        <v>0</v>
      </c>
      <c r="H401" s="271">
        <v>8.0000000000000002E-3</v>
      </c>
      <c r="I401" s="299">
        <v>1.1000000000000001</v>
      </c>
      <c r="J401" s="271">
        <v>4.5999999999999996</v>
      </c>
      <c r="K401" s="271">
        <v>13.7</v>
      </c>
      <c r="L401" s="147">
        <v>0</v>
      </c>
      <c r="M401" s="84">
        <v>0</v>
      </c>
      <c r="N401" s="84">
        <v>0.04</v>
      </c>
      <c r="O401" s="84">
        <v>2</v>
      </c>
      <c r="P401" s="84">
        <v>3</v>
      </c>
      <c r="Q401" s="84">
        <v>3.5</v>
      </c>
      <c r="R401" s="147">
        <v>4</v>
      </c>
      <c r="S401" s="84">
        <v>0</v>
      </c>
      <c r="T401" s="84">
        <v>0.04</v>
      </c>
      <c r="U401" s="84">
        <v>2</v>
      </c>
      <c r="V401" s="84">
        <v>3</v>
      </c>
      <c r="W401" s="84">
        <v>3.5</v>
      </c>
      <c r="X401" s="84">
        <v>3.5</v>
      </c>
      <c r="Y401" s="228">
        <v>11</v>
      </c>
      <c r="Z401" s="222">
        <f>Y401*G401</f>
        <v>0</v>
      </c>
      <c r="AA401" s="222">
        <f>Y401*H401</f>
        <v>8.7999999999999995E-2</v>
      </c>
      <c r="AB401" s="222">
        <f>Y401*I401</f>
        <v>12.100000000000001</v>
      </c>
      <c r="AC401" s="222">
        <f>Y401*J401</f>
        <v>50.599999999999994</v>
      </c>
      <c r="AD401" s="222">
        <f>Y401*K401</f>
        <v>150.69999999999999</v>
      </c>
      <c r="AE401" s="222">
        <f>Y401*L401</f>
        <v>0</v>
      </c>
      <c r="AF401" s="222">
        <f>Y401*M401</f>
        <v>0</v>
      </c>
      <c r="AG401" s="222">
        <f>Y401*N401</f>
        <v>0.44</v>
      </c>
      <c r="AH401" s="222">
        <f>Y401*O401</f>
        <v>22</v>
      </c>
      <c r="AI401" s="222">
        <f>Y401*P401</f>
        <v>33</v>
      </c>
      <c r="AJ401" s="222">
        <f>Y401*Q401</f>
        <v>38.5</v>
      </c>
      <c r="AK401" s="222">
        <f>Y401*R401</f>
        <v>44</v>
      </c>
      <c r="AL401" s="5">
        <f>Y401*S401</f>
        <v>0</v>
      </c>
      <c r="AM401" s="5">
        <f>Y401*T401</f>
        <v>0.44</v>
      </c>
      <c r="AN401" s="5">
        <f>Y401*U401</f>
        <v>22</v>
      </c>
      <c r="AO401" s="5">
        <f>Y401*V401</f>
        <v>33</v>
      </c>
      <c r="AP401" s="5">
        <f>Y401*W401</f>
        <v>38.5</v>
      </c>
      <c r="AQ401" s="221">
        <f>Y401*X401</f>
        <v>38.5</v>
      </c>
      <c r="AR401" s="86"/>
    </row>
    <row r="402" spans="1:44" s="22" customFormat="1" ht="21.95" customHeight="1" x14ac:dyDescent="0.25">
      <c r="A402" s="120"/>
      <c r="B402" s="111" t="s">
        <v>1084</v>
      </c>
      <c r="C402" s="4"/>
      <c r="D402" s="4"/>
      <c r="E402" s="4"/>
      <c r="F402" s="4"/>
      <c r="G402" s="84"/>
      <c r="H402" s="84"/>
      <c r="I402" s="84"/>
      <c r="J402" s="84"/>
      <c r="K402" s="84"/>
      <c r="L402" s="147"/>
      <c r="M402" s="84"/>
      <c r="N402" s="84"/>
      <c r="O402" s="84"/>
      <c r="P402" s="84"/>
      <c r="Q402" s="84"/>
      <c r="R402" s="147"/>
      <c r="S402" s="84"/>
      <c r="T402" s="84"/>
      <c r="U402" s="84"/>
      <c r="V402" s="84"/>
      <c r="W402" s="84"/>
      <c r="X402" s="147"/>
      <c r="Y402" s="221"/>
      <c r="Z402" s="222"/>
      <c r="AA402" s="222"/>
      <c r="AB402" s="222"/>
      <c r="AC402" s="222"/>
      <c r="AD402" s="222"/>
      <c r="AE402" s="222"/>
      <c r="AF402" s="222"/>
      <c r="AG402" s="222"/>
      <c r="AH402" s="222"/>
      <c r="AI402" s="222"/>
      <c r="AJ402" s="222"/>
      <c r="AK402" s="222"/>
      <c r="AL402" s="5"/>
      <c r="AM402" s="5"/>
      <c r="AN402" s="5"/>
      <c r="AO402" s="5"/>
      <c r="AP402" s="5"/>
      <c r="AQ402" s="221"/>
      <c r="AR402" s="86"/>
    </row>
    <row r="403" spans="1:44" s="22" customFormat="1" ht="21.95" customHeight="1" x14ac:dyDescent="0.25">
      <c r="A403" s="120"/>
      <c r="B403" s="82" t="s">
        <v>1085</v>
      </c>
      <c r="C403" s="4"/>
      <c r="D403" s="4"/>
      <c r="E403" s="4"/>
      <c r="F403" s="4"/>
      <c r="G403" s="84"/>
      <c r="H403" s="84"/>
      <c r="I403" s="84"/>
      <c r="J403" s="84"/>
      <c r="K403" s="84"/>
      <c r="L403" s="147"/>
      <c r="M403" s="84"/>
      <c r="N403" s="84"/>
      <c r="O403" s="84"/>
      <c r="P403" s="84"/>
      <c r="Q403" s="84"/>
      <c r="R403" s="147"/>
      <c r="S403" s="84"/>
      <c r="T403" s="84"/>
      <c r="U403" s="84"/>
      <c r="V403" s="84"/>
      <c r="W403" s="84"/>
      <c r="X403" s="147"/>
      <c r="Y403" s="221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5"/>
      <c r="AM403" s="5"/>
      <c r="AN403" s="5"/>
      <c r="AO403" s="5"/>
      <c r="AP403" s="5"/>
      <c r="AQ403" s="221"/>
      <c r="AR403" s="86"/>
    </row>
    <row r="404" spans="1:44" s="22" customFormat="1" ht="21.95" customHeight="1" x14ac:dyDescent="0.25">
      <c r="A404" s="120">
        <v>8161110026</v>
      </c>
      <c r="B404" s="86" t="s">
        <v>1086</v>
      </c>
      <c r="C404" s="4" t="s">
        <v>1087</v>
      </c>
      <c r="D404" s="4" t="s">
        <v>1088</v>
      </c>
      <c r="E404" s="4">
        <v>8</v>
      </c>
      <c r="F404" s="4" t="s">
        <v>1689</v>
      </c>
      <c r="G404" s="93">
        <v>0</v>
      </c>
      <c r="H404" s="135">
        <v>0</v>
      </c>
      <c r="I404" s="156">
        <v>0</v>
      </c>
      <c r="J404" s="135">
        <v>0.18</v>
      </c>
      <c r="K404" s="135">
        <v>0.54</v>
      </c>
      <c r="L404" s="147">
        <v>0</v>
      </c>
      <c r="M404" s="84">
        <v>0</v>
      </c>
      <c r="N404" s="84">
        <v>0</v>
      </c>
      <c r="O404" s="84">
        <v>0</v>
      </c>
      <c r="P404" s="84">
        <v>0.3</v>
      </c>
      <c r="Q404" s="84">
        <v>0.31</v>
      </c>
      <c r="R404" s="147">
        <v>0.32</v>
      </c>
      <c r="S404" s="84">
        <v>0</v>
      </c>
      <c r="T404" s="84">
        <v>0</v>
      </c>
      <c r="U404" s="84">
        <v>0</v>
      </c>
      <c r="V404" s="84">
        <v>0.25</v>
      </c>
      <c r="W404" s="84">
        <v>0.28999999999999998</v>
      </c>
      <c r="X404" s="84">
        <v>0.3</v>
      </c>
      <c r="Y404" s="222">
        <v>220.16</v>
      </c>
      <c r="Z404" s="222">
        <f t="shared" ref="Z404:Z412" si="120">Y404*G404</f>
        <v>0</v>
      </c>
      <c r="AA404" s="222">
        <f t="shared" ref="AA404:AA412" si="121">Y404*H404</f>
        <v>0</v>
      </c>
      <c r="AB404" s="222">
        <f t="shared" ref="AB404:AB412" si="122">Y404*I404</f>
        <v>0</v>
      </c>
      <c r="AC404" s="222">
        <f t="shared" ref="AC404:AC412" si="123">Y404*J404</f>
        <v>39.628799999999998</v>
      </c>
      <c r="AD404" s="222">
        <f t="shared" ref="AD404:AD412" si="124">Y404*K404</f>
        <v>118.88640000000001</v>
      </c>
      <c r="AE404" s="222">
        <f t="shared" ref="AE404:AE412" si="125">Y404*L404</f>
        <v>0</v>
      </c>
      <c r="AF404" s="222">
        <f t="shared" ref="AF404:AF412" si="126">Y404*M404</f>
        <v>0</v>
      </c>
      <c r="AG404" s="222">
        <f t="shared" ref="AG404:AG412" si="127">Y404*N404</f>
        <v>0</v>
      </c>
      <c r="AH404" s="222">
        <f t="shared" ref="AH404:AH412" si="128">Y404*O404</f>
        <v>0</v>
      </c>
      <c r="AI404" s="222">
        <f t="shared" ref="AI404:AI412" si="129">Y404*P404</f>
        <v>66.048000000000002</v>
      </c>
      <c r="AJ404" s="222">
        <f t="shared" ref="AJ404:AJ412" si="130">Y404*Q404</f>
        <v>68.249600000000001</v>
      </c>
      <c r="AK404" s="222">
        <f t="shared" ref="AK404:AK412" si="131">Y404*R404</f>
        <v>70.4512</v>
      </c>
      <c r="AL404" s="5">
        <f t="shared" ref="AL404:AL410" si="132">Y404*S404</f>
        <v>0</v>
      </c>
      <c r="AM404" s="5">
        <f t="shared" ref="AM404:AM410" si="133">Y404*T404</f>
        <v>0</v>
      </c>
      <c r="AN404" s="5">
        <f t="shared" ref="AN404:AN410" si="134">Y404*U404</f>
        <v>0</v>
      </c>
      <c r="AO404" s="5">
        <f t="shared" ref="AO404:AO410" si="135">Y404*V404</f>
        <v>55.04</v>
      </c>
      <c r="AP404" s="5">
        <f t="shared" ref="AP404:AP410" si="136">Y404*W404</f>
        <v>63.846399999999996</v>
      </c>
      <c r="AQ404" s="221">
        <f t="shared" ref="AQ404:AQ410" si="137">Y404*X404</f>
        <v>66.048000000000002</v>
      </c>
      <c r="AR404" s="86"/>
    </row>
    <row r="405" spans="1:44" s="22" customFormat="1" ht="21.95" customHeight="1" x14ac:dyDescent="0.25">
      <c r="A405" s="18" t="s">
        <v>1090</v>
      </c>
      <c r="B405" s="10" t="s">
        <v>1091</v>
      </c>
      <c r="C405" s="7" t="s">
        <v>1092</v>
      </c>
      <c r="D405" s="7" t="s">
        <v>1093</v>
      </c>
      <c r="E405" s="7">
        <v>6</v>
      </c>
      <c r="F405" s="9" t="s">
        <v>1689</v>
      </c>
      <c r="G405" s="84">
        <v>0</v>
      </c>
      <c r="H405" s="84">
        <v>0</v>
      </c>
      <c r="I405" s="84">
        <v>0.14000000000000001</v>
      </c>
      <c r="J405" s="84">
        <v>0.92</v>
      </c>
      <c r="K405" s="84">
        <v>1.83</v>
      </c>
      <c r="L405" s="147">
        <v>0</v>
      </c>
      <c r="M405" s="19">
        <v>0</v>
      </c>
      <c r="N405" s="19">
        <v>0</v>
      </c>
      <c r="O405" s="19">
        <v>0</v>
      </c>
      <c r="P405" s="19">
        <v>0.13999999999999999</v>
      </c>
      <c r="Q405" s="19">
        <v>1.3</v>
      </c>
      <c r="R405" s="149">
        <v>1.4</v>
      </c>
      <c r="S405" s="19">
        <v>0</v>
      </c>
      <c r="T405" s="19">
        <v>0</v>
      </c>
      <c r="U405" s="19">
        <v>0</v>
      </c>
      <c r="V405" s="19">
        <v>0.13999999999999999</v>
      </c>
      <c r="W405" s="19">
        <v>0.9</v>
      </c>
      <c r="X405" s="19">
        <v>1</v>
      </c>
      <c r="Y405" s="222">
        <v>94.16</v>
      </c>
      <c r="Z405" s="222">
        <f t="shared" si="120"/>
        <v>0</v>
      </c>
      <c r="AA405" s="222">
        <f t="shared" si="121"/>
        <v>0</v>
      </c>
      <c r="AB405" s="222">
        <f t="shared" si="122"/>
        <v>13.182400000000001</v>
      </c>
      <c r="AC405" s="222">
        <f t="shared" si="123"/>
        <v>86.627200000000002</v>
      </c>
      <c r="AD405" s="222">
        <f t="shared" si="124"/>
        <v>172.31280000000001</v>
      </c>
      <c r="AE405" s="222">
        <f t="shared" si="125"/>
        <v>0</v>
      </c>
      <c r="AF405" s="222">
        <f t="shared" si="126"/>
        <v>0</v>
      </c>
      <c r="AG405" s="222">
        <f t="shared" si="127"/>
        <v>0</v>
      </c>
      <c r="AH405" s="222">
        <f t="shared" si="128"/>
        <v>0</v>
      </c>
      <c r="AI405" s="222">
        <f t="shared" si="129"/>
        <v>13.182399999999998</v>
      </c>
      <c r="AJ405" s="222">
        <f t="shared" si="130"/>
        <v>122.408</v>
      </c>
      <c r="AK405" s="222">
        <f t="shared" si="131"/>
        <v>131.82399999999998</v>
      </c>
      <c r="AL405" s="5">
        <f t="shared" si="132"/>
        <v>0</v>
      </c>
      <c r="AM405" s="5">
        <f t="shared" si="133"/>
        <v>0</v>
      </c>
      <c r="AN405" s="5">
        <f t="shared" si="134"/>
        <v>0</v>
      </c>
      <c r="AO405" s="5">
        <f t="shared" si="135"/>
        <v>13.182399999999998</v>
      </c>
      <c r="AP405" s="5">
        <f t="shared" si="136"/>
        <v>84.744</v>
      </c>
      <c r="AQ405" s="221">
        <f t="shared" si="137"/>
        <v>94.16</v>
      </c>
      <c r="AR405" s="86"/>
    </row>
    <row r="406" spans="1:44" s="22" customFormat="1" ht="21.95" customHeight="1" x14ac:dyDescent="0.25">
      <c r="A406" s="18" t="s">
        <v>1094</v>
      </c>
      <c r="B406" s="10" t="s">
        <v>1095</v>
      </c>
      <c r="C406" s="7" t="s">
        <v>1087</v>
      </c>
      <c r="D406" s="7" t="s">
        <v>1088</v>
      </c>
      <c r="E406" s="7">
        <v>4</v>
      </c>
      <c r="F406" s="9" t="s">
        <v>1689</v>
      </c>
      <c r="G406" s="19">
        <v>0</v>
      </c>
      <c r="H406" s="19">
        <v>0.01</v>
      </c>
      <c r="I406" s="19">
        <v>0.14000000000000001</v>
      </c>
      <c r="J406" s="19">
        <v>0.61</v>
      </c>
      <c r="K406" s="19">
        <v>1.83</v>
      </c>
      <c r="L406" s="149">
        <v>0</v>
      </c>
      <c r="M406" s="19">
        <v>0</v>
      </c>
      <c r="N406" s="19"/>
      <c r="O406" s="19"/>
      <c r="P406" s="19">
        <v>0.01</v>
      </c>
      <c r="Q406" s="19">
        <v>0.11</v>
      </c>
      <c r="R406" s="149">
        <v>0.12</v>
      </c>
      <c r="S406" s="19">
        <v>0</v>
      </c>
      <c r="T406" s="19"/>
      <c r="U406" s="19"/>
      <c r="V406" s="19">
        <v>0.01</v>
      </c>
      <c r="W406" s="19">
        <v>0.1</v>
      </c>
      <c r="X406" s="19">
        <v>0.11</v>
      </c>
      <c r="Y406" s="222">
        <v>98.87</v>
      </c>
      <c r="Z406" s="222">
        <f t="shared" si="120"/>
        <v>0</v>
      </c>
      <c r="AA406" s="222">
        <f t="shared" si="121"/>
        <v>0.98870000000000002</v>
      </c>
      <c r="AB406" s="222">
        <f t="shared" si="122"/>
        <v>13.841800000000003</v>
      </c>
      <c r="AC406" s="222">
        <f t="shared" si="123"/>
        <v>60.310700000000004</v>
      </c>
      <c r="AD406" s="222">
        <f t="shared" si="124"/>
        <v>180.93210000000002</v>
      </c>
      <c r="AE406" s="222">
        <f t="shared" si="125"/>
        <v>0</v>
      </c>
      <c r="AF406" s="222">
        <f t="shared" si="126"/>
        <v>0</v>
      </c>
      <c r="AG406" s="222">
        <f t="shared" si="127"/>
        <v>0</v>
      </c>
      <c r="AH406" s="222">
        <f t="shared" si="128"/>
        <v>0</v>
      </c>
      <c r="AI406" s="222">
        <f t="shared" si="129"/>
        <v>0.98870000000000002</v>
      </c>
      <c r="AJ406" s="222">
        <f t="shared" si="130"/>
        <v>10.8757</v>
      </c>
      <c r="AK406" s="222">
        <f t="shared" si="131"/>
        <v>11.8644</v>
      </c>
      <c r="AL406" s="5">
        <f t="shared" si="132"/>
        <v>0</v>
      </c>
      <c r="AM406" s="5">
        <f t="shared" si="133"/>
        <v>0</v>
      </c>
      <c r="AN406" s="5">
        <f t="shared" si="134"/>
        <v>0</v>
      </c>
      <c r="AO406" s="5">
        <f t="shared" si="135"/>
        <v>0.98870000000000002</v>
      </c>
      <c r="AP406" s="5">
        <f t="shared" si="136"/>
        <v>9.8870000000000005</v>
      </c>
      <c r="AQ406" s="221">
        <f t="shared" si="137"/>
        <v>10.8757</v>
      </c>
      <c r="AR406" s="86"/>
    </row>
    <row r="407" spans="1:44" s="22" customFormat="1" ht="21.95" customHeight="1" x14ac:dyDescent="0.25">
      <c r="A407" s="18" t="s">
        <v>1096</v>
      </c>
      <c r="B407" s="10" t="s">
        <v>1095</v>
      </c>
      <c r="C407" s="7" t="s">
        <v>1097</v>
      </c>
      <c r="D407" s="7" t="s">
        <v>1088</v>
      </c>
      <c r="E407" s="7">
        <v>6</v>
      </c>
      <c r="F407" s="9" t="s">
        <v>1689</v>
      </c>
      <c r="G407" s="19">
        <v>0</v>
      </c>
      <c r="H407" s="19">
        <v>0</v>
      </c>
      <c r="I407" s="19">
        <v>0</v>
      </c>
      <c r="J407" s="19">
        <v>0</v>
      </c>
      <c r="K407" s="19">
        <v>0</v>
      </c>
      <c r="L407" s="19">
        <v>0</v>
      </c>
      <c r="M407" s="19">
        <v>0</v>
      </c>
      <c r="N407" s="19"/>
      <c r="O407" s="19"/>
      <c r="P407" s="19">
        <v>8.9999999999999992E-5</v>
      </c>
      <c r="Q407" s="19">
        <v>8.0000000000000002E-3</v>
      </c>
      <c r="R407" s="149">
        <v>8.9999999999999993E-3</v>
      </c>
      <c r="S407" s="19">
        <v>0</v>
      </c>
      <c r="T407" s="19"/>
      <c r="U407" s="19"/>
      <c r="V407" s="19">
        <v>8.9999999999999992E-5</v>
      </c>
      <c r="W407" s="19">
        <v>8.0000000000000002E-3</v>
      </c>
      <c r="X407" s="19">
        <v>8.0000000000000002E-3</v>
      </c>
      <c r="Y407" s="222">
        <v>250.85</v>
      </c>
      <c r="Z407" s="222">
        <f t="shared" si="120"/>
        <v>0</v>
      </c>
      <c r="AA407" s="222">
        <f t="shared" si="121"/>
        <v>0</v>
      </c>
      <c r="AB407" s="222">
        <f t="shared" si="122"/>
        <v>0</v>
      </c>
      <c r="AC407" s="222">
        <f t="shared" si="123"/>
        <v>0</v>
      </c>
      <c r="AD407" s="222">
        <f t="shared" si="124"/>
        <v>0</v>
      </c>
      <c r="AE407" s="222">
        <f t="shared" si="125"/>
        <v>0</v>
      </c>
      <c r="AF407" s="222">
        <f t="shared" si="126"/>
        <v>0</v>
      </c>
      <c r="AG407" s="222">
        <f t="shared" si="127"/>
        <v>0</v>
      </c>
      <c r="AH407" s="222">
        <f t="shared" si="128"/>
        <v>0</v>
      </c>
      <c r="AI407" s="222">
        <f t="shared" si="129"/>
        <v>2.2576499999999996E-2</v>
      </c>
      <c r="AJ407" s="222">
        <f t="shared" si="130"/>
        <v>2.0068000000000001</v>
      </c>
      <c r="AK407" s="222">
        <f t="shared" si="131"/>
        <v>2.2576499999999999</v>
      </c>
      <c r="AL407" s="5">
        <f t="shared" si="132"/>
        <v>0</v>
      </c>
      <c r="AM407" s="5">
        <f t="shared" si="133"/>
        <v>0</v>
      </c>
      <c r="AN407" s="5">
        <f t="shared" si="134"/>
        <v>0</v>
      </c>
      <c r="AO407" s="5">
        <f t="shared" si="135"/>
        <v>2.2576499999999996E-2</v>
      </c>
      <c r="AP407" s="5">
        <f t="shared" si="136"/>
        <v>2.0068000000000001</v>
      </c>
      <c r="AQ407" s="221">
        <f t="shared" si="137"/>
        <v>2.0068000000000001</v>
      </c>
      <c r="AR407" s="86"/>
    </row>
    <row r="408" spans="1:44" s="22" customFormat="1" ht="21.95" customHeight="1" x14ac:dyDescent="0.25">
      <c r="A408" s="18" t="s">
        <v>1098</v>
      </c>
      <c r="B408" s="10" t="s">
        <v>1095</v>
      </c>
      <c r="C408" s="7" t="s">
        <v>1097</v>
      </c>
      <c r="D408" s="7" t="s">
        <v>1088</v>
      </c>
      <c r="E408" s="7">
        <v>8</v>
      </c>
      <c r="F408" s="9" t="s">
        <v>1689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0.18</v>
      </c>
      <c r="Q408" s="19">
        <v>1.7</v>
      </c>
      <c r="R408" s="149">
        <v>1.8</v>
      </c>
      <c r="S408" s="19">
        <v>0</v>
      </c>
      <c r="T408" s="19">
        <v>0</v>
      </c>
      <c r="U408" s="19">
        <v>0</v>
      </c>
      <c r="V408" s="19">
        <v>0.18</v>
      </c>
      <c r="W408" s="19">
        <v>1.3</v>
      </c>
      <c r="X408" s="19">
        <v>1.5</v>
      </c>
      <c r="Y408" s="222">
        <v>238.57</v>
      </c>
      <c r="Z408" s="222">
        <f t="shared" si="120"/>
        <v>0</v>
      </c>
      <c r="AA408" s="222">
        <f t="shared" si="121"/>
        <v>0</v>
      </c>
      <c r="AB408" s="222">
        <f t="shared" si="122"/>
        <v>0</v>
      </c>
      <c r="AC408" s="222">
        <f t="shared" si="123"/>
        <v>0</v>
      </c>
      <c r="AD408" s="222">
        <f t="shared" si="124"/>
        <v>0</v>
      </c>
      <c r="AE408" s="222">
        <f t="shared" si="125"/>
        <v>0</v>
      </c>
      <c r="AF408" s="222">
        <f t="shared" si="126"/>
        <v>0</v>
      </c>
      <c r="AG408" s="222">
        <f t="shared" si="127"/>
        <v>0</v>
      </c>
      <c r="AH408" s="222">
        <f t="shared" si="128"/>
        <v>0</v>
      </c>
      <c r="AI408" s="222">
        <f t="shared" si="129"/>
        <v>42.942599999999999</v>
      </c>
      <c r="AJ408" s="222">
        <f t="shared" si="130"/>
        <v>405.56899999999996</v>
      </c>
      <c r="AK408" s="222">
        <f t="shared" si="131"/>
        <v>429.42599999999999</v>
      </c>
      <c r="AL408" s="5">
        <f t="shared" si="132"/>
        <v>0</v>
      </c>
      <c r="AM408" s="5">
        <f t="shared" si="133"/>
        <v>0</v>
      </c>
      <c r="AN408" s="5">
        <f t="shared" si="134"/>
        <v>0</v>
      </c>
      <c r="AO408" s="5">
        <f t="shared" si="135"/>
        <v>42.942599999999999</v>
      </c>
      <c r="AP408" s="5">
        <f t="shared" si="136"/>
        <v>310.14100000000002</v>
      </c>
      <c r="AQ408" s="221">
        <f t="shared" si="137"/>
        <v>357.85500000000002</v>
      </c>
      <c r="AR408" s="86"/>
    </row>
    <row r="409" spans="1:44" s="22" customFormat="1" ht="21.95" customHeight="1" x14ac:dyDescent="0.25">
      <c r="A409" s="2" t="s">
        <v>1099</v>
      </c>
      <c r="B409" s="10" t="s">
        <v>1100</v>
      </c>
      <c r="C409" s="4" t="s">
        <v>1101</v>
      </c>
      <c r="D409" s="13" t="s">
        <v>1089</v>
      </c>
      <c r="E409" s="13">
        <v>8</v>
      </c>
      <c r="F409" s="13" t="s">
        <v>1689</v>
      </c>
      <c r="G409" s="19">
        <v>0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6.9999999999999993E-2</v>
      </c>
      <c r="Q409" s="19">
        <v>0.6</v>
      </c>
      <c r="R409" s="149">
        <v>0.7</v>
      </c>
      <c r="S409" s="19">
        <v>0</v>
      </c>
      <c r="T409" s="19">
        <v>0</v>
      </c>
      <c r="U409" s="19">
        <v>0</v>
      </c>
      <c r="V409" s="19">
        <v>6.9999999999999993E-2</v>
      </c>
      <c r="W409" s="19">
        <v>0.3</v>
      </c>
      <c r="X409" s="19">
        <v>0.4</v>
      </c>
      <c r="Y409" s="222">
        <v>220.16</v>
      </c>
      <c r="Z409" s="222">
        <f t="shared" si="120"/>
        <v>0</v>
      </c>
      <c r="AA409" s="222">
        <f t="shared" si="121"/>
        <v>0</v>
      </c>
      <c r="AB409" s="222">
        <f t="shared" si="122"/>
        <v>0</v>
      </c>
      <c r="AC409" s="222">
        <f t="shared" si="123"/>
        <v>0</v>
      </c>
      <c r="AD409" s="222">
        <f t="shared" si="124"/>
        <v>0</v>
      </c>
      <c r="AE409" s="222">
        <f t="shared" si="125"/>
        <v>0</v>
      </c>
      <c r="AF409" s="222">
        <f t="shared" si="126"/>
        <v>0</v>
      </c>
      <c r="AG409" s="222">
        <f t="shared" si="127"/>
        <v>0</v>
      </c>
      <c r="AH409" s="222">
        <f t="shared" si="128"/>
        <v>0</v>
      </c>
      <c r="AI409" s="222">
        <f t="shared" si="129"/>
        <v>15.411199999999997</v>
      </c>
      <c r="AJ409" s="222">
        <f t="shared" si="130"/>
        <v>132.096</v>
      </c>
      <c r="AK409" s="222">
        <f t="shared" si="131"/>
        <v>154.11199999999999</v>
      </c>
      <c r="AL409" s="5">
        <f t="shared" si="132"/>
        <v>0</v>
      </c>
      <c r="AM409" s="5">
        <f t="shared" si="133"/>
        <v>0</v>
      </c>
      <c r="AN409" s="5">
        <f t="shared" si="134"/>
        <v>0</v>
      </c>
      <c r="AO409" s="5">
        <f t="shared" si="135"/>
        <v>15.411199999999997</v>
      </c>
      <c r="AP409" s="5">
        <f t="shared" si="136"/>
        <v>66.048000000000002</v>
      </c>
      <c r="AQ409" s="221">
        <f t="shared" si="137"/>
        <v>88.064000000000007</v>
      </c>
      <c r="AR409" s="86"/>
    </row>
    <row r="410" spans="1:44" s="61" customFormat="1" ht="21.95" customHeight="1" x14ac:dyDescent="0.25">
      <c r="A410" s="2" t="s">
        <v>1102</v>
      </c>
      <c r="B410" s="10" t="s">
        <v>1100</v>
      </c>
      <c r="C410" s="4" t="s">
        <v>1101</v>
      </c>
      <c r="D410" s="13" t="s">
        <v>1089</v>
      </c>
      <c r="E410" s="13">
        <v>12</v>
      </c>
      <c r="F410" s="13" t="s">
        <v>1689</v>
      </c>
      <c r="G410" s="19">
        <v>0</v>
      </c>
      <c r="H410" s="19">
        <v>0</v>
      </c>
      <c r="I410" s="19">
        <v>0</v>
      </c>
      <c r="J410" s="19">
        <v>0</v>
      </c>
      <c r="K410" s="19">
        <v>0</v>
      </c>
      <c r="L410" s="19">
        <v>0</v>
      </c>
      <c r="M410" s="19">
        <v>0</v>
      </c>
      <c r="N410" s="19">
        <v>0</v>
      </c>
      <c r="O410" s="19">
        <v>0</v>
      </c>
      <c r="P410" s="19">
        <v>0.05</v>
      </c>
      <c r="Q410" s="19">
        <v>0.45</v>
      </c>
      <c r="R410" s="149">
        <v>0.5</v>
      </c>
      <c r="S410" s="19">
        <v>0</v>
      </c>
      <c r="T410" s="19">
        <v>0</v>
      </c>
      <c r="U410" s="19">
        <v>0</v>
      </c>
      <c r="V410" s="19">
        <v>0.05</v>
      </c>
      <c r="W410" s="19">
        <v>0.3</v>
      </c>
      <c r="X410" s="19">
        <v>0.4</v>
      </c>
      <c r="Y410" s="222">
        <v>94.16</v>
      </c>
      <c r="Z410" s="222">
        <f t="shared" si="120"/>
        <v>0</v>
      </c>
      <c r="AA410" s="222">
        <f t="shared" si="121"/>
        <v>0</v>
      </c>
      <c r="AB410" s="222">
        <f t="shared" si="122"/>
        <v>0</v>
      </c>
      <c r="AC410" s="222">
        <f t="shared" si="123"/>
        <v>0</v>
      </c>
      <c r="AD410" s="222">
        <f t="shared" si="124"/>
        <v>0</v>
      </c>
      <c r="AE410" s="222">
        <f t="shared" si="125"/>
        <v>0</v>
      </c>
      <c r="AF410" s="222">
        <f t="shared" si="126"/>
        <v>0</v>
      </c>
      <c r="AG410" s="222">
        <f t="shared" si="127"/>
        <v>0</v>
      </c>
      <c r="AH410" s="222">
        <f t="shared" si="128"/>
        <v>0</v>
      </c>
      <c r="AI410" s="222">
        <f t="shared" si="129"/>
        <v>4.7080000000000002</v>
      </c>
      <c r="AJ410" s="222">
        <f t="shared" si="130"/>
        <v>42.372</v>
      </c>
      <c r="AK410" s="222">
        <f t="shared" si="131"/>
        <v>47.08</v>
      </c>
      <c r="AL410" s="5">
        <f t="shared" si="132"/>
        <v>0</v>
      </c>
      <c r="AM410" s="5">
        <f t="shared" si="133"/>
        <v>0</v>
      </c>
      <c r="AN410" s="5">
        <f t="shared" si="134"/>
        <v>0</v>
      </c>
      <c r="AO410" s="5">
        <f t="shared" si="135"/>
        <v>4.7080000000000002</v>
      </c>
      <c r="AP410" s="5">
        <f t="shared" si="136"/>
        <v>28.247999999999998</v>
      </c>
      <c r="AQ410" s="221">
        <f t="shared" si="137"/>
        <v>37.664000000000001</v>
      </c>
      <c r="AR410" s="167"/>
    </row>
    <row r="411" spans="1:44" s="61" customFormat="1" ht="21.95" customHeight="1" x14ac:dyDescent="0.25">
      <c r="A411" s="2" t="s">
        <v>1103</v>
      </c>
      <c r="B411" s="10" t="s">
        <v>1100</v>
      </c>
      <c r="C411" s="4" t="s">
        <v>1101</v>
      </c>
      <c r="D411" s="13" t="s">
        <v>1089</v>
      </c>
      <c r="E411" s="13">
        <v>14</v>
      </c>
      <c r="F411" s="13" t="s">
        <v>1689</v>
      </c>
      <c r="G411" s="19">
        <v>0</v>
      </c>
      <c r="H411" s="19">
        <v>0</v>
      </c>
      <c r="I411" s="19">
        <v>0</v>
      </c>
      <c r="J411" s="19">
        <v>0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0.08</v>
      </c>
      <c r="Q411" s="19">
        <v>0.3</v>
      </c>
      <c r="R411" s="149">
        <v>0.3</v>
      </c>
      <c r="S411" s="19">
        <v>0</v>
      </c>
      <c r="T411" s="19">
        <v>0</v>
      </c>
      <c r="U411" s="19">
        <v>0</v>
      </c>
      <c r="V411" s="19">
        <v>0.08</v>
      </c>
      <c r="W411" s="19">
        <v>0.27</v>
      </c>
      <c r="X411" s="19">
        <v>0.28999999999999998</v>
      </c>
      <c r="Y411" s="222">
        <v>94.16</v>
      </c>
      <c r="Z411" s="222">
        <f t="shared" si="120"/>
        <v>0</v>
      </c>
      <c r="AA411" s="222">
        <f t="shared" si="121"/>
        <v>0</v>
      </c>
      <c r="AB411" s="222">
        <f t="shared" si="122"/>
        <v>0</v>
      </c>
      <c r="AC411" s="222">
        <f t="shared" si="123"/>
        <v>0</v>
      </c>
      <c r="AD411" s="222">
        <f t="shared" si="124"/>
        <v>0</v>
      </c>
      <c r="AE411" s="222">
        <f t="shared" si="125"/>
        <v>0</v>
      </c>
      <c r="AF411" s="222">
        <f t="shared" si="126"/>
        <v>0</v>
      </c>
      <c r="AG411" s="222">
        <f t="shared" si="127"/>
        <v>0</v>
      </c>
      <c r="AH411" s="222">
        <f t="shared" si="128"/>
        <v>0</v>
      </c>
      <c r="AI411" s="222">
        <f t="shared" si="129"/>
        <v>7.5327999999999999</v>
      </c>
      <c r="AJ411" s="222">
        <f t="shared" si="130"/>
        <v>28.247999999999998</v>
      </c>
      <c r="AK411" s="222">
        <f t="shared" si="131"/>
        <v>28.247999999999998</v>
      </c>
      <c r="AL411" s="5">
        <f>Y411*S411</f>
        <v>0</v>
      </c>
      <c r="AM411" s="5">
        <f>Y411*T411</f>
        <v>0</v>
      </c>
      <c r="AN411" s="5">
        <f>Y411*U411</f>
        <v>0</v>
      </c>
      <c r="AO411" s="5">
        <f>Y411*V411</f>
        <v>7.5327999999999999</v>
      </c>
      <c r="AP411" s="5">
        <f>Y411*W411</f>
        <v>25.423200000000001</v>
      </c>
      <c r="AQ411" s="221">
        <f>Y411*X411</f>
        <v>27.306399999999996</v>
      </c>
      <c r="AR411" s="167"/>
    </row>
    <row r="412" spans="1:44" s="61" customFormat="1" ht="21.95" customHeight="1" x14ac:dyDescent="0.25">
      <c r="A412" s="2" t="s">
        <v>1104</v>
      </c>
      <c r="B412" s="10" t="s">
        <v>1100</v>
      </c>
      <c r="C412" s="4" t="s">
        <v>1101</v>
      </c>
      <c r="D412" s="13" t="s">
        <v>1089</v>
      </c>
      <c r="E412" s="13">
        <v>16</v>
      </c>
      <c r="F412" s="13" t="s">
        <v>1689</v>
      </c>
      <c r="G412" s="19">
        <v>0</v>
      </c>
      <c r="H412" s="19">
        <v>0</v>
      </c>
      <c r="I412" s="19">
        <v>0</v>
      </c>
      <c r="J412" s="19">
        <v>0</v>
      </c>
      <c r="K412" s="19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6.9999999999999993E-2</v>
      </c>
      <c r="Q412" s="19">
        <v>0.36</v>
      </c>
      <c r="R412" s="149">
        <v>0.36</v>
      </c>
      <c r="S412" s="19">
        <v>0</v>
      </c>
      <c r="T412" s="19">
        <v>0</v>
      </c>
      <c r="U412" s="19">
        <v>0</v>
      </c>
      <c r="V412" s="19">
        <v>6.9999999999999993E-2</v>
      </c>
      <c r="W412" s="19">
        <v>0.3</v>
      </c>
      <c r="X412" s="19">
        <v>0.32</v>
      </c>
      <c r="Y412" s="222">
        <v>94.16</v>
      </c>
      <c r="Z412" s="222">
        <f t="shared" si="120"/>
        <v>0</v>
      </c>
      <c r="AA412" s="222">
        <f t="shared" si="121"/>
        <v>0</v>
      </c>
      <c r="AB412" s="222">
        <f t="shared" si="122"/>
        <v>0</v>
      </c>
      <c r="AC412" s="222">
        <f t="shared" si="123"/>
        <v>0</v>
      </c>
      <c r="AD412" s="222">
        <f t="shared" si="124"/>
        <v>0</v>
      </c>
      <c r="AE412" s="222">
        <f t="shared" si="125"/>
        <v>0</v>
      </c>
      <c r="AF412" s="222">
        <f t="shared" si="126"/>
        <v>0</v>
      </c>
      <c r="AG412" s="222">
        <f t="shared" si="127"/>
        <v>0</v>
      </c>
      <c r="AH412" s="222">
        <f t="shared" si="128"/>
        <v>0</v>
      </c>
      <c r="AI412" s="222">
        <f t="shared" si="129"/>
        <v>6.5911999999999988</v>
      </c>
      <c r="AJ412" s="222">
        <f t="shared" si="130"/>
        <v>33.897599999999997</v>
      </c>
      <c r="AK412" s="222">
        <f t="shared" si="131"/>
        <v>33.897599999999997</v>
      </c>
      <c r="AL412" s="5">
        <f>Y412*S412</f>
        <v>0</v>
      </c>
      <c r="AM412" s="5">
        <f>Y412*T412</f>
        <v>0</v>
      </c>
      <c r="AN412" s="5">
        <f>Y412*U412</f>
        <v>0</v>
      </c>
      <c r="AO412" s="5">
        <f>Y412*V412</f>
        <v>6.5911999999999988</v>
      </c>
      <c r="AP412" s="5">
        <f>Y412*W412</f>
        <v>28.247999999999998</v>
      </c>
      <c r="AQ412" s="221">
        <f>Y412*X412</f>
        <v>30.1312</v>
      </c>
      <c r="AR412" s="167"/>
    </row>
    <row r="413" spans="1:44" s="22" customFormat="1" ht="21.95" customHeight="1" x14ac:dyDescent="0.25">
      <c r="A413" s="120"/>
      <c r="B413" s="111" t="s">
        <v>1105</v>
      </c>
      <c r="C413" s="4"/>
      <c r="D413" s="4"/>
      <c r="E413" s="4"/>
      <c r="F413" s="4"/>
      <c r="G413" s="84"/>
      <c r="H413" s="84"/>
      <c r="I413" s="84"/>
      <c r="J413" s="84"/>
      <c r="K413" s="84"/>
      <c r="L413" s="147"/>
      <c r="M413" s="84"/>
      <c r="N413" s="84"/>
      <c r="O413" s="84"/>
      <c r="P413" s="84"/>
      <c r="Q413" s="84"/>
      <c r="R413" s="147"/>
      <c r="S413" s="84"/>
      <c r="T413" s="84"/>
      <c r="U413" s="84"/>
      <c r="V413" s="84"/>
      <c r="W413" s="84"/>
      <c r="X413" s="147"/>
      <c r="Y413" s="221"/>
      <c r="Z413" s="222"/>
      <c r="AA413" s="222"/>
      <c r="AB413" s="222"/>
      <c r="AC413" s="222"/>
      <c r="AD413" s="222"/>
      <c r="AE413" s="222"/>
      <c r="AF413" s="222"/>
      <c r="AG413" s="222"/>
      <c r="AH413" s="222"/>
      <c r="AI413" s="222"/>
      <c r="AJ413" s="222"/>
      <c r="AK413" s="222"/>
      <c r="AL413" s="5"/>
      <c r="AM413" s="5"/>
      <c r="AN413" s="5"/>
      <c r="AO413" s="5"/>
      <c r="AP413" s="5"/>
      <c r="AQ413" s="221"/>
      <c r="AR413" s="86"/>
    </row>
    <row r="414" spans="1:44" s="22" customFormat="1" ht="21.95" customHeight="1" x14ac:dyDescent="0.25">
      <c r="A414" s="120"/>
      <c r="B414" s="82" t="s">
        <v>1106</v>
      </c>
      <c r="C414" s="4"/>
      <c r="D414" s="4"/>
      <c r="E414" s="4"/>
      <c r="F414" s="4"/>
      <c r="G414" s="84"/>
      <c r="H414" s="84"/>
      <c r="I414" s="84"/>
      <c r="J414" s="84"/>
      <c r="K414" s="84"/>
      <c r="L414" s="147"/>
      <c r="M414" s="84"/>
      <c r="N414" s="84"/>
      <c r="O414" s="84"/>
      <c r="P414" s="84"/>
      <c r="Q414" s="84"/>
      <c r="R414" s="147"/>
      <c r="S414" s="84"/>
      <c r="T414" s="84"/>
      <c r="U414" s="84"/>
      <c r="V414" s="84"/>
      <c r="W414" s="84"/>
      <c r="X414" s="147"/>
      <c r="Y414" s="221"/>
      <c r="Z414" s="222"/>
      <c r="AA414" s="222"/>
      <c r="AB414" s="222"/>
      <c r="AC414" s="222"/>
      <c r="AD414" s="222"/>
      <c r="AE414" s="222"/>
      <c r="AF414" s="222"/>
      <c r="AG414" s="222"/>
      <c r="AH414" s="222"/>
      <c r="AI414" s="222"/>
      <c r="AJ414" s="222"/>
      <c r="AK414" s="222"/>
      <c r="AL414" s="5"/>
      <c r="AM414" s="5"/>
      <c r="AN414" s="5"/>
      <c r="AO414" s="5"/>
      <c r="AP414" s="5"/>
      <c r="AQ414" s="221"/>
      <c r="AR414" s="86"/>
    </row>
    <row r="415" spans="1:44" s="22" customFormat="1" ht="21.95" customHeight="1" x14ac:dyDescent="0.25">
      <c r="A415" s="120">
        <v>8186430002</v>
      </c>
      <c r="B415" s="86" t="s">
        <v>1107</v>
      </c>
      <c r="C415" s="4"/>
      <c r="D415" s="4" t="s">
        <v>1108</v>
      </c>
      <c r="E415" s="4"/>
      <c r="F415" s="4" t="s">
        <v>1689</v>
      </c>
      <c r="G415" s="93">
        <v>0.02</v>
      </c>
      <c r="H415" s="135">
        <v>0.03</v>
      </c>
      <c r="I415" s="156">
        <v>3.64</v>
      </c>
      <c r="J415" s="135">
        <v>15.33</v>
      </c>
      <c r="K415" s="135">
        <v>45.7</v>
      </c>
      <c r="L415" s="147">
        <v>0</v>
      </c>
      <c r="M415" s="84">
        <v>7.0000000000000007E-2</v>
      </c>
      <c r="N415" s="84">
        <v>0.16</v>
      </c>
      <c r="O415" s="84">
        <v>5</v>
      </c>
      <c r="P415" s="84">
        <v>21</v>
      </c>
      <c r="Q415" s="84">
        <v>88</v>
      </c>
      <c r="R415" s="147">
        <v>88.9</v>
      </c>
      <c r="S415" s="84">
        <v>7.0000000000000007E-2</v>
      </c>
      <c r="T415" s="84">
        <v>0.16</v>
      </c>
      <c r="U415" s="84">
        <v>5</v>
      </c>
      <c r="V415" s="84">
        <v>6</v>
      </c>
      <c r="W415" s="84">
        <v>8</v>
      </c>
      <c r="X415" s="84">
        <v>10</v>
      </c>
      <c r="Y415" s="228">
        <v>8.48</v>
      </c>
      <c r="Z415" s="222">
        <f>Y415*G415</f>
        <v>0.1696</v>
      </c>
      <c r="AA415" s="222">
        <f>Y415*H415</f>
        <v>0.25440000000000002</v>
      </c>
      <c r="AB415" s="222">
        <f>Y415*I415</f>
        <v>30.867200000000004</v>
      </c>
      <c r="AC415" s="222">
        <f>Y415*J415</f>
        <v>129.9984</v>
      </c>
      <c r="AD415" s="222">
        <f>Y415*K415</f>
        <v>387.53600000000006</v>
      </c>
      <c r="AE415" s="222">
        <f>Y415*L415</f>
        <v>0</v>
      </c>
      <c r="AF415" s="222">
        <f>Y415*M415</f>
        <v>0.59360000000000013</v>
      </c>
      <c r="AG415" s="222">
        <f>Y415*N415</f>
        <v>1.3568</v>
      </c>
      <c r="AH415" s="222">
        <f>Y415*O415</f>
        <v>42.400000000000006</v>
      </c>
      <c r="AI415" s="222">
        <f>Y415*P415</f>
        <v>178.08</v>
      </c>
      <c r="AJ415" s="222">
        <f>Y415*Q415</f>
        <v>746.24</v>
      </c>
      <c r="AK415" s="222">
        <f>Y415*R415</f>
        <v>753.87200000000007</v>
      </c>
      <c r="AL415" s="5">
        <f>Y415*S415</f>
        <v>0.59360000000000013</v>
      </c>
      <c r="AM415" s="5">
        <f>Y415*T415</f>
        <v>1.3568</v>
      </c>
      <c r="AN415" s="5">
        <f>Y415*U415</f>
        <v>42.400000000000006</v>
      </c>
      <c r="AO415" s="5">
        <f>Y415*V415</f>
        <v>50.88</v>
      </c>
      <c r="AP415" s="5">
        <f>Y415*W415</f>
        <v>67.84</v>
      </c>
      <c r="AQ415" s="221">
        <f>Y415*X415</f>
        <v>84.800000000000011</v>
      </c>
      <c r="AR415" s="86"/>
    </row>
    <row r="416" spans="1:44" s="22" customFormat="1" ht="21.95" customHeight="1" x14ac:dyDescent="0.25">
      <c r="A416" s="107" t="s">
        <v>722</v>
      </c>
      <c r="B416" s="86" t="s">
        <v>723</v>
      </c>
      <c r="C416" s="4"/>
      <c r="D416" s="4"/>
      <c r="E416" s="4" t="s">
        <v>724</v>
      </c>
      <c r="F416" s="4" t="s">
        <v>1689</v>
      </c>
      <c r="G416" s="93">
        <v>0</v>
      </c>
      <c r="H416" s="135">
        <v>5.2</v>
      </c>
      <c r="I416" s="156">
        <v>5</v>
      </c>
      <c r="J416" s="135">
        <v>5</v>
      </c>
      <c r="K416" s="135">
        <v>5</v>
      </c>
      <c r="L416" s="147">
        <v>0</v>
      </c>
      <c r="M416" s="84">
        <v>2</v>
      </c>
      <c r="N416" s="84">
        <v>3.5</v>
      </c>
      <c r="O416" s="84">
        <v>4</v>
      </c>
      <c r="P416" s="84">
        <v>4.5</v>
      </c>
      <c r="Q416" s="84">
        <v>4.8</v>
      </c>
      <c r="R416" s="147">
        <v>5</v>
      </c>
      <c r="S416" s="84">
        <v>0.2</v>
      </c>
      <c r="T416" s="84">
        <v>0.2</v>
      </c>
      <c r="U416" s="84">
        <v>2</v>
      </c>
      <c r="V416" s="84">
        <v>3.5</v>
      </c>
      <c r="W416" s="84">
        <v>3.8</v>
      </c>
      <c r="X416" s="84">
        <v>4</v>
      </c>
      <c r="Y416" s="227">
        <v>22.88</v>
      </c>
      <c r="Z416" s="222">
        <f>Y416*G416</f>
        <v>0</v>
      </c>
      <c r="AA416" s="222">
        <f>Y416*H416</f>
        <v>118.976</v>
      </c>
      <c r="AB416" s="222">
        <f>Y416*I416</f>
        <v>114.39999999999999</v>
      </c>
      <c r="AC416" s="222">
        <f>Y416*J416</f>
        <v>114.39999999999999</v>
      </c>
      <c r="AD416" s="222">
        <f>Y416*K416</f>
        <v>114.39999999999999</v>
      </c>
      <c r="AE416" s="222">
        <f>Y416*L416</f>
        <v>0</v>
      </c>
      <c r="AF416" s="222">
        <f>Y416*M416</f>
        <v>45.76</v>
      </c>
      <c r="AG416" s="222">
        <f>Y416*N416</f>
        <v>80.08</v>
      </c>
      <c r="AH416" s="222">
        <f>Y416*O416</f>
        <v>91.52</v>
      </c>
      <c r="AI416" s="222">
        <f>Y416*P416</f>
        <v>102.96</v>
      </c>
      <c r="AJ416" s="222">
        <f>Y416*Q416</f>
        <v>109.824</v>
      </c>
      <c r="AK416" s="222">
        <f>Y416*R416</f>
        <v>114.39999999999999</v>
      </c>
      <c r="AL416" s="5">
        <f>Y416*S416</f>
        <v>4.5759999999999996</v>
      </c>
      <c r="AM416" s="5">
        <f>Y416*T416</f>
        <v>4.5759999999999996</v>
      </c>
      <c r="AN416" s="5">
        <f>Y416*U416</f>
        <v>45.76</v>
      </c>
      <c r="AO416" s="5">
        <f>Y416*V416</f>
        <v>80.08</v>
      </c>
      <c r="AP416" s="5">
        <f>Y416*W416</f>
        <v>86.943999999999988</v>
      </c>
      <c r="AQ416" s="221">
        <f>Y416*X416</f>
        <v>91.52</v>
      </c>
      <c r="AR416" s="86"/>
    </row>
    <row r="417" spans="1:44" s="22" customFormat="1" ht="21.95" customHeight="1" x14ac:dyDescent="0.25">
      <c r="A417" s="120"/>
      <c r="B417" s="80" t="s">
        <v>720</v>
      </c>
      <c r="C417" s="4"/>
      <c r="D417" s="4"/>
      <c r="E417" s="4"/>
      <c r="F417" s="4"/>
      <c r="G417" s="93"/>
      <c r="H417" s="135"/>
      <c r="I417" s="156"/>
      <c r="J417" s="135"/>
      <c r="K417" s="135"/>
      <c r="L417" s="147"/>
      <c r="M417" s="84"/>
      <c r="N417" s="84"/>
      <c r="O417" s="84"/>
      <c r="P417" s="84"/>
      <c r="Q417" s="84"/>
      <c r="R417" s="147"/>
      <c r="S417" s="84"/>
      <c r="T417" s="84"/>
      <c r="U417" s="84"/>
      <c r="V417" s="84"/>
      <c r="W417" s="84"/>
      <c r="X417" s="147"/>
      <c r="Y417" s="227"/>
      <c r="Z417" s="222"/>
      <c r="AA417" s="222"/>
      <c r="AB417" s="222"/>
      <c r="AC417" s="222"/>
      <c r="AD417" s="222"/>
      <c r="AE417" s="222"/>
      <c r="AF417" s="222"/>
      <c r="AG417" s="222"/>
      <c r="AH417" s="222"/>
      <c r="AI417" s="222"/>
      <c r="AJ417" s="222"/>
      <c r="AK417" s="222"/>
      <c r="AL417" s="5"/>
      <c r="AM417" s="5"/>
      <c r="AN417" s="5"/>
      <c r="AO417" s="5"/>
      <c r="AP417" s="5"/>
      <c r="AQ417" s="221"/>
      <c r="AR417" s="86"/>
    </row>
    <row r="418" spans="1:44" s="22" customFormat="1" ht="21.95" customHeight="1" x14ac:dyDescent="0.25">
      <c r="A418" s="120">
        <v>8193200001</v>
      </c>
      <c r="B418" s="3" t="s">
        <v>2177</v>
      </c>
      <c r="C418" s="4" t="s">
        <v>2178</v>
      </c>
      <c r="D418" s="4"/>
      <c r="E418" s="4"/>
      <c r="F418" s="4" t="s">
        <v>1820</v>
      </c>
      <c r="G418" s="84">
        <v>0</v>
      </c>
      <c r="H418" s="84">
        <v>0</v>
      </c>
      <c r="I418" s="84">
        <v>0</v>
      </c>
      <c r="J418" s="84">
        <v>0</v>
      </c>
      <c r="K418" s="84">
        <v>0</v>
      </c>
      <c r="L418" s="84">
        <v>0</v>
      </c>
      <c r="M418" s="84">
        <v>0</v>
      </c>
      <c r="N418" s="84">
        <v>0</v>
      </c>
      <c r="O418" s="84">
        <v>0.05</v>
      </c>
      <c r="P418" s="84">
        <v>0.19</v>
      </c>
      <c r="Q418" s="147">
        <v>0.2</v>
      </c>
      <c r="R418" s="147">
        <v>0.2</v>
      </c>
      <c r="S418" s="84">
        <v>0</v>
      </c>
      <c r="T418" s="84">
        <v>0</v>
      </c>
      <c r="U418" s="84">
        <v>0.05</v>
      </c>
      <c r="V418" s="84">
        <v>0.19</v>
      </c>
      <c r="W418" s="147">
        <v>0.2</v>
      </c>
      <c r="X418" s="147">
        <v>0.2</v>
      </c>
      <c r="Y418" s="227">
        <v>167.21</v>
      </c>
      <c r="Z418" s="222">
        <f>Y418*G418</f>
        <v>0</v>
      </c>
      <c r="AA418" s="222">
        <f>Y418*H418</f>
        <v>0</v>
      </c>
      <c r="AB418" s="222">
        <f>Y418*I418</f>
        <v>0</v>
      </c>
      <c r="AC418" s="222">
        <f>Y418*J418</f>
        <v>0</v>
      </c>
      <c r="AD418" s="222">
        <f>Y418*K418</f>
        <v>0</v>
      </c>
      <c r="AE418" s="222">
        <f>Y418*L418</f>
        <v>0</v>
      </c>
      <c r="AF418" s="222">
        <f>Y418*M418</f>
        <v>0</v>
      </c>
      <c r="AG418" s="222">
        <f>Y418*N418</f>
        <v>0</v>
      </c>
      <c r="AH418" s="222">
        <f>Y418*O418</f>
        <v>8.3605</v>
      </c>
      <c r="AI418" s="222">
        <f>Y418*P418</f>
        <v>31.769900000000003</v>
      </c>
      <c r="AJ418" s="222">
        <f>Y418*Q418</f>
        <v>33.442</v>
      </c>
      <c r="AK418" s="222">
        <f>Y418*R418</f>
        <v>33.442</v>
      </c>
      <c r="AL418" s="5">
        <f>Y418*S418</f>
        <v>0</v>
      </c>
      <c r="AM418" s="5">
        <f>Y418*T418</f>
        <v>0</v>
      </c>
      <c r="AN418" s="5">
        <f>Y418*U418</f>
        <v>8.3605</v>
      </c>
      <c r="AO418" s="5">
        <f>Y418*V418</f>
        <v>31.769900000000003</v>
      </c>
      <c r="AP418" s="5">
        <f>Y418*W418</f>
        <v>33.442</v>
      </c>
      <c r="AQ418" s="221">
        <f>Y418*X418</f>
        <v>33.442</v>
      </c>
      <c r="AR418" s="86"/>
    </row>
    <row r="419" spans="1:44" s="22" customFormat="1" ht="21.95" customHeight="1" x14ac:dyDescent="0.25">
      <c r="A419" s="120"/>
      <c r="B419" s="111" t="s">
        <v>1109</v>
      </c>
      <c r="C419" s="4"/>
      <c r="D419" s="4"/>
      <c r="E419" s="4"/>
      <c r="F419" s="4"/>
      <c r="G419" s="84"/>
      <c r="H419" s="84"/>
      <c r="I419" s="84"/>
      <c r="J419" s="84"/>
      <c r="K419" s="84"/>
      <c r="L419" s="147"/>
      <c r="M419" s="84"/>
      <c r="N419" s="84"/>
      <c r="O419" s="84"/>
      <c r="P419" s="84"/>
      <c r="Q419" s="84"/>
      <c r="R419" s="147"/>
      <c r="S419" s="84"/>
      <c r="T419" s="84"/>
      <c r="U419" s="84"/>
      <c r="V419" s="84"/>
      <c r="W419" s="84"/>
      <c r="X419" s="147"/>
      <c r="Y419" s="221"/>
      <c r="Z419" s="222"/>
      <c r="AA419" s="222"/>
      <c r="AB419" s="222"/>
      <c r="AC419" s="222"/>
      <c r="AD419" s="222"/>
      <c r="AE419" s="222"/>
      <c r="AF419" s="222"/>
      <c r="AG419" s="222"/>
      <c r="AH419" s="222"/>
      <c r="AI419" s="222"/>
      <c r="AJ419" s="222"/>
      <c r="AK419" s="222"/>
      <c r="AL419" s="5"/>
      <c r="AM419" s="5"/>
      <c r="AN419" s="5"/>
      <c r="AO419" s="5"/>
      <c r="AP419" s="5"/>
      <c r="AQ419" s="221"/>
      <c r="AR419" s="86"/>
    </row>
    <row r="420" spans="1:44" s="22" customFormat="1" ht="21.95" customHeight="1" x14ac:dyDescent="0.25">
      <c r="A420" s="120"/>
      <c r="B420" s="111" t="s">
        <v>1110</v>
      </c>
      <c r="C420" s="4"/>
      <c r="D420" s="4"/>
      <c r="E420" s="4"/>
      <c r="F420" s="4"/>
      <c r="G420" s="84"/>
      <c r="H420" s="84"/>
      <c r="I420" s="84"/>
      <c r="J420" s="84"/>
      <c r="K420" s="84"/>
      <c r="L420" s="147"/>
      <c r="M420" s="84"/>
      <c r="N420" s="84"/>
      <c r="O420" s="84"/>
      <c r="P420" s="84"/>
      <c r="Q420" s="84"/>
      <c r="R420" s="147"/>
      <c r="S420" s="84"/>
      <c r="T420" s="84"/>
      <c r="U420" s="84"/>
      <c r="V420" s="84"/>
      <c r="W420" s="84"/>
      <c r="X420" s="147"/>
      <c r="Y420" s="221"/>
      <c r="Z420" s="222"/>
      <c r="AA420" s="222"/>
      <c r="AB420" s="222"/>
      <c r="AC420" s="222"/>
      <c r="AD420" s="222"/>
      <c r="AE420" s="222"/>
      <c r="AF420" s="222"/>
      <c r="AG420" s="222"/>
      <c r="AH420" s="222"/>
      <c r="AI420" s="222"/>
      <c r="AJ420" s="222"/>
      <c r="AK420" s="222"/>
      <c r="AL420" s="5"/>
      <c r="AM420" s="5"/>
      <c r="AN420" s="5"/>
      <c r="AO420" s="5"/>
      <c r="AP420" s="5"/>
      <c r="AQ420" s="221"/>
      <c r="AR420" s="86"/>
    </row>
    <row r="421" spans="1:44" s="22" customFormat="1" ht="21.95" customHeight="1" x14ac:dyDescent="0.25">
      <c r="A421" s="120"/>
      <c r="B421" s="82" t="s">
        <v>1111</v>
      </c>
      <c r="C421" s="4"/>
      <c r="D421" s="4"/>
      <c r="E421" s="4"/>
      <c r="F421" s="4"/>
      <c r="G421" s="84"/>
      <c r="H421" s="84"/>
      <c r="I421" s="84"/>
      <c r="J421" s="84"/>
      <c r="K421" s="84"/>
      <c r="L421" s="147"/>
      <c r="M421" s="84"/>
      <c r="N421" s="84"/>
      <c r="O421" s="84"/>
      <c r="P421" s="84"/>
      <c r="Q421" s="84"/>
      <c r="R421" s="147"/>
      <c r="S421" s="84"/>
      <c r="T421" s="84"/>
      <c r="U421" s="84"/>
      <c r="V421" s="84"/>
      <c r="W421" s="84"/>
      <c r="X421" s="147"/>
      <c r="Y421" s="221"/>
      <c r="Z421" s="222"/>
      <c r="AA421" s="222"/>
      <c r="AB421" s="222"/>
      <c r="AC421" s="222"/>
      <c r="AD421" s="222"/>
      <c r="AE421" s="222"/>
      <c r="AF421" s="222"/>
      <c r="AG421" s="222"/>
      <c r="AH421" s="222"/>
      <c r="AI421" s="222"/>
      <c r="AJ421" s="222"/>
      <c r="AK421" s="222"/>
      <c r="AL421" s="5"/>
      <c r="AM421" s="5"/>
      <c r="AN421" s="5"/>
      <c r="AO421" s="5"/>
      <c r="AP421" s="5"/>
      <c r="AQ421" s="221"/>
      <c r="AR421" s="86"/>
    </row>
    <row r="422" spans="1:44" s="22" customFormat="1" ht="21.95" customHeight="1" x14ac:dyDescent="0.25">
      <c r="A422" s="120">
        <v>8238210001</v>
      </c>
      <c r="B422" s="86" t="s">
        <v>1112</v>
      </c>
      <c r="C422" s="4" t="s">
        <v>1113</v>
      </c>
      <c r="D422" s="4" t="s">
        <v>1114</v>
      </c>
      <c r="E422" s="4" t="s">
        <v>1115</v>
      </c>
      <c r="F422" s="4" t="s">
        <v>1820</v>
      </c>
      <c r="G422" s="93">
        <v>0</v>
      </c>
      <c r="H422" s="135">
        <v>1E-3</v>
      </c>
      <c r="I422" s="156">
        <v>0.14000000000000001</v>
      </c>
      <c r="J422" s="135">
        <v>0.61</v>
      </c>
      <c r="K422" s="135">
        <v>1.83</v>
      </c>
      <c r="L422" s="147">
        <v>0</v>
      </c>
      <c r="M422" s="84">
        <v>0</v>
      </c>
      <c r="N422" s="84">
        <v>0</v>
      </c>
      <c r="O422" s="84">
        <v>0.17</v>
      </c>
      <c r="P422" s="84">
        <v>0.7</v>
      </c>
      <c r="Q422" s="84">
        <v>0.73</v>
      </c>
      <c r="R422" s="147">
        <v>0.74</v>
      </c>
      <c r="S422" s="84">
        <v>0</v>
      </c>
      <c r="T422" s="84">
        <v>0</v>
      </c>
      <c r="U422" s="84">
        <v>0.17</v>
      </c>
      <c r="V422" s="84">
        <v>0.4</v>
      </c>
      <c r="W422" s="84">
        <v>0.45</v>
      </c>
      <c r="X422" s="84">
        <v>0.5</v>
      </c>
      <c r="Y422" s="227">
        <v>52</v>
      </c>
      <c r="Z422" s="222">
        <f>Y422*G422</f>
        <v>0</v>
      </c>
      <c r="AA422" s="222">
        <f>Y422*H422</f>
        <v>5.2000000000000005E-2</v>
      </c>
      <c r="AB422" s="222">
        <f>Y422*I422</f>
        <v>7.2800000000000011</v>
      </c>
      <c r="AC422" s="222">
        <f>Y422*J422</f>
        <v>31.72</v>
      </c>
      <c r="AD422" s="222">
        <f>Y422*K422</f>
        <v>95.16</v>
      </c>
      <c r="AE422" s="222">
        <f>Y422*L422</f>
        <v>0</v>
      </c>
      <c r="AF422" s="222">
        <f>Y422*M422</f>
        <v>0</v>
      </c>
      <c r="AG422" s="222">
        <f>Y422*N422</f>
        <v>0</v>
      </c>
      <c r="AH422" s="222">
        <f>Y422*O422</f>
        <v>8.84</v>
      </c>
      <c r="AI422" s="222">
        <f>Y422*P422</f>
        <v>36.4</v>
      </c>
      <c r="AJ422" s="222">
        <f>Y422*Q422</f>
        <v>37.96</v>
      </c>
      <c r="AK422" s="222">
        <f>Y422*R422</f>
        <v>38.479999999999997</v>
      </c>
      <c r="AL422" s="5">
        <f>Y422*S422</f>
        <v>0</v>
      </c>
      <c r="AM422" s="5">
        <f>Y422*T422</f>
        <v>0</v>
      </c>
      <c r="AN422" s="5">
        <f>Y422*U422</f>
        <v>8.84</v>
      </c>
      <c r="AO422" s="5">
        <f>Y422*V422</f>
        <v>20.8</v>
      </c>
      <c r="AP422" s="5">
        <f>Y422*W422</f>
        <v>23.400000000000002</v>
      </c>
      <c r="AQ422" s="221">
        <f>Y422*X422</f>
        <v>26</v>
      </c>
      <c r="AR422" s="86"/>
    </row>
    <row r="423" spans="1:44" s="22" customFormat="1" ht="21.95" customHeight="1" x14ac:dyDescent="0.25">
      <c r="A423" s="120"/>
      <c r="B423" s="111" t="s">
        <v>1116</v>
      </c>
      <c r="C423" s="4"/>
      <c r="D423" s="4"/>
      <c r="E423" s="4"/>
      <c r="F423" s="4"/>
      <c r="G423" s="84"/>
      <c r="H423" s="84"/>
      <c r="I423" s="84"/>
      <c r="J423" s="84"/>
      <c r="K423" s="84"/>
      <c r="L423" s="147"/>
      <c r="M423" s="84"/>
      <c r="N423" s="84"/>
      <c r="O423" s="84"/>
      <c r="P423" s="84"/>
      <c r="Q423" s="84"/>
      <c r="R423" s="147"/>
      <c r="S423" s="84"/>
      <c r="T423" s="84"/>
      <c r="U423" s="84"/>
      <c r="V423" s="84"/>
      <c r="W423" s="84"/>
      <c r="X423" s="147"/>
      <c r="Y423" s="221"/>
      <c r="Z423" s="222"/>
      <c r="AA423" s="222"/>
      <c r="AB423" s="222"/>
      <c r="AC423" s="222"/>
      <c r="AD423" s="222"/>
      <c r="AE423" s="222"/>
      <c r="AF423" s="222"/>
      <c r="AG423" s="222"/>
      <c r="AH423" s="222"/>
      <c r="AI423" s="222"/>
      <c r="AJ423" s="222"/>
      <c r="AK423" s="222"/>
      <c r="AL423" s="5"/>
      <c r="AM423" s="5"/>
      <c r="AN423" s="5"/>
      <c r="AO423" s="5"/>
      <c r="AP423" s="5"/>
      <c r="AQ423" s="221"/>
      <c r="AR423" s="86"/>
    </row>
    <row r="424" spans="1:44" s="22" customFormat="1" ht="21.95" customHeight="1" x14ac:dyDescent="0.25">
      <c r="A424" s="120"/>
      <c r="B424" s="111" t="s">
        <v>1117</v>
      </c>
      <c r="C424" s="4"/>
      <c r="D424" s="4"/>
      <c r="E424" s="4"/>
      <c r="F424" s="4"/>
      <c r="G424" s="84"/>
      <c r="H424" s="84"/>
      <c r="I424" s="84"/>
      <c r="J424" s="84"/>
      <c r="K424" s="84"/>
      <c r="L424" s="147"/>
      <c r="M424" s="84"/>
      <c r="N424" s="84"/>
      <c r="O424" s="84"/>
      <c r="P424" s="84"/>
      <c r="Q424" s="84"/>
      <c r="R424" s="147"/>
      <c r="S424" s="84"/>
      <c r="T424" s="84"/>
      <c r="U424" s="84"/>
      <c r="V424" s="84"/>
      <c r="W424" s="84"/>
      <c r="X424" s="147"/>
      <c r="Y424" s="221"/>
      <c r="Z424" s="222"/>
      <c r="AA424" s="222"/>
      <c r="AB424" s="222"/>
      <c r="AC424" s="222"/>
      <c r="AD424" s="222"/>
      <c r="AE424" s="222"/>
      <c r="AF424" s="222"/>
      <c r="AG424" s="222"/>
      <c r="AH424" s="222"/>
      <c r="AI424" s="222"/>
      <c r="AJ424" s="222"/>
      <c r="AK424" s="222"/>
      <c r="AL424" s="5"/>
      <c r="AM424" s="5"/>
      <c r="AN424" s="5"/>
      <c r="AO424" s="5"/>
      <c r="AP424" s="5"/>
      <c r="AQ424" s="221"/>
      <c r="AR424" s="86"/>
    </row>
    <row r="425" spans="1:44" s="22" customFormat="1" ht="21.95" customHeight="1" x14ac:dyDescent="0.25">
      <c r="A425" s="120"/>
      <c r="B425" s="82" t="s">
        <v>1118</v>
      </c>
      <c r="C425" s="4"/>
      <c r="D425" s="4"/>
      <c r="E425" s="4"/>
      <c r="F425" s="4"/>
      <c r="G425" s="84"/>
      <c r="H425" s="84"/>
      <c r="I425" s="84"/>
      <c r="J425" s="84"/>
      <c r="K425" s="84"/>
      <c r="L425" s="147"/>
      <c r="M425" s="84"/>
      <c r="N425" s="84"/>
      <c r="O425" s="84"/>
      <c r="P425" s="84"/>
      <c r="Q425" s="84"/>
      <c r="R425" s="147"/>
      <c r="S425" s="84"/>
      <c r="T425" s="84"/>
      <c r="U425" s="84"/>
      <c r="V425" s="84"/>
      <c r="W425" s="84"/>
      <c r="X425" s="147"/>
      <c r="Y425" s="221"/>
      <c r="Z425" s="222"/>
      <c r="AA425" s="222"/>
      <c r="AB425" s="222"/>
      <c r="AC425" s="222"/>
      <c r="AD425" s="222"/>
      <c r="AE425" s="222"/>
      <c r="AF425" s="222"/>
      <c r="AG425" s="222"/>
      <c r="AH425" s="222"/>
      <c r="AI425" s="222"/>
      <c r="AJ425" s="222"/>
      <c r="AK425" s="222"/>
      <c r="AL425" s="5"/>
      <c r="AM425" s="5"/>
      <c r="AN425" s="5"/>
      <c r="AO425" s="5"/>
      <c r="AP425" s="5"/>
      <c r="AQ425" s="221"/>
      <c r="AR425" s="86"/>
    </row>
    <row r="426" spans="1:44" s="22" customFormat="1" ht="21.95" customHeight="1" x14ac:dyDescent="0.25">
      <c r="A426" s="120">
        <v>8397110001</v>
      </c>
      <c r="B426" s="86" t="s">
        <v>1119</v>
      </c>
      <c r="C426" s="4"/>
      <c r="D426" s="4" t="s">
        <v>1120</v>
      </c>
      <c r="E426" s="4"/>
      <c r="F426" s="4" t="s">
        <v>1689</v>
      </c>
      <c r="G426" s="93">
        <v>0</v>
      </c>
      <c r="H426" s="135">
        <v>3.0000000000000001E-3</v>
      </c>
      <c r="I426" s="156">
        <v>0.32</v>
      </c>
      <c r="J426" s="135">
        <v>1.32</v>
      </c>
      <c r="K426" s="135">
        <v>3.93</v>
      </c>
      <c r="L426" s="147">
        <v>0</v>
      </c>
      <c r="M426" s="84">
        <v>0</v>
      </c>
      <c r="N426" s="84">
        <v>0</v>
      </c>
      <c r="O426" s="84">
        <v>0.3</v>
      </c>
      <c r="P426" s="84">
        <v>1.28</v>
      </c>
      <c r="Q426" s="84">
        <v>1.3</v>
      </c>
      <c r="R426" s="147">
        <v>1.32</v>
      </c>
      <c r="S426" s="84">
        <v>0</v>
      </c>
      <c r="T426" s="84">
        <v>0</v>
      </c>
      <c r="U426" s="84">
        <v>0.3</v>
      </c>
      <c r="V426" s="84">
        <v>0.9</v>
      </c>
      <c r="W426" s="84">
        <v>0.95</v>
      </c>
      <c r="X426" s="84">
        <v>1</v>
      </c>
      <c r="Y426" s="227">
        <v>20.149999999999999</v>
      </c>
      <c r="Z426" s="222">
        <f>Y426*G426</f>
        <v>0</v>
      </c>
      <c r="AA426" s="222">
        <f>Y426*H426</f>
        <v>6.0449999999999997E-2</v>
      </c>
      <c r="AB426" s="222">
        <f>Y426*I426</f>
        <v>6.4479999999999995</v>
      </c>
      <c r="AC426" s="222">
        <f>Y426*J426</f>
        <v>26.597999999999999</v>
      </c>
      <c r="AD426" s="222">
        <f>Y426*K426</f>
        <v>79.189499999999995</v>
      </c>
      <c r="AE426" s="222">
        <f>Y426*L426</f>
        <v>0</v>
      </c>
      <c r="AF426" s="222">
        <f>Y426*M426</f>
        <v>0</v>
      </c>
      <c r="AG426" s="222">
        <f>Y426*N426</f>
        <v>0</v>
      </c>
      <c r="AH426" s="222">
        <f>Y426*O426</f>
        <v>6.044999999999999</v>
      </c>
      <c r="AI426" s="222">
        <f>Y426*P426</f>
        <v>25.791999999999998</v>
      </c>
      <c r="AJ426" s="222">
        <f>Y426*Q426</f>
        <v>26.195</v>
      </c>
      <c r="AK426" s="222">
        <f>Y426*R426</f>
        <v>26.597999999999999</v>
      </c>
      <c r="AL426" s="5">
        <f>Y426*S426</f>
        <v>0</v>
      </c>
      <c r="AM426" s="5">
        <f>Y426*T426</f>
        <v>0</v>
      </c>
      <c r="AN426" s="5">
        <f>Y426*U426</f>
        <v>6.044999999999999</v>
      </c>
      <c r="AO426" s="5">
        <f>Y426*V426</f>
        <v>18.134999999999998</v>
      </c>
      <c r="AP426" s="5">
        <f>Y426*W426</f>
        <v>19.142499999999998</v>
      </c>
      <c r="AQ426" s="221">
        <f>Y426*X426</f>
        <v>20.149999999999999</v>
      </c>
      <c r="AR426" s="86"/>
    </row>
    <row r="427" spans="1:44" s="22" customFormat="1" ht="21.95" customHeight="1" x14ac:dyDescent="0.25">
      <c r="A427" s="120"/>
      <c r="B427" s="111" t="s">
        <v>1121</v>
      </c>
      <c r="C427" s="4"/>
      <c r="D427" s="4"/>
      <c r="E427" s="4"/>
      <c r="F427" s="4"/>
      <c r="G427" s="84"/>
      <c r="H427" s="84"/>
      <c r="I427" s="84"/>
      <c r="J427" s="84"/>
      <c r="K427" s="84"/>
      <c r="L427" s="147"/>
      <c r="M427" s="84"/>
      <c r="N427" s="84"/>
      <c r="O427" s="84"/>
      <c r="P427" s="84"/>
      <c r="Q427" s="84"/>
      <c r="R427" s="147"/>
      <c r="S427" s="84"/>
      <c r="T427" s="84"/>
      <c r="U427" s="84"/>
      <c r="V427" s="84"/>
      <c r="W427" s="84"/>
      <c r="X427" s="147"/>
      <c r="Y427" s="221"/>
      <c r="Z427" s="222"/>
      <c r="AA427" s="222"/>
      <c r="AB427" s="222"/>
      <c r="AC427" s="222"/>
      <c r="AD427" s="222"/>
      <c r="AE427" s="222"/>
      <c r="AF427" s="222"/>
      <c r="AG427" s="222"/>
      <c r="AH427" s="222"/>
      <c r="AI427" s="222"/>
      <c r="AJ427" s="222"/>
      <c r="AK427" s="222"/>
      <c r="AL427" s="5"/>
      <c r="AM427" s="5"/>
      <c r="AN427" s="5"/>
      <c r="AO427" s="5"/>
      <c r="AP427" s="5"/>
      <c r="AQ427" s="221"/>
      <c r="AR427" s="86"/>
    </row>
    <row r="428" spans="1:44" s="22" customFormat="1" ht="21.95" customHeight="1" x14ac:dyDescent="0.25">
      <c r="A428" s="120"/>
      <c r="B428" s="111" t="s">
        <v>1122</v>
      </c>
      <c r="C428" s="4"/>
      <c r="D428" s="4"/>
      <c r="E428" s="4"/>
      <c r="F428" s="4"/>
      <c r="G428" s="84"/>
      <c r="H428" s="84"/>
      <c r="I428" s="84"/>
      <c r="J428" s="84"/>
      <c r="K428" s="84"/>
      <c r="L428" s="147"/>
      <c r="M428" s="84"/>
      <c r="N428" s="84"/>
      <c r="O428" s="84"/>
      <c r="P428" s="84"/>
      <c r="Q428" s="84"/>
      <c r="R428" s="147"/>
      <c r="S428" s="84"/>
      <c r="T428" s="84"/>
      <c r="U428" s="84"/>
      <c r="V428" s="84"/>
      <c r="W428" s="84"/>
      <c r="X428" s="147"/>
      <c r="Y428" s="221"/>
      <c r="Z428" s="222"/>
      <c r="AA428" s="222"/>
      <c r="AB428" s="222"/>
      <c r="AC428" s="222"/>
      <c r="AD428" s="222"/>
      <c r="AE428" s="222"/>
      <c r="AF428" s="222"/>
      <c r="AG428" s="222"/>
      <c r="AH428" s="222"/>
      <c r="AI428" s="222"/>
      <c r="AJ428" s="222"/>
      <c r="AK428" s="222"/>
      <c r="AL428" s="5"/>
      <c r="AM428" s="5"/>
      <c r="AN428" s="5"/>
      <c r="AO428" s="5"/>
      <c r="AP428" s="5"/>
      <c r="AQ428" s="221"/>
      <c r="AR428" s="86"/>
    </row>
    <row r="429" spans="1:44" s="22" customFormat="1" ht="21.95" customHeight="1" x14ac:dyDescent="0.25">
      <c r="A429" s="120"/>
      <c r="B429" s="82" t="s">
        <v>1123</v>
      </c>
      <c r="C429" s="4"/>
      <c r="D429" s="4"/>
      <c r="E429" s="4"/>
      <c r="F429" s="4"/>
      <c r="G429" s="84"/>
      <c r="H429" s="84"/>
      <c r="I429" s="84"/>
      <c r="J429" s="84"/>
      <c r="K429" s="84"/>
      <c r="L429" s="147"/>
      <c r="M429" s="84"/>
      <c r="N429" s="84"/>
      <c r="O429" s="84"/>
      <c r="P429" s="84"/>
      <c r="Q429" s="84"/>
      <c r="R429" s="147"/>
      <c r="S429" s="84"/>
      <c r="T429" s="84"/>
      <c r="U429" s="84"/>
      <c r="V429" s="84"/>
      <c r="W429" s="84"/>
      <c r="X429" s="147"/>
      <c r="Y429" s="221"/>
      <c r="Z429" s="222"/>
      <c r="AA429" s="222"/>
      <c r="AB429" s="222"/>
      <c r="AC429" s="222"/>
      <c r="AD429" s="222"/>
      <c r="AE429" s="222"/>
      <c r="AF429" s="222"/>
      <c r="AG429" s="222"/>
      <c r="AH429" s="222"/>
      <c r="AI429" s="222"/>
      <c r="AJ429" s="222"/>
      <c r="AK429" s="222"/>
      <c r="AL429" s="5"/>
      <c r="AM429" s="5"/>
      <c r="AN429" s="5"/>
      <c r="AO429" s="5"/>
      <c r="AP429" s="5"/>
      <c r="AQ429" s="221"/>
      <c r="AR429" s="86"/>
    </row>
    <row r="430" spans="1:44" s="22" customFormat="1" ht="21.95" customHeight="1" x14ac:dyDescent="0.25">
      <c r="A430" s="120">
        <v>8711140001</v>
      </c>
      <c r="B430" s="86" t="s">
        <v>1124</v>
      </c>
      <c r="C430" s="4" t="s">
        <v>1125</v>
      </c>
      <c r="D430" s="4" t="s">
        <v>1126</v>
      </c>
      <c r="E430" s="4"/>
      <c r="F430" s="4" t="s">
        <v>1814</v>
      </c>
      <c r="G430" s="93">
        <v>0</v>
      </c>
      <c r="H430" s="135">
        <v>0</v>
      </c>
      <c r="I430" s="156">
        <v>0.05</v>
      </c>
      <c r="J430" s="135">
        <v>0.22</v>
      </c>
      <c r="K430" s="135">
        <v>0.65</v>
      </c>
      <c r="L430" s="147">
        <v>0</v>
      </c>
      <c r="M430" s="84">
        <v>0</v>
      </c>
      <c r="N430" s="84">
        <v>0</v>
      </c>
      <c r="O430" s="84">
        <v>0.05</v>
      </c>
      <c r="P430" s="84">
        <v>0.2</v>
      </c>
      <c r="Q430" s="84">
        <v>0.21</v>
      </c>
      <c r="R430" s="147">
        <v>0.22</v>
      </c>
      <c r="S430" s="84">
        <v>0</v>
      </c>
      <c r="T430" s="84">
        <v>0</v>
      </c>
      <c r="U430" s="84">
        <v>0</v>
      </c>
      <c r="V430" s="84">
        <v>0.05</v>
      </c>
      <c r="W430" s="84">
        <v>0.08</v>
      </c>
      <c r="X430" s="84">
        <v>0.1</v>
      </c>
      <c r="Y430" s="227">
        <v>84.96</v>
      </c>
      <c r="Z430" s="222">
        <f>Y430*G430</f>
        <v>0</v>
      </c>
      <c r="AA430" s="222">
        <f>Y430*H430</f>
        <v>0</v>
      </c>
      <c r="AB430" s="222">
        <f>Y430*I430</f>
        <v>4.2480000000000002</v>
      </c>
      <c r="AC430" s="222">
        <f>Y430*J430</f>
        <v>18.691199999999998</v>
      </c>
      <c r="AD430" s="222">
        <f>Y430*K430</f>
        <v>55.223999999999997</v>
      </c>
      <c r="AE430" s="222">
        <f>Y430*L430</f>
        <v>0</v>
      </c>
      <c r="AF430" s="222">
        <f>Y430*M430</f>
        <v>0</v>
      </c>
      <c r="AG430" s="222">
        <f>Y430*N430</f>
        <v>0</v>
      </c>
      <c r="AH430" s="222">
        <f>Y430*O430</f>
        <v>4.2480000000000002</v>
      </c>
      <c r="AI430" s="222">
        <f>Y430*P430</f>
        <v>16.992000000000001</v>
      </c>
      <c r="AJ430" s="222">
        <f>Y430*Q430</f>
        <v>17.8416</v>
      </c>
      <c r="AK430" s="222">
        <f>Y430*R430</f>
        <v>18.691199999999998</v>
      </c>
      <c r="AL430" s="5">
        <f>Y430*S430</f>
        <v>0</v>
      </c>
      <c r="AM430" s="5">
        <f>Y430*T430</f>
        <v>0</v>
      </c>
      <c r="AN430" s="5">
        <f>Y430*U430</f>
        <v>0</v>
      </c>
      <c r="AO430" s="5">
        <f>Y430*V430</f>
        <v>4.2480000000000002</v>
      </c>
      <c r="AP430" s="5">
        <f>Y430*W430</f>
        <v>6.7967999999999993</v>
      </c>
      <c r="AQ430" s="221">
        <f>Y430*X430</f>
        <v>8.4960000000000004</v>
      </c>
      <c r="AR430" s="86"/>
    </row>
    <row r="431" spans="1:44" s="22" customFormat="1" ht="21.95" customHeight="1" x14ac:dyDescent="0.25">
      <c r="A431" s="120"/>
      <c r="B431" s="111" t="s">
        <v>1127</v>
      </c>
      <c r="C431" s="4"/>
      <c r="D431" s="4"/>
      <c r="E431" s="4"/>
      <c r="F431" s="4"/>
      <c r="G431" s="84"/>
      <c r="H431" s="84"/>
      <c r="I431" s="84"/>
      <c r="J431" s="84"/>
      <c r="K431" s="84"/>
      <c r="L431" s="147"/>
      <c r="M431" s="84"/>
      <c r="N431" s="84"/>
      <c r="O431" s="84"/>
      <c r="P431" s="84"/>
      <c r="Q431" s="84"/>
      <c r="R431" s="147"/>
      <c r="S431" s="84"/>
      <c r="T431" s="84"/>
      <c r="U431" s="84"/>
      <c r="V431" s="84"/>
      <c r="W431" s="84"/>
      <c r="X431" s="147"/>
      <c r="Y431" s="221"/>
      <c r="Z431" s="222"/>
      <c r="AA431" s="222"/>
      <c r="AB431" s="222"/>
      <c r="AC431" s="222"/>
      <c r="AD431" s="222"/>
      <c r="AE431" s="222"/>
      <c r="AF431" s="222"/>
      <c r="AG431" s="222"/>
      <c r="AH431" s="222"/>
      <c r="AI431" s="222"/>
      <c r="AJ431" s="222"/>
      <c r="AK431" s="222"/>
      <c r="AL431" s="5"/>
      <c r="AM431" s="5"/>
      <c r="AN431" s="5"/>
      <c r="AO431" s="5"/>
      <c r="AP431" s="5"/>
      <c r="AQ431" s="221"/>
      <c r="AR431" s="86"/>
    </row>
    <row r="432" spans="1:44" s="22" customFormat="1" ht="21.95" customHeight="1" x14ac:dyDescent="0.25">
      <c r="A432" s="120"/>
      <c r="B432" s="111" t="s">
        <v>1128</v>
      </c>
      <c r="C432" s="4"/>
      <c r="D432" s="4"/>
      <c r="E432" s="4"/>
      <c r="F432" s="4"/>
      <c r="G432" s="84"/>
      <c r="H432" s="84"/>
      <c r="I432" s="84"/>
      <c r="J432" s="84"/>
      <c r="K432" s="84"/>
      <c r="L432" s="147"/>
      <c r="M432" s="84"/>
      <c r="N432" s="84"/>
      <c r="O432" s="84"/>
      <c r="P432" s="84"/>
      <c r="Q432" s="84"/>
      <c r="R432" s="147"/>
      <c r="S432" s="84"/>
      <c r="T432" s="84"/>
      <c r="U432" s="84"/>
      <c r="V432" s="84"/>
      <c r="W432" s="84"/>
      <c r="X432" s="147"/>
      <c r="Y432" s="221"/>
      <c r="Z432" s="222"/>
      <c r="AA432" s="222"/>
      <c r="AB432" s="222"/>
      <c r="AC432" s="222"/>
      <c r="AD432" s="222"/>
      <c r="AE432" s="222"/>
      <c r="AF432" s="222"/>
      <c r="AG432" s="222"/>
      <c r="AH432" s="222"/>
      <c r="AI432" s="222"/>
      <c r="AJ432" s="222"/>
      <c r="AK432" s="222"/>
      <c r="AL432" s="5"/>
      <c r="AM432" s="5"/>
      <c r="AN432" s="5"/>
      <c r="AO432" s="5"/>
      <c r="AP432" s="5"/>
      <c r="AQ432" s="221"/>
      <c r="AR432" s="86"/>
    </row>
    <row r="433" spans="1:44" s="22" customFormat="1" ht="21.95" customHeight="1" x14ac:dyDescent="0.25">
      <c r="A433" s="120"/>
      <c r="B433" s="82" t="s">
        <v>1129</v>
      </c>
      <c r="C433" s="4"/>
      <c r="D433" s="4"/>
      <c r="E433" s="4"/>
      <c r="F433" s="4"/>
      <c r="G433" s="84"/>
      <c r="H433" s="84"/>
      <c r="I433" s="84"/>
      <c r="J433" s="84"/>
      <c r="K433" s="84"/>
      <c r="L433" s="147"/>
      <c r="M433" s="84"/>
      <c r="N433" s="84"/>
      <c r="O433" s="84"/>
      <c r="P433" s="84"/>
      <c r="Q433" s="84"/>
      <c r="R433" s="147"/>
      <c r="S433" s="84"/>
      <c r="T433" s="84"/>
      <c r="U433" s="84"/>
      <c r="V433" s="84"/>
      <c r="W433" s="84"/>
      <c r="X433" s="147"/>
      <c r="Y433" s="221"/>
      <c r="Z433" s="222"/>
      <c r="AA433" s="222"/>
      <c r="AB433" s="222"/>
      <c r="AC433" s="222"/>
      <c r="AD433" s="222"/>
      <c r="AE433" s="222"/>
      <c r="AF433" s="222"/>
      <c r="AG433" s="222"/>
      <c r="AH433" s="222"/>
      <c r="AI433" s="222"/>
      <c r="AJ433" s="222"/>
      <c r="AK433" s="222"/>
      <c r="AL433" s="5"/>
      <c r="AM433" s="5"/>
      <c r="AN433" s="5"/>
      <c r="AO433" s="5"/>
      <c r="AP433" s="5"/>
      <c r="AQ433" s="221"/>
      <c r="AR433" s="86"/>
    </row>
    <row r="434" spans="1:44" s="22" customFormat="1" ht="21.95" customHeight="1" x14ac:dyDescent="0.25">
      <c r="A434" s="120">
        <v>9144110201</v>
      </c>
      <c r="B434" s="86" t="s">
        <v>1130</v>
      </c>
      <c r="C434" s="124">
        <v>0.72</v>
      </c>
      <c r="D434" s="4" t="s">
        <v>1131</v>
      </c>
      <c r="E434" s="4" t="s">
        <v>1132</v>
      </c>
      <c r="F434" s="4" t="s">
        <v>1689</v>
      </c>
      <c r="G434" s="84">
        <v>0</v>
      </c>
      <c r="H434" s="84"/>
      <c r="I434" s="84">
        <v>0.15</v>
      </c>
      <c r="J434" s="84">
        <v>0.06</v>
      </c>
      <c r="K434" s="84">
        <v>0.18</v>
      </c>
      <c r="L434" s="147">
        <v>0</v>
      </c>
      <c r="M434" s="84">
        <v>0</v>
      </c>
      <c r="N434" s="84"/>
      <c r="O434" s="84">
        <v>0.01</v>
      </c>
      <c r="P434" s="84">
        <v>0.05</v>
      </c>
      <c r="Q434" s="84">
        <v>0.06</v>
      </c>
      <c r="R434" s="147">
        <v>0.1</v>
      </c>
      <c r="S434" s="84">
        <v>0</v>
      </c>
      <c r="T434" s="84"/>
      <c r="U434" s="84">
        <v>5.0000000000000001E-3</v>
      </c>
      <c r="V434" s="84">
        <v>0.01</v>
      </c>
      <c r="W434" s="84">
        <v>0.03</v>
      </c>
      <c r="X434" s="147">
        <v>0.03</v>
      </c>
      <c r="Y434" s="227">
        <v>17.91</v>
      </c>
      <c r="Z434" s="222">
        <f>Y434*G434</f>
        <v>0</v>
      </c>
      <c r="AA434" s="222">
        <f>Y434*H434</f>
        <v>0</v>
      </c>
      <c r="AB434" s="222">
        <f>Y434*I434</f>
        <v>2.6865000000000001</v>
      </c>
      <c r="AC434" s="222">
        <f>Y434*J434</f>
        <v>1.0746</v>
      </c>
      <c r="AD434" s="222">
        <f>Y434*K434</f>
        <v>3.2237999999999998</v>
      </c>
      <c r="AE434" s="222">
        <f>Y434*L434</f>
        <v>0</v>
      </c>
      <c r="AF434" s="222">
        <f>Y434*M434</f>
        <v>0</v>
      </c>
      <c r="AG434" s="222">
        <f>Y434*N434</f>
        <v>0</v>
      </c>
      <c r="AH434" s="222">
        <f>Y434*O434</f>
        <v>0.17910000000000001</v>
      </c>
      <c r="AI434" s="222">
        <f>Y434*P434</f>
        <v>0.89550000000000007</v>
      </c>
      <c r="AJ434" s="222">
        <f>Y434*Q434</f>
        <v>1.0746</v>
      </c>
      <c r="AK434" s="222">
        <f>Y434*R434</f>
        <v>1.7910000000000001</v>
      </c>
      <c r="AL434" s="5">
        <f>Y434*S434</f>
        <v>0</v>
      </c>
      <c r="AM434" s="5">
        <f>Y434*T434</f>
        <v>0</v>
      </c>
      <c r="AN434" s="5">
        <f>Y434*U434</f>
        <v>8.9550000000000005E-2</v>
      </c>
      <c r="AO434" s="5">
        <f>Y434*V434</f>
        <v>0.17910000000000001</v>
      </c>
      <c r="AP434" s="5">
        <f>Y434*W434</f>
        <v>0.5373</v>
      </c>
      <c r="AQ434" s="221">
        <f>Y434*X434</f>
        <v>0.5373</v>
      </c>
      <c r="AR434" s="86"/>
    </row>
    <row r="435" spans="1:44" s="22" customFormat="1" ht="21.95" customHeight="1" x14ac:dyDescent="0.25">
      <c r="A435" s="120"/>
      <c r="B435" s="111" t="s">
        <v>1133</v>
      </c>
      <c r="C435" s="4"/>
      <c r="D435" s="4"/>
      <c r="E435" s="4"/>
      <c r="F435" s="4"/>
      <c r="G435" s="84"/>
      <c r="H435" s="84"/>
      <c r="I435" s="84"/>
      <c r="J435" s="84"/>
      <c r="K435" s="84"/>
      <c r="L435" s="147"/>
      <c r="M435" s="84"/>
      <c r="N435" s="84"/>
      <c r="O435" s="84"/>
      <c r="P435" s="84"/>
      <c r="Q435" s="84"/>
      <c r="R435" s="147"/>
      <c r="S435" s="84"/>
      <c r="T435" s="84"/>
      <c r="U435" s="84"/>
      <c r="V435" s="84"/>
      <c r="W435" s="84"/>
      <c r="X435" s="147"/>
      <c r="Y435" s="221"/>
      <c r="Z435" s="222"/>
      <c r="AA435" s="222"/>
      <c r="AB435" s="222"/>
      <c r="AC435" s="222"/>
      <c r="AD435" s="222"/>
      <c r="AE435" s="222"/>
      <c r="AF435" s="222"/>
      <c r="AG435" s="222"/>
      <c r="AH435" s="222"/>
      <c r="AI435" s="222"/>
      <c r="AJ435" s="222"/>
      <c r="AK435" s="222"/>
      <c r="AL435" s="5"/>
      <c r="AM435" s="5"/>
      <c r="AN435" s="5"/>
      <c r="AO435" s="5"/>
      <c r="AP435" s="5"/>
      <c r="AQ435" s="221"/>
      <c r="AR435" s="86"/>
    </row>
    <row r="436" spans="1:44" s="22" customFormat="1" ht="21.95" customHeight="1" x14ac:dyDescent="0.25">
      <c r="A436" s="120"/>
      <c r="B436" s="82" t="s">
        <v>1134</v>
      </c>
      <c r="C436" s="4"/>
      <c r="D436" s="4"/>
      <c r="E436" s="4"/>
      <c r="F436" s="4"/>
      <c r="G436" s="84"/>
      <c r="H436" s="84"/>
      <c r="I436" s="84"/>
      <c r="J436" s="84"/>
      <c r="K436" s="84"/>
      <c r="L436" s="147"/>
      <c r="M436" s="84"/>
      <c r="N436" s="84"/>
      <c r="O436" s="84"/>
      <c r="P436" s="84"/>
      <c r="Q436" s="84"/>
      <c r="R436" s="147"/>
      <c r="S436" s="84"/>
      <c r="T436" s="84"/>
      <c r="U436" s="84"/>
      <c r="V436" s="84"/>
      <c r="W436" s="84"/>
      <c r="X436" s="147"/>
      <c r="Y436" s="221"/>
      <c r="Z436" s="222"/>
      <c r="AA436" s="222"/>
      <c r="AB436" s="222"/>
      <c r="AC436" s="222"/>
      <c r="AD436" s="222"/>
      <c r="AE436" s="222"/>
      <c r="AF436" s="222"/>
      <c r="AG436" s="222"/>
      <c r="AH436" s="222"/>
      <c r="AI436" s="222"/>
      <c r="AJ436" s="222"/>
      <c r="AK436" s="222"/>
      <c r="AL436" s="5"/>
      <c r="AM436" s="5"/>
      <c r="AN436" s="5"/>
      <c r="AO436" s="5"/>
      <c r="AP436" s="5"/>
      <c r="AQ436" s="221"/>
      <c r="AR436" s="86"/>
    </row>
    <row r="437" spans="1:44" s="22" customFormat="1" ht="21.95" customHeight="1" x14ac:dyDescent="0.25">
      <c r="A437" s="120">
        <v>9164419001</v>
      </c>
      <c r="B437" s="86" t="s">
        <v>2242</v>
      </c>
      <c r="C437" s="4"/>
      <c r="D437" s="4"/>
      <c r="E437" s="4"/>
      <c r="F437" s="4" t="s">
        <v>1689</v>
      </c>
      <c r="G437" s="84">
        <v>0</v>
      </c>
      <c r="H437" s="84">
        <v>2E-3</v>
      </c>
      <c r="I437" s="84">
        <v>0.28999999999999998</v>
      </c>
      <c r="J437" s="84">
        <v>1.23</v>
      </c>
      <c r="K437" s="84">
        <v>3.65</v>
      </c>
      <c r="L437" s="147">
        <v>0</v>
      </c>
      <c r="M437" s="84">
        <v>0</v>
      </c>
      <c r="N437" s="84">
        <v>0</v>
      </c>
      <c r="O437" s="84">
        <v>0.3</v>
      </c>
      <c r="P437" s="84">
        <v>1.3</v>
      </c>
      <c r="Q437" s="84">
        <v>1.4</v>
      </c>
      <c r="R437" s="147">
        <v>1.5</v>
      </c>
      <c r="S437" s="84">
        <v>0</v>
      </c>
      <c r="T437" s="84">
        <v>0</v>
      </c>
      <c r="U437" s="84">
        <v>0</v>
      </c>
      <c r="V437" s="84">
        <v>0.3</v>
      </c>
      <c r="W437" s="84">
        <v>0.4</v>
      </c>
      <c r="X437" s="147">
        <v>0.5</v>
      </c>
      <c r="Y437" s="227">
        <v>5.7</v>
      </c>
      <c r="Z437" s="222">
        <f>Y437*G437</f>
        <v>0</v>
      </c>
      <c r="AA437" s="222">
        <f>Y437*H437</f>
        <v>1.14E-2</v>
      </c>
      <c r="AB437" s="222">
        <f>Y437*I437</f>
        <v>1.653</v>
      </c>
      <c r="AC437" s="222">
        <f>Y437*J437</f>
        <v>7.0110000000000001</v>
      </c>
      <c r="AD437" s="222">
        <f>Y437*K437</f>
        <v>20.805</v>
      </c>
      <c r="AE437" s="222">
        <f>Y437*L437</f>
        <v>0</v>
      </c>
      <c r="AF437" s="222">
        <f>Y437*M437</f>
        <v>0</v>
      </c>
      <c r="AG437" s="222">
        <f>Y437*N437</f>
        <v>0</v>
      </c>
      <c r="AH437" s="222">
        <f>Y437*O437</f>
        <v>1.71</v>
      </c>
      <c r="AI437" s="222">
        <f>Y437*P437</f>
        <v>7.41</v>
      </c>
      <c r="AJ437" s="222">
        <f>Y437*Q437</f>
        <v>7.9799999999999995</v>
      </c>
      <c r="AK437" s="222">
        <f>Y437*R437</f>
        <v>8.5500000000000007</v>
      </c>
      <c r="AL437" s="5">
        <f>Y437*S437</f>
        <v>0</v>
      </c>
      <c r="AM437" s="5">
        <f>Y437*T437</f>
        <v>0</v>
      </c>
      <c r="AN437" s="5">
        <f>Y437*U437</f>
        <v>0</v>
      </c>
      <c r="AO437" s="5">
        <f>Y437*V437</f>
        <v>1.71</v>
      </c>
      <c r="AP437" s="5">
        <f>Y437*W437</f>
        <v>2.2800000000000002</v>
      </c>
      <c r="AQ437" s="221">
        <f>Y437*X437</f>
        <v>2.85</v>
      </c>
      <c r="AR437" s="86"/>
    </row>
    <row r="438" spans="1:44" s="22" customFormat="1" ht="21.95" customHeight="1" x14ac:dyDescent="0.25">
      <c r="A438" s="120"/>
      <c r="B438" s="111" t="s">
        <v>1135</v>
      </c>
      <c r="C438" s="4"/>
      <c r="D438" s="4"/>
      <c r="E438" s="4"/>
      <c r="F438" s="4"/>
      <c r="G438" s="84"/>
      <c r="H438" s="84"/>
      <c r="I438" s="84"/>
      <c r="J438" s="84"/>
      <c r="K438" s="84"/>
      <c r="L438" s="147"/>
      <c r="M438" s="84"/>
      <c r="N438" s="84"/>
      <c r="O438" s="84"/>
      <c r="P438" s="84"/>
      <c r="Q438" s="84"/>
      <c r="R438" s="147"/>
      <c r="S438" s="84"/>
      <c r="T438" s="84"/>
      <c r="U438" s="84"/>
      <c r="V438" s="84"/>
      <c r="W438" s="84"/>
      <c r="X438" s="147"/>
      <c r="Y438" s="221"/>
      <c r="Z438" s="222"/>
      <c r="AA438" s="222"/>
      <c r="AB438" s="222"/>
      <c r="AC438" s="222"/>
      <c r="AD438" s="222"/>
      <c r="AE438" s="222"/>
      <c r="AF438" s="222"/>
      <c r="AG438" s="222"/>
      <c r="AH438" s="222"/>
      <c r="AI438" s="222"/>
      <c r="AJ438" s="222"/>
      <c r="AK438" s="222"/>
      <c r="AL438" s="5"/>
      <c r="AM438" s="5"/>
      <c r="AN438" s="5"/>
      <c r="AO438" s="5"/>
      <c r="AP438" s="5"/>
      <c r="AQ438" s="221"/>
      <c r="AR438" s="86"/>
    </row>
    <row r="439" spans="1:44" s="22" customFormat="1" ht="21.95" customHeight="1" x14ac:dyDescent="0.25">
      <c r="A439" s="120"/>
      <c r="B439" s="82" t="s">
        <v>1136</v>
      </c>
      <c r="C439" s="4"/>
      <c r="D439" s="4"/>
      <c r="E439" s="4"/>
      <c r="F439" s="4"/>
      <c r="G439" s="84"/>
      <c r="H439" s="84"/>
      <c r="I439" s="84"/>
      <c r="J439" s="84"/>
      <c r="K439" s="84"/>
      <c r="L439" s="147"/>
      <c r="M439" s="84"/>
      <c r="N439" s="84"/>
      <c r="O439" s="84"/>
      <c r="P439" s="84"/>
      <c r="Q439" s="84"/>
      <c r="R439" s="147"/>
      <c r="S439" s="84"/>
      <c r="T439" s="84"/>
      <c r="U439" s="84"/>
      <c r="V439" s="84"/>
      <c r="W439" s="84"/>
      <c r="X439" s="147"/>
      <c r="Y439" s="221"/>
      <c r="Z439" s="222"/>
      <c r="AA439" s="222"/>
      <c r="AB439" s="222"/>
      <c r="AC439" s="222"/>
      <c r="AD439" s="222"/>
      <c r="AE439" s="222"/>
      <c r="AF439" s="222"/>
      <c r="AG439" s="222"/>
      <c r="AH439" s="222"/>
      <c r="AI439" s="222"/>
      <c r="AJ439" s="222"/>
      <c r="AK439" s="222"/>
      <c r="AL439" s="5"/>
      <c r="AM439" s="5"/>
      <c r="AN439" s="5"/>
      <c r="AO439" s="5"/>
      <c r="AP439" s="5"/>
      <c r="AQ439" s="221"/>
      <c r="AR439" s="86"/>
    </row>
    <row r="440" spans="1:44" s="22" customFormat="1" ht="21.95" customHeight="1" thickBot="1" x14ac:dyDescent="0.3">
      <c r="A440" s="120">
        <v>9182120102</v>
      </c>
      <c r="B440" s="86" t="s">
        <v>1137</v>
      </c>
      <c r="C440" s="4" t="s">
        <v>1139</v>
      </c>
      <c r="D440" s="4" t="s">
        <v>1138</v>
      </c>
      <c r="E440" s="4"/>
      <c r="F440" s="4" t="s">
        <v>1140</v>
      </c>
      <c r="G440" s="93">
        <v>0</v>
      </c>
      <c r="H440" s="93">
        <v>1.5E-3</v>
      </c>
      <c r="I440" s="93">
        <v>0.18</v>
      </c>
      <c r="J440" s="93">
        <v>0.9</v>
      </c>
      <c r="K440" s="93">
        <v>2.4</v>
      </c>
      <c r="L440" s="147">
        <v>0</v>
      </c>
      <c r="M440" s="84">
        <v>0</v>
      </c>
      <c r="N440" s="84">
        <v>0</v>
      </c>
      <c r="O440" s="84">
        <v>0</v>
      </c>
      <c r="P440" s="84">
        <v>0.16</v>
      </c>
      <c r="Q440" s="84">
        <v>0.25</v>
      </c>
      <c r="R440" s="147">
        <v>0.77</v>
      </c>
      <c r="S440" s="84">
        <v>0</v>
      </c>
      <c r="T440" s="84">
        <v>0</v>
      </c>
      <c r="U440" s="84">
        <v>0</v>
      </c>
      <c r="V440" s="84">
        <v>0.16</v>
      </c>
      <c r="W440" s="84">
        <v>0.25</v>
      </c>
      <c r="X440" s="147">
        <v>0.77</v>
      </c>
      <c r="Y440" s="227">
        <v>60.93</v>
      </c>
      <c r="Z440" s="226">
        <f>Y440*G440</f>
        <v>0</v>
      </c>
      <c r="AA440" s="226">
        <f>Y440*H440</f>
        <v>9.1395000000000004E-2</v>
      </c>
      <c r="AB440" s="226">
        <f>Y440*I440</f>
        <v>10.9674</v>
      </c>
      <c r="AC440" s="226">
        <f>Y440*J440</f>
        <v>54.837000000000003</v>
      </c>
      <c r="AD440" s="226">
        <f>Y440*K440</f>
        <v>146.232</v>
      </c>
      <c r="AE440" s="226">
        <f>Y440*L440</f>
        <v>0</v>
      </c>
      <c r="AF440" s="226">
        <f>Y440*M440</f>
        <v>0</v>
      </c>
      <c r="AG440" s="226">
        <f>Y440*N440</f>
        <v>0</v>
      </c>
      <c r="AH440" s="226">
        <f>Y440*O440</f>
        <v>0</v>
      </c>
      <c r="AI440" s="226">
        <f>Y440*P440</f>
        <v>9.748800000000001</v>
      </c>
      <c r="AJ440" s="226">
        <f>Y440*Q440</f>
        <v>15.2325</v>
      </c>
      <c r="AK440" s="226">
        <f>Y440*R440</f>
        <v>46.9161</v>
      </c>
      <c r="AL440" s="188">
        <f>Y440*S440</f>
        <v>0</v>
      </c>
      <c r="AM440" s="188">
        <f>Y440*T440</f>
        <v>0</v>
      </c>
      <c r="AN440" s="188">
        <f>Y440*U440</f>
        <v>0</v>
      </c>
      <c r="AO440" s="188">
        <f>Y440*V440</f>
        <v>9.748800000000001</v>
      </c>
      <c r="AP440" s="188">
        <f>Y440*W440</f>
        <v>15.2325</v>
      </c>
      <c r="AQ440" s="242">
        <f>Y440*X440</f>
        <v>46.9161</v>
      </c>
      <c r="AR440" s="125"/>
    </row>
    <row r="441" spans="1:44" s="128" customFormat="1" ht="21.95" customHeight="1" thickBot="1" x14ac:dyDescent="0.3">
      <c r="A441" s="363"/>
      <c r="B441" s="364" t="s">
        <v>2301</v>
      </c>
      <c r="C441" s="127"/>
      <c r="D441" s="127"/>
      <c r="E441" s="127"/>
      <c r="F441" s="127" t="s">
        <v>2300</v>
      </c>
      <c r="G441" s="261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32"/>
      <c r="Z441" s="365">
        <f t="shared" ref="Z441:AQ441" si="138">SUM(Z9:Z440)</f>
        <v>1004.5362750077386</v>
      </c>
      <c r="AA441" s="365">
        <f t="shared" si="138"/>
        <v>2228.1992497669239</v>
      </c>
      <c r="AB441" s="365">
        <f t="shared" si="138"/>
        <v>9438.056910262012</v>
      </c>
      <c r="AC441" s="365">
        <f t="shared" si="138"/>
        <v>27242.716453148398</v>
      </c>
      <c r="AD441" s="365">
        <f t="shared" si="138"/>
        <v>60313.031719532715</v>
      </c>
      <c r="AE441" s="365">
        <f t="shared" si="138"/>
        <v>27.648949999999999</v>
      </c>
      <c r="AF441" s="365">
        <f t="shared" si="138"/>
        <v>1094.9055350077385</v>
      </c>
      <c r="AG441" s="365">
        <f t="shared" si="138"/>
        <v>3556.3906800154778</v>
      </c>
      <c r="AH441" s="365">
        <f t="shared" si="138"/>
        <v>22463.720370077393</v>
      </c>
      <c r="AI441" s="365">
        <f t="shared" si="138"/>
        <v>73431.404104624715</v>
      </c>
      <c r="AJ441" s="365">
        <f t="shared" si="138"/>
        <v>101021.75832343694</v>
      </c>
      <c r="AK441" s="365">
        <f t="shared" si="138"/>
        <v>109072.01526752142</v>
      </c>
      <c r="AL441" s="365">
        <f t="shared" si="138"/>
        <v>1019.8580350077387</v>
      </c>
      <c r="AM441" s="365">
        <f t="shared" si="138"/>
        <v>2818.9036900154783</v>
      </c>
      <c r="AN441" s="365">
        <f t="shared" si="138"/>
        <v>16348.346520077384</v>
      </c>
      <c r="AO441" s="365">
        <f t="shared" si="138"/>
        <v>39941.561901492561</v>
      </c>
      <c r="AP441" s="365">
        <f t="shared" si="138"/>
        <v>58023.609987075542</v>
      </c>
      <c r="AQ441" s="232">
        <f t="shared" si="138"/>
        <v>61462.818782610877</v>
      </c>
      <c r="AR441" s="127"/>
    </row>
    <row r="442" spans="1:44" s="22" customFormat="1" ht="21.95" customHeight="1" x14ac:dyDescent="0.25">
      <c r="A442" s="129"/>
      <c r="B442" s="130" t="s">
        <v>1141</v>
      </c>
      <c r="C442" s="131"/>
      <c r="D442" s="132"/>
      <c r="E442" s="131"/>
      <c r="F442" s="132"/>
      <c r="G442" s="132"/>
      <c r="H442" s="130"/>
      <c r="I442" s="133"/>
      <c r="J442" s="134"/>
      <c r="K442" s="134"/>
      <c r="L442" s="154"/>
      <c r="M442" s="132"/>
      <c r="N442" s="130"/>
      <c r="O442" s="133"/>
      <c r="P442" s="134"/>
      <c r="Q442" s="134"/>
      <c r="R442" s="154"/>
      <c r="S442" s="132"/>
      <c r="T442" s="130"/>
      <c r="U442" s="133"/>
      <c r="V442" s="134"/>
      <c r="W442" s="134"/>
      <c r="X442" s="154"/>
      <c r="Y442" s="220"/>
      <c r="Z442" s="225"/>
      <c r="AA442" s="225"/>
      <c r="AB442" s="225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178"/>
      <c r="AM442" s="178"/>
      <c r="AN442" s="178"/>
      <c r="AO442" s="178"/>
      <c r="AP442" s="178"/>
      <c r="AQ442" s="220"/>
      <c r="AR442" s="134"/>
    </row>
    <row r="443" spans="1:44" s="22" customFormat="1" ht="21.95" customHeight="1" x14ac:dyDescent="0.25">
      <c r="A443" s="13"/>
      <c r="B443" s="37" t="s">
        <v>749</v>
      </c>
      <c r="C443" s="79"/>
      <c r="D443" s="13"/>
      <c r="E443" s="13"/>
      <c r="F443" s="13"/>
      <c r="G443" s="21"/>
      <c r="H443" s="21"/>
      <c r="I443" s="21"/>
      <c r="J443" s="21"/>
      <c r="K443" s="21"/>
      <c r="L443" s="146"/>
      <c r="M443" s="21"/>
      <c r="N443" s="21"/>
      <c r="O443" s="21"/>
      <c r="P443" s="21"/>
      <c r="Q443" s="21"/>
      <c r="R443" s="146"/>
      <c r="S443" s="21"/>
      <c r="T443" s="21"/>
      <c r="U443" s="21"/>
      <c r="V443" s="21"/>
      <c r="W443" s="21"/>
      <c r="X443" s="146"/>
      <c r="Y443" s="221"/>
      <c r="Z443" s="222"/>
      <c r="AA443" s="222"/>
      <c r="AB443" s="222"/>
      <c r="AC443" s="222"/>
      <c r="AD443" s="222"/>
      <c r="AE443" s="222"/>
      <c r="AF443" s="222"/>
      <c r="AG443" s="222"/>
      <c r="AH443" s="222"/>
      <c r="AI443" s="222"/>
      <c r="AJ443" s="222"/>
      <c r="AK443" s="222"/>
      <c r="AL443" s="5"/>
      <c r="AM443" s="5"/>
      <c r="AN443" s="5"/>
      <c r="AO443" s="5"/>
      <c r="AP443" s="5"/>
      <c r="AQ443" s="221"/>
      <c r="AR443" s="86"/>
    </row>
    <row r="444" spans="1:44" s="22" customFormat="1" ht="21.75" customHeight="1" x14ac:dyDescent="0.25">
      <c r="A444" s="13">
        <v>3187172258</v>
      </c>
      <c r="B444" s="20" t="s">
        <v>1144</v>
      </c>
      <c r="C444" s="13" t="s">
        <v>1145</v>
      </c>
      <c r="D444" s="13"/>
      <c r="E444" s="11" t="s">
        <v>1146</v>
      </c>
      <c r="F444" s="662" t="s">
        <v>1147</v>
      </c>
      <c r="G444" s="649">
        <v>0</v>
      </c>
      <c r="H444" s="649">
        <v>0</v>
      </c>
      <c r="I444" s="649">
        <v>0.12</v>
      </c>
      <c r="J444" s="649">
        <v>0.45</v>
      </c>
      <c r="K444" s="649">
        <v>1</v>
      </c>
      <c r="L444" s="649">
        <v>0</v>
      </c>
      <c r="M444" s="649">
        <v>0</v>
      </c>
      <c r="N444" s="649">
        <v>0</v>
      </c>
      <c r="O444" s="649">
        <v>0</v>
      </c>
      <c r="P444" s="649">
        <v>0</v>
      </c>
      <c r="Q444" s="649">
        <v>0.7</v>
      </c>
      <c r="R444" s="649">
        <v>1</v>
      </c>
      <c r="S444" s="649">
        <v>0</v>
      </c>
      <c r="T444" s="649">
        <v>0</v>
      </c>
      <c r="U444" s="649">
        <v>0</v>
      </c>
      <c r="V444" s="649">
        <v>0</v>
      </c>
      <c r="W444" s="649">
        <v>0.7</v>
      </c>
      <c r="X444" s="649">
        <v>1</v>
      </c>
      <c r="Y444" s="659">
        <v>11180.29</v>
      </c>
      <c r="Z444" s="615">
        <f>Y444*G444</f>
        <v>0</v>
      </c>
      <c r="AA444" s="615">
        <f>Y444*H444</f>
        <v>0</v>
      </c>
      <c r="AB444" s="615">
        <f>Y444*I444</f>
        <v>1341.6348</v>
      </c>
      <c r="AC444" s="615">
        <f>Y444*J444</f>
        <v>5031.1305000000002</v>
      </c>
      <c r="AD444" s="615">
        <f>Y444*K444</f>
        <v>11180.29</v>
      </c>
      <c r="AE444" s="615">
        <f>Y444*L444</f>
        <v>0</v>
      </c>
      <c r="AF444" s="615">
        <f>Y444*M444</f>
        <v>0</v>
      </c>
      <c r="AG444" s="615">
        <f>Y444*N444</f>
        <v>0</v>
      </c>
      <c r="AH444" s="615">
        <f>Y444*O444</f>
        <v>0</v>
      </c>
      <c r="AI444" s="615">
        <f>Y444*P444</f>
        <v>0</v>
      </c>
      <c r="AJ444" s="615">
        <f>Y444*Q444</f>
        <v>7826.2030000000004</v>
      </c>
      <c r="AK444" s="615">
        <f>Y444*R444</f>
        <v>11180.29</v>
      </c>
      <c r="AL444" s="614">
        <f>Y444*S444</f>
        <v>0</v>
      </c>
      <c r="AM444" s="614">
        <f>Y444*T444</f>
        <v>0</v>
      </c>
      <c r="AN444" s="614">
        <f>Y444*U444</f>
        <v>0</v>
      </c>
      <c r="AO444" s="614">
        <f>Y444*V444</f>
        <v>0</v>
      </c>
      <c r="AP444" s="614">
        <f>Y444*W444</f>
        <v>7826.2030000000004</v>
      </c>
      <c r="AQ444" s="621">
        <f>Y444*X444</f>
        <v>11180.29</v>
      </c>
      <c r="AR444" s="618"/>
    </row>
    <row r="445" spans="1:44" s="22" customFormat="1" ht="21.75" customHeight="1" x14ac:dyDescent="0.25">
      <c r="A445" s="13">
        <v>3187170708</v>
      </c>
      <c r="B445" s="20" t="s">
        <v>1144</v>
      </c>
      <c r="C445" s="13" t="s">
        <v>1145</v>
      </c>
      <c r="D445" s="13"/>
      <c r="E445" s="11" t="s">
        <v>2365</v>
      </c>
      <c r="F445" s="663"/>
      <c r="G445" s="650"/>
      <c r="H445" s="650"/>
      <c r="I445" s="650"/>
      <c r="J445" s="650"/>
      <c r="K445" s="650"/>
      <c r="L445" s="650"/>
      <c r="M445" s="650"/>
      <c r="N445" s="650"/>
      <c r="O445" s="650"/>
      <c r="P445" s="650"/>
      <c r="Q445" s="650"/>
      <c r="R445" s="650"/>
      <c r="S445" s="650"/>
      <c r="T445" s="650"/>
      <c r="U445" s="650"/>
      <c r="V445" s="650"/>
      <c r="W445" s="650"/>
      <c r="X445" s="650"/>
      <c r="Y445" s="660"/>
      <c r="Z445" s="616"/>
      <c r="AA445" s="616"/>
      <c r="AB445" s="616"/>
      <c r="AC445" s="616"/>
      <c r="AD445" s="616"/>
      <c r="AE445" s="616"/>
      <c r="AF445" s="616"/>
      <c r="AG445" s="616"/>
      <c r="AH445" s="616"/>
      <c r="AI445" s="616"/>
      <c r="AJ445" s="616"/>
      <c r="AK445" s="616"/>
      <c r="AL445" s="614"/>
      <c r="AM445" s="614"/>
      <c r="AN445" s="614"/>
      <c r="AO445" s="614"/>
      <c r="AP445" s="614"/>
      <c r="AQ445" s="621"/>
      <c r="AR445" s="619"/>
    </row>
    <row r="446" spans="1:44" s="22" customFormat="1" ht="21.75" customHeight="1" x14ac:dyDescent="0.25">
      <c r="A446" s="13">
        <v>3187170709</v>
      </c>
      <c r="B446" s="20" t="s">
        <v>1144</v>
      </c>
      <c r="C446" s="13" t="s">
        <v>1145</v>
      </c>
      <c r="D446" s="13"/>
      <c r="E446" s="11" t="s">
        <v>2366</v>
      </c>
      <c r="F446" s="663"/>
      <c r="G446" s="650"/>
      <c r="H446" s="650"/>
      <c r="I446" s="650"/>
      <c r="J446" s="650"/>
      <c r="K446" s="650"/>
      <c r="L446" s="650"/>
      <c r="M446" s="650"/>
      <c r="N446" s="650"/>
      <c r="O446" s="650"/>
      <c r="P446" s="650"/>
      <c r="Q446" s="650"/>
      <c r="R446" s="650"/>
      <c r="S446" s="650"/>
      <c r="T446" s="650"/>
      <c r="U446" s="650"/>
      <c r="V446" s="650"/>
      <c r="W446" s="650"/>
      <c r="X446" s="650"/>
      <c r="Y446" s="660"/>
      <c r="Z446" s="616"/>
      <c r="AA446" s="616"/>
      <c r="AB446" s="616"/>
      <c r="AC446" s="616"/>
      <c r="AD446" s="616"/>
      <c r="AE446" s="616"/>
      <c r="AF446" s="616"/>
      <c r="AG446" s="616"/>
      <c r="AH446" s="616"/>
      <c r="AI446" s="616"/>
      <c r="AJ446" s="616"/>
      <c r="AK446" s="616"/>
      <c r="AL446" s="614"/>
      <c r="AM446" s="614"/>
      <c r="AN446" s="614"/>
      <c r="AO446" s="614"/>
      <c r="AP446" s="614"/>
      <c r="AQ446" s="621"/>
      <c r="AR446" s="619"/>
    </row>
    <row r="447" spans="1:44" s="22" customFormat="1" ht="21.75" customHeight="1" x14ac:dyDescent="0.25">
      <c r="A447" s="13">
        <v>3187170080</v>
      </c>
      <c r="B447" s="20" t="s">
        <v>1144</v>
      </c>
      <c r="C447" s="13" t="s">
        <v>1145</v>
      </c>
      <c r="D447" s="13"/>
      <c r="E447" s="11" t="s">
        <v>2367</v>
      </c>
      <c r="F447" s="663"/>
      <c r="G447" s="650"/>
      <c r="H447" s="650"/>
      <c r="I447" s="650"/>
      <c r="J447" s="650"/>
      <c r="K447" s="650"/>
      <c r="L447" s="650"/>
      <c r="M447" s="650"/>
      <c r="N447" s="650"/>
      <c r="O447" s="650"/>
      <c r="P447" s="650"/>
      <c r="Q447" s="650"/>
      <c r="R447" s="650"/>
      <c r="S447" s="650"/>
      <c r="T447" s="650"/>
      <c r="U447" s="650"/>
      <c r="V447" s="650"/>
      <c r="W447" s="650"/>
      <c r="X447" s="650"/>
      <c r="Y447" s="660"/>
      <c r="Z447" s="616"/>
      <c r="AA447" s="616"/>
      <c r="AB447" s="616"/>
      <c r="AC447" s="616"/>
      <c r="AD447" s="616"/>
      <c r="AE447" s="616"/>
      <c r="AF447" s="616"/>
      <c r="AG447" s="616"/>
      <c r="AH447" s="616"/>
      <c r="AI447" s="616"/>
      <c r="AJ447" s="616"/>
      <c r="AK447" s="616"/>
      <c r="AL447" s="614"/>
      <c r="AM447" s="614"/>
      <c r="AN447" s="614"/>
      <c r="AO447" s="614"/>
      <c r="AP447" s="614"/>
      <c r="AQ447" s="621"/>
      <c r="AR447" s="619"/>
    </row>
    <row r="448" spans="1:44" s="22" customFormat="1" ht="21.75" customHeight="1" x14ac:dyDescent="0.25">
      <c r="A448" s="13">
        <v>3187170710</v>
      </c>
      <c r="B448" s="20" t="s">
        <v>1144</v>
      </c>
      <c r="C448" s="13" t="s">
        <v>1145</v>
      </c>
      <c r="D448" s="13"/>
      <c r="E448" s="11" t="s">
        <v>2368</v>
      </c>
      <c r="F448" s="663"/>
      <c r="G448" s="650"/>
      <c r="H448" s="650"/>
      <c r="I448" s="650"/>
      <c r="J448" s="650"/>
      <c r="K448" s="650"/>
      <c r="L448" s="650"/>
      <c r="M448" s="650"/>
      <c r="N448" s="650"/>
      <c r="O448" s="650"/>
      <c r="P448" s="650"/>
      <c r="Q448" s="650"/>
      <c r="R448" s="650"/>
      <c r="S448" s="650"/>
      <c r="T448" s="650"/>
      <c r="U448" s="650"/>
      <c r="V448" s="650"/>
      <c r="W448" s="650"/>
      <c r="X448" s="650"/>
      <c r="Y448" s="660"/>
      <c r="Z448" s="616"/>
      <c r="AA448" s="616"/>
      <c r="AB448" s="616"/>
      <c r="AC448" s="616"/>
      <c r="AD448" s="616"/>
      <c r="AE448" s="616"/>
      <c r="AF448" s="616"/>
      <c r="AG448" s="616"/>
      <c r="AH448" s="616"/>
      <c r="AI448" s="616"/>
      <c r="AJ448" s="616"/>
      <c r="AK448" s="616"/>
      <c r="AL448" s="614"/>
      <c r="AM448" s="614"/>
      <c r="AN448" s="614"/>
      <c r="AO448" s="614"/>
      <c r="AP448" s="614"/>
      <c r="AQ448" s="621"/>
      <c r="AR448" s="619"/>
    </row>
    <row r="449" spans="1:44" s="22" customFormat="1" ht="21.75" customHeight="1" x14ac:dyDescent="0.25">
      <c r="A449" s="13">
        <v>3187170711</v>
      </c>
      <c r="B449" s="20" t="s">
        <v>1144</v>
      </c>
      <c r="C449" s="13" t="s">
        <v>1145</v>
      </c>
      <c r="D449" s="13"/>
      <c r="E449" s="11" t="s">
        <v>2369</v>
      </c>
      <c r="F449" s="663"/>
      <c r="G449" s="650"/>
      <c r="H449" s="650"/>
      <c r="I449" s="650"/>
      <c r="J449" s="650"/>
      <c r="K449" s="650"/>
      <c r="L449" s="650"/>
      <c r="M449" s="650"/>
      <c r="N449" s="650"/>
      <c r="O449" s="650"/>
      <c r="P449" s="650"/>
      <c r="Q449" s="650"/>
      <c r="R449" s="650"/>
      <c r="S449" s="650"/>
      <c r="T449" s="650"/>
      <c r="U449" s="650"/>
      <c r="V449" s="650"/>
      <c r="W449" s="650"/>
      <c r="X449" s="650"/>
      <c r="Y449" s="660"/>
      <c r="Z449" s="616"/>
      <c r="AA449" s="616"/>
      <c r="AB449" s="616"/>
      <c r="AC449" s="616"/>
      <c r="AD449" s="616"/>
      <c r="AE449" s="616"/>
      <c r="AF449" s="616"/>
      <c r="AG449" s="616"/>
      <c r="AH449" s="616"/>
      <c r="AI449" s="616"/>
      <c r="AJ449" s="616"/>
      <c r="AK449" s="616"/>
      <c r="AL449" s="614"/>
      <c r="AM449" s="614"/>
      <c r="AN449" s="614"/>
      <c r="AO449" s="614"/>
      <c r="AP449" s="614"/>
      <c r="AQ449" s="621"/>
      <c r="AR449" s="619"/>
    </row>
    <row r="450" spans="1:44" s="22" customFormat="1" ht="21.75" customHeight="1" x14ac:dyDescent="0.25">
      <c r="A450" s="13">
        <v>3187170712</v>
      </c>
      <c r="B450" s="20" t="s">
        <v>1144</v>
      </c>
      <c r="C450" s="13" t="s">
        <v>1145</v>
      </c>
      <c r="D450" s="13"/>
      <c r="E450" s="11" t="s">
        <v>2370</v>
      </c>
      <c r="F450" s="663"/>
      <c r="G450" s="650"/>
      <c r="H450" s="650"/>
      <c r="I450" s="650"/>
      <c r="J450" s="650"/>
      <c r="K450" s="650"/>
      <c r="L450" s="650"/>
      <c r="M450" s="650"/>
      <c r="N450" s="650"/>
      <c r="O450" s="650"/>
      <c r="P450" s="650"/>
      <c r="Q450" s="650"/>
      <c r="R450" s="650"/>
      <c r="S450" s="650"/>
      <c r="T450" s="650"/>
      <c r="U450" s="650"/>
      <c r="V450" s="650"/>
      <c r="W450" s="650"/>
      <c r="X450" s="650"/>
      <c r="Y450" s="660"/>
      <c r="Z450" s="616"/>
      <c r="AA450" s="616"/>
      <c r="AB450" s="616"/>
      <c r="AC450" s="616"/>
      <c r="AD450" s="616"/>
      <c r="AE450" s="616"/>
      <c r="AF450" s="616"/>
      <c r="AG450" s="616"/>
      <c r="AH450" s="616"/>
      <c r="AI450" s="616"/>
      <c r="AJ450" s="616"/>
      <c r="AK450" s="616"/>
      <c r="AL450" s="614"/>
      <c r="AM450" s="614"/>
      <c r="AN450" s="614"/>
      <c r="AO450" s="614"/>
      <c r="AP450" s="614"/>
      <c r="AQ450" s="621"/>
      <c r="AR450" s="619"/>
    </row>
    <row r="451" spans="1:44" s="22" customFormat="1" ht="21.75" customHeight="1" x14ac:dyDescent="0.25">
      <c r="A451" s="13">
        <v>3187170713</v>
      </c>
      <c r="B451" s="20" t="s">
        <v>1144</v>
      </c>
      <c r="C451" s="13" t="s">
        <v>1145</v>
      </c>
      <c r="D451" s="13"/>
      <c r="E451" s="11" t="s">
        <v>2371</v>
      </c>
      <c r="F451" s="663"/>
      <c r="G451" s="650"/>
      <c r="H451" s="650"/>
      <c r="I451" s="650"/>
      <c r="J451" s="650"/>
      <c r="K451" s="650"/>
      <c r="L451" s="650"/>
      <c r="M451" s="650"/>
      <c r="N451" s="650"/>
      <c r="O451" s="650"/>
      <c r="P451" s="650"/>
      <c r="Q451" s="650"/>
      <c r="R451" s="650"/>
      <c r="S451" s="650"/>
      <c r="T451" s="650"/>
      <c r="U451" s="650"/>
      <c r="V451" s="650"/>
      <c r="W451" s="650"/>
      <c r="X451" s="650"/>
      <c r="Y451" s="660"/>
      <c r="Z451" s="616"/>
      <c r="AA451" s="616"/>
      <c r="AB451" s="616"/>
      <c r="AC451" s="616"/>
      <c r="AD451" s="616"/>
      <c r="AE451" s="616"/>
      <c r="AF451" s="616"/>
      <c r="AG451" s="616"/>
      <c r="AH451" s="616"/>
      <c r="AI451" s="616"/>
      <c r="AJ451" s="616"/>
      <c r="AK451" s="616"/>
      <c r="AL451" s="614"/>
      <c r="AM451" s="614"/>
      <c r="AN451" s="614"/>
      <c r="AO451" s="614"/>
      <c r="AP451" s="614"/>
      <c r="AQ451" s="621"/>
      <c r="AR451" s="619"/>
    </row>
    <row r="452" spans="1:44" s="22" customFormat="1" ht="21.75" customHeight="1" x14ac:dyDescent="0.25">
      <c r="A452" s="13">
        <v>3187170760</v>
      </c>
      <c r="B452" s="20" t="s">
        <v>1144</v>
      </c>
      <c r="C452" s="13" t="s">
        <v>2374</v>
      </c>
      <c r="D452" s="13"/>
      <c r="E452" s="11" t="s">
        <v>2372</v>
      </c>
      <c r="F452" s="663"/>
      <c r="G452" s="650"/>
      <c r="H452" s="650"/>
      <c r="I452" s="650"/>
      <c r="J452" s="650"/>
      <c r="K452" s="650"/>
      <c r="L452" s="650"/>
      <c r="M452" s="650"/>
      <c r="N452" s="650"/>
      <c r="O452" s="650"/>
      <c r="P452" s="650"/>
      <c r="Q452" s="650"/>
      <c r="R452" s="650"/>
      <c r="S452" s="650"/>
      <c r="T452" s="650"/>
      <c r="U452" s="650"/>
      <c r="V452" s="650"/>
      <c r="W452" s="650"/>
      <c r="X452" s="650"/>
      <c r="Y452" s="660"/>
      <c r="Z452" s="616"/>
      <c r="AA452" s="616"/>
      <c r="AB452" s="616"/>
      <c r="AC452" s="616"/>
      <c r="AD452" s="616"/>
      <c r="AE452" s="616"/>
      <c r="AF452" s="616"/>
      <c r="AG452" s="616"/>
      <c r="AH452" s="616"/>
      <c r="AI452" s="616"/>
      <c r="AJ452" s="616"/>
      <c r="AK452" s="616"/>
      <c r="AL452" s="614"/>
      <c r="AM452" s="614"/>
      <c r="AN452" s="614"/>
      <c r="AO452" s="614"/>
      <c r="AP452" s="614"/>
      <c r="AQ452" s="621"/>
      <c r="AR452" s="619"/>
    </row>
    <row r="453" spans="1:44" s="22" customFormat="1" ht="21.75" customHeight="1" x14ac:dyDescent="0.25">
      <c r="A453" s="13">
        <v>3187170761</v>
      </c>
      <c r="B453" s="20" t="s">
        <v>1144</v>
      </c>
      <c r="C453" s="13" t="s">
        <v>2374</v>
      </c>
      <c r="D453" s="13"/>
      <c r="E453" s="11" t="s">
        <v>2373</v>
      </c>
      <c r="F453" s="664"/>
      <c r="G453" s="651"/>
      <c r="H453" s="651"/>
      <c r="I453" s="651"/>
      <c r="J453" s="651"/>
      <c r="K453" s="651"/>
      <c r="L453" s="651"/>
      <c r="M453" s="651"/>
      <c r="N453" s="651"/>
      <c r="O453" s="651"/>
      <c r="P453" s="651"/>
      <c r="Q453" s="651"/>
      <c r="R453" s="651"/>
      <c r="S453" s="651"/>
      <c r="T453" s="651"/>
      <c r="U453" s="651"/>
      <c r="V453" s="651"/>
      <c r="W453" s="651"/>
      <c r="X453" s="651"/>
      <c r="Y453" s="661"/>
      <c r="Z453" s="617"/>
      <c r="AA453" s="617"/>
      <c r="AB453" s="617"/>
      <c r="AC453" s="617"/>
      <c r="AD453" s="617"/>
      <c r="AE453" s="617"/>
      <c r="AF453" s="617"/>
      <c r="AG453" s="617"/>
      <c r="AH453" s="617"/>
      <c r="AI453" s="617"/>
      <c r="AJ453" s="617"/>
      <c r="AK453" s="617"/>
      <c r="AL453" s="614"/>
      <c r="AM453" s="614"/>
      <c r="AN453" s="614"/>
      <c r="AO453" s="614"/>
      <c r="AP453" s="614"/>
      <c r="AQ453" s="621"/>
      <c r="AR453" s="620"/>
    </row>
    <row r="454" spans="1:44" s="22" customFormat="1" ht="21.95" customHeight="1" x14ac:dyDescent="0.25">
      <c r="A454" s="11" t="s">
        <v>1148</v>
      </c>
      <c r="B454" s="23" t="s">
        <v>1149</v>
      </c>
      <c r="C454" s="13" t="s">
        <v>1150</v>
      </c>
      <c r="D454" s="13"/>
      <c r="E454" s="11" t="s">
        <v>1146</v>
      </c>
      <c r="F454" s="662" t="s">
        <v>1147</v>
      </c>
      <c r="G454" s="649">
        <v>0</v>
      </c>
      <c r="H454" s="649">
        <v>0</v>
      </c>
      <c r="I454" s="649">
        <v>0.15</v>
      </c>
      <c r="J454" s="649">
        <v>0.72</v>
      </c>
      <c r="K454" s="649">
        <v>2.2000000000000002</v>
      </c>
      <c r="L454" s="649">
        <v>0</v>
      </c>
      <c r="M454" s="649">
        <v>0</v>
      </c>
      <c r="N454" s="649">
        <v>0</v>
      </c>
      <c r="O454" s="649">
        <v>0</v>
      </c>
      <c r="P454" s="649">
        <v>0</v>
      </c>
      <c r="Q454" s="649">
        <v>1</v>
      </c>
      <c r="R454" s="649">
        <v>6</v>
      </c>
      <c r="S454" s="649">
        <v>0</v>
      </c>
      <c r="T454" s="649">
        <v>0</v>
      </c>
      <c r="U454" s="649">
        <v>0</v>
      </c>
      <c r="V454" s="649">
        <v>0</v>
      </c>
      <c r="W454" s="649">
        <v>1</v>
      </c>
      <c r="X454" s="649">
        <v>6</v>
      </c>
      <c r="Y454" s="659">
        <v>6595.44</v>
      </c>
      <c r="Z454" s="615">
        <f>Y454*G454</f>
        <v>0</v>
      </c>
      <c r="AA454" s="615">
        <f>Z454*H454</f>
        <v>0</v>
      </c>
      <c r="AB454" s="615">
        <f>Y454*I454</f>
        <v>989.31599999999992</v>
      </c>
      <c r="AC454" s="615">
        <f>Y454*J454</f>
        <v>4748.7167999999992</v>
      </c>
      <c r="AD454" s="615">
        <f>Y454*K454</f>
        <v>14509.968000000001</v>
      </c>
      <c r="AE454" s="615">
        <f>Y454*L454</f>
        <v>0</v>
      </c>
      <c r="AF454" s="615">
        <f>Y454*M454</f>
        <v>0</v>
      </c>
      <c r="AG454" s="615">
        <f>Y454*N454</f>
        <v>0</v>
      </c>
      <c r="AH454" s="615">
        <f>Y454*O454</f>
        <v>0</v>
      </c>
      <c r="AI454" s="615">
        <f>Y454*P454</f>
        <v>0</v>
      </c>
      <c r="AJ454" s="615">
        <f>Y454*Q454</f>
        <v>6595.44</v>
      </c>
      <c r="AK454" s="615">
        <f>Y454*R454</f>
        <v>39572.639999999999</v>
      </c>
      <c r="AL454" s="614">
        <f>Y454*S454</f>
        <v>0</v>
      </c>
      <c r="AM454" s="614">
        <f>Y454*T454</f>
        <v>0</v>
      </c>
      <c r="AN454" s="614">
        <f>Y454*U454</f>
        <v>0</v>
      </c>
      <c r="AO454" s="614">
        <f>Y454*V454</f>
        <v>0</v>
      </c>
      <c r="AP454" s="614">
        <f>Y454*W454</f>
        <v>6595.44</v>
      </c>
      <c r="AQ454" s="621">
        <f>Y454*X454</f>
        <v>39572.639999999999</v>
      </c>
      <c r="AR454" s="618"/>
    </row>
    <row r="455" spans="1:44" s="22" customFormat="1" ht="21.95" customHeight="1" x14ac:dyDescent="0.25">
      <c r="A455" s="11" t="s">
        <v>2375</v>
      </c>
      <c r="B455" s="23" t="s">
        <v>1149</v>
      </c>
      <c r="C455" s="13" t="s">
        <v>1150</v>
      </c>
      <c r="D455" s="201"/>
      <c r="E455" s="11" t="s">
        <v>2365</v>
      </c>
      <c r="F455" s="663"/>
      <c r="G455" s="650"/>
      <c r="H455" s="650"/>
      <c r="I455" s="650"/>
      <c r="J455" s="650"/>
      <c r="K455" s="650"/>
      <c r="L455" s="650"/>
      <c r="M455" s="650"/>
      <c r="N455" s="650"/>
      <c r="O455" s="650"/>
      <c r="P455" s="650"/>
      <c r="Q455" s="650"/>
      <c r="R455" s="650"/>
      <c r="S455" s="650"/>
      <c r="T455" s="650"/>
      <c r="U455" s="650"/>
      <c r="V455" s="650"/>
      <c r="W455" s="650"/>
      <c r="X455" s="650"/>
      <c r="Y455" s="660"/>
      <c r="Z455" s="616"/>
      <c r="AA455" s="616"/>
      <c r="AB455" s="616"/>
      <c r="AC455" s="616"/>
      <c r="AD455" s="616"/>
      <c r="AE455" s="616"/>
      <c r="AF455" s="616"/>
      <c r="AG455" s="616"/>
      <c r="AH455" s="616"/>
      <c r="AI455" s="616"/>
      <c r="AJ455" s="616"/>
      <c r="AK455" s="616"/>
      <c r="AL455" s="614"/>
      <c r="AM455" s="614"/>
      <c r="AN455" s="614"/>
      <c r="AO455" s="614"/>
      <c r="AP455" s="614"/>
      <c r="AQ455" s="621"/>
      <c r="AR455" s="619"/>
    </row>
    <row r="456" spans="1:44" s="22" customFormat="1" ht="21.95" customHeight="1" x14ac:dyDescent="0.25">
      <c r="A456" s="11" t="s">
        <v>2376</v>
      </c>
      <c r="B456" s="23" t="s">
        <v>1149</v>
      </c>
      <c r="C456" s="13" t="s">
        <v>1150</v>
      </c>
      <c r="D456" s="201"/>
      <c r="E456" s="11" t="s">
        <v>2366</v>
      </c>
      <c r="F456" s="663"/>
      <c r="G456" s="650"/>
      <c r="H456" s="650"/>
      <c r="I456" s="650"/>
      <c r="J456" s="650"/>
      <c r="K456" s="650"/>
      <c r="L456" s="650"/>
      <c r="M456" s="650"/>
      <c r="N456" s="650"/>
      <c r="O456" s="650"/>
      <c r="P456" s="650"/>
      <c r="Q456" s="650"/>
      <c r="R456" s="650"/>
      <c r="S456" s="650"/>
      <c r="T456" s="650"/>
      <c r="U456" s="650"/>
      <c r="V456" s="650"/>
      <c r="W456" s="650"/>
      <c r="X456" s="650"/>
      <c r="Y456" s="660"/>
      <c r="Z456" s="616"/>
      <c r="AA456" s="616"/>
      <c r="AB456" s="616"/>
      <c r="AC456" s="616"/>
      <c r="AD456" s="616"/>
      <c r="AE456" s="616"/>
      <c r="AF456" s="616"/>
      <c r="AG456" s="616"/>
      <c r="AH456" s="616"/>
      <c r="AI456" s="616"/>
      <c r="AJ456" s="616"/>
      <c r="AK456" s="616"/>
      <c r="AL456" s="614"/>
      <c r="AM456" s="614"/>
      <c r="AN456" s="614"/>
      <c r="AO456" s="614"/>
      <c r="AP456" s="614"/>
      <c r="AQ456" s="621"/>
      <c r="AR456" s="619"/>
    </row>
    <row r="457" spans="1:44" s="22" customFormat="1" ht="21.95" customHeight="1" x14ac:dyDescent="0.25">
      <c r="A457" s="11" t="s">
        <v>2377</v>
      </c>
      <c r="B457" s="23" t="s">
        <v>1149</v>
      </c>
      <c r="C457" s="13" t="s">
        <v>1150</v>
      </c>
      <c r="D457" s="201"/>
      <c r="E457" s="11" t="s">
        <v>2367</v>
      </c>
      <c r="F457" s="663"/>
      <c r="G457" s="650"/>
      <c r="H457" s="650"/>
      <c r="I457" s="650"/>
      <c r="J457" s="650"/>
      <c r="K457" s="650"/>
      <c r="L457" s="650"/>
      <c r="M457" s="650"/>
      <c r="N457" s="650"/>
      <c r="O457" s="650"/>
      <c r="P457" s="650"/>
      <c r="Q457" s="650"/>
      <c r="R457" s="650"/>
      <c r="S457" s="650"/>
      <c r="T457" s="650"/>
      <c r="U457" s="650"/>
      <c r="V457" s="650"/>
      <c r="W457" s="650"/>
      <c r="X457" s="650"/>
      <c r="Y457" s="660"/>
      <c r="Z457" s="616"/>
      <c r="AA457" s="616"/>
      <c r="AB457" s="616"/>
      <c r="AC457" s="616"/>
      <c r="AD457" s="616"/>
      <c r="AE457" s="616"/>
      <c r="AF457" s="616"/>
      <c r="AG457" s="616"/>
      <c r="AH457" s="616"/>
      <c r="AI457" s="616"/>
      <c r="AJ457" s="616"/>
      <c r="AK457" s="616"/>
      <c r="AL457" s="614"/>
      <c r="AM457" s="614"/>
      <c r="AN457" s="614"/>
      <c r="AO457" s="614"/>
      <c r="AP457" s="614"/>
      <c r="AQ457" s="621"/>
      <c r="AR457" s="619"/>
    </row>
    <row r="458" spans="1:44" s="22" customFormat="1" ht="21.95" customHeight="1" x14ac:dyDescent="0.25">
      <c r="A458" s="11" t="s">
        <v>2378</v>
      </c>
      <c r="B458" s="23" t="s">
        <v>1149</v>
      </c>
      <c r="C458" s="13" t="s">
        <v>1150</v>
      </c>
      <c r="D458" s="201"/>
      <c r="E458" s="11" t="s">
        <v>2368</v>
      </c>
      <c r="F458" s="663"/>
      <c r="G458" s="650"/>
      <c r="H458" s="650"/>
      <c r="I458" s="650"/>
      <c r="J458" s="650"/>
      <c r="K458" s="650"/>
      <c r="L458" s="650"/>
      <c r="M458" s="650"/>
      <c r="N458" s="650"/>
      <c r="O458" s="650"/>
      <c r="P458" s="650"/>
      <c r="Q458" s="650"/>
      <c r="R458" s="650"/>
      <c r="S458" s="650"/>
      <c r="T458" s="650"/>
      <c r="U458" s="650"/>
      <c r="V458" s="650"/>
      <c r="W458" s="650"/>
      <c r="X458" s="650"/>
      <c r="Y458" s="660"/>
      <c r="Z458" s="616"/>
      <c r="AA458" s="616"/>
      <c r="AB458" s="616"/>
      <c r="AC458" s="616"/>
      <c r="AD458" s="616"/>
      <c r="AE458" s="616"/>
      <c r="AF458" s="616"/>
      <c r="AG458" s="616"/>
      <c r="AH458" s="616"/>
      <c r="AI458" s="616"/>
      <c r="AJ458" s="616"/>
      <c r="AK458" s="616"/>
      <c r="AL458" s="614"/>
      <c r="AM458" s="614"/>
      <c r="AN458" s="614"/>
      <c r="AO458" s="614"/>
      <c r="AP458" s="614"/>
      <c r="AQ458" s="621"/>
      <c r="AR458" s="619"/>
    </row>
    <row r="459" spans="1:44" s="22" customFormat="1" ht="21.95" customHeight="1" x14ac:dyDescent="0.25">
      <c r="A459" s="11" t="s">
        <v>2379</v>
      </c>
      <c r="B459" s="23" t="s">
        <v>1149</v>
      </c>
      <c r="C459" s="13" t="s">
        <v>1150</v>
      </c>
      <c r="D459" s="201"/>
      <c r="E459" s="11" t="s">
        <v>2369</v>
      </c>
      <c r="F459" s="663"/>
      <c r="G459" s="650"/>
      <c r="H459" s="650"/>
      <c r="I459" s="650"/>
      <c r="J459" s="650"/>
      <c r="K459" s="650"/>
      <c r="L459" s="650"/>
      <c r="M459" s="650"/>
      <c r="N459" s="650"/>
      <c r="O459" s="650"/>
      <c r="P459" s="650"/>
      <c r="Q459" s="650"/>
      <c r="R459" s="650"/>
      <c r="S459" s="650"/>
      <c r="T459" s="650"/>
      <c r="U459" s="650"/>
      <c r="V459" s="650"/>
      <c r="W459" s="650"/>
      <c r="X459" s="650"/>
      <c r="Y459" s="660"/>
      <c r="Z459" s="616"/>
      <c r="AA459" s="616"/>
      <c r="AB459" s="616"/>
      <c r="AC459" s="616"/>
      <c r="AD459" s="616"/>
      <c r="AE459" s="616"/>
      <c r="AF459" s="616"/>
      <c r="AG459" s="616"/>
      <c r="AH459" s="616"/>
      <c r="AI459" s="616"/>
      <c r="AJ459" s="616"/>
      <c r="AK459" s="616"/>
      <c r="AL459" s="614"/>
      <c r="AM459" s="614"/>
      <c r="AN459" s="614"/>
      <c r="AO459" s="614"/>
      <c r="AP459" s="614"/>
      <c r="AQ459" s="621"/>
      <c r="AR459" s="619"/>
    </row>
    <row r="460" spans="1:44" s="22" customFormat="1" ht="21.95" customHeight="1" x14ac:dyDescent="0.25">
      <c r="A460" s="11" t="s">
        <v>2380</v>
      </c>
      <c r="B460" s="23" t="s">
        <v>1149</v>
      </c>
      <c r="C460" s="13" t="s">
        <v>1150</v>
      </c>
      <c r="D460" s="201"/>
      <c r="E460" s="11" t="s">
        <v>2370</v>
      </c>
      <c r="F460" s="663"/>
      <c r="G460" s="650"/>
      <c r="H460" s="650"/>
      <c r="I460" s="650"/>
      <c r="J460" s="650"/>
      <c r="K460" s="650"/>
      <c r="L460" s="650"/>
      <c r="M460" s="650"/>
      <c r="N460" s="650"/>
      <c r="O460" s="650"/>
      <c r="P460" s="650"/>
      <c r="Q460" s="650"/>
      <c r="R460" s="650"/>
      <c r="S460" s="650"/>
      <c r="T460" s="650"/>
      <c r="U460" s="650"/>
      <c r="V460" s="650"/>
      <c r="W460" s="650"/>
      <c r="X460" s="650"/>
      <c r="Y460" s="660"/>
      <c r="Z460" s="616"/>
      <c r="AA460" s="616"/>
      <c r="AB460" s="616"/>
      <c r="AC460" s="616"/>
      <c r="AD460" s="616"/>
      <c r="AE460" s="616"/>
      <c r="AF460" s="616"/>
      <c r="AG460" s="616"/>
      <c r="AH460" s="616"/>
      <c r="AI460" s="616"/>
      <c r="AJ460" s="616"/>
      <c r="AK460" s="616"/>
      <c r="AL460" s="614"/>
      <c r="AM460" s="614"/>
      <c r="AN460" s="614"/>
      <c r="AO460" s="614"/>
      <c r="AP460" s="614"/>
      <c r="AQ460" s="621"/>
      <c r="AR460" s="619"/>
    </row>
    <row r="461" spans="1:44" s="22" customFormat="1" ht="21.95" customHeight="1" x14ac:dyDescent="0.25">
      <c r="A461" s="11" t="s">
        <v>2381</v>
      </c>
      <c r="B461" s="23" t="s">
        <v>1149</v>
      </c>
      <c r="C461" s="13" t="s">
        <v>1150</v>
      </c>
      <c r="D461" s="201"/>
      <c r="E461" s="11" t="s">
        <v>2371</v>
      </c>
      <c r="F461" s="663"/>
      <c r="G461" s="650"/>
      <c r="H461" s="650"/>
      <c r="I461" s="650"/>
      <c r="J461" s="650"/>
      <c r="K461" s="650"/>
      <c r="L461" s="650"/>
      <c r="M461" s="650"/>
      <c r="N461" s="650"/>
      <c r="O461" s="650"/>
      <c r="P461" s="650"/>
      <c r="Q461" s="650"/>
      <c r="R461" s="650"/>
      <c r="S461" s="650"/>
      <c r="T461" s="650"/>
      <c r="U461" s="650"/>
      <c r="V461" s="650"/>
      <c r="W461" s="650"/>
      <c r="X461" s="650"/>
      <c r="Y461" s="660"/>
      <c r="Z461" s="616"/>
      <c r="AA461" s="616"/>
      <c r="AB461" s="616"/>
      <c r="AC461" s="616"/>
      <c r="AD461" s="616"/>
      <c r="AE461" s="616"/>
      <c r="AF461" s="616"/>
      <c r="AG461" s="616"/>
      <c r="AH461" s="616"/>
      <c r="AI461" s="616"/>
      <c r="AJ461" s="616"/>
      <c r="AK461" s="616"/>
      <c r="AL461" s="614"/>
      <c r="AM461" s="614"/>
      <c r="AN461" s="614"/>
      <c r="AO461" s="614"/>
      <c r="AP461" s="614"/>
      <c r="AQ461" s="621"/>
      <c r="AR461" s="619"/>
    </row>
    <row r="462" spans="1:44" s="22" customFormat="1" ht="21.95" customHeight="1" x14ac:dyDescent="0.25">
      <c r="A462" s="11" t="s">
        <v>2382</v>
      </c>
      <c r="B462" s="23" t="s">
        <v>1149</v>
      </c>
      <c r="C462" s="13" t="s">
        <v>1150</v>
      </c>
      <c r="D462" s="201"/>
      <c r="E462" s="11" t="s">
        <v>2372</v>
      </c>
      <c r="F462" s="664"/>
      <c r="G462" s="651"/>
      <c r="H462" s="651"/>
      <c r="I462" s="651"/>
      <c r="J462" s="651"/>
      <c r="K462" s="651"/>
      <c r="L462" s="651"/>
      <c r="M462" s="651"/>
      <c r="N462" s="651"/>
      <c r="O462" s="651"/>
      <c r="P462" s="651"/>
      <c r="Q462" s="651"/>
      <c r="R462" s="651"/>
      <c r="S462" s="651"/>
      <c r="T462" s="651"/>
      <c r="U462" s="651"/>
      <c r="V462" s="651"/>
      <c r="W462" s="651"/>
      <c r="X462" s="651"/>
      <c r="Y462" s="661"/>
      <c r="Z462" s="617"/>
      <c r="AA462" s="617"/>
      <c r="AB462" s="617"/>
      <c r="AC462" s="617"/>
      <c r="AD462" s="617"/>
      <c r="AE462" s="617"/>
      <c r="AF462" s="617"/>
      <c r="AG462" s="617"/>
      <c r="AH462" s="617"/>
      <c r="AI462" s="617"/>
      <c r="AJ462" s="617"/>
      <c r="AK462" s="617"/>
      <c r="AL462" s="614"/>
      <c r="AM462" s="614"/>
      <c r="AN462" s="614"/>
      <c r="AO462" s="614"/>
      <c r="AP462" s="614"/>
      <c r="AQ462" s="621"/>
      <c r="AR462" s="620"/>
    </row>
    <row r="463" spans="1:44" s="22" customFormat="1" ht="21.75" customHeight="1" x14ac:dyDescent="0.25">
      <c r="A463" s="11"/>
      <c r="B463" s="268" t="s">
        <v>232</v>
      </c>
      <c r="C463" s="265" t="s">
        <v>233</v>
      </c>
      <c r="D463" s="201"/>
      <c r="E463" s="11"/>
      <c r="F463" s="270" t="s">
        <v>1147</v>
      </c>
      <c r="G463" s="135">
        <v>0</v>
      </c>
      <c r="H463" s="135">
        <v>0</v>
      </c>
      <c r="I463" s="135">
        <v>0.02</v>
      </c>
      <c r="J463" s="273">
        <v>0.1</v>
      </c>
      <c r="K463" s="93">
        <v>0.3</v>
      </c>
      <c r="L463" s="145">
        <v>0</v>
      </c>
      <c r="M463" s="145">
        <v>0</v>
      </c>
      <c r="N463" s="145">
        <v>0</v>
      </c>
      <c r="O463" s="145">
        <v>0</v>
      </c>
      <c r="P463" s="145">
        <v>0</v>
      </c>
      <c r="Q463" s="145">
        <v>0</v>
      </c>
      <c r="R463" s="145">
        <v>0</v>
      </c>
      <c r="S463" s="145">
        <v>0</v>
      </c>
      <c r="T463" s="145">
        <v>0</v>
      </c>
      <c r="U463" s="145">
        <v>0</v>
      </c>
      <c r="V463" s="145">
        <v>0</v>
      </c>
      <c r="W463" s="145">
        <v>0</v>
      </c>
      <c r="X463" s="145">
        <v>0</v>
      </c>
      <c r="Y463" s="145">
        <v>4504.99</v>
      </c>
      <c r="Z463" s="222">
        <f t="shared" ref="Z463:Z475" si="139">Y463*G463</f>
        <v>0</v>
      </c>
      <c r="AA463" s="222">
        <f t="shared" ref="AA463:AA475" si="140">Y463*H463</f>
        <v>0</v>
      </c>
      <c r="AB463" s="222">
        <f t="shared" ref="AB463:AB475" si="141">Y463*I463</f>
        <v>90.099800000000002</v>
      </c>
      <c r="AC463" s="222">
        <f t="shared" ref="AC463:AC475" si="142">Y463*J463</f>
        <v>450.49900000000002</v>
      </c>
      <c r="AD463" s="222">
        <f t="shared" ref="AD463:AD475" si="143">Y463*K463</f>
        <v>1351.4969999999998</v>
      </c>
      <c r="AE463" s="222">
        <f t="shared" ref="AE463:AE475" si="144">Y463*L463</f>
        <v>0</v>
      </c>
      <c r="AF463" s="222">
        <f t="shared" ref="AF463:AF475" si="145">Y463*M463</f>
        <v>0</v>
      </c>
      <c r="AG463" s="222">
        <f t="shared" ref="AG463:AG475" si="146">Y463*N463</f>
        <v>0</v>
      </c>
      <c r="AH463" s="222">
        <f t="shared" ref="AH463:AH475" si="147">Y463*O463</f>
        <v>0</v>
      </c>
      <c r="AI463" s="222">
        <f t="shared" ref="AI463:AI475" si="148">Y463*P463</f>
        <v>0</v>
      </c>
      <c r="AJ463" s="222">
        <f t="shared" ref="AJ463:AJ475" si="149">Y463*Q463</f>
        <v>0</v>
      </c>
      <c r="AK463" s="222">
        <f t="shared" ref="AK463:AK475" si="150">Y463*R463</f>
        <v>0</v>
      </c>
      <c r="AL463" s="5">
        <f>Y463*S463</f>
        <v>0</v>
      </c>
      <c r="AM463" s="5">
        <f>Y463*T463</f>
        <v>0</v>
      </c>
      <c r="AN463" s="5">
        <f>Y463*U463</f>
        <v>0</v>
      </c>
      <c r="AO463" s="5">
        <f>Y463*V463</f>
        <v>0</v>
      </c>
      <c r="AP463" s="5">
        <f>Y463*W463</f>
        <v>0</v>
      </c>
      <c r="AQ463" s="221">
        <f>Y463*X463</f>
        <v>0</v>
      </c>
      <c r="AR463" s="86"/>
    </row>
    <row r="464" spans="1:44" s="22" customFormat="1" ht="18.75" customHeight="1" x14ac:dyDescent="0.25">
      <c r="A464" s="11"/>
      <c r="B464" s="268" t="s">
        <v>232</v>
      </c>
      <c r="C464" s="265" t="s">
        <v>234</v>
      </c>
      <c r="D464" s="201"/>
      <c r="E464" s="11"/>
      <c r="F464" s="270" t="s">
        <v>1147</v>
      </c>
      <c r="G464" s="135">
        <v>0</v>
      </c>
      <c r="H464" s="135">
        <v>0</v>
      </c>
      <c r="I464" s="135">
        <v>0.02</v>
      </c>
      <c r="J464" s="273">
        <v>0.1</v>
      </c>
      <c r="K464" s="93">
        <v>0.3</v>
      </c>
      <c r="L464" s="145">
        <v>0</v>
      </c>
      <c r="M464" s="145">
        <v>0</v>
      </c>
      <c r="N464" s="145">
        <v>0</v>
      </c>
      <c r="O464" s="145">
        <v>0</v>
      </c>
      <c r="P464" s="145">
        <v>0</v>
      </c>
      <c r="Q464" s="145">
        <v>0</v>
      </c>
      <c r="R464" s="145">
        <v>0</v>
      </c>
      <c r="S464" s="145">
        <v>0</v>
      </c>
      <c r="T464" s="145">
        <v>0</v>
      </c>
      <c r="U464" s="145">
        <v>0</v>
      </c>
      <c r="V464" s="145">
        <v>0</v>
      </c>
      <c r="W464" s="145">
        <v>0</v>
      </c>
      <c r="X464" s="145">
        <v>0</v>
      </c>
      <c r="Y464" s="145">
        <v>4504.99</v>
      </c>
      <c r="Z464" s="222">
        <f t="shared" si="139"/>
        <v>0</v>
      </c>
      <c r="AA464" s="222">
        <f t="shared" si="140"/>
        <v>0</v>
      </c>
      <c r="AB464" s="222">
        <f t="shared" si="141"/>
        <v>90.099800000000002</v>
      </c>
      <c r="AC464" s="222">
        <f t="shared" si="142"/>
        <v>450.49900000000002</v>
      </c>
      <c r="AD464" s="222">
        <f t="shared" si="143"/>
        <v>1351.4969999999998</v>
      </c>
      <c r="AE464" s="222">
        <f t="shared" si="144"/>
        <v>0</v>
      </c>
      <c r="AF464" s="222">
        <f t="shared" si="145"/>
        <v>0</v>
      </c>
      <c r="AG464" s="222">
        <f t="shared" si="146"/>
        <v>0</v>
      </c>
      <c r="AH464" s="222">
        <f t="shared" si="147"/>
        <v>0</v>
      </c>
      <c r="AI464" s="222">
        <f t="shared" si="148"/>
        <v>0</v>
      </c>
      <c r="AJ464" s="222">
        <f t="shared" si="149"/>
        <v>0</v>
      </c>
      <c r="AK464" s="222">
        <f t="shared" si="150"/>
        <v>0</v>
      </c>
      <c r="AL464" s="5">
        <f t="shared" ref="AL464:AL469" si="151">Y464*S464</f>
        <v>0</v>
      </c>
      <c r="AM464" s="5">
        <f t="shared" ref="AM464:AM469" si="152">Y464*T464</f>
        <v>0</v>
      </c>
      <c r="AN464" s="5">
        <f t="shared" ref="AN464:AN469" si="153">Y464*U464</f>
        <v>0</v>
      </c>
      <c r="AO464" s="5">
        <f t="shared" ref="AO464:AO469" si="154">Y464*V464</f>
        <v>0</v>
      </c>
      <c r="AP464" s="5">
        <f t="shared" ref="AP464:AP469" si="155">Y464*W464</f>
        <v>0</v>
      </c>
      <c r="AQ464" s="221">
        <f t="shared" ref="AQ464:AQ469" si="156">Y464*X464</f>
        <v>0</v>
      </c>
      <c r="AR464" s="86"/>
    </row>
    <row r="465" spans="1:44" s="22" customFormat="1" ht="18.75" customHeight="1" x14ac:dyDescent="0.25">
      <c r="A465" s="11"/>
      <c r="B465" s="268" t="s">
        <v>232</v>
      </c>
      <c r="C465" s="265" t="s">
        <v>235</v>
      </c>
      <c r="D465" s="201"/>
      <c r="E465" s="11"/>
      <c r="F465" s="270" t="s">
        <v>1147</v>
      </c>
      <c r="G465" s="135">
        <v>0</v>
      </c>
      <c r="H465" s="135">
        <v>0</v>
      </c>
      <c r="I465" s="267">
        <v>1.4999999999999999E-2</v>
      </c>
      <c r="J465" s="273">
        <v>0.06</v>
      </c>
      <c r="K465" s="93">
        <v>0.2</v>
      </c>
      <c r="L465" s="145">
        <v>0</v>
      </c>
      <c r="M465" s="145">
        <v>0</v>
      </c>
      <c r="N465" s="145">
        <v>0</v>
      </c>
      <c r="O465" s="145">
        <v>0</v>
      </c>
      <c r="P465" s="145">
        <v>0</v>
      </c>
      <c r="Q465" s="145">
        <v>0</v>
      </c>
      <c r="R465" s="145">
        <v>0</v>
      </c>
      <c r="S465" s="145">
        <v>0</v>
      </c>
      <c r="T465" s="145">
        <v>0</v>
      </c>
      <c r="U465" s="145">
        <v>0</v>
      </c>
      <c r="V465" s="145">
        <v>0</v>
      </c>
      <c r="W465" s="145">
        <v>0</v>
      </c>
      <c r="X465" s="145">
        <v>0</v>
      </c>
      <c r="Y465" s="145">
        <v>4504.99</v>
      </c>
      <c r="Z465" s="222">
        <f t="shared" si="139"/>
        <v>0</v>
      </c>
      <c r="AA465" s="222">
        <f t="shared" si="140"/>
        <v>0</v>
      </c>
      <c r="AB465" s="222">
        <f t="shared" si="141"/>
        <v>67.574849999999998</v>
      </c>
      <c r="AC465" s="222">
        <f t="shared" si="142"/>
        <v>270.29939999999999</v>
      </c>
      <c r="AD465" s="222">
        <f t="shared" si="143"/>
        <v>900.99800000000005</v>
      </c>
      <c r="AE465" s="222">
        <f t="shared" si="144"/>
        <v>0</v>
      </c>
      <c r="AF465" s="222">
        <f t="shared" si="145"/>
        <v>0</v>
      </c>
      <c r="AG465" s="222">
        <f t="shared" si="146"/>
        <v>0</v>
      </c>
      <c r="AH465" s="222">
        <f t="shared" si="147"/>
        <v>0</v>
      </c>
      <c r="AI465" s="222">
        <f t="shared" si="148"/>
        <v>0</v>
      </c>
      <c r="AJ465" s="222">
        <f t="shared" si="149"/>
        <v>0</v>
      </c>
      <c r="AK465" s="222">
        <f t="shared" si="150"/>
        <v>0</v>
      </c>
      <c r="AL465" s="5">
        <f t="shared" si="151"/>
        <v>0</v>
      </c>
      <c r="AM465" s="5">
        <f t="shared" si="152"/>
        <v>0</v>
      </c>
      <c r="AN465" s="5">
        <f t="shared" si="153"/>
        <v>0</v>
      </c>
      <c r="AO465" s="5">
        <f t="shared" si="154"/>
        <v>0</v>
      </c>
      <c r="AP465" s="5">
        <f t="shared" si="155"/>
        <v>0</v>
      </c>
      <c r="AQ465" s="221">
        <f t="shared" si="156"/>
        <v>0</v>
      </c>
      <c r="AR465" s="86"/>
    </row>
    <row r="466" spans="1:44" s="22" customFormat="1" ht="21.95" customHeight="1" x14ac:dyDescent="0.25">
      <c r="A466" s="11"/>
      <c r="B466" s="300" t="s">
        <v>229</v>
      </c>
      <c r="C466" s="265" t="s">
        <v>226</v>
      </c>
      <c r="D466" s="201"/>
      <c r="E466" s="11" t="s">
        <v>639</v>
      </c>
      <c r="F466" s="13" t="s">
        <v>1824</v>
      </c>
      <c r="G466" s="135">
        <v>0</v>
      </c>
      <c r="H466" s="135">
        <v>0</v>
      </c>
      <c r="I466" s="135">
        <v>0</v>
      </c>
      <c r="J466" s="273">
        <v>0.2</v>
      </c>
      <c r="K466" s="273">
        <v>0.5</v>
      </c>
      <c r="L466" s="145">
        <v>0</v>
      </c>
      <c r="M466" s="145">
        <v>0</v>
      </c>
      <c r="N466" s="145">
        <v>0</v>
      </c>
      <c r="O466" s="145">
        <v>0</v>
      </c>
      <c r="P466" s="145">
        <v>0</v>
      </c>
      <c r="Q466" s="145">
        <v>0</v>
      </c>
      <c r="R466" s="145">
        <v>0</v>
      </c>
      <c r="S466" s="145">
        <v>0</v>
      </c>
      <c r="T466" s="145">
        <v>0</v>
      </c>
      <c r="U466" s="145">
        <v>0</v>
      </c>
      <c r="V466" s="145">
        <v>0</v>
      </c>
      <c r="W466" s="145">
        <v>0</v>
      </c>
      <c r="X466" s="145">
        <v>0</v>
      </c>
      <c r="Y466" s="225">
        <v>43.32</v>
      </c>
      <c r="Z466" s="222">
        <f t="shared" si="139"/>
        <v>0</v>
      </c>
      <c r="AA466" s="222">
        <f t="shared" si="140"/>
        <v>0</v>
      </c>
      <c r="AB466" s="222">
        <f t="shared" si="141"/>
        <v>0</v>
      </c>
      <c r="AC466" s="222">
        <f t="shared" si="142"/>
        <v>8.6639999999999997</v>
      </c>
      <c r="AD466" s="222">
        <f t="shared" si="143"/>
        <v>21.66</v>
      </c>
      <c r="AE466" s="222">
        <f t="shared" si="144"/>
        <v>0</v>
      </c>
      <c r="AF466" s="222">
        <f t="shared" si="145"/>
        <v>0</v>
      </c>
      <c r="AG466" s="222">
        <f t="shared" si="146"/>
        <v>0</v>
      </c>
      <c r="AH466" s="222">
        <f t="shared" si="147"/>
        <v>0</v>
      </c>
      <c r="AI466" s="222">
        <f t="shared" si="148"/>
        <v>0</v>
      </c>
      <c r="AJ466" s="222">
        <f t="shared" si="149"/>
        <v>0</v>
      </c>
      <c r="AK466" s="222">
        <f t="shared" si="150"/>
        <v>0</v>
      </c>
      <c r="AL466" s="5">
        <f t="shared" si="151"/>
        <v>0</v>
      </c>
      <c r="AM466" s="5">
        <f t="shared" si="152"/>
        <v>0</v>
      </c>
      <c r="AN466" s="5">
        <f t="shared" si="153"/>
        <v>0</v>
      </c>
      <c r="AO466" s="5">
        <f t="shared" si="154"/>
        <v>0</v>
      </c>
      <c r="AP466" s="5">
        <f t="shared" si="155"/>
        <v>0</v>
      </c>
      <c r="AQ466" s="221">
        <f t="shared" si="156"/>
        <v>0</v>
      </c>
      <c r="AR466" s="86"/>
    </row>
    <row r="467" spans="1:44" s="22" customFormat="1" ht="21.95" customHeight="1" x14ac:dyDescent="0.25">
      <c r="A467" s="11"/>
      <c r="B467" s="268" t="s">
        <v>225</v>
      </c>
      <c r="C467" s="265" t="s">
        <v>227</v>
      </c>
      <c r="D467" s="201"/>
      <c r="E467" s="11"/>
      <c r="F467" s="13" t="s">
        <v>1824</v>
      </c>
      <c r="G467" s="135">
        <v>0</v>
      </c>
      <c r="H467" s="135">
        <v>0</v>
      </c>
      <c r="I467" s="135">
        <v>0</v>
      </c>
      <c r="J467" s="273">
        <v>0.1</v>
      </c>
      <c r="K467" s="93">
        <v>0.25</v>
      </c>
      <c r="L467" s="145">
        <v>0</v>
      </c>
      <c r="M467" s="145">
        <v>0</v>
      </c>
      <c r="N467" s="145">
        <v>0</v>
      </c>
      <c r="O467" s="145">
        <v>0</v>
      </c>
      <c r="P467" s="145">
        <v>0</v>
      </c>
      <c r="Q467" s="145">
        <v>0</v>
      </c>
      <c r="R467" s="145">
        <v>0</v>
      </c>
      <c r="S467" s="145">
        <v>0</v>
      </c>
      <c r="T467" s="145">
        <v>0</v>
      </c>
      <c r="U467" s="145">
        <v>0</v>
      </c>
      <c r="V467" s="145">
        <v>0</v>
      </c>
      <c r="W467" s="145">
        <v>0</v>
      </c>
      <c r="X467" s="145">
        <v>0</v>
      </c>
      <c r="Y467" s="225">
        <v>35.36</v>
      </c>
      <c r="Z467" s="222">
        <f t="shared" si="139"/>
        <v>0</v>
      </c>
      <c r="AA467" s="222">
        <f t="shared" si="140"/>
        <v>0</v>
      </c>
      <c r="AB467" s="222">
        <f t="shared" si="141"/>
        <v>0</v>
      </c>
      <c r="AC467" s="222">
        <f t="shared" si="142"/>
        <v>3.536</v>
      </c>
      <c r="AD467" s="222">
        <f t="shared" si="143"/>
        <v>8.84</v>
      </c>
      <c r="AE467" s="222">
        <f t="shared" si="144"/>
        <v>0</v>
      </c>
      <c r="AF467" s="222">
        <f t="shared" si="145"/>
        <v>0</v>
      </c>
      <c r="AG467" s="222">
        <f t="shared" si="146"/>
        <v>0</v>
      </c>
      <c r="AH467" s="222">
        <f t="shared" si="147"/>
        <v>0</v>
      </c>
      <c r="AI467" s="222">
        <f t="shared" si="148"/>
        <v>0</v>
      </c>
      <c r="AJ467" s="222">
        <f t="shared" si="149"/>
        <v>0</v>
      </c>
      <c r="AK467" s="222">
        <f t="shared" si="150"/>
        <v>0</v>
      </c>
      <c r="AL467" s="5">
        <f t="shared" si="151"/>
        <v>0</v>
      </c>
      <c r="AM467" s="5">
        <f t="shared" si="152"/>
        <v>0</v>
      </c>
      <c r="AN467" s="5">
        <f t="shared" si="153"/>
        <v>0</v>
      </c>
      <c r="AO467" s="5">
        <f t="shared" si="154"/>
        <v>0</v>
      </c>
      <c r="AP467" s="5">
        <f t="shared" si="155"/>
        <v>0</v>
      </c>
      <c r="AQ467" s="221">
        <f t="shared" si="156"/>
        <v>0</v>
      </c>
      <c r="AR467" s="86"/>
    </row>
    <row r="468" spans="1:44" s="22" customFormat="1" ht="21.95" customHeight="1" x14ac:dyDescent="0.25">
      <c r="A468" s="11"/>
      <c r="B468" s="268" t="s">
        <v>228</v>
      </c>
      <c r="C468" s="265" t="s">
        <v>230</v>
      </c>
      <c r="D468" s="201"/>
      <c r="E468" s="11"/>
      <c r="F468" s="13" t="s">
        <v>1824</v>
      </c>
      <c r="G468" s="135">
        <v>0</v>
      </c>
      <c r="H468" s="135">
        <v>0</v>
      </c>
      <c r="I468" s="135">
        <v>0</v>
      </c>
      <c r="J468" s="301">
        <v>5.0000000000000001E-3</v>
      </c>
      <c r="K468" s="301">
        <v>1.0999999999999999E-2</v>
      </c>
      <c r="L468" s="145">
        <v>0</v>
      </c>
      <c r="M468" s="145">
        <v>0</v>
      </c>
      <c r="N468" s="145">
        <v>0</v>
      </c>
      <c r="O468" s="145">
        <v>0</v>
      </c>
      <c r="P468" s="145">
        <v>0</v>
      </c>
      <c r="Q468" s="145">
        <v>0</v>
      </c>
      <c r="R468" s="145">
        <v>0</v>
      </c>
      <c r="S468" s="145">
        <v>0</v>
      </c>
      <c r="T468" s="145">
        <v>0</v>
      </c>
      <c r="U468" s="145">
        <v>0</v>
      </c>
      <c r="V468" s="145">
        <v>0</v>
      </c>
      <c r="W468" s="145">
        <v>0</v>
      </c>
      <c r="X468" s="145">
        <v>0</v>
      </c>
      <c r="Y468" s="225">
        <v>56.48</v>
      </c>
      <c r="Z468" s="222">
        <f t="shared" si="139"/>
        <v>0</v>
      </c>
      <c r="AA468" s="222">
        <f t="shared" si="140"/>
        <v>0</v>
      </c>
      <c r="AB468" s="222">
        <f t="shared" si="141"/>
        <v>0</v>
      </c>
      <c r="AC468" s="222">
        <f t="shared" si="142"/>
        <v>0.28239999999999998</v>
      </c>
      <c r="AD468" s="222">
        <f t="shared" si="143"/>
        <v>0.62127999999999994</v>
      </c>
      <c r="AE468" s="222">
        <f t="shared" si="144"/>
        <v>0</v>
      </c>
      <c r="AF468" s="222">
        <f t="shared" si="145"/>
        <v>0</v>
      </c>
      <c r="AG468" s="222">
        <f t="shared" si="146"/>
        <v>0</v>
      </c>
      <c r="AH468" s="222">
        <f t="shared" si="147"/>
        <v>0</v>
      </c>
      <c r="AI468" s="222">
        <f t="shared" si="148"/>
        <v>0</v>
      </c>
      <c r="AJ468" s="222">
        <f t="shared" si="149"/>
        <v>0</v>
      </c>
      <c r="AK468" s="222">
        <f t="shared" si="150"/>
        <v>0</v>
      </c>
      <c r="AL468" s="5">
        <f t="shared" si="151"/>
        <v>0</v>
      </c>
      <c r="AM468" s="5">
        <f t="shared" si="152"/>
        <v>0</v>
      </c>
      <c r="AN468" s="5">
        <f t="shared" si="153"/>
        <v>0</v>
      </c>
      <c r="AO468" s="5">
        <f t="shared" si="154"/>
        <v>0</v>
      </c>
      <c r="AP468" s="5">
        <f t="shared" si="155"/>
        <v>0</v>
      </c>
      <c r="AQ468" s="221">
        <f t="shared" si="156"/>
        <v>0</v>
      </c>
      <c r="AR468" s="86"/>
    </row>
    <row r="469" spans="1:44" s="22" customFormat="1" ht="21.95" customHeight="1" x14ac:dyDescent="0.25">
      <c r="A469" s="11"/>
      <c r="B469" s="300" t="s">
        <v>229</v>
      </c>
      <c r="C469" s="265" t="s">
        <v>231</v>
      </c>
      <c r="D469" s="201"/>
      <c r="E469" s="11"/>
      <c r="F469" s="13" t="s">
        <v>1824</v>
      </c>
      <c r="G469" s="135">
        <v>0</v>
      </c>
      <c r="H469" s="135">
        <v>0</v>
      </c>
      <c r="I469" s="135">
        <v>0</v>
      </c>
      <c r="J469" s="267">
        <v>7.0000000000000001E-3</v>
      </c>
      <c r="K469" s="135">
        <v>0.02</v>
      </c>
      <c r="L469" s="145">
        <v>0</v>
      </c>
      <c r="M469" s="145">
        <v>0</v>
      </c>
      <c r="N469" s="145">
        <v>0</v>
      </c>
      <c r="O469" s="145">
        <v>0</v>
      </c>
      <c r="P469" s="145">
        <v>0</v>
      </c>
      <c r="Q469" s="145">
        <v>0</v>
      </c>
      <c r="R469" s="145">
        <v>0</v>
      </c>
      <c r="S469" s="145">
        <v>0</v>
      </c>
      <c r="T469" s="145">
        <v>0</v>
      </c>
      <c r="U469" s="145">
        <v>0</v>
      </c>
      <c r="V469" s="145">
        <v>0</v>
      </c>
      <c r="W469" s="145">
        <v>0</v>
      </c>
      <c r="X469" s="145">
        <v>0</v>
      </c>
      <c r="Y469" s="225">
        <v>32</v>
      </c>
      <c r="Z469" s="222">
        <f t="shared" si="139"/>
        <v>0</v>
      </c>
      <c r="AA469" s="222">
        <f t="shared" si="140"/>
        <v>0</v>
      </c>
      <c r="AB469" s="222">
        <f t="shared" si="141"/>
        <v>0</v>
      </c>
      <c r="AC469" s="222">
        <f t="shared" si="142"/>
        <v>0.224</v>
      </c>
      <c r="AD469" s="222">
        <f t="shared" si="143"/>
        <v>0.64</v>
      </c>
      <c r="AE469" s="222">
        <f t="shared" si="144"/>
        <v>0</v>
      </c>
      <c r="AF469" s="222">
        <f t="shared" si="145"/>
        <v>0</v>
      </c>
      <c r="AG469" s="222">
        <f t="shared" si="146"/>
        <v>0</v>
      </c>
      <c r="AH469" s="222">
        <f t="shared" si="147"/>
        <v>0</v>
      </c>
      <c r="AI469" s="222">
        <f t="shared" si="148"/>
        <v>0</v>
      </c>
      <c r="AJ469" s="222">
        <f t="shared" si="149"/>
        <v>0</v>
      </c>
      <c r="AK469" s="222">
        <f t="shared" si="150"/>
        <v>0</v>
      </c>
      <c r="AL469" s="5">
        <f t="shared" si="151"/>
        <v>0</v>
      </c>
      <c r="AM469" s="5">
        <f t="shared" si="152"/>
        <v>0</v>
      </c>
      <c r="AN469" s="5">
        <f t="shared" si="153"/>
        <v>0</v>
      </c>
      <c r="AO469" s="5">
        <f t="shared" si="154"/>
        <v>0</v>
      </c>
      <c r="AP469" s="5">
        <f t="shared" si="155"/>
        <v>0</v>
      </c>
      <c r="AQ469" s="221">
        <f t="shared" si="156"/>
        <v>0</v>
      </c>
      <c r="AR469" s="86"/>
    </row>
    <row r="470" spans="1:44" s="30" customFormat="1" ht="24.75" customHeight="1" x14ac:dyDescent="0.25">
      <c r="A470" s="51"/>
      <c r="B470" s="49" t="s">
        <v>1174</v>
      </c>
      <c r="C470" s="33"/>
      <c r="D470" s="33"/>
      <c r="E470" s="18"/>
      <c r="F470" s="113" t="str">
        <f>IF(ISNUMBER(#REF!),IF(ISNUMBER(S470),S470*2.76)+IF(ISNUMBER(#REF!),#REF!*4.38)+IF(ISNUMBER(U470),U470*15.62)+IF(ISNUMBER(V470),V470*84.38)+IF(ISNUMBER(#REF!),#REF!),"")</f>
        <v/>
      </c>
      <c r="G470" s="31"/>
      <c r="H470" s="31"/>
      <c r="I470" s="28"/>
      <c r="J470" s="28"/>
      <c r="K470" s="31"/>
      <c r="L470" s="151"/>
      <c r="M470" s="31"/>
      <c r="N470" s="31"/>
      <c r="O470" s="28"/>
      <c r="P470" s="28"/>
      <c r="Q470" s="31"/>
      <c r="R470" s="151"/>
      <c r="S470" s="31"/>
      <c r="T470" s="31"/>
      <c r="U470" s="28"/>
      <c r="V470" s="28"/>
      <c r="W470" s="31"/>
      <c r="X470" s="151"/>
      <c r="Y470" s="234"/>
      <c r="Z470" s="222">
        <f t="shared" si="139"/>
        <v>0</v>
      </c>
      <c r="AA470" s="222">
        <f t="shared" si="140"/>
        <v>0</v>
      </c>
      <c r="AB470" s="222">
        <f t="shared" si="141"/>
        <v>0</v>
      </c>
      <c r="AC470" s="222">
        <f t="shared" si="142"/>
        <v>0</v>
      </c>
      <c r="AD470" s="222">
        <f t="shared" si="143"/>
        <v>0</v>
      </c>
      <c r="AE470" s="222">
        <f t="shared" si="144"/>
        <v>0</v>
      </c>
      <c r="AF470" s="222">
        <f t="shared" si="145"/>
        <v>0</v>
      </c>
      <c r="AG470" s="222">
        <f t="shared" si="146"/>
        <v>0</v>
      </c>
      <c r="AH470" s="222">
        <f t="shared" si="147"/>
        <v>0</v>
      </c>
      <c r="AI470" s="222">
        <f t="shared" si="148"/>
        <v>0</v>
      </c>
      <c r="AJ470" s="222">
        <f t="shared" si="149"/>
        <v>0</v>
      </c>
      <c r="AK470" s="222">
        <f t="shared" si="150"/>
        <v>0</v>
      </c>
      <c r="AL470" s="5"/>
      <c r="AM470" s="5"/>
      <c r="AN470" s="5"/>
      <c r="AO470" s="5"/>
      <c r="AP470" s="5"/>
      <c r="AQ470" s="221"/>
      <c r="AR470" s="168"/>
    </row>
    <row r="471" spans="1:44" s="22" customFormat="1" ht="23.25" customHeight="1" x14ac:dyDescent="0.25">
      <c r="A471" s="13">
        <v>3187171006</v>
      </c>
      <c r="B471" s="23" t="s">
        <v>1142</v>
      </c>
      <c r="C471" s="13" t="s">
        <v>1143</v>
      </c>
      <c r="D471" s="13"/>
      <c r="E471" s="13"/>
      <c r="F471" s="13" t="s">
        <v>1824</v>
      </c>
      <c r="G471" s="21">
        <v>0</v>
      </c>
      <c r="H471" s="21">
        <v>0</v>
      </c>
      <c r="I471" s="21">
        <v>1</v>
      </c>
      <c r="J471" s="21">
        <v>6</v>
      </c>
      <c r="K471" s="21">
        <v>12</v>
      </c>
      <c r="L471" s="148">
        <v>0</v>
      </c>
      <c r="M471" s="21">
        <v>0</v>
      </c>
      <c r="N471" s="21">
        <v>0</v>
      </c>
      <c r="O471" s="21">
        <v>1</v>
      </c>
      <c r="P471" s="21">
        <v>6</v>
      </c>
      <c r="Q471" s="21">
        <v>12</v>
      </c>
      <c r="R471" s="146">
        <v>12</v>
      </c>
      <c r="S471" s="21">
        <v>0</v>
      </c>
      <c r="T471" s="21">
        <v>0</v>
      </c>
      <c r="U471" s="21">
        <v>1</v>
      </c>
      <c r="V471" s="21">
        <v>6</v>
      </c>
      <c r="W471" s="21">
        <v>12</v>
      </c>
      <c r="X471" s="146">
        <v>12</v>
      </c>
      <c r="Y471" s="221">
        <v>68.453000000000003</v>
      </c>
      <c r="Z471" s="222">
        <f t="shared" si="139"/>
        <v>0</v>
      </c>
      <c r="AA471" s="222">
        <f t="shared" si="140"/>
        <v>0</v>
      </c>
      <c r="AB471" s="222">
        <f t="shared" si="141"/>
        <v>68.453000000000003</v>
      </c>
      <c r="AC471" s="222">
        <f t="shared" si="142"/>
        <v>410.71800000000002</v>
      </c>
      <c r="AD471" s="222">
        <f t="shared" si="143"/>
        <v>821.43600000000004</v>
      </c>
      <c r="AE471" s="222">
        <f t="shared" si="144"/>
        <v>0</v>
      </c>
      <c r="AF471" s="222">
        <f t="shared" si="145"/>
        <v>0</v>
      </c>
      <c r="AG471" s="222">
        <f t="shared" si="146"/>
        <v>0</v>
      </c>
      <c r="AH471" s="222">
        <f t="shared" si="147"/>
        <v>68.453000000000003</v>
      </c>
      <c r="AI471" s="222">
        <f t="shared" si="148"/>
        <v>410.71800000000002</v>
      </c>
      <c r="AJ471" s="222">
        <f t="shared" si="149"/>
        <v>821.43600000000004</v>
      </c>
      <c r="AK471" s="222">
        <f t="shared" si="150"/>
        <v>821.43600000000004</v>
      </c>
      <c r="AL471" s="5">
        <f>Y471*S471</f>
        <v>0</v>
      </c>
      <c r="AM471" s="5">
        <f>Y471*T471</f>
        <v>0</v>
      </c>
      <c r="AN471" s="5">
        <f>Y471*U471</f>
        <v>68.453000000000003</v>
      </c>
      <c r="AO471" s="5">
        <f>Y471*V471</f>
        <v>410.71800000000002</v>
      </c>
      <c r="AP471" s="5">
        <f>Y471*W471</f>
        <v>821.43600000000004</v>
      </c>
      <c r="AQ471" s="221">
        <f>Y471*X471</f>
        <v>821.43600000000004</v>
      </c>
      <c r="AR471" s="86"/>
    </row>
    <row r="472" spans="1:44" s="22" customFormat="1" ht="23.25" customHeight="1" x14ac:dyDescent="0.25">
      <c r="A472" s="24">
        <v>3187010322</v>
      </c>
      <c r="B472" s="25" t="s">
        <v>1176</v>
      </c>
      <c r="C472" s="14" t="s">
        <v>817</v>
      </c>
      <c r="D472" s="14"/>
      <c r="E472" s="14"/>
      <c r="F472" s="14" t="s">
        <v>1824</v>
      </c>
      <c r="G472" s="27">
        <v>0</v>
      </c>
      <c r="H472" s="27">
        <v>0</v>
      </c>
      <c r="I472" s="27">
        <v>0</v>
      </c>
      <c r="J472" s="27">
        <v>0</v>
      </c>
      <c r="K472" s="27">
        <v>14</v>
      </c>
      <c r="L472" s="148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14</v>
      </c>
      <c r="R472" s="148">
        <v>14</v>
      </c>
      <c r="S472" s="27">
        <v>0</v>
      </c>
      <c r="T472" s="27">
        <v>0</v>
      </c>
      <c r="U472" s="27">
        <v>0</v>
      </c>
      <c r="V472" s="27">
        <v>0</v>
      </c>
      <c r="W472" s="27">
        <v>14</v>
      </c>
      <c r="X472" s="148">
        <v>14</v>
      </c>
      <c r="Y472" s="221">
        <v>58.674000000000007</v>
      </c>
      <c r="Z472" s="222">
        <f t="shared" si="139"/>
        <v>0</v>
      </c>
      <c r="AA472" s="222">
        <f t="shared" si="140"/>
        <v>0</v>
      </c>
      <c r="AB472" s="222">
        <f t="shared" si="141"/>
        <v>0</v>
      </c>
      <c r="AC472" s="222">
        <f t="shared" si="142"/>
        <v>0</v>
      </c>
      <c r="AD472" s="222">
        <f t="shared" si="143"/>
        <v>821.43600000000015</v>
      </c>
      <c r="AE472" s="222">
        <f t="shared" si="144"/>
        <v>0</v>
      </c>
      <c r="AF472" s="222">
        <f t="shared" si="145"/>
        <v>0</v>
      </c>
      <c r="AG472" s="222">
        <f t="shared" si="146"/>
        <v>0</v>
      </c>
      <c r="AH472" s="222">
        <f t="shared" si="147"/>
        <v>0</v>
      </c>
      <c r="AI472" s="222">
        <f t="shared" si="148"/>
        <v>0</v>
      </c>
      <c r="AJ472" s="222">
        <f t="shared" si="149"/>
        <v>821.43600000000015</v>
      </c>
      <c r="AK472" s="222">
        <f t="shared" si="150"/>
        <v>821.43600000000015</v>
      </c>
      <c r="AL472" s="5">
        <f>Y472*S472</f>
        <v>0</v>
      </c>
      <c r="AM472" s="5">
        <f>Y472*T472</f>
        <v>0</v>
      </c>
      <c r="AN472" s="5">
        <f>Y472*U472</f>
        <v>0</v>
      </c>
      <c r="AO472" s="5">
        <f>Y472*V472</f>
        <v>0</v>
      </c>
      <c r="AP472" s="5">
        <f>Y472*W472</f>
        <v>821.43600000000015</v>
      </c>
      <c r="AQ472" s="221">
        <f>Y472*X472</f>
        <v>821.43600000000015</v>
      </c>
      <c r="AR472" s="86"/>
    </row>
    <row r="473" spans="1:44" s="22" customFormat="1" ht="24" customHeight="1" x14ac:dyDescent="0.25">
      <c r="A473" s="24">
        <v>3187171036</v>
      </c>
      <c r="B473" s="25" t="s">
        <v>1177</v>
      </c>
      <c r="C473" s="14" t="s">
        <v>816</v>
      </c>
      <c r="D473" s="14"/>
      <c r="E473" s="14"/>
      <c r="F473" s="14" t="s">
        <v>1824</v>
      </c>
      <c r="G473" s="135">
        <v>0</v>
      </c>
      <c r="H473" s="135">
        <v>0</v>
      </c>
      <c r="I473" s="135">
        <v>0</v>
      </c>
      <c r="J473" s="273">
        <v>0.08</v>
      </c>
      <c r="K473" s="93">
        <v>0.3</v>
      </c>
      <c r="L473" s="148">
        <v>0</v>
      </c>
      <c r="M473" s="27">
        <v>0</v>
      </c>
      <c r="N473" s="27">
        <v>0</v>
      </c>
      <c r="O473" s="27">
        <v>0</v>
      </c>
      <c r="P473" s="27">
        <v>0.08</v>
      </c>
      <c r="Q473" s="27">
        <v>0.3</v>
      </c>
      <c r="R473" s="148">
        <v>0.3</v>
      </c>
      <c r="S473" s="27">
        <v>0</v>
      </c>
      <c r="T473" s="27">
        <v>0</v>
      </c>
      <c r="U473" s="27">
        <v>0</v>
      </c>
      <c r="V473" s="27">
        <v>0.08</v>
      </c>
      <c r="W473" s="27">
        <v>0.2</v>
      </c>
      <c r="X473" s="148">
        <v>0.25</v>
      </c>
      <c r="Y473" s="222">
        <v>924.64</v>
      </c>
      <c r="Z473" s="222">
        <f t="shared" si="139"/>
        <v>0</v>
      </c>
      <c r="AA473" s="222">
        <f t="shared" si="140"/>
        <v>0</v>
      </c>
      <c r="AB473" s="222">
        <f t="shared" si="141"/>
        <v>0</v>
      </c>
      <c r="AC473" s="222">
        <f t="shared" si="142"/>
        <v>73.971199999999996</v>
      </c>
      <c r="AD473" s="222">
        <f t="shared" si="143"/>
        <v>277.392</v>
      </c>
      <c r="AE473" s="222">
        <f t="shared" si="144"/>
        <v>0</v>
      </c>
      <c r="AF473" s="222">
        <f t="shared" si="145"/>
        <v>0</v>
      </c>
      <c r="AG473" s="222">
        <f t="shared" si="146"/>
        <v>0</v>
      </c>
      <c r="AH473" s="222">
        <f t="shared" si="147"/>
        <v>0</v>
      </c>
      <c r="AI473" s="222">
        <f t="shared" si="148"/>
        <v>73.971199999999996</v>
      </c>
      <c r="AJ473" s="222">
        <f t="shared" si="149"/>
        <v>277.392</v>
      </c>
      <c r="AK473" s="222">
        <f t="shared" si="150"/>
        <v>277.392</v>
      </c>
      <c r="AL473" s="5">
        <f>Y473*S473</f>
        <v>0</v>
      </c>
      <c r="AM473" s="5">
        <f>Y473*T473</f>
        <v>0</v>
      </c>
      <c r="AN473" s="5">
        <f>Y473*U473</f>
        <v>0</v>
      </c>
      <c r="AO473" s="5">
        <f>Y473*V473</f>
        <v>73.971199999999996</v>
      </c>
      <c r="AP473" s="5">
        <f>Y473*W473</f>
        <v>184.928</v>
      </c>
      <c r="AQ473" s="221">
        <f>Y473*X473</f>
        <v>231.16</v>
      </c>
      <c r="AR473" s="86"/>
    </row>
    <row r="474" spans="1:44" s="22" customFormat="1" ht="24.75" customHeight="1" x14ac:dyDescent="0.25">
      <c r="A474" s="24">
        <v>3187172397</v>
      </c>
      <c r="B474" s="25" t="s">
        <v>1883</v>
      </c>
      <c r="C474" s="14" t="s">
        <v>815</v>
      </c>
      <c r="D474" s="14"/>
      <c r="E474" s="14" t="s">
        <v>1178</v>
      </c>
      <c r="F474" s="14" t="s">
        <v>1824</v>
      </c>
      <c r="G474" s="135">
        <v>0</v>
      </c>
      <c r="H474" s="135">
        <v>0</v>
      </c>
      <c r="I474" s="135">
        <v>0</v>
      </c>
      <c r="J474" s="135">
        <v>0.15</v>
      </c>
      <c r="K474" s="93">
        <v>0.4</v>
      </c>
      <c r="L474" s="148">
        <v>0</v>
      </c>
      <c r="M474" s="27">
        <v>0</v>
      </c>
      <c r="N474" s="27">
        <v>0</v>
      </c>
      <c r="O474" s="27">
        <v>0</v>
      </c>
      <c r="P474" s="27">
        <v>0.15</v>
      </c>
      <c r="Q474" s="27">
        <v>6</v>
      </c>
      <c r="R474" s="148">
        <v>9</v>
      </c>
      <c r="S474" s="27">
        <v>0</v>
      </c>
      <c r="T474" s="27">
        <v>0</v>
      </c>
      <c r="U474" s="27">
        <v>0</v>
      </c>
      <c r="V474" s="27">
        <v>0.15</v>
      </c>
      <c r="W474" s="27">
        <v>3</v>
      </c>
      <c r="X474" s="27">
        <v>3</v>
      </c>
      <c r="Y474" s="222">
        <v>440.84</v>
      </c>
      <c r="Z474" s="222">
        <f t="shared" si="139"/>
        <v>0</v>
      </c>
      <c r="AA474" s="222">
        <f t="shared" si="140"/>
        <v>0</v>
      </c>
      <c r="AB474" s="222">
        <f t="shared" si="141"/>
        <v>0</v>
      </c>
      <c r="AC474" s="222">
        <f t="shared" si="142"/>
        <v>66.125999999999991</v>
      </c>
      <c r="AD474" s="222">
        <f t="shared" si="143"/>
        <v>176.33600000000001</v>
      </c>
      <c r="AE474" s="222">
        <f t="shared" si="144"/>
        <v>0</v>
      </c>
      <c r="AF474" s="222">
        <f t="shared" si="145"/>
        <v>0</v>
      </c>
      <c r="AG474" s="222">
        <f t="shared" si="146"/>
        <v>0</v>
      </c>
      <c r="AH474" s="222">
        <f t="shared" si="147"/>
        <v>0</v>
      </c>
      <c r="AI474" s="222">
        <f t="shared" si="148"/>
        <v>66.125999999999991</v>
      </c>
      <c r="AJ474" s="222">
        <f t="shared" si="149"/>
        <v>2645.04</v>
      </c>
      <c r="AK474" s="222">
        <f t="shared" si="150"/>
        <v>3967.56</v>
      </c>
      <c r="AL474" s="5">
        <f>Y474*S474</f>
        <v>0</v>
      </c>
      <c r="AM474" s="5">
        <f>Y474*T474</f>
        <v>0</v>
      </c>
      <c r="AN474" s="5">
        <f>Y474*U474</f>
        <v>0</v>
      </c>
      <c r="AO474" s="5">
        <f>Y474*V474</f>
        <v>66.125999999999991</v>
      </c>
      <c r="AP474" s="5">
        <f>Y474*W474</f>
        <v>1322.52</v>
      </c>
      <c r="AQ474" s="221">
        <f>Y474*X474</f>
        <v>1322.52</v>
      </c>
      <c r="AR474" s="86"/>
    </row>
    <row r="475" spans="1:44" s="22" customFormat="1" ht="25.5" customHeight="1" x14ac:dyDescent="0.25">
      <c r="A475" s="24">
        <v>3187171456</v>
      </c>
      <c r="B475" s="25" t="s">
        <v>1175</v>
      </c>
      <c r="C475" s="14" t="s">
        <v>814</v>
      </c>
      <c r="D475" s="14"/>
      <c r="E475" s="26" t="s">
        <v>2319</v>
      </c>
      <c r="F475" s="14" t="s">
        <v>1824</v>
      </c>
      <c r="G475" s="135">
        <v>0</v>
      </c>
      <c r="H475" s="135">
        <v>0</v>
      </c>
      <c r="I475" s="135">
        <v>0</v>
      </c>
      <c r="J475" s="273">
        <v>0.9</v>
      </c>
      <c r="K475" s="273">
        <v>2.1</v>
      </c>
      <c r="L475" s="148">
        <v>0</v>
      </c>
      <c r="M475" s="27">
        <v>0</v>
      </c>
      <c r="N475" s="27">
        <v>0</v>
      </c>
      <c r="O475" s="27">
        <v>0.2</v>
      </c>
      <c r="P475" s="27">
        <v>1</v>
      </c>
      <c r="Q475" s="27">
        <v>3</v>
      </c>
      <c r="R475" s="148">
        <v>6</v>
      </c>
      <c r="S475" s="27">
        <v>0</v>
      </c>
      <c r="T475" s="27">
        <v>0</v>
      </c>
      <c r="U475" s="27">
        <v>0.2</v>
      </c>
      <c r="V475" s="27">
        <v>1</v>
      </c>
      <c r="W475" s="27">
        <v>3</v>
      </c>
      <c r="X475" s="148">
        <v>4</v>
      </c>
      <c r="Y475" s="224">
        <v>2656.5</v>
      </c>
      <c r="Z475" s="222">
        <f t="shared" si="139"/>
        <v>0</v>
      </c>
      <c r="AA475" s="222">
        <f t="shared" si="140"/>
        <v>0</v>
      </c>
      <c r="AB475" s="222">
        <f t="shared" si="141"/>
        <v>0</v>
      </c>
      <c r="AC475" s="222">
        <f t="shared" si="142"/>
        <v>2390.85</v>
      </c>
      <c r="AD475" s="222">
        <f t="shared" si="143"/>
        <v>5578.6500000000005</v>
      </c>
      <c r="AE475" s="222">
        <f t="shared" si="144"/>
        <v>0</v>
      </c>
      <c r="AF475" s="222">
        <f t="shared" si="145"/>
        <v>0</v>
      </c>
      <c r="AG475" s="222">
        <f t="shared" si="146"/>
        <v>0</v>
      </c>
      <c r="AH475" s="222">
        <f t="shared" si="147"/>
        <v>531.30000000000007</v>
      </c>
      <c r="AI475" s="222">
        <f t="shared" si="148"/>
        <v>2656.5</v>
      </c>
      <c r="AJ475" s="222">
        <f t="shared" si="149"/>
        <v>7969.5</v>
      </c>
      <c r="AK475" s="222">
        <f t="shared" si="150"/>
        <v>15939</v>
      </c>
      <c r="AL475" s="5">
        <f>Y475*S475</f>
        <v>0</v>
      </c>
      <c r="AM475" s="5">
        <f>Y475*T475</f>
        <v>0</v>
      </c>
      <c r="AN475" s="5">
        <f>Y475*U475</f>
        <v>531.30000000000007</v>
      </c>
      <c r="AO475" s="5">
        <f>Y475*V475</f>
        <v>2656.5</v>
      </c>
      <c r="AP475" s="5">
        <f>Y475*W475</f>
        <v>7969.5</v>
      </c>
      <c r="AQ475" s="221">
        <f>Y475*X475</f>
        <v>10626</v>
      </c>
      <c r="AR475" s="86"/>
    </row>
    <row r="476" spans="1:44" s="22" customFormat="1" ht="21.95" customHeight="1" x14ac:dyDescent="0.25">
      <c r="A476" s="13"/>
      <c r="B476" s="638" t="s">
        <v>236</v>
      </c>
      <c r="C476" s="639"/>
      <c r="D476" s="640"/>
      <c r="E476" s="13"/>
      <c r="F476" s="13"/>
      <c r="G476" s="21"/>
      <c r="H476" s="21"/>
      <c r="I476" s="21"/>
      <c r="J476" s="21"/>
      <c r="K476" s="21"/>
      <c r="L476" s="146"/>
      <c r="M476" s="21"/>
      <c r="N476" s="21"/>
      <c r="O476" s="21"/>
      <c r="P476" s="21"/>
      <c r="Q476" s="21"/>
      <c r="R476" s="146"/>
      <c r="S476" s="21"/>
      <c r="T476" s="21"/>
      <c r="U476" s="21"/>
      <c r="V476" s="21"/>
      <c r="W476" s="21"/>
      <c r="X476" s="146"/>
      <c r="Y476" s="221"/>
      <c r="Z476" s="222"/>
      <c r="AA476" s="222"/>
      <c r="AB476" s="222"/>
      <c r="AC476" s="222"/>
      <c r="AD476" s="222"/>
      <c r="AE476" s="222"/>
      <c r="AF476" s="222"/>
      <c r="AG476" s="222"/>
      <c r="AH476" s="222"/>
      <c r="AI476" s="222"/>
      <c r="AJ476" s="222"/>
      <c r="AK476" s="222"/>
      <c r="AL476" s="5"/>
      <c r="AM476" s="5"/>
      <c r="AN476" s="5"/>
      <c r="AO476" s="5"/>
      <c r="AP476" s="5"/>
      <c r="AQ476" s="221"/>
      <c r="AR476" s="86"/>
    </row>
    <row r="477" spans="1:44" s="22" customFormat="1" ht="24.75" customHeight="1" x14ac:dyDescent="0.25">
      <c r="A477" s="24">
        <v>3187172261</v>
      </c>
      <c r="B477" s="25" t="s">
        <v>1169</v>
      </c>
      <c r="C477" s="14" t="s">
        <v>813</v>
      </c>
      <c r="D477" s="14"/>
      <c r="E477" s="14"/>
      <c r="F477" s="14" t="s">
        <v>1824</v>
      </c>
      <c r="G477" s="135">
        <v>0</v>
      </c>
      <c r="H477" s="135">
        <v>0</v>
      </c>
      <c r="I477" s="273">
        <v>2.1</v>
      </c>
      <c r="J477" s="273">
        <v>3.9</v>
      </c>
      <c r="K477" s="148">
        <v>0</v>
      </c>
      <c r="L477" s="146">
        <v>0</v>
      </c>
      <c r="M477" s="27">
        <v>0</v>
      </c>
      <c r="N477" s="27">
        <v>0</v>
      </c>
      <c r="O477" s="27">
        <v>0</v>
      </c>
      <c r="P477" s="27">
        <v>0.1</v>
      </c>
      <c r="Q477" s="27">
        <v>0.2</v>
      </c>
      <c r="R477" s="148">
        <v>0.3</v>
      </c>
      <c r="S477" s="27">
        <v>0</v>
      </c>
      <c r="T477" s="27">
        <v>0</v>
      </c>
      <c r="U477" s="27">
        <v>0</v>
      </c>
      <c r="V477" s="27">
        <v>0.1</v>
      </c>
      <c r="W477" s="27">
        <v>0.2</v>
      </c>
      <c r="X477" s="148">
        <v>4</v>
      </c>
      <c r="Y477" s="222">
        <v>608.61</v>
      </c>
      <c r="Z477" s="222">
        <f t="shared" ref="Z477:Z488" si="157">Y477*G477</f>
        <v>0</v>
      </c>
      <c r="AA477" s="222">
        <f t="shared" ref="AA477:AA488" si="158">Y477*H477</f>
        <v>0</v>
      </c>
      <c r="AB477" s="222">
        <f t="shared" ref="AB477:AB488" si="159">Y477*I477</f>
        <v>1278.0810000000001</v>
      </c>
      <c r="AC477" s="222">
        <f t="shared" ref="AC477:AC488" si="160">Y477*J477</f>
        <v>2373.5790000000002</v>
      </c>
      <c r="AD477" s="222">
        <f t="shared" ref="AD477:AD488" si="161">Y477*K477</f>
        <v>0</v>
      </c>
      <c r="AE477" s="222">
        <f t="shared" ref="AE477:AE488" si="162">Y477*L477</f>
        <v>0</v>
      </c>
      <c r="AF477" s="222">
        <f t="shared" ref="AF477:AF488" si="163">Y477*M477</f>
        <v>0</v>
      </c>
      <c r="AG477" s="222">
        <f t="shared" ref="AG477:AG488" si="164">Y477*N477</f>
        <v>0</v>
      </c>
      <c r="AH477" s="222">
        <f t="shared" ref="AH477:AH488" si="165">Y477*O477</f>
        <v>0</v>
      </c>
      <c r="AI477" s="222">
        <f t="shared" ref="AI477:AI488" si="166">Y477*P477</f>
        <v>60.861000000000004</v>
      </c>
      <c r="AJ477" s="222">
        <f t="shared" ref="AJ477:AJ488" si="167">Y477*Q477</f>
        <v>121.72200000000001</v>
      </c>
      <c r="AK477" s="222">
        <f t="shared" ref="AK477:AK488" si="168">Y477*R477</f>
        <v>182.583</v>
      </c>
      <c r="AL477" s="5">
        <f t="shared" ref="AL477:AL491" si="169">Y477*S477</f>
        <v>0</v>
      </c>
      <c r="AM477" s="5">
        <f t="shared" ref="AM477:AM491" si="170">Y477*T477</f>
        <v>0</v>
      </c>
      <c r="AN477" s="5">
        <f t="shared" ref="AN477:AN491" si="171">Y477*U477</f>
        <v>0</v>
      </c>
      <c r="AO477" s="5">
        <f t="shared" ref="AO477:AO491" si="172">Y477*V477</f>
        <v>60.861000000000004</v>
      </c>
      <c r="AP477" s="5">
        <f t="shared" ref="AP477:AP491" si="173">Y477*W477</f>
        <v>121.72200000000001</v>
      </c>
      <c r="AQ477" s="221">
        <f t="shared" ref="AQ477:AQ491" si="174">Y477*X477</f>
        <v>2434.44</v>
      </c>
      <c r="AR477" s="86"/>
    </row>
    <row r="478" spans="1:44" s="22" customFormat="1" ht="24.75" customHeight="1" x14ac:dyDescent="0.25">
      <c r="A478" s="24">
        <v>3187172393</v>
      </c>
      <c r="B478" s="25" t="s">
        <v>774</v>
      </c>
      <c r="C478" s="14" t="s">
        <v>1156</v>
      </c>
      <c r="D478" s="14"/>
      <c r="E478" s="14"/>
      <c r="F478" s="14" t="s">
        <v>1824</v>
      </c>
      <c r="G478" s="27">
        <v>0</v>
      </c>
      <c r="H478" s="27">
        <v>0</v>
      </c>
      <c r="I478" s="27">
        <v>1</v>
      </c>
      <c r="J478" s="27">
        <v>3</v>
      </c>
      <c r="K478" s="148">
        <v>3</v>
      </c>
      <c r="L478" s="146">
        <v>0</v>
      </c>
      <c r="M478" s="27">
        <v>0</v>
      </c>
      <c r="N478" s="27">
        <v>0</v>
      </c>
      <c r="O478" s="27">
        <v>0</v>
      </c>
      <c r="P478" s="27">
        <v>1</v>
      </c>
      <c r="Q478" s="27">
        <v>3</v>
      </c>
      <c r="R478" s="148">
        <v>3</v>
      </c>
      <c r="S478" s="27">
        <v>0</v>
      </c>
      <c r="T478" s="27">
        <v>0</v>
      </c>
      <c r="U478" s="27">
        <v>0</v>
      </c>
      <c r="V478" s="27">
        <v>1</v>
      </c>
      <c r="W478" s="27">
        <v>3</v>
      </c>
      <c r="X478" s="148">
        <v>3</v>
      </c>
      <c r="Y478" s="222">
        <v>602.38</v>
      </c>
      <c r="Z478" s="222">
        <f t="shared" si="157"/>
        <v>0</v>
      </c>
      <c r="AA478" s="222">
        <f t="shared" si="158"/>
        <v>0</v>
      </c>
      <c r="AB478" s="222">
        <f t="shared" si="159"/>
        <v>602.38</v>
      </c>
      <c r="AC478" s="222">
        <f t="shared" si="160"/>
        <v>1807.1399999999999</v>
      </c>
      <c r="AD478" s="222">
        <f t="shared" si="161"/>
        <v>1807.1399999999999</v>
      </c>
      <c r="AE478" s="222">
        <f t="shared" si="162"/>
        <v>0</v>
      </c>
      <c r="AF478" s="222">
        <f t="shared" si="163"/>
        <v>0</v>
      </c>
      <c r="AG478" s="222">
        <f t="shared" si="164"/>
        <v>0</v>
      </c>
      <c r="AH478" s="222">
        <f t="shared" si="165"/>
        <v>0</v>
      </c>
      <c r="AI478" s="222">
        <f t="shared" si="166"/>
        <v>602.38</v>
      </c>
      <c r="AJ478" s="222">
        <f t="shared" si="167"/>
        <v>1807.1399999999999</v>
      </c>
      <c r="AK478" s="222">
        <f t="shared" si="168"/>
        <v>1807.1399999999999</v>
      </c>
      <c r="AL478" s="5">
        <f t="shared" si="169"/>
        <v>0</v>
      </c>
      <c r="AM478" s="5">
        <f t="shared" si="170"/>
        <v>0</v>
      </c>
      <c r="AN478" s="5">
        <f t="shared" si="171"/>
        <v>0</v>
      </c>
      <c r="AO478" s="5">
        <f t="shared" si="172"/>
        <v>602.38</v>
      </c>
      <c r="AP478" s="5">
        <f t="shared" si="173"/>
        <v>1807.1399999999999</v>
      </c>
      <c r="AQ478" s="221">
        <f t="shared" si="174"/>
        <v>1807.1399999999999</v>
      </c>
      <c r="AR478" s="86"/>
    </row>
    <row r="479" spans="1:44" s="22" customFormat="1" ht="24.75" customHeight="1" x14ac:dyDescent="0.25">
      <c r="A479" s="24">
        <v>3187170108</v>
      </c>
      <c r="B479" s="25" t="s">
        <v>774</v>
      </c>
      <c r="C479" s="14" t="s">
        <v>1155</v>
      </c>
      <c r="D479" s="14"/>
      <c r="E479" s="14"/>
      <c r="F479" s="14" t="s">
        <v>1824</v>
      </c>
      <c r="G479" s="27">
        <v>0</v>
      </c>
      <c r="H479" s="27">
        <v>0</v>
      </c>
      <c r="I479" s="27">
        <v>0.5</v>
      </c>
      <c r="J479" s="27">
        <v>1</v>
      </c>
      <c r="K479" s="148">
        <v>1</v>
      </c>
      <c r="L479" s="146">
        <v>0</v>
      </c>
      <c r="M479" s="27">
        <v>0</v>
      </c>
      <c r="N479" s="27">
        <v>0</v>
      </c>
      <c r="O479" s="27">
        <v>0</v>
      </c>
      <c r="P479" s="27">
        <v>0.5</v>
      </c>
      <c r="Q479" s="27">
        <v>1</v>
      </c>
      <c r="R479" s="148">
        <v>1</v>
      </c>
      <c r="S479" s="27">
        <v>0</v>
      </c>
      <c r="T479" s="27">
        <v>0</v>
      </c>
      <c r="U479" s="27">
        <v>0</v>
      </c>
      <c r="V479" s="27">
        <v>0.5</v>
      </c>
      <c r="W479" s="27">
        <v>1</v>
      </c>
      <c r="X479" s="148">
        <v>1</v>
      </c>
      <c r="Y479" s="222">
        <v>694.14</v>
      </c>
      <c r="Z479" s="222">
        <f t="shared" si="157"/>
        <v>0</v>
      </c>
      <c r="AA479" s="222">
        <f t="shared" si="158"/>
        <v>0</v>
      </c>
      <c r="AB479" s="222">
        <f t="shared" si="159"/>
        <v>347.07</v>
      </c>
      <c r="AC479" s="222">
        <f t="shared" si="160"/>
        <v>694.14</v>
      </c>
      <c r="AD479" s="222">
        <f t="shared" si="161"/>
        <v>694.14</v>
      </c>
      <c r="AE479" s="222">
        <f t="shared" si="162"/>
        <v>0</v>
      </c>
      <c r="AF479" s="222">
        <f t="shared" si="163"/>
        <v>0</v>
      </c>
      <c r="AG479" s="222">
        <f t="shared" si="164"/>
        <v>0</v>
      </c>
      <c r="AH479" s="222">
        <f t="shared" si="165"/>
        <v>0</v>
      </c>
      <c r="AI479" s="222">
        <f t="shared" si="166"/>
        <v>347.07</v>
      </c>
      <c r="AJ479" s="222">
        <f t="shared" si="167"/>
        <v>694.14</v>
      </c>
      <c r="AK479" s="222">
        <f t="shared" si="168"/>
        <v>694.14</v>
      </c>
      <c r="AL479" s="5">
        <f t="shared" si="169"/>
        <v>0</v>
      </c>
      <c r="AM479" s="5">
        <f t="shared" si="170"/>
        <v>0</v>
      </c>
      <c r="AN479" s="5">
        <f t="shared" si="171"/>
        <v>0</v>
      </c>
      <c r="AO479" s="5">
        <f t="shared" si="172"/>
        <v>347.07</v>
      </c>
      <c r="AP479" s="5">
        <f t="shared" si="173"/>
        <v>694.14</v>
      </c>
      <c r="AQ479" s="221">
        <f t="shared" si="174"/>
        <v>694.14</v>
      </c>
      <c r="AR479" s="86"/>
    </row>
    <row r="480" spans="1:44" s="22" customFormat="1" ht="24.75" customHeight="1" x14ac:dyDescent="0.25">
      <c r="A480" s="24">
        <v>3187172394</v>
      </c>
      <c r="B480" s="25" t="s">
        <v>774</v>
      </c>
      <c r="C480" s="14" t="s">
        <v>1157</v>
      </c>
      <c r="D480" s="14"/>
      <c r="E480" s="14"/>
      <c r="F480" s="14" t="s">
        <v>1824</v>
      </c>
      <c r="G480" s="27">
        <v>0</v>
      </c>
      <c r="H480" s="27">
        <v>0</v>
      </c>
      <c r="I480" s="27">
        <v>0.4</v>
      </c>
      <c r="J480" s="27">
        <v>0.5</v>
      </c>
      <c r="K480" s="148">
        <v>0.5</v>
      </c>
      <c r="L480" s="146">
        <v>0</v>
      </c>
      <c r="M480" s="27">
        <v>0</v>
      </c>
      <c r="N480" s="27">
        <v>0</v>
      </c>
      <c r="O480" s="27">
        <v>0</v>
      </c>
      <c r="P480" s="27">
        <v>0.4</v>
      </c>
      <c r="Q480" s="27">
        <v>0.5</v>
      </c>
      <c r="R480" s="148">
        <v>0.5</v>
      </c>
      <c r="S480" s="27">
        <v>0</v>
      </c>
      <c r="T480" s="27">
        <v>0</v>
      </c>
      <c r="U480" s="27">
        <v>0</v>
      </c>
      <c r="V480" s="27">
        <v>0.4</v>
      </c>
      <c r="W480" s="27">
        <v>0.5</v>
      </c>
      <c r="X480" s="148">
        <v>0.5</v>
      </c>
      <c r="Y480" s="222">
        <v>753.9</v>
      </c>
      <c r="Z480" s="222">
        <f t="shared" si="157"/>
        <v>0</v>
      </c>
      <c r="AA480" s="222">
        <f t="shared" si="158"/>
        <v>0</v>
      </c>
      <c r="AB480" s="222">
        <f t="shared" si="159"/>
        <v>301.56</v>
      </c>
      <c r="AC480" s="222">
        <f t="shared" si="160"/>
        <v>376.95</v>
      </c>
      <c r="AD480" s="222">
        <f t="shared" si="161"/>
        <v>376.95</v>
      </c>
      <c r="AE480" s="222">
        <f t="shared" si="162"/>
        <v>0</v>
      </c>
      <c r="AF480" s="222">
        <f t="shared" si="163"/>
        <v>0</v>
      </c>
      <c r="AG480" s="222">
        <f t="shared" si="164"/>
        <v>0</v>
      </c>
      <c r="AH480" s="222">
        <f t="shared" si="165"/>
        <v>0</v>
      </c>
      <c r="AI480" s="222">
        <f t="shared" si="166"/>
        <v>301.56</v>
      </c>
      <c r="AJ480" s="222">
        <f t="shared" si="167"/>
        <v>376.95</v>
      </c>
      <c r="AK480" s="222">
        <f t="shared" si="168"/>
        <v>376.95</v>
      </c>
      <c r="AL480" s="5">
        <f t="shared" si="169"/>
        <v>0</v>
      </c>
      <c r="AM480" s="5">
        <f t="shared" si="170"/>
        <v>0</v>
      </c>
      <c r="AN480" s="5">
        <f t="shared" si="171"/>
        <v>0</v>
      </c>
      <c r="AO480" s="5">
        <f t="shared" si="172"/>
        <v>301.56</v>
      </c>
      <c r="AP480" s="5">
        <f t="shared" si="173"/>
        <v>376.95</v>
      </c>
      <c r="AQ480" s="221">
        <f t="shared" si="174"/>
        <v>376.95</v>
      </c>
      <c r="AR480" s="86"/>
    </row>
    <row r="481" spans="1:44" s="22" customFormat="1" ht="24.75" customHeight="1" x14ac:dyDescent="0.25">
      <c r="A481" s="24">
        <v>3187172395</v>
      </c>
      <c r="B481" s="25" t="s">
        <v>774</v>
      </c>
      <c r="C481" s="14" t="s">
        <v>1158</v>
      </c>
      <c r="D481" s="14"/>
      <c r="E481" s="14"/>
      <c r="F481" s="14" t="s">
        <v>1824</v>
      </c>
      <c r="G481" s="27">
        <v>0</v>
      </c>
      <c r="H481" s="27">
        <v>0</v>
      </c>
      <c r="I481" s="27">
        <v>1</v>
      </c>
      <c r="J481" s="27">
        <v>3</v>
      </c>
      <c r="K481" s="148">
        <v>3</v>
      </c>
      <c r="L481" s="146">
        <v>0</v>
      </c>
      <c r="M481" s="27">
        <v>0</v>
      </c>
      <c r="N481" s="27">
        <v>0</v>
      </c>
      <c r="O481" s="27">
        <v>0</v>
      </c>
      <c r="P481" s="27">
        <v>1</v>
      </c>
      <c r="Q481" s="27">
        <v>3</v>
      </c>
      <c r="R481" s="148">
        <v>3</v>
      </c>
      <c r="S481" s="27">
        <v>0</v>
      </c>
      <c r="T481" s="27">
        <v>0</v>
      </c>
      <c r="U481" s="27">
        <v>0</v>
      </c>
      <c r="V481" s="27">
        <v>1</v>
      </c>
      <c r="W481" s="27">
        <v>3</v>
      </c>
      <c r="X481" s="148">
        <v>3</v>
      </c>
      <c r="Y481" s="222">
        <v>585.04999999999995</v>
      </c>
      <c r="Z481" s="222">
        <f t="shared" si="157"/>
        <v>0</v>
      </c>
      <c r="AA481" s="222">
        <f t="shared" si="158"/>
        <v>0</v>
      </c>
      <c r="AB481" s="222">
        <f t="shared" si="159"/>
        <v>585.04999999999995</v>
      </c>
      <c r="AC481" s="222">
        <f t="shared" si="160"/>
        <v>1755.1499999999999</v>
      </c>
      <c r="AD481" s="222">
        <f t="shared" si="161"/>
        <v>1755.1499999999999</v>
      </c>
      <c r="AE481" s="222">
        <f t="shared" si="162"/>
        <v>0</v>
      </c>
      <c r="AF481" s="222">
        <f t="shared" si="163"/>
        <v>0</v>
      </c>
      <c r="AG481" s="222">
        <f t="shared" si="164"/>
        <v>0</v>
      </c>
      <c r="AH481" s="222">
        <f t="shared" si="165"/>
        <v>0</v>
      </c>
      <c r="AI481" s="222">
        <f t="shared" si="166"/>
        <v>585.04999999999995</v>
      </c>
      <c r="AJ481" s="222">
        <f t="shared" si="167"/>
        <v>1755.1499999999999</v>
      </c>
      <c r="AK481" s="222">
        <f t="shared" si="168"/>
        <v>1755.1499999999999</v>
      </c>
      <c r="AL481" s="5">
        <f t="shared" si="169"/>
        <v>0</v>
      </c>
      <c r="AM481" s="5">
        <f t="shared" si="170"/>
        <v>0</v>
      </c>
      <c r="AN481" s="5">
        <f t="shared" si="171"/>
        <v>0</v>
      </c>
      <c r="AO481" s="5">
        <f t="shared" si="172"/>
        <v>585.04999999999995</v>
      </c>
      <c r="AP481" s="5">
        <f t="shared" si="173"/>
        <v>1755.1499999999999</v>
      </c>
      <c r="AQ481" s="221">
        <f t="shared" si="174"/>
        <v>1755.1499999999999</v>
      </c>
      <c r="AR481" s="86"/>
    </row>
    <row r="482" spans="1:44" s="22" customFormat="1" ht="24.75" customHeight="1" x14ac:dyDescent="0.25">
      <c r="A482" s="24">
        <v>3187170109</v>
      </c>
      <c r="B482" s="25" t="s">
        <v>1559</v>
      </c>
      <c r="C482" s="14" t="s">
        <v>1167</v>
      </c>
      <c r="D482" s="14"/>
      <c r="E482" s="14"/>
      <c r="F482" s="14" t="s">
        <v>1824</v>
      </c>
      <c r="G482" s="27">
        <v>0</v>
      </c>
      <c r="H482" s="27">
        <v>0</v>
      </c>
      <c r="I482" s="27">
        <v>0.42</v>
      </c>
      <c r="J482" s="27">
        <v>1</v>
      </c>
      <c r="K482" s="148">
        <v>1</v>
      </c>
      <c r="L482" s="146">
        <v>0</v>
      </c>
      <c r="M482" s="27">
        <v>0</v>
      </c>
      <c r="N482" s="27">
        <v>0</v>
      </c>
      <c r="O482" s="27">
        <v>0</v>
      </c>
      <c r="P482" s="27">
        <v>0.42</v>
      </c>
      <c r="Q482" s="27">
        <v>1</v>
      </c>
      <c r="R482" s="148">
        <v>1</v>
      </c>
      <c r="S482" s="27">
        <v>0</v>
      </c>
      <c r="T482" s="27">
        <v>0</v>
      </c>
      <c r="U482" s="27">
        <v>0</v>
      </c>
      <c r="V482" s="27">
        <v>0.42</v>
      </c>
      <c r="W482" s="27">
        <v>1</v>
      </c>
      <c r="X482" s="148">
        <v>1</v>
      </c>
      <c r="Y482" s="221">
        <v>178.46040000000002</v>
      </c>
      <c r="Z482" s="222">
        <f t="shared" si="157"/>
        <v>0</v>
      </c>
      <c r="AA482" s="222">
        <f t="shared" si="158"/>
        <v>0</v>
      </c>
      <c r="AB482" s="222">
        <f t="shared" si="159"/>
        <v>74.953368000000012</v>
      </c>
      <c r="AC482" s="222">
        <f t="shared" si="160"/>
        <v>178.46040000000002</v>
      </c>
      <c r="AD482" s="222">
        <f t="shared" si="161"/>
        <v>178.46040000000002</v>
      </c>
      <c r="AE482" s="222">
        <f t="shared" si="162"/>
        <v>0</v>
      </c>
      <c r="AF482" s="222">
        <f t="shared" si="163"/>
        <v>0</v>
      </c>
      <c r="AG482" s="222">
        <f t="shared" si="164"/>
        <v>0</v>
      </c>
      <c r="AH482" s="222">
        <f t="shared" si="165"/>
        <v>0</v>
      </c>
      <c r="AI482" s="222">
        <f t="shared" si="166"/>
        <v>74.953368000000012</v>
      </c>
      <c r="AJ482" s="222">
        <f t="shared" si="167"/>
        <v>178.46040000000002</v>
      </c>
      <c r="AK482" s="222">
        <f t="shared" si="168"/>
        <v>178.46040000000002</v>
      </c>
      <c r="AL482" s="5">
        <f t="shared" si="169"/>
        <v>0</v>
      </c>
      <c r="AM482" s="5">
        <f t="shared" si="170"/>
        <v>0</v>
      </c>
      <c r="AN482" s="5">
        <f t="shared" si="171"/>
        <v>0</v>
      </c>
      <c r="AO482" s="5">
        <f t="shared" si="172"/>
        <v>74.953368000000012</v>
      </c>
      <c r="AP482" s="5">
        <f t="shared" si="173"/>
        <v>178.46040000000002</v>
      </c>
      <c r="AQ482" s="221">
        <f t="shared" si="174"/>
        <v>178.46040000000002</v>
      </c>
      <c r="AR482" s="86"/>
    </row>
    <row r="483" spans="1:44" s="22" customFormat="1" ht="24.75" customHeight="1" x14ac:dyDescent="0.25">
      <c r="A483" s="24">
        <v>3187172402</v>
      </c>
      <c r="B483" s="25" t="s">
        <v>1159</v>
      </c>
      <c r="C483" s="14" t="s">
        <v>1163</v>
      </c>
      <c r="D483" s="14"/>
      <c r="E483" s="14"/>
      <c r="F483" s="14" t="s">
        <v>1824</v>
      </c>
      <c r="G483" s="135">
        <v>0</v>
      </c>
      <c r="H483" s="135">
        <v>0</v>
      </c>
      <c r="I483" s="93">
        <v>0.42</v>
      </c>
      <c r="J483" s="93">
        <v>1.5</v>
      </c>
      <c r="K483" s="148">
        <v>0</v>
      </c>
      <c r="L483" s="146">
        <v>0</v>
      </c>
      <c r="M483" s="27">
        <v>0</v>
      </c>
      <c r="N483" s="27">
        <v>0</v>
      </c>
      <c r="O483" s="27">
        <v>0</v>
      </c>
      <c r="P483" s="27">
        <v>0.4</v>
      </c>
      <c r="Q483" s="27">
        <v>0.6</v>
      </c>
      <c r="R483" s="148">
        <v>0.6</v>
      </c>
      <c r="S483" s="27">
        <v>0</v>
      </c>
      <c r="T483" s="27">
        <v>0</v>
      </c>
      <c r="U483" s="27">
        <v>0</v>
      </c>
      <c r="V483" s="27">
        <v>0.4</v>
      </c>
      <c r="W483" s="27">
        <v>0.6</v>
      </c>
      <c r="X483" s="148">
        <v>0.6</v>
      </c>
      <c r="Y483" s="222">
        <v>248.78</v>
      </c>
      <c r="Z483" s="222">
        <f t="shared" si="157"/>
        <v>0</v>
      </c>
      <c r="AA483" s="222">
        <f t="shared" si="158"/>
        <v>0</v>
      </c>
      <c r="AB483" s="222">
        <f t="shared" si="159"/>
        <v>104.4876</v>
      </c>
      <c r="AC483" s="222">
        <f t="shared" si="160"/>
        <v>373.17</v>
      </c>
      <c r="AD483" s="222">
        <f t="shared" si="161"/>
        <v>0</v>
      </c>
      <c r="AE483" s="222">
        <f t="shared" si="162"/>
        <v>0</v>
      </c>
      <c r="AF483" s="222">
        <f t="shared" si="163"/>
        <v>0</v>
      </c>
      <c r="AG483" s="222">
        <f t="shared" si="164"/>
        <v>0</v>
      </c>
      <c r="AH483" s="222">
        <f t="shared" si="165"/>
        <v>0</v>
      </c>
      <c r="AI483" s="222">
        <f t="shared" si="166"/>
        <v>99.512</v>
      </c>
      <c r="AJ483" s="222">
        <f t="shared" si="167"/>
        <v>149.268</v>
      </c>
      <c r="AK483" s="222">
        <f t="shared" si="168"/>
        <v>149.268</v>
      </c>
      <c r="AL483" s="5">
        <f t="shared" si="169"/>
        <v>0</v>
      </c>
      <c r="AM483" s="5">
        <f t="shared" si="170"/>
        <v>0</v>
      </c>
      <c r="AN483" s="5">
        <f t="shared" si="171"/>
        <v>0</v>
      </c>
      <c r="AO483" s="5">
        <f t="shared" si="172"/>
        <v>99.512</v>
      </c>
      <c r="AP483" s="5">
        <f t="shared" si="173"/>
        <v>149.268</v>
      </c>
      <c r="AQ483" s="221">
        <f t="shared" si="174"/>
        <v>149.268</v>
      </c>
      <c r="AR483" s="86"/>
    </row>
    <row r="484" spans="1:44" s="22" customFormat="1" ht="24.75" customHeight="1" x14ac:dyDescent="0.25">
      <c r="A484" s="24">
        <v>3187170110</v>
      </c>
      <c r="B484" s="25" t="s">
        <v>1559</v>
      </c>
      <c r="C484" s="14" t="s">
        <v>1164</v>
      </c>
      <c r="D484" s="14"/>
      <c r="E484" s="14"/>
      <c r="F484" s="14" t="s">
        <v>1824</v>
      </c>
      <c r="G484" s="135">
        <v>0</v>
      </c>
      <c r="H484" s="135">
        <v>0</v>
      </c>
      <c r="I484" s="135">
        <v>0.02</v>
      </c>
      <c r="J484" s="93">
        <v>0.05</v>
      </c>
      <c r="K484" s="148">
        <v>0</v>
      </c>
      <c r="L484" s="146">
        <v>0</v>
      </c>
      <c r="M484" s="27">
        <v>0</v>
      </c>
      <c r="N484" s="27">
        <v>0</v>
      </c>
      <c r="O484" s="27">
        <v>0</v>
      </c>
      <c r="P484" s="27">
        <v>0.4</v>
      </c>
      <c r="Q484" s="27">
        <v>1</v>
      </c>
      <c r="R484" s="148">
        <v>1</v>
      </c>
      <c r="S484" s="27">
        <v>0</v>
      </c>
      <c r="T484" s="27">
        <v>0</v>
      </c>
      <c r="U484" s="27">
        <v>0</v>
      </c>
      <c r="V484" s="27">
        <v>0.4</v>
      </c>
      <c r="W484" s="27">
        <v>1</v>
      </c>
      <c r="X484" s="148">
        <v>1</v>
      </c>
      <c r="Y484" s="221">
        <v>11.897360000000001</v>
      </c>
      <c r="Z484" s="222">
        <f t="shared" si="157"/>
        <v>0</v>
      </c>
      <c r="AA484" s="222">
        <f t="shared" si="158"/>
        <v>0</v>
      </c>
      <c r="AB484" s="222">
        <f t="shared" si="159"/>
        <v>0.23794720000000003</v>
      </c>
      <c r="AC484" s="222">
        <f t="shared" si="160"/>
        <v>0.59486800000000006</v>
      </c>
      <c r="AD484" s="222">
        <f t="shared" si="161"/>
        <v>0</v>
      </c>
      <c r="AE484" s="222">
        <f t="shared" si="162"/>
        <v>0</v>
      </c>
      <c r="AF484" s="222">
        <f t="shared" si="163"/>
        <v>0</v>
      </c>
      <c r="AG484" s="222">
        <f t="shared" si="164"/>
        <v>0</v>
      </c>
      <c r="AH484" s="222">
        <f t="shared" si="165"/>
        <v>0</v>
      </c>
      <c r="AI484" s="222">
        <f t="shared" si="166"/>
        <v>4.7589440000000005</v>
      </c>
      <c r="AJ484" s="222">
        <f t="shared" si="167"/>
        <v>11.897360000000001</v>
      </c>
      <c r="AK484" s="222">
        <f t="shared" si="168"/>
        <v>11.897360000000001</v>
      </c>
      <c r="AL484" s="5">
        <f t="shared" si="169"/>
        <v>0</v>
      </c>
      <c r="AM484" s="5">
        <f t="shared" si="170"/>
        <v>0</v>
      </c>
      <c r="AN484" s="5">
        <f t="shared" si="171"/>
        <v>0</v>
      </c>
      <c r="AO484" s="5">
        <f t="shared" si="172"/>
        <v>4.7589440000000005</v>
      </c>
      <c r="AP484" s="5">
        <f t="shared" si="173"/>
        <v>11.897360000000001</v>
      </c>
      <c r="AQ484" s="221">
        <f t="shared" si="174"/>
        <v>11.897360000000001</v>
      </c>
      <c r="AR484" s="86"/>
    </row>
    <row r="485" spans="1:44" s="22" customFormat="1" ht="24.75" customHeight="1" x14ac:dyDescent="0.25">
      <c r="A485" s="24" t="s">
        <v>1165</v>
      </c>
      <c r="B485" s="25" t="s">
        <v>1559</v>
      </c>
      <c r="C485" s="14" t="s">
        <v>1166</v>
      </c>
      <c r="D485" s="14"/>
      <c r="E485" s="14"/>
      <c r="F485" s="14" t="s">
        <v>1824</v>
      </c>
      <c r="G485" s="27">
        <v>0</v>
      </c>
      <c r="H485" s="27">
        <v>0</v>
      </c>
      <c r="I485" s="27">
        <v>0.8</v>
      </c>
      <c r="J485" s="27">
        <v>2</v>
      </c>
      <c r="K485" s="148">
        <v>2</v>
      </c>
      <c r="L485" s="146">
        <v>0</v>
      </c>
      <c r="M485" s="27">
        <v>0</v>
      </c>
      <c r="N485" s="27">
        <v>0</v>
      </c>
      <c r="O485" s="27">
        <v>0</v>
      </c>
      <c r="P485" s="27">
        <v>0.8</v>
      </c>
      <c r="Q485" s="27">
        <v>2</v>
      </c>
      <c r="R485" s="148">
        <v>2</v>
      </c>
      <c r="S485" s="27">
        <v>0</v>
      </c>
      <c r="T485" s="27">
        <v>0</v>
      </c>
      <c r="U485" s="27">
        <v>0</v>
      </c>
      <c r="V485" s="27">
        <v>0.8</v>
      </c>
      <c r="W485" s="27">
        <v>2</v>
      </c>
      <c r="X485" s="148">
        <v>2</v>
      </c>
      <c r="Y485" s="221">
        <v>148.71699999999998</v>
      </c>
      <c r="Z485" s="222">
        <f t="shared" si="157"/>
        <v>0</v>
      </c>
      <c r="AA485" s="222">
        <f t="shared" si="158"/>
        <v>0</v>
      </c>
      <c r="AB485" s="222">
        <f t="shared" si="159"/>
        <v>118.97359999999999</v>
      </c>
      <c r="AC485" s="222">
        <f t="shared" si="160"/>
        <v>297.43399999999997</v>
      </c>
      <c r="AD485" s="222">
        <f t="shared" si="161"/>
        <v>297.43399999999997</v>
      </c>
      <c r="AE485" s="222">
        <f t="shared" si="162"/>
        <v>0</v>
      </c>
      <c r="AF485" s="222">
        <f t="shared" si="163"/>
        <v>0</v>
      </c>
      <c r="AG485" s="222">
        <f t="shared" si="164"/>
        <v>0</v>
      </c>
      <c r="AH485" s="222">
        <f t="shared" si="165"/>
        <v>0</v>
      </c>
      <c r="AI485" s="222">
        <f t="shared" si="166"/>
        <v>118.97359999999999</v>
      </c>
      <c r="AJ485" s="222">
        <f t="shared" si="167"/>
        <v>297.43399999999997</v>
      </c>
      <c r="AK485" s="222">
        <f t="shared" si="168"/>
        <v>297.43399999999997</v>
      </c>
      <c r="AL485" s="5">
        <f t="shared" si="169"/>
        <v>0</v>
      </c>
      <c r="AM485" s="5">
        <f t="shared" si="170"/>
        <v>0</v>
      </c>
      <c r="AN485" s="5">
        <f t="shared" si="171"/>
        <v>0</v>
      </c>
      <c r="AO485" s="5">
        <f t="shared" si="172"/>
        <v>118.97359999999999</v>
      </c>
      <c r="AP485" s="5">
        <f t="shared" si="173"/>
        <v>297.43399999999997</v>
      </c>
      <c r="AQ485" s="221">
        <f t="shared" si="174"/>
        <v>297.43399999999997</v>
      </c>
      <c r="AR485" s="86"/>
    </row>
    <row r="486" spans="1:44" s="22" customFormat="1" ht="24.75" customHeight="1" x14ac:dyDescent="0.25">
      <c r="A486" s="24">
        <v>3187172400</v>
      </c>
      <c r="B486" s="25" t="s">
        <v>1159</v>
      </c>
      <c r="C486" s="14" t="s">
        <v>1161</v>
      </c>
      <c r="D486" s="14"/>
      <c r="E486" s="14"/>
      <c r="F486" s="14" t="s">
        <v>1824</v>
      </c>
      <c r="G486" s="135">
        <v>0</v>
      </c>
      <c r="H486" s="135">
        <v>0</v>
      </c>
      <c r="I486" s="135">
        <v>1</v>
      </c>
      <c r="J486" s="93">
        <v>3</v>
      </c>
      <c r="K486" s="148">
        <v>0</v>
      </c>
      <c r="L486" s="146">
        <v>0</v>
      </c>
      <c r="M486" s="27">
        <v>0</v>
      </c>
      <c r="N486" s="27">
        <v>0</v>
      </c>
      <c r="O486" s="27">
        <v>0</v>
      </c>
      <c r="P486" s="27">
        <v>0.8</v>
      </c>
      <c r="Q486" s="27">
        <v>0.9</v>
      </c>
      <c r="R486" s="148">
        <v>1</v>
      </c>
      <c r="S486" s="27">
        <v>0</v>
      </c>
      <c r="T486" s="27">
        <v>0</v>
      </c>
      <c r="U486" s="27">
        <v>0</v>
      </c>
      <c r="V486" s="27">
        <v>0.8</v>
      </c>
      <c r="W486" s="27">
        <v>0.9</v>
      </c>
      <c r="X486" s="27">
        <v>0.9</v>
      </c>
      <c r="Y486" s="222">
        <v>546.30999999999995</v>
      </c>
      <c r="Z486" s="222">
        <f t="shared" si="157"/>
        <v>0</v>
      </c>
      <c r="AA486" s="222">
        <f t="shared" si="158"/>
        <v>0</v>
      </c>
      <c r="AB486" s="222">
        <f t="shared" si="159"/>
        <v>546.30999999999995</v>
      </c>
      <c r="AC486" s="222">
        <f t="shared" si="160"/>
        <v>1638.9299999999998</v>
      </c>
      <c r="AD486" s="222">
        <f t="shared" si="161"/>
        <v>0</v>
      </c>
      <c r="AE486" s="222">
        <f t="shared" si="162"/>
        <v>0</v>
      </c>
      <c r="AF486" s="222">
        <f t="shared" si="163"/>
        <v>0</v>
      </c>
      <c r="AG486" s="222">
        <f t="shared" si="164"/>
        <v>0</v>
      </c>
      <c r="AH486" s="222">
        <f t="shared" si="165"/>
        <v>0</v>
      </c>
      <c r="AI486" s="222">
        <f t="shared" si="166"/>
        <v>437.048</v>
      </c>
      <c r="AJ486" s="222">
        <f t="shared" si="167"/>
        <v>491.67899999999997</v>
      </c>
      <c r="AK486" s="222">
        <f t="shared" si="168"/>
        <v>546.30999999999995</v>
      </c>
      <c r="AL486" s="5">
        <f t="shared" si="169"/>
        <v>0</v>
      </c>
      <c r="AM486" s="5">
        <f t="shared" si="170"/>
        <v>0</v>
      </c>
      <c r="AN486" s="5">
        <f t="shared" si="171"/>
        <v>0</v>
      </c>
      <c r="AO486" s="5">
        <f t="shared" si="172"/>
        <v>437.048</v>
      </c>
      <c r="AP486" s="5">
        <f t="shared" si="173"/>
        <v>491.67899999999997</v>
      </c>
      <c r="AQ486" s="221">
        <f t="shared" si="174"/>
        <v>491.67899999999997</v>
      </c>
      <c r="AR486" s="86"/>
    </row>
    <row r="487" spans="1:44" s="22" customFormat="1" ht="24.75" customHeight="1" x14ac:dyDescent="0.25">
      <c r="A487" s="24">
        <v>3187172401</v>
      </c>
      <c r="B487" s="25" t="s">
        <v>1159</v>
      </c>
      <c r="C487" s="14" t="s">
        <v>1162</v>
      </c>
      <c r="D487" s="14"/>
      <c r="E487" s="14"/>
      <c r="F487" s="14" t="s">
        <v>1824</v>
      </c>
      <c r="G487" s="135">
        <v>0</v>
      </c>
      <c r="H487" s="135">
        <v>0</v>
      </c>
      <c r="I487" s="135">
        <v>0.5</v>
      </c>
      <c r="J487" s="93">
        <v>1</v>
      </c>
      <c r="K487" s="148">
        <v>0</v>
      </c>
      <c r="L487" s="146">
        <v>0</v>
      </c>
      <c r="M487" s="27">
        <v>0</v>
      </c>
      <c r="N487" s="27">
        <v>0</v>
      </c>
      <c r="O487" s="27">
        <v>0</v>
      </c>
      <c r="P487" s="27">
        <v>0.4</v>
      </c>
      <c r="Q487" s="27">
        <v>0.5</v>
      </c>
      <c r="R487" s="148">
        <v>0.6</v>
      </c>
      <c r="S487" s="27">
        <v>0</v>
      </c>
      <c r="T487" s="27">
        <v>0</v>
      </c>
      <c r="U487" s="27">
        <v>0</v>
      </c>
      <c r="V487" s="27">
        <v>0.4</v>
      </c>
      <c r="W487" s="27">
        <v>0.5</v>
      </c>
      <c r="X487" s="27">
        <v>0.5</v>
      </c>
      <c r="Y487" s="222">
        <v>807.57</v>
      </c>
      <c r="Z487" s="222">
        <f t="shared" si="157"/>
        <v>0</v>
      </c>
      <c r="AA487" s="222">
        <f t="shared" si="158"/>
        <v>0</v>
      </c>
      <c r="AB487" s="222">
        <f t="shared" si="159"/>
        <v>403.78500000000003</v>
      </c>
      <c r="AC487" s="222">
        <f t="shared" si="160"/>
        <v>807.57</v>
      </c>
      <c r="AD487" s="222">
        <f t="shared" si="161"/>
        <v>0</v>
      </c>
      <c r="AE487" s="222">
        <f t="shared" si="162"/>
        <v>0</v>
      </c>
      <c r="AF487" s="222">
        <f t="shared" si="163"/>
        <v>0</v>
      </c>
      <c r="AG487" s="222">
        <f t="shared" si="164"/>
        <v>0</v>
      </c>
      <c r="AH487" s="222">
        <f t="shared" si="165"/>
        <v>0</v>
      </c>
      <c r="AI487" s="222">
        <f t="shared" si="166"/>
        <v>323.02800000000002</v>
      </c>
      <c r="AJ487" s="222">
        <f t="shared" si="167"/>
        <v>403.78500000000003</v>
      </c>
      <c r="AK487" s="222">
        <f t="shared" si="168"/>
        <v>484.54200000000003</v>
      </c>
      <c r="AL487" s="5">
        <f t="shared" si="169"/>
        <v>0</v>
      </c>
      <c r="AM487" s="5">
        <f t="shared" si="170"/>
        <v>0</v>
      </c>
      <c r="AN487" s="5">
        <f t="shared" si="171"/>
        <v>0</v>
      </c>
      <c r="AO487" s="5">
        <f t="shared" si="172"/>
        <v>323.02800000000002</v>
      </c>
      <c r="AP487" s="5">
        <f t="shared" si="173"/>
        <v>403.78500000000003</v>
      </c>
      <c r="AQ487" s="221">
        <f t="shared" si="174"/>
        <v>403.78500000000003</v>
      </c>
      <c r="AR487" s="86"/>
    </row>
    <row r="488" spans="1:44" s="22" customFormat="1" ht="24.75" customHeight="1" x14ac:dyDescent="0.25">
      <c r="A488" s="24">
        <v>3187172399</v>
      </c>
      <c r="B488" s="25" t="s">
        <v>1159</v>
      </c>
      <c r="C488" s="14" t="s">
        <v>1160</v>
      </c>
      <c r="D488" s="14"/>
      <c r="E488" s="14"/>
      <c r="F488" s="14" t="s">
        <v>1824</v>
      </c>
      <c r="G488" s="135">
        <v>0</v>
      </c>
      <c r="H488" s="135">
        <v>0</v>
      </c>
      <c r="I488" s="135">
        <v>0.8</v>
      </c>
      <c r="J488" s="93">
        <v>2.4</v>
      </c>
      <c r="K488" s="148">
        <v>0</v>
      </c>
      <c r="L488" s="146">
        <v>0</v>
      </c>
      <c r="M488" s="27">
        <v>0</v>
      </c>
      <c r="N488" s="27">
        <v>0</v>
      </c>
      <c r="O488" s="27">
        <v>0</v>
      </c>
      <c r="P488" s="27">
        <v>0.6</v>
      </c>
      <c r="Q488" s="27">
        <v>0.7</v>
      </c>
      <c r="R488" s="148">
        <v>0.8</v>
      </c>
      <c r="S488" s="27">
        <v>0</v>
      </c>
      <c r="T488" s="27">
        <v>0</v>
      </c>
      <c r="U488" s="27">
        <v>0</v>
      </c>
      <c r="V488" s="27">
        <v>0.6</v>
      </c>
      <c r="W488" s="27">
        <v>0.7</v>
      </c>
      <c r="X488" s="27">
        <v>0.7</v>
      </c>
      <c r="Y488" s="222">
        <v>807.57</v>
      </c>
      <c r="Z488" s="222">
        <f t="shared" si="157"/>
        <v>0</v>
      </c>
      <c r="AA488" s="222">
        <f t="shared" si="158"/>
        <v>0</v>
      </c>
      <c r="AB488" s="222">
        <f t="shared" si="159"/>
        <v>646.05600000000004</v>
      </c>
      <c r="AC488" s="222">
        <f t="shared" si="160"/>
        <v>1938.1680000000001</v>
      </c>
      <c r="AD488" s="222">
        <f t="shared" si="161"/>
        <v>0</v>
      </c>
      <c r="AE488" s="222">
        <f t="shared" si="162"/>
        <v>0</v>
      </c>
      <c r="AF488" s="222">
        <f t="shared" si="163"/>
        <v>0</v>
      </c>
      <c r="AG488" s="222">
        <f t="shared" si="164"/>
        <v>0</v>
      </c>
      <c r="AH488" s="222">
        <f t="shared" si="165"/>
        <v>0</v>
      </c>
      <c r="AI488" s="222">
        <f t="shared" si="166"/>
        <v>484.54200000000003</v>
      </c>
      <c r="AJ488" s="222">
        <f t="shared" si="167"/>
        <v>565.29899999999998</v>
      </c>
      <c r="AK488" s="222">
        <f t="shared" si="168"/>
        <v>646.05600000000004</v>
      </c>
      <c r="AL488" s="5">
        <f t="shared" si="169"/>
        <v>0</v>
      </c>
      <c r="AM488" s="5">
        <f t="shared" si="170"/>
        <v>0</v>
      </c>
      <c r="AN488" s="5">
        <f t="shared" si="171"/>
        <v>0</v>
      </c>
      <c r="AO488" s="5">
        <f t="shared" si="172"/>
        <v>484.54200000000003</v>
      </c>
      <c r="AP488" s="5">
        <f t="shared" si="173"/>
        <v>565.29899999999998</v>
      </c>
      <c r="AQ488" s="221">
        <f t="shared" si="174"/>
        <v>565.29899999999998</v>
      </c>
      <c r="AR488" s="86"/>
    </row>
    <row r="489" spans="1:44" s="22" customFormat="1" ht="24.75" customHeight="1" x14ac:dyDescent="0.25">
      <c r="A489" s="24"/>
      <c r="B489" s="268" t="s">
        <v>236</v>
      </c>
      <c r="C489" s="265" t="s">
        <v>1168</v>
      </c>
      <c r="D489" s="14"/>
      <c r="E489" s="14"/>
      <c r="F489" s="205" t="s">
        <v>1824</v>
      </c>
      <c r="G489" s="135">
        <v>0</v>
      </c>
      <c r="H489" s="135">
        <v>0</v>
      </c>
      <c r="I489" s="135">
        <v>0</v>
      </c>
      <c r="J489" s="135">
        <v>0.5</v>
      </c>
      <c r="K489" s="93">
        <v>1.05</v>
      </c>
      <c r="L489" s="213">
        <v>0</v>
      </c>
      <c r="M489" s="204">
        <v>0</v>
      </c>
      <c r="N489" s="204">
        <v>0</v>
      </c>
      <c r="O489" s="204">
        <v>0</v>
      </c>
      <c r="P489" s="204">
        <v>0</v>
      </c>
      <c r="Q489" s="204">
        <v>0</v>
      </c>
      <c r="R489" s="204">
        <v>0</v>
      </c>
      <c r="S489" s="204">
        <v>0</v>
      </c>
      <c r="T489" s="204">
        <v>0</v>
      </c>
      <c r="U489" s="204">
        <v>0</v>
      </c>
      <c r="V489" s="204">
        <v>0</v>
      </c>
      <c r="W489" s="204">
        <v>0</v>
      </c>
      <c r="X489" s="204">
        <v>0</v>
      </c>
      <c r="Y489" s="225">
        <v>27578.880000000001</v>
      </c>
      <c r="Z489" s="222">
        <f>Y489*G489</f>
        <v>0</v>
      </c>
      <c r="AA489" s="222">
        <f>Y489*H489</f>
        <v>0</v>
      </c>
      <c r="AB489" s="222">
        <f>Y489*I489</f>
        <v>0</v>
      </c>
      <c r="AC489" s="222">
        <f>Y489*J489</f>
        <v>13789.44</v>
      </c>
      <c r="AD489" s="222">
        <f>Y489*K489</f>
        <v>28957.824000000001</v>
      </c>
      <c r="AE489" s="222">
        <f>Y489*L489</f>
        <v>0</v>
      </c>
      <c r="AF489" s="222">
        <f t="shared" ref="AF489:AF526" si="175">Y489*M489</f>
        <v>0</v>
      </c>
      <c r="AG489" s="222">
        <f t="shared" ref="AG489:AG526" si="176">Y489*N489</f>
        <v>0</v>
      </c>
      <c r="AH489" s="222">
        <f t="shared" ref="AH489:AH526" si="177">Y489*O489</f>
        <v>0</v>
      </c>
      <c r="AI489" s="222">
        <f t="shared" ref="AI489:AI526" si="178">Y489*P489</f>
        <v>0</v>
      </c>
      <c r="AJ489" s="222">
        <f t="shared" ref="AJ489:AJ526" si="179">Y489*Q489</f>
        <v>0</v>
      </c>
      <c r="AK489" s="222">
        <f t="shared" ref="AK489:AK526" si="180">Y489*R489</f>
        <v>0</v>
      </c>
      <c r="AL489" s="178">
        <f t="shared" si="169"/>
        <v>0</v>
      </c>
      <c r="AM489" s="178">
        <f t="shared" si="170"/>
        <v>0</v>
      </c>
      <c r="AN489" s="178">
        <f t="shared" si="171"/>
        <v>0</v>
      </c>
      <c r="AO489" s="178">
        <f t="shared" si="172"/>
        <v>0</v>
      </c>
      <c r="AP489" s="178">
        <f t="shared" si="173"/>
        <v>0</v>
      </c>
      <c r="AQ489" s="220">
        <f t="shared" si="174"/>
        <v>0</v>
      </c>
      <c r="AR489" s="86"/>
    </row>
    <row r="490" spans="1:44" s="22" customFormat="1" ht="24.75" customHeight="1" x14ac:dyDescent="0.25">
      <c r="A490" s="24"/>
      <c r="B490" s="268" t="s">
        <v>225</v>
      </c>
      <c r="C490" s="265" t="s">
        <v>237</v>
      </c>
      <c r="D490" s="14"/>
      <c r="E490" s="14"/>
      <c r="F490" s="205" t="s">
        <v>1824</v>
      </c>
      <c r="G490" s="135">
        <v>0</v>
      </c>
      <c r="H490" s="135">
        <v>0</v>
      </c>
      <c r="I490" s="135">
        <v>0</v>
      </c>
      <c r="J490" s="273">
        <v>0.08</v>
      </c>
      <c r="K490" s="273">
        <v>0.22</v>
      </c>
      <c r="L490" s="213">
        <v>0</v>
      </c>
      <c r="M490" s="204">
        <v>0</v>
      </c>
      <c r="N490" s="204">
        <v>0</v>
      </c>
      <c r="O490" s="204">
        <v>0</v>
      </c>
      <c r="P490" s="204">
        <v>0</v>
      </c>
      <c r="Q490" s="204">
        <v>0</v>
      </c>
      <c r="R490" s="204">
        <v>0</v>
      </c>
      <c r="S490" s="204">
        <v>0</v>
      </c>
      <c r="T490" s="204">
        <v>0</v>
      </c>
      <c r="U490" s="204">
        <v>0</v>
      </c>
      <c r="V490" s="204">
        <v>0</v>
      </c>
      <c r="W490" s="204">
        <v>0</v>
      </c>
      <c r="X490" s="204">
        <v>0</v>
      </c>
      <c r="Y490" s="225">
        <v>35.36</v>
      </c>
      <c r="Z490" s="222">
        <f>Y490*G490</f>
        <v>0</v>
      </c>
      <c r="AA490" s="222">
        <f>Y490*H490</f>
        <v>0</v>
      </c>
      <c r="AB490" s="222">
        <f>Y490*I490</f>
        <v>0</v>
      </c>
      <c r="AC490" s="222">
        <f>Y490*J490</f>
        <v>2.8288000000000002</v>
      </c>
      <c r="AD490" s="222">
        <f>Y490*K490</f>
        <v>7.7792000000000003</v>
      </c>
      <c r="AE490" s="222">
        <f>Y490*L490</f>
        <v>0</v>
      </c>
      <c r="AF490" s="222">
        <f t="shared" si="175"/>
        <v>0</v>
      </c>
      <c r="AG490" s="222">
        <f t="shared" si="176"/>
        <v>0</v>
      </c>
      <c r="AH490" s="222">
        <f t="shared" si="177"/>
        <v>0</v>
      </c>
      <c r="AI490" s="222">
        <f t="shared" si="178"/>
        <v>0</v>
      </c>
      <c r="AJ490" s="222">
        <f t="shared" si="179"/>
        <v>0</v>
      </c>
      <c r="AK490" s="222">
        <f t="shared" si="180"/>
        <v>0</v>
      </c>
      <c r="AL490" s="178">
        <f t="shared" si="169"/>
        <v>0</v>
      </c>
      <c r="AM490" s="178">
        <f t="shared" si="170"/>
        <v>0</v>
      </c>
      <c r="AN490" s="178">
        <f t="shared" si="171"/>
        <v>0</v>
      </c>
      <c r="AO490" s="178">
        <f t="shared" si="172"/>
        <v>0</v>
      </c>
      <c r="AP490" s="178">
        <f t="shared" si="173"/>
        <v>0</v>
      </c>
      <c r="AQ490" s="220">
        <f t="shared" si="174"/>
        <v>0</v>
      </c>
      <c r="AR490" s="86"/>
    </row>
    <row r="491" spans="1:44" s="22" customFormat="1" ht="24.75" customHeight="1" x14ac:dyDescent="0.25">
      <c r="A491" s="24"/>
      <c r="B491" s="268" t="s">
        <v>238</v>
      </c>
      <c r="C491" s="265" t="s">
        <v>190</v>
      </c>
      <c r="D491" s="14"/>
      <c r="E491" s="14"/>
      <c r="F491" s="205" t="s">
        <v>1824</v>
      </c>
      <c r="G491" s="135">
        <v>0</v>
      </c>
      <c r="H491" s="135">
        <v>0</v>
      </c>
      <c r="I491" s="135">
        <v>0</v>
      </c>
      <c r="J491" s="135">
        <v>0.42</v>
      </c>
      <c r="K491" s="93">
        <v>1</v>
      </c>
      <c r="L491" s="213">
        <v>0</v>
      </c>
      <c r="M491" s="204">
        <v>0</v>
      </c>
      <c r="N491" s="204">
        <v>0</v>
      </c>
      <c r="O491" s="204">
        <v>0</v>
      </c>
      <c r="P491" s="204">
        <v>0</v>
      </c>
      <c r="Q491" s="204">
        <v>0</v>
      </c>
      <c r="R491" s="204">
        <v>0</v>
      </c>
      <c r="S491" s="204">
        <v>0</v>
      </c>
      <c r="T491" s="204">
        <v>0</v>
      </c>
      <c r="U491" s="204">
        <v>0</v>
      </c>
      <c r="V491" s="204">
        <v>0</v>
      </c>
      <c r="W491" s="204">
        <v>0</v>
      </c>
      <c r="X491" s="204">
        <v>0</v>
      </c>
      <c r="Y491" s="225">
        <v>400.27</v>
      </c>
      <c r="Z491" s="222">
        <f>Y491*G491</f>
        <v>0</v>
      </c>
      <c r="AA491" s="222">
        <f>Y491*H491</f>
        <v>0</v>
      </c>
      <c r="AB491" s="222">
        <f>Y491*I491</f>
        <v>0</v>
      </c>
      <c r="AC491" s="222">
        <f>Y491*J491</f>
        <v>168.11339999999998</v>
      </c>
      <c r="AD491" s="222">
        <f>Y491*K491</f>
        <v>400.27</v>
      </c>
      <c r="AE491" s="222">
        <f>Y491*L491</f>
        <v>0</v>
      </c>
      <c r="AF491" s="222">
        <f t="shared" si="175"/>
        <v>0</v>
      </c>
      <c r="AG491" s="222">
        <f t="shared" si="176"/>
        <v>0</v>
      </c>
      <c r="AH491" s="222">
        <f t="shared" si="177"/>
        <v>0</v>
      </c>
      <c r="AI491" s="222">
        <f t="shared" si="178"/>
        <v>0</v>
      </c>
      <c r="AJ491" s="222">
        <f t="shared" si="179"/>
        <v>0</v>
      </c>
      <c r="AK491" s="222">
        <f t="shared" si="180"/>
        <v>0</v>
      </c>
      <c r="AL491" s="178">
        <f t="shared" si="169"/>
        <v>0</v>
      </c>
      <c r="AM491" s="178">
        <f t="shared" si="170"/>
        <v>0</v>
      </c>
      <c r="AN491" s="178">
        <f t="shared" si="171"/>
        <v>0</v>
      </c>
      <c r="AO491" s="178">
        <f t="shared" si="172"/>
        <v>0</v>
      </c>
      <c r="AP491" s="178">
        <f t="shared" si="173"/>
        <v>0</v>
      </c>
      <c r="AQ491" s="220">
        <f t="shared" si="174"/>
        <v>0</v>
      </c>
      <c r="AR491" s="86"/>
    </row>
    <row r="492" spans="1:44" s="30" customFormat="1" ht="24.75" customHeight="1" x14ac:dyDescent="0.25">
      <c r="A492" s="51"/>
      <c r="B492" s="29" t="s">
        <v>1179</v>
      </c>
      <c r="C492" s="29"/>
      <c r="D492" s="29"/>
      <c r="E492" s="29"/>
      <c r="F492" s="29"/>
      <c r="G492" s="29"/>
      <c r="H492" s="29"/>
      <c r="I492" s="29"/>
      <c r="J492" s="29"/>
      <c r="K492" s="29"/>
      <c r="L492" s="148"/>
      <c r="M492" s="29"/>
      <c r="N492" s="29"/>
      <c r="O492" s="29"/>
      <c r="P492" s="29"/>
      <c r="Q492" s="29"/>
      <c r="R492" s="148"/>
      <c r="S492" s="29"/>
      <c r="T492" s="29"/>
      <c r="U492" s="29"/>
      <c r="V492" s="29"/>
      <c r="W492" s="29"/>
      <c r="X492" s="148"/>
      <c r="Y492" s="234"/>
      <c r="Z492" s="222"/>
      <c r="AA492" s="222"/>
      <c r="AB492" s="222"/>
      <c r="AC492" s="222"/>
      <c r="AD492" s="222"/>
      <c r="AE492" s="222"/>
      <c r="AF492" s="222"/>
      <c r="AG492" s="222"/>
      <c r="AH492" s="222"/>
      <c r="AI492" s="222"/>
      <c r="AJ492" s="222"/>
      <c r="AK492" s="222"/>
      <c r="AL492" s="5"/>
      <c r="AM492" s="5"/>
      <c r="AN492" s="5"/>
      <c r="AO492" s="5"/>
      <c r="AP492" s="5"/>
      <c r="AQ492" s="221"/>
      <c r="AR492" s="168"/>
    </row>
    <row r="493" spans="1:44" s="22" customFormat="1" ht="23.25" customHeight="1" x14ac:dyDescent="0.25">
      <c r="A493" s="24">
        <v>3187171356</v>
      </c>
      <c r="B493" s="25" t="s">
        <v>243</v>
      </c>
      <c r="C493" s="14" t="s">
        <v>776</v>
      </c>
      <c r="D493" s="14"/>
      <c r="E493" s="14"/>
      <c r="F493" s="14" t="s">
        <v>1824</v>
      </c>
      <c r="G493" s="135">
        <v>0</v>
      </c>
      <c r="H493" s="135">
        <v>0</v>
      </c>
      <c r="I493" s="135">
        <v>0.4</v>
      </c>
      <c r="J493" s="93">
        <v>6</v>
      </c>
      <c r="K493" s="93">
        <v>6</v>
      </c>
      <c r="L493" s="148">
        <v>0</v>
      </c>
      <c r="M493" s="27">
        <v>0</v>
      </c>
      <c r="N493" s="27">
        <v>0</v>
      </c>
      <c r="O493" s="28">
        <v>0.2</v>
      </c>
      <c r="P493" s="27">
        <v>2</v>
      </c>
      <c r="Q493" s="27">
        <v>3</v>
      </c>
      <c r="R493" s="148">
        <v>6</v>
      </c>
      <c r="S493" s="27">
        <v>0</v>
      </c>
      <c r="T493" s="27">
        <v>0</v>
      </c>
      <c r="U493" s="31">
        <v>0.4</v>
      </c>
      <c r="V493" s="27">
        <v>3</v>
      </c>
      <c r="W493" s="27">
        <v>6</v>
      </c>
      <c r="X493" s="27">
        <v>6</v>
      </c>
      <c r="Y493" s="222">
        <v>409.91</v>
      </c>
      <c r="Z493" s="222">
        <f t="shared" ref="Z493:Z560" si="181">Y493*G493</f>
        <v>0</v>
      </c>
      <c r="AA493" s="222">
        <f t="shared" ref="AA493:AA560" si="182">Y493*H493</f>
        <v>0</v>
      </c>
      <c r="AB493" s="222">
        <f t="shared" ref="AB493:AB560" si="183">Y493*I493</f>
        <v>163.96400000000003</v>
      </c>
      <c r="AC493" s="222">
        <f t="shared" ref="AC493:AC560" si="184">Y493*J493</f>
        <v>2459.46</v>
      </c>
      <c r="AD493" s="222">
        <f t="shared" ref="AD493:AD560" si="185">Y493*K493</f>
        <v>2459.46</v>
      </c>
      <c r="AE493" s="222">
        <f t="shared" ref="AE493:AE560" si="186">Y493*L493</f>
        <v>0</v>
      </c>
      <c r="AF493" s="222">
        <f t="shared" si="175"/>
        <v>0</v>
      </c>
      <c r="AG493" s="222">
        <f t="shared" si="176"/>
        <v>0</v>
      </c>
      <c r="AH493" s="222">
        <f t="shared" si="177"/>
        <v>81.982000000000014</v>
      </c>
      <c r="AI493" s="222">
        <f t="shared" si="178"/>
        <v>819.82</v>
      </c>
      <c r="AJ493" s="222">
        <f t="shared" si="179"/>
        <v>1229.73</v>
      </c>
      <c r="AK493" s="222">
        <f t="shared" si="180"/>
        <v>2459.46</v>
      </c>
      <c r="AL493" s="5">
        <f t="shared" ref="AL493:AL510" si="187">Y493*S493</f>
        <v>0</v>
      </c>
      <c r="AM493" s="5">
        <f t="shared" ref="AM493:AM510" si="188">Y493*T493</f>
        <v>0</v>
      </c>
      <c r="AN493" s="5">
        <f t="shared" ref="AN493:AN510" si="189">Y493*U493</f>
        <v>163.96400000000003</v>
      </c>
      <c r="AO493" s="5">
        <f t="shared" ref="AO493:AO510" si="190">Y493*V493</f>
        <v>1229.73</v>
      </c>
      <c r="AP493" s="5">
        <f t="shared" ref="AP493:AP510" si="191">Y493*W493</f>
        <v>2459.46</v>
      </c>
      <c r="AQ493" s="221">
        <f t="shared" ref="AQ493:AQ510" si="192">Y493*X493</f>
        <v>2459.46</v>
      </c>
      <c r="AR493" s="86"/>
    </row>
    <row r="494" spans="1:44" s="22" customFormat="1" ht="24.75" customHeight="1" x14ac:dyDescent="0.25">
      <c r="A494" s="24">
        <v>3187172322</v>
      </c>
      <c r="B494" s="25" t="s">
        <v>243</v>
      </c>
      <c r="C494" s="14" t="s">
        <v>777</v>
      </c>
      <c r="D494" s="14"/>
      <c r="E494" s="14"/>
      <c r="F494" s="14" t="s">
        <v>1824</v>
      </c>
      <c r="G494" s="135">
        <v>0</v>
      </c>
      <c r="H494" s="135">
        <v>0</v>
      </c>
      <c r="I494" s="93">
        <v>1.3</v>
      </c>
      <c r="J494" s="93">
        <v>6</v>
      </c>
      <c r="K494" s="93">
        <v>6</v>
      </c>
      <c r="L494" s="148">
        <v>0</v>
      </c>
      <c r="M494" s="27">
        <v>0</v>
      </c>
      <c r="N494" s="27">
        <v>0</v>
      </c>
      <c r="O494" s="31">
        <v>1.3</v>
      </c>
      <c r="P494" s="27">
        <v>3</v>
      </c>
      <c r="Q494" s="27">
        <v>6</v>
      </c>
      <c r="R494" s="148">
        <v>6</v>
      </c>
      <c r="S494" s="27">
        <v>0</v>
      </c>
      <c r="T494" s="27">
        <v>0</v>
      </c>
      <c r="U494" s="31">
        <v>0.4</v>
      </c>
      <c r="V494" s="27">
        <v>3</v>
      </c>
      <c r="W494" s="27">
        <v>6</v>
      </c>
      <c r="X494" s="148">
        <v>6</v>
      </c>
      <c r="Y494" s="222">
        <v>272.39999999999998</v>
      </c>
      <c r="Z494" s="222">
        <f t="shared" si="181"/>
        <v>0</v>
      </c>
      <c r="AA494" s="222">
        <f t="shared" si="182"/>
        <v>0</v>
      </c>
      <c r="AB494" s="222">
        <f t="shared" si="183"/>
        <v>354.12</v>
      </c>
      <c r="AC494" s="222">
        <f t="shared" si="184"/>
        <v>1634.3999999999999</v>
      </c>
      <c r="AD494" s="222">
        <f t="shared" si="185"/>
        <v>1634.3999999999999</v>
      </c>
      <c r="AE494" s="222">
        <f t="shared" si="186"/>
        <v>0</v>
      </c>
      <c r="AF494" s="222">
        <f t="shared" si="175"/>
        <v>0</v>
      </c>
      <c r="AG494" s="222">
        <f t="shared" si="176"/>
        <v>0</v>
      </c>
      <c r="AH494" s="222">
        <f t="shared" si="177"/>
        <v>354.12</v>
      </c>
      <c r="AI494" s="222">
        <f t="shared" si="178"/>
        <v>817.19999999999993</v>
      </c>
      <c r="AJ494" s="222">
        <f t="shared" si="179"/>
        <v>1634.3999999999999</v>
      </c>
      <c r="AK494" s="222">
        <f t="shared" si="180"/>
        <v>1634.3999999999999</v>
      </c>
      <c r="AL494" s="5">
        <f t="shared" si="187"/>
        <v>0</v>
      </c>
      <c r="AM494" s="5">
        <f t="shared" si="188"/>
        <v>0</v>
      </c>
      <c r="AN494" s="5">
        <f t="shared" si="189"/>
        <v>108.96</v>
      </c>
      <c r="AO494" s="5">
        <f t="shared" si="190"/>
        <v>817.19999999999993</v>
      </c>
      <c r="AP494" s="5">
        <f t="shared" si="191"/>
        <v>1634.3999999999999</v>
      </c>
      <c r="AQ494" s="221">
        <f t="shared" si="192"/>
        <v>1634.3999999999999</v>
      </c>
      <c r="AR494" s="86"/>
    </row>
    <row r="495" spans="1:44" s="22" customFormat="1" ht="24.75" customHeight="1" x14ac:dyDescent="0.25">
      <c r="A495" s="24">
        <v>3187171354</v>
      </c>
      <c r="B495" s="25" t="s">
        <v>243</v>
      </c>
      <c r="C495" s="14" t="s">
        <v>778</v>
      </c>
      <c r="D495" s="14"/>
      <c r="E495" s="14"/>
      <c r="F495" s="14" t="s">
        <v>1824</v>
      </c>
      <c r="G495" s="135">
        <v>0</v>
      </c>
      <c r="H495" s="135">
        <v>0</v>
      </c>
      <c r="I495" s="93">
        <v>1.3</v>
      </c>
      <c r="J495" s="93">
        <v>6</v>
      </c>
      <c r="K495" s="93">
        <v>6</v>
      </c>
      <c r="L495" s="148">
        <v>0</v>
      </c>
      <c r="M495" s="27">
        <v>0</v>
      </c>
      <c r="N495" s="27">
        <v>0</v>
      </c>
      <c r="O495" s="31">
        <v>1.3</v>
      </c>
      <c r="P495" s="27">
        <v>3</v>
      </c>
      <c r="Q495" s="27">
        <v>6</v>
      </c>
      <c r="R495" s="148">
        <v>6</v>
      </c>
      <c r="S495" s="27">
        <v>0</v>
      </c>
      <c r="T495" s="27">
        <v>0</v>
      </c>
      <c r="U495" s="31">
        <v>0.4</v>
      </c>
      <c r="V495" s="27">
        <v>3</v>
      </c>
      <c r="W495" s="27">
        <v>6</v>
      </c>
      <c r="X495" s="148">
        <v>6</v>
      </c>
      <c r="Y495" s="222">
        <v>284.56</v>
      </c>
      <c r="Z495" s="222">
        <f t="shared" si="181"/>
        <v>0</v>
      </c>
      <c r="AA495" s="222">
        <f t="shared" si="182"/>
        <v>0</v>
      </c>
      <c r="AB495" s="222">
        <f t="shared" si="183"/>
        <v>369.928</v>
      </c>
      <c r="AC495" s="222">
        <f t="shared" si="184"/>
        <v>1707.3600000000001</v>
      </c>
      <c r="AD495" s="222">
        <f t="shared" si="185"/>
        <v>1707.3600000000001</v>
      </c>
      <c r="AE495" s="222">
        <f t="shared" si="186"/>
        <v>0</v>
      </c>
      <c r="AF495" s="222">
        <f t="shared" si="175"/>
        <v>0</v>
      </c>
      <c r="AG495" s="222">
        <f t="shared" si="176"/>
        <v>0</v>
      </c>
      <c r="AH495" s="222">
        <f t="shared" si="177"/>
        <v>369.928</v>
      </c>
      <c r="AI495" s="222">
        <f t="shared" si="178"/>
        <v>853.68000000000006</v>
      </c>
      <c r="AJ495" s="222">
        <f t="shared" si="179"/>
        <v>1707.3600000000001</v>
      </c>
      <c r="AK495" s="222">
        <f t="shared" si="180"/>
        <v>1707.3600000000001</v>
      </c>
      <c r="AL495" s="5">
        <f t="shared" si="187"/>
        <v>0</v>
      </c>
      <c r="AM495" s="5">
        <f t="shared" si="188"/>
        <v>0</v>
      </c>
      <c r="AN495" s="5">
        <f t="shared" si="189"/>
        <v>113.82400000000001</v>
      </c>
      <c r="AO495" s="5">
        <f t="shared" si="190"/>
        <v>853.68000000000006</v>
      </c>
      <c r="AP495" s="5">
        <f t="shared" si="191"/>
        <v>1707.3600000000001</v>
      </c>
      <c r="AQ495" s="221">
        <f t="shared" si="192"/>
        <v>1707.3600000000001</v>
      </c>
      <c r="AR495" s="86"/>
    </row>
    <row r="496" spans="1:44" s="22" customFormat="1" ht="24.75" customHeight="1" x14ac:dyDescent="0.25">
      <c r="A496" s="24">
        <v>3187171353</v>
      </c>
      <c r="B496" s="25" t="s">
        <v>243</v>
      </c>
      <c r="C496" s="14" t="s">
        <v>1183</v>
      </c>
      <c r="D496" s="14"/>
      <c r="E496" s="14"/>
      <c r="F496" s="14" t="s">
        <v>1824</v>
      </c>
      <c r="G496" s="135">
        <v>0</v>
      </c>
      <c r="H496" s="135">
        <v>0</v>
      </c>
      <c r="I496" s="93">
        <v>1.3</v>
      </c>
      <c r="J496" s="93">
        <v>6</v>
      </c>
      <c r="K496" s="93">
        <v>6</v>
      </c>
      <c r="L496" s="148">
        <v>0</v>
      </c>
      <c r="M496" s="27">
        <v>0</v>
      </c>
      <c r="N496" s="27">
        <v>0</v>
      </c>
      <c r="O496" s="31">
        <v>1.3</v>
      </c>
      <c r="P496" s="27">
        <v>3</v>
      </c>
      <c r="Q496" s="27">
        <v>6</v>
      </c>
      <c r="R496" s="148">
        <v>6</v>
      </c>
      <c r="S496" s="27">
        <v>0</v>
      </c>
      <c r="T496" s="27">
        <v>0</v>
      </c>
      <c r="U496" s="31">
        <v>0.4</v>
      </c>
      <c r="V496" s="27">
        <v>3</v>
      </c>
      <c r="W496" s="27">
        <v>6</v>
      </c>
      <c r="X496" s="148">
        <v>6</v>
      </c>
      <c r="Y496" s="222">
        <v>284.56</v>
      </c>
      <c r="Z496" s="222">
        <f t="shared" si="181"/>
        <v>0</v>
      </c>
      <c r="AA496" s="222">
        <f t="shared" si="182"/>
        <v>0</v>
      </c>
      <c r="AB496" s="222">
        <f t="shared" si="183"/>
        <v>369.928</v>
      </c>
      <c r="AC496" s="222">
        <f t="shared" si="184"/>
        <v>1707.3600000000001</v>
      </c>
      <c r="AD496" s="222">
        <f t="shared" si="185"/>
        <v>1707.3600000000001</v>
      </c>
      <c r="AE496" s="222">
        <f t="shared" si="186"/>
        <v>0</v>
      </c>
      <c r="AF496" s="222">
        <f t="shared" si="175"/>
        <v>0</v>
      </c>
      <c r="AG496" s="222">
        <f t="shared" si="176"/>
        <v>0</v>
      </c>
      <c r="AH496" s="222">
        <f t="shared" si="177"/>
        <v>369.928</v>
      </c>
      <c r="AI496" s="222">
        <f t="shared" si="178"/>
        <v>853.68000000000006</v>
      </c>
      <c r="AJ496" s="222">
        <f t="shared" si="179"/>
        <v>1707.3600000000001</v>
      </c>
      <c r="AK496" s="222">
        <f t="shared" si="180"/>
        <v>1707.3600000000001</v>
      </c>
      <c r="AL496" s="5">
        <f t="shared" si="187"/>
        <v>0</v>
      </c>
      <c r="AM496" s="5">
        <f t="shared" si="188"/>
        <v>0</v>
      </c>
      <c r="AN496" s="5">
        <f t="shared" si="189"/>
        <v>113.82400000000001</v>
      </c>
      <c r="AO496" s="5">
        <f t="shared" si="190"/>
        <v>853.68000000000006</v>
      </c>
      <c r="AP496" s="5">
        <f t="shared" si="191"/>
        <v>1707.3600000000001</v>
      </c>
      <c r="AQ496" s="221">
        <f t="shared" si="192"/>
        <v>1707.3600000000001</v>
      </c>
      <c r="AR496" s="86"/>
    </row>
    <row r="497" spans="1:44" s="22" customFormat="1" ht="24.75" customHeight="1" x14ac:dyDescent="0.25">
      <c r="A497" s="24">
        <v>3187172255</v>
      </c>
      <c r="B497" s="25" t="s">
        <v>1184</v>
      </c>
      <c r="C497" s="14" t="s">
        <v>779</v>
      </c>
      <c r="D497" s="14"/>
      <c r="E497" s="14"/>
      <c r="F497" s="14" t="s">
        <v>1824</v>
      </c>
      <c r="G497" s="135">
        <v>0</v>
      </c>
      <c r="H497" s="135">
        <v>0</v>
      </c>
      <c r="I497" s="93">
        <v>1.3</v>
      </c>
      <c r="J497" s="93">
        <v>6</v>
      </c>
      <c r="K497" s="93">
        <v>6</v>
      </c>
      <c r="L497" s="148">
        <v>0</v>
      </c>
      <c r="M497" s="27">
        <v>0</v>
      </c>
      <c r="N497" s="27">
        <v>0</v>
      </c>
      <c r="O497" s="31">
        <v>1.3</v>
      </c>
      <c r="P497" s="27">
        <v>3</v>
      </c>
      <c r="Q497" s="27">
        <v>6</v>
      </c>
      <c r="R497" s="148">
        <v>6</v>
      </c>
      <c r="S497" s="27">
        <v>0</v>
      </c>
      <c r="T497" s="27">
        <v>0</v>
      </c>
      <c r="U497" s="31">
        <v>0.4</v>
      </c>
      <c r="V497" s="27">
        <v>3</v>
      </c>
      <c r="W497" s="27">
        <v>6</v>
      </c>
      <c r="X497" s="148">
        <v>6</v>
      </c>
      <c r="Y497" s="222">
        <v>390.35</v>
      </c>
      <c r="Z497" s="222">
        <f t="shared" si="181"/>
        <v>0</v>
      </c>
      <c r="AA497" s="222">
        <f t="shared" si="182"/>
        <v>0</v>
      </c>
      <c r="AB497" s="222">
        <f t="shared" si="183"/>
        <v>507.45500000000004</v>
      </c>
      <c r="AC497" s="222">
        <f t="shared" si="184"/>
        <v>2342.1000000000004</v>
      </c>
      <c r="AD497" s="222">
        <f t="shared" si="185"/>
        <v>2342.1000000000004</v>
      </c>
      <c r="AE497" s="222">
        <f t="shared" si="186"/>
        <v>0</v>
      </c>
      <c r="AF497" s="222">
        <f t="shared" si="175"/>
        <v>0</v>
      </c>
      <c r="AG497" s="222">
        <f t="shared" si="176"/>
        <v>0</v>
      </c>
      <c r="AH497" s="222">
        <f t="shared" si="177"/>
        <v>507.45500000000004</v>
      </c>
      <c r="AI497" s="222">
        <f t="shared" si="178"/>
        <v>1171.0500000000002</v>
      </c>
      <c r="AJ497" s="222">
        <f t="shared" si="179"/>
        <v>2342.1000000000004</v>
      </c>
      <c r="AK497" s="222">
        <f t="shared" si="180"/>
        <v>2342.1000000000004</v>
      </c>
      <c r="AL497" s="5">
        <f t="shared" si="187"/>
        <v>0</v>
      </c>
      <c r="AM497" s="5">
        <f t="shared" si="188"/>
        <v>0</v>
      </c>
      <c r="AN497" s="5">
        <f t="shared" si="189"/>
        <v>156.14000000000001</v>
      </c>
      <c r="AO497" s="5">
        <f t="shared" si="190"/>
        <v>1171.0500000000002</v>
      </c>
      <c r="AP497" s="5">
        <f t="shared" si="191"/>
        <v>2342.1000000000004</v>
      </c>
      <c r="AQ497" s="221">
        <f t="shared" si="192"/>
        <v>2342.1000000000004</v>
      </c>
      <c r="AR497" s="86"/>
    </row>
    <row r="498" spans="1:44" s="22" customFormat="1" ht="24.75" customHeight="1" x14ac:dyDescent="0.25">
      <c r="A498" s="24">
        <v>3187172256</v>
      </c>
      <c r="B498" s="25" t="s">
        <v>1185</v>
      </c>
      <c r="C498" s="14" t="s">
        <v>780</v>
      </c>
      <c r="D498" s="14"/>
      <c r="E498" s="14"/>
      <c r="F498" s="14" t="s">
        <v>1824</v>
      </c>
      <c r="G498" s="135">
        <v>0</v>
      </c>
      <c r="H498" s="135">
        <v>0</v>
      </c>
      <c r="I498" s="93">
        <v>0.4</v>
      </c>
      <c r="J498" s="93">
        <v>6</v>
      </c>
      <c r="K498" s="93">
        <v>6</v>
      </c>
      <c r="L498" s="148">
        <v>0</v>
      </c>
      <c r="M498" s="27">
        <v>0</v>
      </c>
      <c r="N498" s="27">
        <v>0</v>
      </c>
      <c r="O498" s="31">
        <v>0.4</v>
      </c>
      <c r="P498" s="27">
        <v>3</v>
      </c>
      <c r="Q498" s="27">
        <v>6</v>
      </c>
      <c r="R498" s="148">
        <v>6</v>
      </c>
      <c r="S498" s="27">
        <v>0</v>
      </c>
      <c r="T498" s="27">
        <v>0</v>
      </c>
      <c r="U498" s="31">
        <v>0.4</v>
      </c>
      <c r="V498" s="27">
        <v>3</v>
      </c>
      <c r="W498" s="27">
        <v>6</v>
      </c>
      <c r="X498" s="148">
        <v>6</v>
      </c>
      <c r="Y498" s="222">
        <v>355.09</v>
      </c>
      <c r="Z498" s="222">
        <f t="shared" si="181"/>
        <v>0</v>
      </c>
      <c r="AA498" s="222">
        <f t="shared" si="182"/>
        <v>0</v>
      </c>
      <c r="AB498" s="222">
        <f t="shared" si="183"/>
        <v>142.036</v>
      </c>
      <c r="AC498" s="222">
        <f t="shared" si="184"/>
        <v>2130.54</v>
      </c>
      <c r="AD498" s="222">
        <f t="shared" si="185"/>
        <v>2130.54</v>
      </c>
      <c r="AE498" s="222">
        <f t="shared" si="186"/>
        <v>0</v>
      </c>
      <c r="AF498" s="222">
        <f t="shared" si="175"/>
        <v>0</v>
      </c>
      <c r="AG498" s="222">
        <f t="shared" si="176"/>
        <v>0</v>
      </c>
      <c r="AH498" s="222">
        <f t="shared" si="177"/>
        <v>142.036</v>
      </c>
      <c r="AI498" s="222">
        <f t="shared" si="178"/>
        <v>1065.27</v>
      </c>
      <c r="AJ498" s="222">
        <f t="shared" si="179"/>
        <v>2130.54</v>
      </c>
      <c r="AK498" s="222">
        <f t="shared" si="180"/>
        <v>2130.54</v>
      </c>
      <c r="AL498" s="5">
        <f t="shared" si="187"/>
        <v>0</v>
      </c>
      <c r="AM498" s="5">
        <f t="shared" si="188"/>
        <v>0</v>
      </c>
      <c r="AN498" s="5">
        <f t="shared" si="189"/>
        <v>142.036</v>
      </c>
      <c r="AO498" s="5">
        <f t="shared" si="190"/>
        <v>1065.27</v>
      </c>
      <c r="AP498" s="5">
        <f t="shared" si="191"/>
        <v>2130.54</v>
      </c>
      <c r="AQ498" s="221">
        <f t="shared" si="192"/>
        <v>2130.54</v>
      </c>
      <c r="AR498" s="86"/>
    </row>
    <row r="499" spans="1:44" s="22" customFormat="1" ht="24.75" customHeight="1" x14ac:dyDescent="0.25">
      <c r="A499" s="24" t="s">
        <v>602</v>
      </c>
      <c r="B499" s="25" t="s">
        <v>1180</v>
      </c>
      <c r="C499" s="17" t="s">
        <v>601</v>
      </c>
      <c r="D499" s="14"/>
      <c r="E499" s="14"/>
      <c r="F499" s="14" t="s">
        <v>1824</v>
      </c>
      <c r="G499" s="135">
        <v>0</v>
      </c>
      <c r="H499" s="135">
        <v>0</v>
      </c>
      <c r="I499" s="135">
        <v>0</v>
      </c>
      <c r="J499" s="135">
        <v>0.06</v>
      </c>
      <c r="K499" s="93">
        <v>0.2</v>
      </c>
      <c r="L499" s="148">
        <v>0</v>
      </c>
      <c r="M499" s="27">
        <v>0</v>
      </c>
      <c r="N499" s="27">
        <v>0</v>
      </c>
      <c r="O499" s="27">
        <v>0</v>
      </c>
      <c r="P499" s="27">
        <v>0.06</v>
      </c>
      <c r="Q499" s="27">
        <v>1</v>
      </c>
      <c r="R499" s="148">
        <v>1.1299999999999999</v>
      </c>
      <c r="S499" s="27">
        <v>0</v>
      </c>
      <c r="T499" s="27">
        <v>0</v>
      </c>
      <c r="U499" s="27">
        <v>0</v>
      </c>
      <c r="V499" s="27">
        <v>0.06</v>
      </c>
      <c r="W499" s="27">
        <v>1</v>
      </c>
      <c r="X499" s="148">
        <v>1</v>
      </c>
      <c r="Y499" s="222">
        <v>2977.3</v>
      </c>
      <c r="Z499" s="222">
        <f>Y499*G499</f>
        <v>0</v>
      </c>
      <c r="AA499" s="222">
        <f>Y499*H499</f>
        <v>0</v>
      </c>
      <c r="AB499" s="222">
        <f>Y499*I499</f>
        <v>0</v>
      </c>
      <c r="AC499" s="222">
        <f>Y499*J499</f>
        <v>178.63800000000001</v>
      </c>
      <c r="AD499" s="222">
        <f>Y499*K499</f>
        <v>595.46</v>
      </c>
      <c r="AE499" s="222">
        <f>Y499*L499</f>
        <v>0</v>
      </c>
      <c r="AF499" s="222">
        <f>Y499*M499</f>
        <v>0</v>
      </c>
      <c r="AG499" s="222">
        <f>Y499*N499</f>
        <v>0</v>
      </c>
      <c r="AH499" s="222">
        <f>Y499*O499</f>
        <v>0</v>
      </c>
      <c r="AI499" s="222">
        <f>Y499*P499</f>
        <v>178.63800000000001</v>
      </c>
      <c r="AJ499" s="222">
        <f>Y499*Q499</f>
        <v>2977.3</v>
      </c>
      <c r="AK499" s="222">
        <f>Y499*R499</f>
        <v>3364.3489999999997</v>
      </c>
      <c r="AL499" s="5">
        <f t="shared" ref="AL499:AL505" si="193">Y499*S499</f>
        <v>0</v>
      </c>
      <c r="AM499" s="5">
        <f t="shared" ref="AM499:AM505" si="194">Y499*T499</f>
        <v>0</v>
      </c>
      <c r="AN499" s="5">
        <f t="shared" ref="AN499:AN505" si="195">Y499*U499</f>
        <v>0</v>
      </c>
      <c r="AO499" s="5">
        <f t="shared" ref="AO499:AO505" si="196">Y499*V499</f>
        <v>178.63800000000001</v>
      </c>
      <c r="AP499" s="5">
        <f t="shared" ref="AP499:AP505" si="197">Y499*W499</f>
        <v>2977.3</v>
      </c>
      <c r="AQ499" s="221">
        <f t="shared" ref="AQ499:AQ505" si="198">Y499*X499</f>
        <v>2977.3</v>
      </c>
      <c r="AR499" s="86"/>
    </row>
    <row r="500" spans="1:44" s="22" customFormat="1" ht="24.75" customHeight="1" x14ac:dyDescent="0.25">
      <c r="A500" s="24">
        <v>3187172319</v>
      </c>
      <c r="B500" s="25" t="s">
        <v>775</v>
      </c>
      <c r="C500" s="14" t="s">
        <v>1181</v>
      </c>
      <c r="D500" s="14"/>
      <c r="E500" s="14" t="s">
        <v>1182</v>
      </c>
      <c r="F500" s="14" t="s">
        <v>1824</v>
      </c>
      <c r="G500" s="135">
        <v>0</v>
      </c>
      <c r="H500" s="267">
        <v>1E-3</v>
      </c>
      <c r="I500" s="135">
        <v>0.08</v>
      </c>
      <c r="J500" s="135">
        <v>0.4</v>
      </c>
      <c r="K500" s="93">
        <v>1</v>
      </c>
      <c r="L500" s="148">
        <v>0</v>
      </c>
      <c r="M500" s="27">
        <v>0</v>
      </c>
      <c r="N500" s="27">
        <v>0</v>
      </c>
      <c r="O500" s="28">
        <v>0.08</v>
      </c>
      <c r="P500" s="27">
        <v>0.4</v>
      </c>
      <c r="Q500" s="27">
        <v>1</v>
      </c>
      <c r="R500" s="148">
        <v>1</v>
      </c>
      <c r="S500" s="27">
        <v>0</v>
      </c>
      <c r="T500" s="27">
        <v>0</v>
      </c>
      <c r="U500" s="28">
        <v>0.08</v>
      </c>
      <c r="V500" s="27">
        <v>0.2</v>
      </c>
      <c r="W500" s="27">
        <v>0.5</v>
      </c>
      <c r="X500" s="148">
        <v>1</v>
      </c>
      <c r="Y500" s="222">
        <v>116.23</v>
      </c>
      <c r="Z500" s="222">
        <f>Y500*G500</f>
        <v>0</v>
      </c>
      <c r="AA500" s="222">
        <f>Y500*H500</f>
        <v>0.11623</v>
      </c>
      <c r="AB500" s="222">
        <f>Y500*I500</f>
        <v>9.2984000000000009</v>
      </c>
      <c r="AC500" s="222">
        <f>Y500*J500</f>
        <v>46.492000000000004</v>
      </c>
      <c r="AD500" s="222">
        <f>Y500*K500</f>
        <v>116.23</v>
      </c>
      <c r="AE500" s="222">
        <f>Y500*L500</f>
        <v>0</v>
      </c>
      <c r="AF500" s="222">
        <f>Y500*M500</f>
        <v>0</v>
      </c>
      <c r="AG500" s="222">
        <f>Y500*N500</f>
        <v>0</v>
      </c>
      <c r="AH500" s="222">
        <f>Y500*O500</f>
        <v>9.2984000000000009</v>
      </c>
      <c r="AI500" s="222">
        <f>Y500*P500</f>
        <v>46.492000000000004</v>
      </c>
      <c r="AJ500" s="222">
        <f>Y500*Q500</f>
        <v>116.23</v>
      </c>
      <c r="AK500" s="222">
        <f>Y500*R500</f>
        <v>116.23</v>
      </c>
      <c r="AL500" s="5">
        <f t="shared" si="193"/>
        <v>0</v>
      </c>
      <c r="AM500" s="5">
        <f t="shared" si="194"/>
        <v>0</v>
      </c>
      <c r="AN500" s="5">
        <f t="shared" si="195"/>
        <v>9.2984000000000009</v>
      </c>
      <c r="AO500" s="5">
        <f t="shared" si="196"/>
        <v>23.246000000000002</v>
      </c>
      <c r="AP500" s="5">
        <f t="shared" si="197"/>
        <v>58.115000000000002</v>
      </c>
      <c r="AQ500" s="221">
        <f t="shared" si="198"/>
        <v>116.23</v>
      </c>
      <c r="AR500" s="86"/>
    </row>
    <row r="501" spans="1:44" s="22" customFormat="1" ht="24.75" customHeight="1" x14ac:dyDescent="0.25">
      <c r="A501" s="24"/>
      <c r="B501" s="268" t="s">
        <v>239</v>
      </c>
      <c r="C501" s="267" t="s">
        <v>244</v>
      </c>
      <c r="D501" s="14"/>
      <c r="E501" s="14"/>
      <c r="F501" s="14" t="s">
        <v>1824</v>
      </c>
      <c r="G501" s="135">
        <v>0</v>
      </c>
      <c r="H501" s="135">
        <v>0</v>
      </c>
      <c r="I501" s="135">
        <v>0.05</v>
      </c>
      <c r="J501" s="135">
        <v>0.3</v>
      </c>
      <c r="K501" s="93">
        <v>6</v>
      </c>
      <c r="L501" s="148">
        <v>0</v>
      </c>
      <c r="M501" s="148">
        <v>0</v>
      </c>
      <c r="N501" s="148">
        <v>0</v>
      </c>
      <c r="O501" s="148">
        <v>0</v>
      </c>
      <c r="P501" s="148">
        <v>0</v>
      </c>
      <c r="Q501" s="148">
        <v>0</v>
      </c>
      <c r="R501" s="148">
        <v>0</v>
      </c>
      <c r="S501" s="148">
        <v>0</v>
      </c>
      <c r="T501" s="148">
        <v>0</v>
      </c>
      <c r="U501" s="148">
        <v>0</v>
      </c>
      <c r="V501" s="148">
        <v>0</v>
      </c>
      <c r="W501" s="148">
        <v>0</v>
      </c>
      <c r="X501" s="148">
        <v>0</v>
      </c>
      <c r="Y501" s="222">
        <v>390.35</v>
      </c>
      <c r="Z501" s="222">
        <f t="shared" si="181"/>
        <v>0</v>
      </c>
      <c r="AA501" s="222">
        <f t="shared" si="182"/>
        <v>0</v>
      </c>
      <c r="AB501" s="222">
        <f t="shared" si="183"/>
        <v>19.517500000000002</v>
      </c>
      <c r="AC501" s="222">
        <f t="shared" si="184"/>
        <v>117.105</v>
      </c>
      <c r="AD501" s="222">
        <f t="shared" si="185"/>
        <v>2342.1000000000004</v>
      </c>
      <c r="AE501" s="222">
        <f t="shared" si="186"/>
        <v>0</v>
      </c>
      <c r="AF501" s="222">
        <f t="shared" si="175"/>
        <v>0</v>
      </c>
      <c r="AG501" s="222">
        <f t="shared" si="176"/>
        <v>0</v>
      </c>
      <c r="AH501" s="222">
        <f t="shared" si="177"/>
        <v>0</v>
      </c>
      <c r="AI501" s="222">
        <f t="shared" si="178"/>
        <v>0</v>
      </c>
      <c r="AJ501" s="222">
        <f t="shared" si="179"/>
        <v>0</v>
      </c>
      <c r="AK501" s="222">
        <f t="shared" si="180"/>
        <v>0</v>
      </c>
      <c r="AL501" s="5">
        <f t="shared" si="193"/>
        <v>0</v>
      </c>
      <c r="AM501" s="5">
        <f t="shared" si="194"/>
        <v>0</v>
      </c>
      <c r="AN501" s="5">
        <f t="shared" si="195"/>
        <v>0</v>
      </c>
      <c r="AO501" s="5">
        <f t="shared" si="196"/>
        <v>0</v>
      </c>
      <c r="AP501" s="5">
        <f t="shared" si="197"/>
        <v>0</v>
      </c>
      <c r="AQ501" s="221">
        <f t="shared" si="198"/>
        <v>0</v>
      </c>
      <c r="AR501" s="86"/>
    </row>
    <row r="502" spans="1:44" s="22" customFormat="1" ht="24.75" customHeight="1" x14ac:dyDescent="0.25">
      <c r="A502" s="24"/>
      <c r="B502" s="268" t="s">
        <v>240</v>
      </c>
      <c r="C502" s="267" t="s">
        <v>245</v>
      </c>
      <c r="D502" s="14"/>
      <c r="E502" s="14"/>
      <c r="F502" s="14" t="s">
        <v>1824</v>
      </c>
      <c r="G502" s="135">
        <v>0</v>
      </c>
      <c r="H502" s="135">
        <v>0</v>
      </c>
      <c r="I502" s="135">
        <v>0.05</v>
      </c>
      <c r="J502" s="135">
        <v>0.3</v>
      </c>
      <c r="K502" s="93">
        <v>6</v>
      </c>
      <c r="L502" s="148">
        <v>0</v>
      </c>
      <c r="M502" s="148">
        <v>0</v>
      </c>
      <c r="N502" s="148">
        <v>0</v>
      </c>
      <c r="O502" s="148">
        <v>0</v>
      </c>
      <c r="P502" s="148">
        <v>0</v>
      </c>
      <c r="Q502" s="148">
        <v>0</v>
      </c>
      <c r="R502" s="148">
        <v>0</v>
      </c>
      <c r="S502" s="148">
        <v>0</v>
      </c>
      <c r="T502" s="148">
        <v>0</v>
      </c>
      <c r="U502" s="148">
        <v>0</v>
      </c>
      <c r="V502" s="148">
        <v>0</v>
      </c>
      <c r="W502" s="148">
        <v>0</v>
      </c>
      <c r="X502" s="148">
        <v>0</v>
      </c>
      <c r="Y502" s="222">
        <v>355.09</v>
      </c>
      <c r="Z502" s="222">
        <f t="shared" si="181"/>
        <v>0</v>
      </c>
      <c r="AA502" s="222">
        <f t="shared" si="182"/>
        <v>0</v>
      </c>
      <c r="AB502" s="222">
        <f t="shared" si="183"/>
        <v>17.7545</v>
      </c>
      <c r="AC502" s="222">
        <f t="shared" si="184"/>
        <v>106.52699999999999</v>
      </c>
      <c r="AD502" s="222">
        <f t="shared" si="185"/>
        <v>2130.54</v>
      </c>
      <c r="AE502" s="222">
        <f t="shared" si="186"/>
        <v>0</v>
      </c>
      <c r="AF502" s="222">
        <f t="shared" si="175"/>
        <v>0</v>
      </c>
      <c r="AG502" s="222">
        <f t="shared" si="176"/>
        <v>0</v>
      </c>
      <c r="AH502" s="222">
        <f t="shared" si="177"/>
        <v>0</v>
      </c>
      <c r="AI502" s="222">
        <f t="shared" si="178"/>
        <v>0</v>
      </c>
      <c r="AJ502" s="222">
        <f t="shared" si="179"/>
        <v>0</v>
      </c>
      <c r="AK502" s="222">
        <f t="shared" si="180"/>
        <v>0</v>
      </c>
      <c r="AL502" s="5">
        <f t="shared" si="193"/>
        <v>0</v>
      </c>
      <c r="AM502" s="5">
        <f t="shared" si="194"/>
        <v>0</v>
      </c>
      <c r="AN502" s="5">
        <f t="shared" si="195"/>
        <v>0</v>
      </c>
      <c r="AO502" s="5">
        <f t="shared" si="196"/>
        <v>0</v>
      </c>
      <c r="AP502" s="5">
        <f t="shared" si="197"/>
        <v>0</v>
      </c>
      <c r="AQ502" s="221">
        <f t="shared" si="198"/>
        <v>0</v>
      </c>
      <c r="AR502" s="86"/>
    </row>
    <row r="503" spans="1:44" s="22" customFormat="1" ht="24.75" customHeight="1" x14ac:dyDescent="0.25">
      <c r="A503" s="24"/>
      <c r="B503" s="268" t="s">
        <v>241</v>
      </c>
      <c r="C503" s="267" t="s">
        <v>246</v>
      </c>
      <c r="D503" s="14"/>
      <c r="E503" s="14"/>
      <c r="F503" s="14" t="s">
        <v>1824</v>
      </c>
      <c r="G503" s="135">
        <v>0</v>
      </c>
      <c r="H503" s="135">
        <v>0</v>
      </c>
      <c r="I503" s="135">
        <v>0.05</v>
      </c>
      <c r="J503" s="135">
        <v>0.3</v>
      </c>
      <c r="K503" s="93">
        <v>6</v>
      </c>
      <c r="L503" s="148">
        <v>0</v>
      </c>
      <c r="M503" s="148">
        <v>0</v>
      </c>
      <c r="N503" s="148">
        <v>0</v>
      </c>
      <c r="O503" s="148">
        <v>0</v>
      </c>
      <c r="P503" s="148">
        <v>0</v>
      </c>
      <c r="Q503" s="148">
        <v>0</v>
      </c>
      <c r="R503" s="148">
        <v>0</v>
      </c>
      <c r="S503" s="148">
        <v>0</v>
      </c>
      <c r="T503" s="148">
        <v>0</v>
      </c>
      <c r="U503" s="148">
        <v>0</v>
      </c>
      <c r="V503" s="148">
        <v>0</v>
      </c>
      <c r="W503" s="148">
        <v>0</v>
      </c>
      <c r="X503" s="148">
        <v>0</v>
      </c>
      <c r="Y503" s="222">
        <v>272.39999999999998</v>
      </c>
      <c r="Z503" s="222">
        <f t="shared" si="181"/>
        <v>0</v>
      </c>
      <c r="AA503" s="222">
        <f t="shared" si="182"/>
        <v>0</v>
      </c>
      <c r="AB503" s="222">
        <f t="shared" si="183"/>
        <v>13.62</v>
      </c>
      <c r="AC503" s="222">
        <f t="shared" si="184"/>
        <v>81.719999999999985</v>
      </c>
      <c r="AD503" s="222">
        <f t="shared" si="185"/>
        <v>1634.3999999999999</v>
      </c>
      <c r="AE503" s="222">
        <f t="shared" si="186"/>
        <v>0</v>
      </c>
      <c r="AF503" s="222">
        <f t="shared" si="175"/>
        <v>0</v>
      </c>
      <c r="AG503" s="222">
        <f t="shared" si="176"/>
        <v>0</v>
      </c>
      <c r="AH503" s="222">
        <f t="shared" si="177"/>
        <v>0</v>
      </c>
      <c r="AI503" s="222">
        <f t="shared" si="178"/>
        <v>0</v>
      </c>
      <c r="AJ503" s="222">
        <f t="shared" si="179"/>
        <v>0</v>
      </c>
      <c r="AK503" s="222">
        <f t="shared" si="180"/>
        <v>0</v>
      </c>
      <c r="AL503" s="5">
        <f t="shared" si="193"/>
        <v>0</v>
      </c>
      <c r="AM503" s="5">
        <f t="shared" si="194"/>
        <v>0</v>
      </c>
      <c r="AN503" s="5">
        <f t="shared" si="195"/>
        <v>0</v>
      </c>
      <c r="AO503" s="5">
        <f t="shared" si="196"/>
        <v>0</v>
      </c>
      <c r="AP503" s="5">
        <f t="shared" si="197"/>
        <v>0</v>
      </c>
      <c r="AQ503" s="221">
        <f t="shared" si="198"/>
        <v>0</v>
      </c>
      <c r="AR503" s="86"/>
    </row>
    <row r="504" spans="1:44" s="22" customFormat="1" ht="24.75" customHeight="1" x14ac:dyDescent="0.25">
      <c r="A504" s="24"/>
      <c r="B504" s="268" t="s">
        <v>242</v>
      </c>
      <c r="C504" s="267" t="s">
        <v>247</v>
      </c>
      <c r="D504" s="14"/>
      <c r="E504" s="14"/>
      <c r="F504" s="14" t="s">
        <v>1824</v>
      </c>
      <c r="G504" s="135">
        <v>0</v>
      </c>
      <c r="H504" s="135">
        <v>0</v>
      </c>
      <c r="I504" s="135">
        <v>0.05</v>
      </c>
      <c r="J504" s="135">
        <v>0.3</v>
      </c>
      <c r="K504" s="93">
        <v>6</v>
      </c>
      <c r="L504" s="148">
        <v>0</v>
      </c>
      <c r="M504" s="148">
        <v>0</v>
      </c>
      <c r="N504" s="148">
        <v>0</v>
      </c>
      <c r="O504" s="148">
        <v>0</v>
      </c>
      <c r="P504" s="148">
        <v>0</v>
      </c>
      <c r="Q504" s="148">
        <v>0</v>
      </c>
      <c r="R504" s="148">
        <v>0</v>
      </c>
      <c r="S504" s="148">
        <v>0</v>
      </c>
      <c r="T504" s="148">
        <v>0</v>
      </c>
      <c r="U504" s="148">
        <v>0</v>
      </c>
      <c r="V504" s="148">
        <v>0</v>
      </c>
      <c r="W504" s="148">
        <v>0</v>
      </c>
      <c r="X504" s="148">
        <v>0</v>
      </c>
      <c r="Y504" s="222">
        <v>272.39999999999998</v>
      </c>
      <c r="Z504" s="222">
        <f t="shared" si="181"/>
        <v>0</v>
      </c>
      <c r="AA504" s="222">
        <f t="shared" si="182"/>
        <v>0</v>
      </c>
      <c r="AB504" s="222">
        <f t="shared" si="183"/>
        <v>13.62</v>
      </c>
      <c r="AC504" s="222">
        <f t="shared" si="184"/>
        <v>81.719999999999985</v>
      </c>
      <c r="AD504" s="222">
        <f t="shared" si="185"/>
        <v>1634.3999999999999</v>
      </c>
      <c r="AE504" s="222">
        <f t="shared" si="186"/>
        <v>0</v>
      </c>
      <c r="AF504" s="222">
        <f t="shared" si="175"/>
        <v>0</v>
      </c>
      <c r="AG504" s="222">
        <f t="shared" si="176"/>
        <v>0</v>
      </c>
      <c r="AH504" s="222">
        <f t="shared" si="177"/>
        <v>0</v>
      </c>
      <c r="AI504" s="222">
        <f t="shared" si="178"/>
        <v>0</v>
      </c>
      <c r="AJ504" s="222">
        <f t="shared" si="179"/>
        <v>0</v>
      </c>
      <c r="AK504" s="222">
        <f t="shared" si="180"/>
        <v>0</v>
      </c>
      <c r="AL504" s="5">
        <f t="shared" si="193"/>
        <v>0</v>
      </c>
      <c r="AM504" s="5">
        <f t="shared" si="194"/>
        <v>0</v>
      </c>
      <c r="AN504" s="5">
        <f t="shared" si="195"/>
        <v>0</v>
      </c>
      <c r="AO504" s="5">
        <f t="shared" si="196"/>
        <v>0</v>
      </c>
      <c r="AP504" s="5">
        <f t="shared" si="197"/>
        <v>0</v>
      </c>
      <c r="AQ504" s="221">
        <f t="shared" si="198"/>
        <v>0</v>
      </c>
      <c r="AR504" s="86"/>
    </row>
    <row r="505" spans="1:44" s="22" customFormat="1" ht="24.75" customHeight="1" x14ac:dyDescent="0.25">
      <c r="A505" s="24"/>
      <c r="B505" s="268" t="s">
        <v>243</v>
      </c>
      <c r="C505" s="267" t="s">
        <v>248</v>
      </c>
      <c r="D505" s="14"/>
      <c r="E505" s="14"/>
      <c r="F505" s="14" t="s">
        <v>1824</v>
      </c>
      <c r="G505" s="135">
        <v>0</v>
      </c>
      <c r="H505" s="135">
        <v>0</v>
      </c>
      <c r="I505" s="135">
        <v>0.05</v>
      </c>
      <c r="J505" s="135">
        <v>0.3</v>
      </c>
      <c r="K505" s="93">
        <v>6</v>
      </c>
      <c r="L505" s="148">
        <v>0</v>
      </c>
      <c r="M505" s="148">
        <v>0</v>
      </c>
      <c r="N505" s="148">
        <v>0</v>
      </c>
      <c r="O505" s="148">
        <v>0</v>
      </c>
      <c r="P505" s="148">
        <v>0</v>
      </c>
      <c r="Q505" s="148">
        <v>0</v>
      </c>
      <c r="R505" s="148">
        <v>0</v>
      </c>
      <c r="S505" s="148">
        <v>0</v>
      </c>
      <c r="T505" s="148">
        <v>0</v>
      </c>
      <c r="U505" s="148">
        <v>0</v>
      </c>
      <c r="V505" s="148">
        <v>0</v>
      </c>
      <c r="W505" s="148">
        <v>0</v>
      </c>
      <c r="X505" s="148">
        <v>0</v>
      </c>
      <c r="Y505" s="222">
        <v>228.97</v>
      </c>
      <c r="Z505" s="222">
        <f t="shared" si="181"/>
        <v>0</v>
      </c>
      <c r="AA505" s="222">
        <f t="shared" si="182"/>
        <v>0</v>
      </c>
      <c r="AB505" s="222">
        <f t="shared" si="183"/>
        <v>11.448500000000001</v>
      </c>
      <c r="AC505" s="222">
        <f t="shared" si="184"/>
        <v>68.691000000000003</v>
      </c>
      <c r="AD505" s="222">
        <f t="shared" si="185"/>
        <v>1373.82</v>
      </c>
      <c r="AE505" s="222">
        <f t="shared" si="186"/>
        <v>0</v>
      </c>
      <c r="AF505" s="222">
        <f t="shared" si="175"/>
        <v>0</v>
      </c>
      <c r="AG505" s="222">
        <f t="shared" si="176"/>
        <v>0</v>
      </c>
      <c r="AH505" s="222">
        <f t="shared" si="177"/>
        <v>0</v>
      </c>
      <c r="AI505" s="222">
        <f t="shared" si="178"/>
        <v>0</v>
      </c>
      <c r="AJ505" s="222">
        <f t="shared" si="179"/>
        <v>0</v>
      </c>
      <c r="AK505" s="222">
        <f t="shared" si="180"/>
        <v>0</v>
      </c>
      <c r="AL505" s="5">
        <f t="shared" si="193"/>
        <v>0</v>
      </c>
      <c r="AM505" s="5">
        <f t="shared" si="194"/>
        <v>0</v>
      </c>
      <c r="AN505" s="5">
        <f t="shared" si="195"/>
        <v>0</v>
      </c>
      <c r="AO505" s="5">
        <f t="shared" si="196"/>
        <v>0</v>
      </c>
      <c r="AP505" s="5">
        <f t="shared" si="197"/>
        <v>0</v>
      </c>
      <c r="AQ505" s="221">
        <f t="shared" si="198"/>
        <v>0</v>
      </c>
      <c r="AR505" s="86"/>
    </row>
    <row r="506" spans="1:44" s="30" customFormat="1" ht="24.75" customHeight="1" x14ac:dyDescent="0.25">
      <c r="A506" s="51"/>
      <c r="B506" s="29" t="s">
        <v>1186</v>
      </c>
      <c r="C506" s="29"/>
      <c r="D506" s="29"/>
      <c r="E506" s="29"/>
      <c r="F506" s="29"/>
      <c r="G506" s="29"/>
      <c r="H506" s="29"/>
      <c r="I506" s="29"/>
      <c r="J506" s="29"/>
      <c r="K506" s="29"/>
      <c r="L506" s="148"/>
      <c r="M506" s="29"/>
      <c r="N506" s="29"/>
      <c r="O506" s="29"/>
      <c r="P506" s="29"/>
      <c r="Q506" s="29"/>
      <c r="R506" s="148"/>
      <c r="S506" s="29"/>
      <c r="T506" s="29"/>
      <c r="U506" s="29"/>
      <c r="V506" s="29"/>
      <c r="W506" s="29"/>
      <c r="X506" s="148"/>
      <c r="Y506" s="234"/>
      <c r="Z506" s="222"/>
      <c r="AA506" s="222"/>
      <c r="AB506" s="222"/>
      <c r="AC506" s="222"/>
      <c r="AD506" s="222"/>
      <c r="AE506" s="222"/>
      <c r="AF506" s="222"/>
      <c r="AG506" s="222"/>
      <c r="AH506" s="222"/>
      <c r="AI506" s="222"/>
      <c r="AJ506" s="222"/>
      <c r="AK506" s="222"/>
      <c r="AL506" s="5"/>
      <c r="AM506" s="5"/>
      <c r="AN506" s="5"/>
      <c r="AO506" s="5"/>
      <c r="AP506" s="5"/>
      <c r="AQ506" s="221"/>
      <c r="AR506" s="168"/>
    </row>
    <row r="507" spans="1:44" s="22" customFormat="1" ht="24.75" customHeight="1" x14ac:dyDescent="0.25">
      <c r="A507" s="13">
        <v>3129005340</v>
      </c>
      <c r="B507" s="23" t="s">
        <v>1187</v>
      </c>
      <c r="C507" s="13" t="s">
        <v>781</v>
      </c>
      <c r="D507" s="13"/>
      <c r="E507" s="13"/>
      <c r="F507" s="13" t="s">
        <v>1824</v>
      </c>
      <c r="G507" s="135">
        <v>0</v>
      </c>
      <c r="H507" s="135">
        <v>0</v>
      </c>
      <c r="I507" s="135">
        <v>0</v>
      </c>
      <c r="J507" s="135">
        <v>0.01</v>
      </c>
      <c r="K507" s="93">
        <v>0.02</v>
      </c>
      <c r="L507" s="146">
        <v>0</v>
      </c>
      <c r="M507" s="21">
        <v>0</v>
      </c>
      <c r="N507" s="21">
        <v>0</v>
      </c>
      <c r="O507" s="21">
        <v>0</v>
      </c>
      <c r="P507" s="21">
        <v>0</v>
      </c>
      <c r="Q507" s="21">
        <v>0.8</v>
      </c>
      <c r="R507" s="146">
        <v>1</v>
      </c>
      <c r="S507" s="21">
        <v>0</v>
      </c>
      <c r="T507" s="21">
        <v>0</v>
      </c>
      <c r="U507" s="21">
        <v>0</v>
      </c>
      <c r="V507" s="21">
        <v>0</v>
      </c>
      <c r="W507" s="21">
        <v>0.08</v>
      </c>
      <c r="X507" s="21">
        <v>0.09</v>
      </c>
      <c r="Y507" s="222">
        <v>3000</v>
      </c>
      <c r="Z507" s="222">
        <f t="shared" si="181"/>
        <v>0</v>
      </c>
      <c r="AA507" s="222">
        <f t="shared" si="182"/>
        <v>0</v>
      </c>
      <c r="AB507" s="222">
        <f t="shared" si="183"/>
        <v>0</v>
      </c>
      <c r="AC507" s="222">
        <f t="shared" si="184"/>
        <v>30</v>
      </c>
      <c r="AD507" s="222">
        <f t="shared" si="185"/>
        <v>60</v>
      </c>
      <c r="AE507" s="222">
        <f t="shared" si="186"/>
        <v>0</v>
      </c>
      <c r="AF507" s="222">
        <f t="shared" si="175"/>
        <v>0</v>
      </c>
      <c r="AG507" s="222">
        <f t="shared" si="176"/>
        <v>0</v>
      </c>
      <c r="AH507" s="222">
        <f t="shared" si="177"/>
        <v>0</v>
      </c>
      <c r="AI507" s="222">
        <f t="shared" si="178"/>
        <v>0</v>
      </c>
      <c r="AJ507" s="222">
        <f t="shared" si="179"/>
        <v>2400</v>
      </c>
      <c r="AK507" s="222">
        <f t="shared" si="180"/>
        <v>3000</v>
      </c>
      <c r="AL507" s="5">
        <f t="shared" si="187"/>
        <v>0</v>
      </c>
      <c r="AM507" s="5">
        <f t="shared" si="188"/>
        <v>0</v>
      </c>
      <c r="AN507" s="5">
        <f t="shared" si="189"/>
        <v>0</v>
      </c>
      <c r="AO507" s="5">
        <f t="shared" si="190"/>
        <v>0</v>
      </c>
      <c r="AP507" s="5">
        <f t="shared" si="191"/>
        <v>240</v>
      </c>
      <c r="AQ507" s="221">
        <f t="shared" si="192"/>
        <v>270</v>
      </c>
      <c r="AR507" s="86"/>
    </row>
    <row r="508" spans="1:44" s="22" customFormat="1" ht="24.75" customHeight="1" x14ac:dyDescent="0.25">
      <c r="A508" s="24">
        <v>3187172490</v>
      </c>
      <c r="B508" s="25" t="s">
        <v>666</v>
      </c>
      <c r="C508" s="14" t="s">
        <v>782</v>
      </c>
      <c r="D508" s="14"/>
      <c r="E508" s="14"/>
      <c r="F508" s="14" t="s">
        <v>1824</v>
      </c>
      <c r="G508" s="135">
        <v>0</v>
      </c>
      <c r="H508" s="135">
        <v>0</v>
      </c>
      <c r="I508" s="135">
        <v>0.2</v>
      </c>
      <c r="J508" s="135">
        <v>0.75</v>
      </c>
      <c r="K508" s="93">
        <v>2</v>
      </c>
      <c r="L508" s="146">
        <v>0</v>
      </c>
      <c r="M508" s="27">
        <v>0</v>
      </c>
      <c r="N508" s="27">
        <v>0</v>
      </c>
      <c r="O508" s="28">
        <v>0.2</v>
      </c>
      <c r="P508" s="27">
        <v>0.75</v>
      </c>
      <c r="Q508" s="27">
        <v>6</v>
      </c>
      <c r="R508" s="148">
        <v>6</v>
      </c>
      <c r="S508" s="27">
        <v>0</v>
      </c>
      <c r="T508" s="27">
        <v>0</v>
      </c>
      <c r="U508" s="28">
        <v>0.2</v>
      </c>
      <c r="V508" s="27">
        <v>0.75</v>
      </c>
      <c r="W508" s="27">
        <v>6</v>
      </c>
      <c r="X508" s="148">
        <v>6</v>
      </c>
      <c r="Y508" s="224">
        <v>3174.62</v>
      </c>
      <c r="Z508" s="222">
        <f>Y508*G508</f>
        <v>0</v>
      </c>
      <c r="AA508" s="222">
        <f>Y508*H508</f>
        <v>0</v>
      </c>
      <c r="AB508" s="222">
        <f>Y508*I508</f>
        <v>634.92399999999998</v>
      </c>
      <c r="AC508" s="222">
        <f>Y508*J508</f>
        <v>2380.9650000000001</v>
      </c>
      <c r="AD508" s="222">
        <f>Y508*K508</f>
        <v>6349.24</v>
      </c>
      <c r="AE508" s="222">
        <f>Y508*L508</f>
        <v>0</v>
      </c>
      <c r="AF508" s="222">
        <f>Y508*M508</f>
        <v>0</v>
      </c>
      <c r="AG508" s="222">
        <f>Y508*N508</f>
        <v>0</v>
      </c>
      <c r="AH508" s="222">
        <f>Y508*O508</f>
        <v>634.92399999999998</v>
      </c>
      <c r="AI508" s="222">
        <f>Y508*P508</f>
        <v>2380.9650000000001</v>
      </c>
      <c r="AJ508" s="222">
        <f>Y508*Q508</f>
        <v>19047.72</v>
      </c>
      <c r="AK508" s="222">
        <f>Y508*R508</f>
        <v>19047.72</v>
      </c>
      <c r="AL508" s="5">
        <f>Y508*S508</f>
        <v>0</v>
      </c>
      <c r="AM508" s="5">
        <f>Y508*T508</f>
        <v>0</v>
      </c>
      <c r="AN508" s="5">
        <f>Y508*U508</f>
        <v>634.92399999999998</v>
      </c>
      <c r="AO508" s="5">
        <f>Y508*V508</f>
        <v>2380.9650000000001</v>
      </c>
      <c r="AP508" s="5">
        <f>Y508*W508</f>
        <v>19047.72</v>
      </c>
      <c r="AQ508" s="221">
        <f>Y508*X508</f>
        <v>19047.72</v>
      </c>
      <c r="AR508" s="86"/>
    </row>
    <row r="509" spans="1:44" s="22" customFormat="1" ht="24" customHeight="1" x14ac:dyDescent="0.25">
      <c r="A509" s="24">
        <v>3187171462</v>
      </c>
      <c r="B509" s="25" t="s">
        <v>1188</v>
      </c>
      <c r="C509" s="14" t="s">
        <v>784</v>
      </c>
      <c r="D509" s="14"/>
      <c r="E509" s="14"/>
      <c r="F509" s="14" t="s">
        <v>1824</v>
      </c>
      <c r="G509" s="135">
        <v>0</v>
      </c>
      <c r="H509" s="135">
        <v>0</v>
      </c>
      <c r="I509" s="135">
        <v>0</v>
      </c>
      <c r="J509" s="135">
        <v>0.5</v>
      </c>
      <c r="K509" s="93">
        <v>1.5</v>
      </c>
      <c r="L509" s="146">
        <v>0</v>
      </c>
      <c r="M509" s="27">
        <v>0</v>
      </c>
      <c r="N509" s="27">
        <v>0</v>
      </c>
      <c r="O509" s="27">
        <v>0</v>
      </c>
      <c r="P509" s="27">
        <v>1</v>
      </c>
      <c r="Q509" s="27">
        <v>4.8</v>
      </c>
      <c r="R509" s="148">
        <v>4.8</v>
      </c>
      <c r="S509" s="27">
        <v>0</v>
      </c>
      <c r="T509" s="27">
        <v>0</v>
      </c>
      <c r="U509" s="27">
        <v>0</v>
      </c>
      <c r="V509" s="27">
        <v>1</v>
      </c>
      <c r="W509" s="27">
        <v>2.8</v>
      </c>
      <c r="X509" s="148">
        <v>3</v>
      </c>
      <c r="Y509" s="222">
        <v>110.2</v>
      </c>
      <c r="Z509" s="222">
        <f t="shared" si="181"/>
        <v>0</v>
      </c>
      <c r="AA509" s="222">
        <f t="shared" si="182"/>
        <v>0</v>
      </c>
      <c r="AB509" s="222">
        <f t="shared" si="183"/>
        <v>0</v>
      </c>
      <c r="AC509" s="222">
        <f t="shared" si="184"/>
        <v>55.1</v>
      </c>
      <c r="AD509" s="222">
        <f t="shared" si="185"/>
        <v>165.3</v>
      </c>
      <c r="AE509" s="222">
        <f t="shared" si="186"/>
        <v>0</v>
      </c>
      <c r="AF509" s="222">
        <f t="shared" si="175"/>
        <v>0</v>
      </c>
      <c r="AG509" s="222">
        <f t="shared" si="176"/>
        <v>0</v>
      </c>
      <c r="AH509" s="222">
        <f t="shared" si="177"/>
        <v>0</v>
      </c>
      <c r="AI509" s="222">
        <f t="shared" si="178"/>
        <v>110.2</v>
      </c>
      <c r="AJ509" s="222">
        <f t="shared" si="179"/>
        <v>528.96</v>
      </c>
      <c r="AK509" s="222">
        <f t="shared" si="180"/>
        <v>528.96</v>
      </c>
      <c r="AL509" s="5">
        <f t="shared" si="187"/>
        <v>0</v>
      </c>
      <c r="AM509" s="5">
        <f t="shared" si="188"/>
        <v>0</v>
      </c>
      <c r="AN509" s="5">
        <f t="shared" si="189"/>
        <v>0</v>
      </c>
      <c r="AO509" s="5">
        <f t="shared" si="190"/>
        <v>110.2</v>
      </c>
      <c r="AP509" s="5">
        <f t="shared" si="191"/>
        <v>308.56</v>
      </c>
      <c r="AQ509" s="221">
        <f t="shared" si="192"/>
        <v>330.6</v>
      </c>
      <c r="AR509" s="86"/>
    </row>
    <row r="510" spans="1:44" s="22" customFormat="1" ht="22.5" customHeight="1" x14ac:dyDescent="0.25">
      <c r="A510" s="24" t="s">
        <v>2272</v>
      </c>
      <c r="B510" s="187" t="s">
        <v>2271</v>
      </c>
      <c r="C510" s="4" t="s">
        <v>785</v>
      </c>
      <c r="D510" s="14"/>
      <c r="E510" s="14"/>
      <c r="F510" s="181" t="s">
        <v>2253</v>
      </c>
      <c r="G510" s="135">
        <v>0</v>
      </c>
      <c r="H510" s="135">
        <v>0</v>
      </c>
      <c r="I510" s="135">
        <v>0</v>
      </c>
      <c r="J510" s="135">
        <v>2</v>
      </c>
      <c r="K510" s="93">
        <v>4</v>
      </c>
      <c r="L510" s="146">
        <v>0</v>
      </c>
      <c r="M510" s="27">
        <v>0</v>
      </c>
      <c r="N510" s="27">
        <v>0</v>
      </c>
      <c r="O510" s="27">
        <v>0</v>
      </c>
      <c r="P510" s="27">
        <v>0.2</v>
      </c>
      <c r="Q510" s="27">
        <v>0.63</v>
      </c>
      <c r="R510" s="148">
        <v>0.63</v>
      </c>
      <c r="S510" s="27">
        <v>0</v>
      </c>
      <c r="T510" s="27">
        <v>0</v>
      </c>
      <c r="U510" s="27">
        <v>0</v>
      </c>
      <c r="V510" s="27">
        <v>0</v>
      </c>
      <c r="W510" s="27">
        <v>0.3</v>
      </c>
      <c r="X510" s="148">
        <v>0.4</v>
      </c>
      <c r="Y510" s="229">
        <v>1350</v>
      </c>
      <c r="Z510" s="222">
        <f t="shared" si="181"/>
        <v>0</v>
      </c>
      <c r="AA510" s="222">
        <f t="shared" si="182"/>
        <v>0</v>
      </c>
      <c r="AB510" s="222">
        <f t="shared" si="183"/>
        <v>0</v>
      </c>
      <c r="AC510" s="222">
        <f t="shared" si="184"/>
        <v>2700</v>
      </c>
      <c r="AD510" s="222">
        <f t="shared" si="185"/>
        <v>5400</v>
      </c>
      <c r="AE510" s="222">
        <f t="shared" si="186"/>
        <v>0</v>
      </c>
      <c r="AF510" s="222">
        <f t="shared" si="175"/>
        <v>0</v>
      </c>
      <c r="AG510" s="222">
        <f t="shared" si="176"/>
        <v>0</v>
      </c>
      <c r="AH510" s="222">
        <f t="shared" si="177"/>
        <v>0</v>
      </c>
      <c r="AI510" s="222">
        <f t="shared" si="178"/>
        <v>270</v>
      </c>
      <c r="AJ510" s="222">
        <f t="shared" si="179"/>
        <v>850.5</v>
      </c>
      <c r="AK510" s="222">
        <f t="shared" si="180"/>
        <v>850.5</v>
      </c>
      <c r="AL510" s="5">
        <f t="shared" si="187"/>
        <v>0</v>
      </c>
      <c r="AM510" s="5">
        <f t="shared" si="188"/>
        <v>0</v>
      </c>
      <c r="AN510" s="5">
        <f t="shared" si="189"/>
        <v>0</v>
      </c>
      <c r="AO510" s="5">
        <f t="shared" si="190"/>
        <v>0</v>
      </c>
      <c r="AP510" s="5">
        <f t="shared" si="191"/>
        <v>405</v>
      </c>
      <c r="AQ510" s="221">
        <f t="shared" si="192"/>
        <v>540</v>
      </c>
      <c r="AR510" s="86"/>
    </row>
    <row r="511" spans="1:44" s="22" customFormat="1" ht="31.5" customHeight="1" x14ac:dyDescent="0.25">
      <c r="A511" s="24"/>
      <c r="B511" s="268" t="s">
        <v>1189</v>
      </c>
      <c r="C511" s="267" t="s">
        <v>249</v>
      </c>
      <c r="D511" s="14"/>
      <c r="E511" s="14" t="s">
        <v>640</v>
      </c>
      <c r="F511" s="270" t="s">
        <v>1147</v>
      </c>
      <c r="G511" s="135">
        <v>0</v>
      </c>
      <c r="H511" s="135">
        <v>5.0000000000000001E-4</v>
      </c>
      <c r="I511" s="135">
        <v>0.01</v>
      </c>
      <c r="J511" s="135">
        <v>0.1</v>
      </c>
      <c r="K511" s="93">
        <v>0.2</v>
      </c>
      <c r="L511" s="146">
        <v>0</v>
      </c>
      <c r="M511" s="146">
        <v>0</v>
      </c>
      <c r="N511" s="146">
        <v>0</v>
      </c>
      <c r="O511" s="146">
        <v>0</v>
      </c>
      <c r="P511" s="146">
        <v>0</v>
      </c>
      <c r="Q511" s="146">
        <v>0</v>
      </c>
      <c r="R511" s="146">
        <v>0</v>
      </c>
      <c r="S511" s="146">
        <v>0</v>
      </c>
      <c r="T511" s="146">
        <v>0</v>
      </c>
      <c r="U511" s="146">
        <v>0</v>
      </c>
      <c r="V511" s="146">
        <v>0</v>
      </c>
      <c r="W511" s="146">
        <v>0</v>
      </c>
      <c r="X511" s="146">
        <v>0</v>
      </c>
      <c r="Y511" s="224">
        <v>3174.62</v>
      </c>
      <c r="Z511" s="222">
        <f t="shared" si="181"/>
        <v>0</v>
      </c>
      <c r="AA511" s="222">
        <f t="shared" si="182"/>
        <v>1.58731</v>
      </c>
      <c r="AB511" s="222">
        <f t="shared" si="183"/>
        <v>31.746199999999998</v>
      </c>
      <c r="AC511" s="222">
        <f t="shared" si="184"/>
        <v>317.46199999999999</v>
      </c>
      <c r="AD511" s="222">
        <f t="shared" si="185"/>
        <v>634.92399999999998</v>
      </c>
      <c r="AE511" s="222">
        <f t="shared" si="186"/>
        <v>0</v>
      </c>
      <c r="AF511" s="222">
        <f t="shared" si="175"/>
        <v>0</v>
      </c>
      <c r="AG511" s="222">
        <f t="shared" si="176"/>
        <v>0</v>
      </c>
      <c r="AH511" s="222">
        <f t="shared" si="177"/>
        <v>0</v>
      </c>
      <c r="AI511" s="222">
        <f t="shared" si="178"/>
        <v>0</v>
      </c>
      <c r="AJ511" s="222">
        <f t="shared" si="179"/>
        <v>0</v>
      </c>
      <c r="AK511" s="222">
        <f t="shared" si="180"/>
        <v>0</v>
      </c>
      <c r="AL511" s="5">
        <f>Y511*S511</f>
        <v>0</v>
      </c>
      <c r="AM511" s="5">
        <f>Y511*T511</f>
        <v>0</v>
      </c>
      <c r="AN511" s="5">
        <f>Y511*U511</f>
        <v>0</v>
      </c>
      <c r="AO511" s="5">
        <f>Y511*V511</f>
        <v>0</v>
      </c>
      <c r="AP511" s="5">
        <f>Y511*W511</f>
        <v>0</v>
      </c>
      <c r="AQ511" s="221">
        <f>Y511*X511</f>
        <v>0</v>
      </c>
      <c r="AR511" s="86"/>
    </row>
    <row r="512" spans="1:44" s="30" customFormat="1" ht="24.75" customHeight="1" x14ac:dyDescent="0.25">
      <c r="A512" s="51"/>
      <c r="B512" s="29" t="s">
        <v>1190</v>
      </c>
      <c r="C512" s="29"/>
      <c r="D512" s="29"/>
      <c r="E512" s="29"/>
      <c r="F512" s="29"/>
      <c r="G512" s="29"/>
      <c r="H512" s="29"/>
      <c r="I512" s="29"/>
      <c r="J512" s="29"/>
      <c r="K512" s="29"/>
      <c r="L512" s="148"/>
      <c r="M512" s="29"/>
      <c r="N512" s="29"/>
      <c r="O512" s="29"/>
      <c r="P512" s="29"/>
      <c r="Q512" s="29"/>
      <c r="R512" s="148"/>
      <c r="S512" s="29"/>
      <c r="T512" s="29"/>
      <c r="U512" s="29"/>
      <c r="V512" s="29"/>
      <c r="W512" s="29"/>
      <c r="X512" s="148"/>
      <c r="Y512" s="234"/>
      <c r="Z512" s="222">
        <f t="shared" si="181"/>
        <v>0</v>
      </c>
      <c r="AA512" s="222">
        <f t="shared" si="182"/>
        <v>0</v>
      </c>
      <c r="AB512" s="222">
        <f t="shared" si="183"/>
        <v>0</v>
      </c>
      <c r="AC512" s="222">
        <f t="shared" si="184"/>
        <v>0</v>
      </c>
      <c r="AD512" s="222">
        <f t="shared" si="185"/>
        <v>0</v>
      </c>
      <c r="AE512" s="222">
        <f t="shared" si="186"/>
        <v>0</v>
      </c>
      <c r="AF512" s="222">
        <f t="shared" si="175"/>
        <v>0</v>
      </c>
      <c r="AG512" s="222">
        <f t="shared" si="176"/>
        <v>0</v>
      </c>
      <c r="AH512" s="222">
        <f t="shared" si="177"/>
        <v>0</v>
      </c>
      <c r="AI512" s="222">
        <f t="shared" si="178"/>
        <v>0</v>
      </c>
      <c r="AJ512" s="222">
        <f t="shared" si="179"/>
        <v>0</v>
      </c>
      <c r="AK512" s="222">
        <f t="shared" si="180"/>
        <v>0</v>
      </c>
      <c r="AL512" s="5"/>
      <c r="AM512" s="5"/>
      <c r="AN512" s="5"/>
      <c r="AO512" s="5"/>
      <c r="AP512" s="5"/>
      <c r="AQ512" s="221"/>
      <c r="AR512" s="168"/>
    </row>
    <row r="513" spans="1:44" s="22" customFormat="1" ht="24.75" customHeight="1" x14ac:dyDescent="0.25">
      <c r="A513" s="24" t="s">
        <v>2383</v>
      </c>
      <c r="B513" s="25" t="s">
        <v>1245</v>
      </c>
      <c r="C513" s="14" t="s">
        <v>2384</v>
      </c>
      <c r="D513" s="14"/>
      <c r="E513" s="14"/>
      <c r="F513" s="14" t="s">
        <v>1824</v>
      </c>
      <c r="G513" s="135">
        <v>0</v>
      </c>
      <c r="H513" s="135">
        <v>0</v>
      </c>
      <c r="I513" s="135">
        <v>0</v>
      </c>
      <c r="J513" s="135">
        <v>1</v>
      </c>
      <c r="K513" s="93">
        <v>2</v>
      </c>
      <c r="L513" s="148">
        <v>0</v>
      </c>
      <c r="M513" s="27">
        <v>0</v>
      </c>
      <c r="N513" s="27">
        <v>0</v>
      </c>
      <c r="O513" s="27">
        <v>0</v>
      </c>
      <c r="P513" s="27">
        <v>5.0000000000000001E-3</v>
      </c>
      <c r="Q513" s="27">
        <v>0.01</v>
      </c>
      <c r="R513" s="148">
        <v>0.01</v>
      </c>
      <c r="S513" s="27">
        <v>0</v>
      </c>
      <c r="T513" s="27">
        <v>0</v>
      </c>
      <c r="U513" s="27">
        <v>0</v>
      </c>
      <c r="V513" s="27">
        <v>5.0000000000000001E-3</v>
      </c>
      <c r="W513" s="27">
        <v>0.01</v>
      </c>
      <c r="X513" s="148">
        <v>0.01</v>
      </c>
      <c r="Y513" s="222">
        <v>269.02</v>
      </c>
      <c r="Z513" s="222">
        <f t="shared" si="181"/>
        <v>0</v>
      </c>
      <c r="AA513" s="222">
        <f t="shared" si="182"/>
        <v>0</v>
      </c>
      <c r="AB513" s="222">
        <f t="shared" si="183"/>
        <v>0</v>
      </c>
      <c r="AC513" s="222">
        <f t="shared" si="184"/>
        <v>269.02</v>
      </c>
      <c r="AD513" s="222">
        <f t="shared" si="185"/>
        <v>538.04</v>
      </c>
      <c r="AE513" s="222">
        <f t="shared" si="186"/>
        <v>0</v>
      </c>
      <c r="AF513" s="222">
        <f t="shared" si="175"/>
        <v>0</v>
      </c>
      <c r="AG513" s="222">
        <f t="shared" si="176"/>
        <v>0</v>
      </c>
      <c r="AH513" s="222">
        <f t="shared" si="177"/>
        <v>0</v>
      </c>
      <c r="AI513" s="222">
        <f t="shared" si="178"/>
        <v>1.3451</v>
      </c>
      <c r="AJ513" s="222">
        <f t="shared" si="179"/>
        <v>2.6901999999999999</v>
      </c>
      <c r="AK513" s="222">
        <f t="shared" si="180"/>
        <v>2.6901999999999999</v>
      </c>
      <c r="AL513" s="5">
        <f t="shared" ref="AL513:AL522" si="199">Y513*S513</f>
        <v>0</v>
      </c>
      <c r="AM513" s="5">
        <f t="shared" ref="AM513:AM522" si="200">Y513*T513</f>
        <v>0</v>
      </c>
      <c r="AN513" s="5">
        <f t="shared" ref="AN513:AN522" si="201">Y513*U513</f>
        <v>0</v>
      </c>
      <c r="AO513" s="5">
        <f t="shared" ref="AO513:AO522" si="202">Y513*V513</f>
        <v>1.3451</v>
      </c>
      <c r="AP513" s="5">
        <f t="shared" ref="AP513:AP522" si="203">Y513*W513</f>
        <v>2.6901999999999999</v>
      </c>
      <c r="AQ513" s="221">
        <f t="shared" ref="AQ513:AQ522" si="204">Y513*X513</f>
        <v>2.6901999999999999</v>
      </c>
      <c r="AR513" s="86"/>
    </row>
    <row r="514" spans="1:44" s="22" customFormat="1" ht="24.75" customHeight="1" x14ac:dyDescent="0.25">
      <c r="A514" s="13">
        <v>3187170113</v>
      </c>
      <c r="B514" s="23" t="s">
        <v>2385</v>
      </c>
      <c r="C514" s="13" t="s">
        <v>783</v>
      </c>
      <c r="D514" s="13"/>
      <c r="E514" s="13"/>
      <c r="F514" s="13" t="s">
        <v>1824</v>
      </c>
      <c r="G514" s="21">
        <v>0</v>
      </c>
      <c r="H514" s="21">
        <v>0</v>
      </c>
      <c r="I514" s="21">
        <v>0</v>
      </c>
      <c r="J514" s="21">
        <v>0</v>
      </c>
      <c r="K514" s="21">
        <v>0.2</v>
      </c>
      <c r="L514" s="146">
        <v>0</v>
      </c>
      <c r="M514" s="21">
        <v>0</v>
      </c>
      <c r="N514" s="21">
        <v>0</v>
      </c>
      <c r="O514" s="21">
        <v>0</v>
      </c>
      <c r="P514" s="21">
        <v>0</v>
      </c>
      <c r="Q514" s="21">
        <v>0.2</v>
      </c>
      <c r="R514" s="146">
        <v>0.2</v>
      </c>
      <c r="S514" s="21">
        <v>0</v>
      </c>
      <c r="T514" s="21">
        <v>0</v>
      </c>
      <c r="U514" s="21">
        <v>0</v>
      </c>
      <c r="V514" s="21">
        <v>0</v>
      </c>
      <c r="W514" s="21">
        <v>8.9999999999999993E-3</v>
      </c>
      <c r="X514" s="146">
        <v>0.02</v>
      </c>
      <c r="Y514" s="222">
        <v>9000</v>
      </c>
      <c r="Z514" s="222">
        <f t="shared" si="181"/>
        <v>0</v>
      </c>
      <c r="AA514" s="222">
        <f t="shared" si="182"/>
        <v>0</v>
      </c>
      <c r="AB514" s="222">
        <f t="shared" si="183"/>
        <v>0</v>
      </c>
      <c r="AC514" s="222">
        <f t="shared" si="184"/>
        <v>0</v>
      </c>
      <c r="AD514" s="222">
        <f t="shared" si="185"/>
        <v>1800</v>
      </c>
      <c r="AE514" s="222">
        <f t="shared" si="186"/>
        <v>0</v>
      </c>
      <c r="AF514" s="222">
        <f t="shared" si="175"/>
        <v>0</v>
      </c>
      <c r="AG514" s="222">
        <f t="shared" si="176"/>
        <v>0</v>
      </c>
      <c r="AH514" s="222">
        <f t="shared" si="177"/>
        <v>0</v>
      </c>
      <c r="AI514" s="222">
        <f t="shared" si="178"/>
        <v>0</v>
      </c>
      <c r="AJ514" s="222">
        <f t="shared" si="179"/>
        <v>1800</v>
      </c>
      <c r="AK514" s="222">
        <f t="shared" si="180"/>
        <v>1800</v>
      </c>
      <c r="AL514" s="5">
        <f t="shared" si="199"/>
        <v>0</v>
      </c>
      <c r="AM514" s="5">
        <f t="shared" si="200"/>
        <v>0</v>
      </c>
      <c r="AN514" s="5">
        <f t="shared" si="201"/>
        <v>0</v>
      </c>
      <c r="AO514" s="5">
        <f t="shared" si="202"/>
        <v>0</v>
      </c>
      <c r="AP514" s="5">
        <f t="shared" si="203"/>
        <v>81</v>
      </c>
      <c r="AQ514" s="221">
        <f t="shared" si="204"/>
        <v>180</v>
      </c>
      <c r="AR514" s="86"/>
    </row>
    <row r="515" spans="1:44" s="22" customFormat="1" ht="24.75" customHeight="1" x14ac:dyDescent="0.25">
      <c r="A515" s="13"/>
      <c r="B515" s="268" t="s">
        <v>250</v>
      </c>
      <c r="C515" s="267" t="s">
        <v>251</v>
      </c>
      <c r="D515" s="13"/>
      <c r="E515" s="13"/>
      <c r="F515" s="13" t="s">
        <v>1824</v>
      </c>
      <c r="G515" s="135">
        <v>0</v>
      </c>
      <c r="H515" s="135">
        <v>0</v>
      </c>
      <c r="I515" s="135">
        <v>0</v>
      </c>
      <c r="J515" s="135">
        <v>0</v>
      </c>
      <c r="K515" s="93">
        <v>0.03</v>
      </c>
      <c r="L515" s="146">
        <v>0</v>
      </c>
      <c r="M515" s="146">
        <v>0</v>
      </c>
      <c r="N515" s="146">
        <v>0</v>
      </c>
      <c r="O515" s="146">
        <v>0</v>
      </c>
      <c r="P515" s="146">
        <v>0</v>
      </c>
      <c r="Q515" s="146">
        <v>0</v>
      </c>
      <c r="R515" s="146">
        <v>0</v>
      </c>
      <c r="S515" s="146">
        <v>0</v>
      </c>
      <c r="T515" s="146">
        <v>0</v>
      </c>
      <c r="U515" s="146">
        <v>0</v>
      </c>
      <c r="V515" s="146">
        <v>0</v>
      </c>
      <c r="W515" s="146">
        <v>0</v>
      </c>
      <c r="X515" s="146">
        <v>0</v>
      </c>
      <c r="Y515" s="222">
        <v>19734</v>
      </c>
      <c r="Z515" s="222">
        <f t="shared" si="181"/>
        <v>0</v>
      </c>
      <c r="AA515" s="222">
        <f t="shared" si="182"/>
        <v>0</v>
      </c>
      <c r="AB515" s="222">
        <f t="shared" si="183"/>
        <v>0</v>
      </c>
      <c r="AC515" s="222">
        <f t="shared" si="184"/>
        <v>0</v>
      </c>
      <c r="AD515" s="222">
        <f t="shared" si="185"/>
        <v>592.02</v>
      </c>
      <c r="AE515" s="222">
        <f t="shared" si="186"/>
        <v>0</v>
      </c>
      <c r="AF515" s="222">
        <f t="shared" si="175"/>
        <v>0</v>
      </c>
      <c r="AG515" s="222">
        <f t="shared" si="176"/>
        <v>0</v>
      </c>
      <c r="AH515" s="222">
        <f t="shared" si="177"/>
        <v>0</v>
      </c>
      <c r="AI515" s="222">
        <f t="shared" si="178"/>
        <v>0</v>
      </c>
      <c r="AJ515" s="222">
        <f t="shared" si="179"/>
        <v>0</v>
      </c>
      <c r="AK515" s="222">
        <f t="shared" si="180"/>
        <v>0</v>
      </c>
      <c r="AL515" s="5">
        <f t="shared" si="199"/>
        <v>0</v>
      </c>
      <c r="AM515" s="5">
        <f t="shared" si="200"/>
        <v>0</v>
      </c>
      <c r="AN515" s="5">
        <f t="shared" si="201"/>
        <v>0</v>
      </c>
      <c r="AO515" s="5">
        <f t="shared" si="202"/>
        <v>0</v>
      </c>
      <c r="AP515" s="5">
        <f t="shared" si="203"/>
        <v>0</v>
      </c>
      <c r="AQ515" s="221">
        <f t="shared" si="204"/>
        <v>0</v>
      </c>
      <c r="AR515" s="86"/>
    </row>
    <row r="516" spans="1:44" s="22" customFormat="1" ht="24.75" customHeight="1" x14ac:dyDescent="0.25">
      <c r="A516" s="13"/>
      <c r="B516" s="268" t="s">
        <v>252</v>
      </c>
      <c r="C516" s="267" t="s">
        <v>253</v>
      </c>
      <c r="D516" s="13"/>
      <c r="E516" s="13"/>
      <c r="F516" s="13" t="s">
        <v>1824</v>
      </c>
      <c r="G516" s="135">
        <v>0</v>
      </c>
      <c r="H516" s="135">
        <v>0</v>
      </c>
      <c r="I516" s="135">
        <v>0</v>
      </c>
      <c r="J516" s="135">
        <v>5.0000000000000001E-3</v>
      </c>
      <c r="K516" s="93">
        <v>1.4999999999999999E-2</v>
      </c>
      <c r="L516" s="146">
        <v>0</v>
      </c>
      <c r="M516" s="146">
        <v>0</v>
      </c>
      <c r="N516" s="146">
        <v>0</v>
      </c>
      <c r="O516" s="146">
        <v>0</v>
      </c>
      <c r="P516" s="146">
        <v>0</v>
      </c>
      <c r="Q516" s="146">
        <v>0</v>
      </c>
      <c r="R516" s="146">
        <v>0</v>
      </c>
      <c r="S516" s="146">
        <v>0</v>
      </c>
      <c r="T516" s="146">
        <v>0</v>
      </c>
      <c r="U516" s="146">
        <v>0</v>
      </c>
      <c r="V516" s="146">
        <v>0</v>
      </c>
      <c r="W516" s="146">
        <v>0</v>
      </c>
      <c r="X516" s="146">
        <v>0</v>
      </c>
      <c r="Y516" s="222">
        <v>174.68</v>
      </c>
      <c r="Z516" s="222">
        <f t="shared" si="181"/>
        <v>0</v>
      </c>
      <c r="AA516" s="222">
        <f t="shared" si="182"/>
        <v>0</v>
      </c>
      <c r="AB516" s="222">
        <f t="shared" si="183"/>
        <v>0</v>
      </c>
      <c r="AC516" s="222">
        <f t="shared" si="184"/>
        <v>0.87340000000000007</v>
      </c>
      <c r="AD516" s="222">
        <f t="shared" si="185"/>
        <v>2.6202000000000001</v>
      </c>
      <c r="AE516" s="222">
        <f t="shared" si="186"/>
        <v>0</v>
      </c>
      <c r="AF516" s="222">
        <f t="shared" si="175"/>
        <v>0</v>
      </c>
      <c r="AG516" s="222">
        <f t="shared" si="176"/>
        <v>0</v>
      </c>
      <c r="AH516" s="222">
        <f t="shared" si="177"/>
        <v>0</v>
      </c>
      <c r="AI516" s="222">
        <f t="shared" si="178"/>
        <v>0</v>
      </c>
      <c r="AJ516" s="222">
        <f t="shared" si="179"/>
        <v>0</v>
      </c>
      <c r="AK516" s="222">
        <f t="shared" si="180"/>
        <v>0</v>
      </c>
      <c r="AL516" s="5">
        <f t="shared" si="199"/>
        <v>0</v>
      </c>
      <c r="AM516" s="5">
        <f t="shared" si="200"/>
        <v>0</v>
      </c>
      <c r="AN516" s="5">
        <f t="shared" si="201"/>
        <v>0</v>
      </c>
      <c r="AO516" s="5">
        <f t="shared" si="202"/>
        <v>0</v>
      </c>
      <c r="AP516" s="5">
        <f t="shared" si="203"/>
        <v>0</v>
      </c>
      <c r="AQ516" s="221">
        <f t="shared" si="204"/>
        <v>0</v>
      </c>
      <c r="AR516" s="86"/>
    </row>
    <row r="517" spans="1:44" s="22" customFormat="1" ht="24.75" customHeight="1" x14ac:dyDescent="0.25">
      <c r="A517" s="13"/>
      <c r="B517" s="268" t="s">
        <v>225</v>
      </c>
      <c r="C517" s="267" t="s">
        <v>254</v>
      </c>
      <c r="D517" s="13"/>
      <c r="E517" s="13"/>
      <c r="F517" s="13" t="s">
        <v>1824</v>
      </c>
      <c r="G517" s="135">
        <v>0</v>
      </c>
      <c r="H517" s="135">
        <v>0</v>
      </c>
      <c r="I517" s="135">
        <v>0</v>
      </c>
      <c r="J517" s="135">
        <v>0.01</v>
      </c>
      <c r="K517" s="93">
        <v>0.03</v>
      </c>
      <c r="L517" s="146">
        <v>0</v>
      </c>
      <c r="M517" s="146">
        <v>0</v>
      </c>
      <c r="N517" s="146">
        <v>0</v>
      </c>
      <c r="O517" s="146">
        <v>0</v>
      </c>
      <c r="P517" s="146">
        <v>0</v>
      </c>
      <c r="Q517" s="146">
        <v>0</v>
      </c>
      <c r="R517" s="146">
        <v>0</v>
      </c>
      <c r="S517" s="146">
        <v>0</v>
      </c>
      <c r="T517" s="146">
        <v>0</v>
      </c>
      <c r="U517" s="146">
        <v>0</v>
      </c>
      <c r="V517" s="146">
        <v>0</v>
      </c>
      <c r="W517" s="146">
        <v>0</v>
      </c>
      <c r="X517" s="146">
        <v>0</v>
      </c>
      <c r="Y517" s="225">
        <v>35.36</v>
      </c>
      <c r="Z517" s="222">
        <f t="shared" si="181"/>
        <v>0</v>
      </c>
      <c r="AA517" s="222">
        <f t="shared" si="182"/>
        <v>0</v>
      </c>
      <c r="AB517" s="222">
        <f t="shared" si="183"/>
        <v>0</v>
      </c>
      <c r="AC517" s="222">
        <f t="shared" si="184"/>
        <v>0.35360000000000003</v>
      </c>
      <c r="AD517" s="222">
        <f t="shared" si="185"/>
        <v>1.0608</v>
      </c>
      <c r="AE517" s="222">
        <f t="shared" si="186"/>
        <v>0</v>
      </c>
      <c r="AF517" s="222">
        <f t="shared" si="175"/>
        <v>0</v>
      </c>
      <c r="AG517" s="222">
        <f t="shared" si="176"/>
        <v>0</v>
      </c>
      <c r="AH517" s="222">
        <f t="shared" si="177"/>
        <v>0</v>
      </c>
      <c r="AI517" s="222">
        <f t="shared" si="178"/>
        <v>0</v>
      </c>
      <c r="AJ517" s="222">
        <f t="shared" si="179"/>
        <v>0</v>
      </c>
      <c r="AK517" s="222">
        <f t="shared" si="180"/>
        <v>0</v>
      </c>
      <c r="AL517" s="5">
        <f t="shared" si="199"/>
        <v>0</v>
      </c>
      <c r="AM517" s="5">
        <f t="shared" si="200"/>
        <v>0</v>
      </c>
      <c r="AN517" s="5">
        <f t="shared" si="201"/>
        <v>0</v>
      </c>
      <c r="AO517" s="5">
        <f t="shared" si="202"/>
        <v>0</v>
      </c>
      <c r="AP517" s="5">
        <f t="shared" si="203"/>
        <v>0</v>
      </c>
      <c r="AQ517" s="221">
        <f t="shared" si="204"/>
        <v>0</v>
      </c>
      <c r="AR517" s="86"/>
    </row>
    <row r="518" spans="1:44" s="22" customFormat="1" ht="24.75" customHeight="1" x14ac:dyDescent="0.25">
      <c r="A518" s="13"/>
      <c r="B518" s="268" t="s">
        <v>1245</v>
      </c>
      <c r="C518" s="267" t="s">
        <v>255</v>
      </c>
      <c r="D518" s="13"/>
      <c r="E518" s="13"/>
      <c r="F518" s="13" t="s">
        <v>1824</v>
      </c>
      <c r="G518" s="135">
        <v>0</v>
      </c>
      <c r="H518" s="135">
        <v>0</v>
      </c>
      <c r="I518" s="135">
        <v>0</v>
      </c>
      <c r="J518" s="135">
        <v>0.1</v>
      </c>
      <c r="K518" s="93">
        <v>0.5</v>
      </c>
      <c r="L518" s="146">
        <v>0</v>
      </c>
      <c r="M518" s="146">
        <v>0</v>
      </c>
      <c r="N518" s="146">
        <v>0</v>
      </c>
      <c r="O518" s="146">
        <v>0</v>
      </c>
      <c r="P518" s="146">
        <v>0</v>
      </c>
      <c r="Q518" s="146">
        <v>0</v>
      </c>
      <c r="R518" s="146">
        <v>0</v>
      </c>
      <c r="S518" s="146">
        <v>0</v>
      </c>
      <c r="T518" s="146">
        <v>0</v>
      </c>
      <c r="U518" s="146">
        <v>0</v>
      </c>
      <c r="V518" s="146">
        <v>0</v>
      </c>
      <c r="W518" s="146">
        <v>0</v>
      </c>
      <c r="X518" s="146">
        <v>0</v>
      </c>
      <c r="Y518" s="222">
        <v>272.39999999999998</v>
      </c>
      <c r="Z518" s="222">
        <f t="shared" si="181"/>
        <v>0</v>
      </c>
      <c r="AA518" s="222">
        <f t="shared" si="182"/>
        <v>0</v>
      </c>
      <c r="AB518" s="222">
        <f t="shared" si="183"/>
        <v>0</v>
      </c>
      <c r="AC518" s="222">
        <f t="shared" si="184"/>
        <v>27.24</v>
      </c>
      <c r="AD518" s="222">
        <f t="shared" si="185"/>
        <v>136.19999999999999</v>
      </c>
      <c r="AE518" s="222">
        <f t="shared" si="186"/>
        <v>0</v>
      </c>
      <c r="AF518" s="222">
        <f t="shared" si="175"/>
        <v>0</v>
      </c>
      <c r="AG518" s="222">
        <f t="shared" si="176"/>
        <v>0</v>
      </c>
      <c r="AH518" s="222">
        <f t="shared" si="177"/>
        <v>0</v>
      </c>
      <c r="AI518" s="222">
        <f t="shared" si="178"/>
        <v>0</v>
      </c>
      <c r="AJ518" s="222">
        <f t="shared" si="179"/>
        <v>0</v>
      </c>
      <c r="AK518" s="222">
        <f t="shared" si="180"/>
        <v>0</v>
      </c>
      <c r="AL518" s="5">
        <f t="shared" si="199"/>
        <v>0</v>
      </c>
      <c r="AM518" s="5">
        <f t="shared" si="200"/>
        <v>0</v>
      </c>
      <c r="AN518" s="5">
        <f t="shared" si="201"/>
        <v>0</v>
      </c>
      <c r="AO518" s="5">
        <f t="shared" si="202"/>
        <v>0</v>
      </c>
      <c r="AP518" s="5">
        <f t="shared" si="203"/>
        <v>0</v>
      </c>
      <c r="AQ518" s="221">
        <f t="shared" si="204"/>
        <v>0</v>
      </c>
      <c r="AR518" s="86"/>
    </row>
    <row r="519" spans="1:44" s="22" customFormat="1" ht="24.75" customHeight="1" x14ac:dyDescent="0.25">
      <c r="A519" s="13"/>
      <c r="B519" s="268" t="s">
        <v>225</v>
      </c>
      <c r="C519" s="267" t="s">
        <v>256</v>
      </c>
      <c r="D519" s="13"/>
      <c r="E519" s="13"/>
      <c r="F519" s="13" t="s">
        <v>1824</v>
      </c>
      <c r="G519" s="135">
        <v>0</v>
      </c>
      <c r="H519" s="135">
        <v>0</v>
      </c>
      <c r="I519" s="135">
        <v>0</v>
      </c>
      <c r="J519" s="135">
        <v>0.01</v>
      </c>
      <c r="K519" s="93">
        <v>0.03</v>
      </c>
      <c r="L519" s="146">
        <v>0</v>
      </c>
      <c r="M519" s="146">
        <v>0</v>
      </c>
      <c r="N519" s="146">
        <v>0</v>
      </c>
      <c r="O519" s="146">
        <v>0</v>
      </c>
      <c r="P519" s="146">
        <v>0</v>
      </c>
      <c r="Q519" s="146">
        <v>0</v>
      </c>
      <c r="R519" s="146">
        <v>0</v>
      </c>
      <c r="S519" s="146">
        <v>0</v>
      </c>
      <c r="T519" s="146">
        <v>0</v>
      </c>
      <c r="U519" s="146">
        <v>0</v>
      </c>
      <c r="V519" s="146">
        <v>0</v>
      </c>
      <c r="W519" s="146">
        <v>0</v>
      </c>
      <c r="X519" s="146">
        <v>0</v>
      </c>
      <c r="Y519" s="225">
        <v>35.36</v>
      </c>
      <c r="Z519" s="222">
        <f t="shared" si="181"/>
        <v>0</v>
      </c>
      <c r="AA519" s="222">
        <f t="shared" si="182"/>
        <v>0</v>
      </c>
      <c r="AB519" s="222">
        <f t="shared" si="183"/>
        <v>0</v>
      </c>
      <c r="AC519" s="222">
        <f t="shared" si="184"/>
        <v>0.35360000000000003</v>
      </c>
      <c r="AD519" s="222">
        <f t="shared" si="185"/>
        <v>1.0608</v>
      </c>
      <c r="AE519" s="222">
        <f t="shared" si="186"/>
        <v>0</v>
      </c>
      <c r="AF519" s="222">
        <f t="shared" si="175"/>
        <v>0</v>
      </c>
      <c r="AG519" s="222">
        <f t="shared" si="176"/>
        <v>0</v>
      </c>
      <c r="AH519" s="222">
        <f t="shared" si="177"/>
        <v>0</v>
      </c>
      <c r="AI519" s="222">
        <f t="shared" si="178"/>
        <v>0</v>
      </c>
      <c r="AJ519" s="222">
        <f t="shared" si="179"/>
        <v>0</v>
      </c>
      <c r="AK519" s="222">
        <f t="shared" si="180"/>
        <v>0</v>
      </c>
      <c r="AL519" s="5">
        <f t="shared" si="199"/>
        <v>0</v>
      </c>
      <c r="AM519" s="5">
        <f t="shared" si="200"/>
        <v>0</v>
      </c>
      <c r="AN519" s="5">
        <f t="shared" si="201"/>
        <v>0</v>
      </c>
      <c r="AO519" s="5">
        <f t="shared" si="202"/>
        <v>0</v>
      </c>
      <c r="AP519" s="5">
        <f t="shared" si="203"/>
        <v>0</v>
      </c>
      <c r="AQ519" s="221">
        <f t="shared" si="204"/>
        <v>0</v>
      </c>
      <c r="AR519" s="86"/>
    </row>
    <row r="520" spans="1:44" s="22" customFormat="1" ht="24.75" customHeight="1" x14ac:dyDescent="0.25">
      <c r="A520" s="13"/>
      <c r="B520" s="300" t="s">
        <v>228</v>
      </c>
      <c r="C520" s="267" t="s">
        <v>259</v>
      </c>
      <c r="D520" s="13"/>
      <c r="E520" s="13"/>
      <c r="F520" s="13" t="s">
        <v>1824</v>
      </c>
      <c r="G520" s="271">
        <v>0</v>
      </c>
      <c r="H520" s="271">
        <v>0</v>
      </c>
      <c r="I520" s="271">
        <v>5.0000000000000001E-3</v>
      </c>
      <c r="J520" s="271">
        <v>1.4999999999999999E-2</v>
      </c>
      <c r="K520" s="272">
        <v>0.05</v>
      </c>
      <c r="L520" s="146">
        <v>0</v>
      </c>
      <c r="M520" s="146">
        <v>0</v>
      </c>
      <c r="N520" s="146">
        <v>0</v>
      </c>
      <c r="O520" s="146">
        <v>0</v>
      </c>
      <c r="P520" s="146">
        <v>0</v>
      </c>
      <c r="Q520" s="146">
        <v>0</v>
      </c>
      <c r="R520" s="146">
        <v>0</v>
      </c>
      <c r="S520" s="146">
        <v>0</v>
      </c>
      <c r="T520" s="146">
        <v>0</v>
      </c>
      <c r="U520" s="146">
        <v>0</v>
      </c>
      <c r="V520" s="146">
        <v>0</v>
      </c>
      <c r="W520" s="146">
        <v>0</v>
      </c>
      <c r="X520" s="146">
        <v>0</v>
      </c>
      <c r="Y520" s="225">
        <v>43.32</v>
      </c>
      <c r="Z520" s="222">
        <f t="shared" si="181"/>
        <v>0</v>
      </c>
      <c r="AA520" s="222">
        <f t="shared" si="182"/>
        <v>0</v>
      </c>
      <c r="AB520" s="222">
        <f t="shared" si="183"/>
        <v>0.21660000000000001</v>
      </c>
      <c r="AC520" s="222">
        <f t="shared" si="184"/>
        <v>0.64979999999999993</v>
      </c>
      <c r="AD520" s="222">
        <f t="shared" si="185"/>
        <v>2.1659999999999999</v>
      </c>
      <c r="AE520" s="222">
        <f t="shared" si="186"/>
        <v>0</v>
      </c>
      <c r="AF520" s="222">
        <f t="shared" si="175"/>
        <v>0</v>
      </c>
      <c r="AG520" s="222">
        <f t="shared" si="176"/>
        <v>0</v>
      </c>
      <c r="AH520" s="222">
        <f t="shared" si="177"/>
        <v>0</v>
      </c>
      <c r="AI520" s="222">
        <f t="shared" si="178"/>
        <v>0</v>
      </c>
      <c r="AJ520" s="222">
        <f t="shared" si="179"/>
        <v>0</v>
      </c>
      <c r="AK520" s="222">
        <f t="shared" si="180"/>
        <v>0</v>
      </c>
      <c r="AL520" s="5">
        <f t="shared" si="199"/>
        <v>0</v>
      </c>
      <c r="AM520" s="5">
        <f t="shared" si="200"/>
        <v>0</v>
      </c>
      <c r="AN520" s="5">
        <f t="shared" si="201"/>
        <v>0</v>
      </c>
      <c r="AO520" s="5">
        <f t="shared" si="202"/>
        <v>0</v>
      </c>
      <c r="AP520" s="5">
        <f t="shared" si="203"/>
        <v>0</v>
      </c>
      <c r="AQ520" s="221">
        <f t="shared" si="204"/>
        <v>0</v>
      </c>
      <c r="AR520" s="86"/>
    </row>
    <row r="521" spans="1:44" s="22" customFormat="1" ht="24.75" customHeight="1" x14ac:dyDescent="0.25">
      <c r="A521" s="13"/>
      <c r="B521" s="300" t="s">
        <v>638</v>
      </c>
      <c r="C521" s="267" t="s">
        <v>260</v>
      </c>
      <c r="D521" s="13"/>
      <c r="E521" s="13" t="s">
        <v>639</v>
      </c>
      <c r="F521" s="13" t="s">
        <v>1824</v>
      </c>
      <c r="G521" s="271">
        <v>0</v>
      </c>
      <c r="H521" s="271">
        <v>0</v>
      </c>
      <c r="I521" s="271">
        <v>0.03</v>
      </c>
      <c r="J521" s="271">
        <v>0.15</v>
      </c>
      <c r="K521" s="272">
        <v>0.5</v>
      </c>
      <c r="L521" s="146">
        <v>0</v>
      </c>
      <c r="M521" s="146">
        <v>0</v>
      </c>
      <c r="N521" s="146">
        <v>0</v>
      </c>
      <c r="O521" s="146">
        <v>0</v>
      </c>
      <c r="P521" s="146">
        <v>0</v>
      </c>
      <c r="Q521" s="146">
        <v>0</v>
      </c>
      <c r="R521" s="146">
        <v>0</v>
      </c>
      <c r="S521" s="146">
        <v>0</v>
      </c>
      <c r="T521" s="146">
        <v>0</v>
      </c>
      <c r="U521" s="146">
        <v>0</v>
      </c>
      <c r="V521" s="146">
        <v>0</v>
      </c>
      <c r="W521" s="146">
        <v>0</v>
      </c>
      <c r="X521" s="146">
        <v>0</v>
      </c>
      <c r="Y521" s="225">
        <v>43.32</v>
      </c>
      <c r="Z521" s="222">
        <f t="shared" si="181"/>
        <v>0</v>
      </c>
      <c r="AA521" s="222">
        <f t="shared" si="182"/>
        <v>0</v>
      </c>
      <c r="AB521" s="222">
        <f t="shared" si="183"/>
        <v>1.2995999999999999</v>
      </c>
      <c r="AC521" s="222">
        <f t="shared" si="184"/>
        <v>6.4980000000000002</v>
      </c>
      <c r="AD521" s="222">
        <f t="shared" si="185"/>
        <v>21.66</v>
      </c>
      <c r="AE521" s="222">
        <f t="shared" si="186"/>
        <v>0</v>
      </c>
      <c r="AF521" s="222">
        <f t="shared" si="175"/>
        <v>0</v>
      </c>
      <c r="AG521" s="222">
        <f t="shared" si="176"/>
        <v>0</v>
      </c>
      <c r="AH521" s="222">
        <f t="shared" si="177"/>
        <v>0</v>
      </c>
      <c r="AI521" s="222">
        <f t="shared" si="178"/>
        <v>0</v>
      </c>
      <c r="AJ521" s="222">
        <f t="shared" si="179"/>
        <v>0</v>
      </c>
      <c r="AK521" s="222">
        <f t="shared" si="180"/>
        <v>0</v>
      </c>
      <c r="AL521" s="5">
        <f t="shared" si="199"/>
        <v>0</v>
      </c>
      <c r="AM521" s="5">
        <f t="shared" si="200"/>
        <v>0</v>
      </c>
      <c r="AN521" s="5">
        <f t="shared" si="201"/>
        <v>0</v>
      </c>
      <c r="AO521" s="5">
        <f t="shared" si="202"/>
        <v>0</v>
      </c>
      <c r="AP521" s="5">
        <f t="shared" si="203"/>
        <v>0</v>
      </c>
      <c r="AQ521" s="221">
        <f t="shared" si="204"/>
        <v>0</v>
      </c>
      <c r="AR521" s="86"/>
    </row>
    <row r="522" spans="1:44" s="22" customFormat="1" ht="24.75" customHeight="1" x14ac:dyDescent="0.25">
      <c r="A522" s="13"/>
      <c r="B522" s="268" t="s">
        <v>257</v>
      </c>
      <c r="C522" s="267" t="s">
        <v>258</v>
      </c>
      <c r="D522" s="13"/>
      <c r="E522" s="13"/>
      <c r="F522" s="13" t="s">
        <v>1824</v>
      </c>
      <c r="G522" s="271">
        <v>0</v>
      </c>
      <c r="H522" s="271">
        <v>0</v>
      </c>
      <c r="I522" s="271">
        <v>0</v>
      </c>
      <c r="J522" s="271">
        <v>0.12</v>
      </c>
      <c r="K522" s="272">
        <v>0.35</v>
      </c>
      <c r="L522" s="146">
        <v>0</v>
      </c>
      <c r="M522" s="146">
        <v>0</v>
      </c>
      <c r="N522" s="146">
        <v>0</v>
      </c>
      <c r="O522" s="146">
        <v>0</v>
      </c>
      <c r="P522" s="146">
        <v>0</v>
      </c>
      <c r="Q522" s="146">
        <v>0</v>
      </c>
      <c r="R522" s="146">
        <v>0</v>
      </c>
      <c r="S522" s="146">
        <v>0</v>
      </c>
      <c r="T522" s="146">
        <v>0</v>
      </c>
      <c r="U522" s="146">
        <v>0</v>
      </c>
      <c r="V522" s="146">
        <v>0</v>
      </c>
      <c r="W522" s="146">
        <v>0</v>
      </c>
      <c r="X522" s="146">
        <v>0</v>
      </c>
      <c r="Y522" s="222">
        <v>180.11</v>
      </c>
      <c r="Z522" s="222">
        <f t="shared" si="181"/>
        <v>0</v>
      </c>
      <c r="AA522" s="222">
        <f t="shared" si="182"/>
        <v>0</v>
      </c>
      <c r="AB522" s="222">
        <f t="shared" si="183"/>
        <v>0</v>
      </c>
      <c r="AC522" s="222">
        <f t="shared" si="184"/>
        <v>21.613199999999999</v>
      </c>
      <c r="AD522" s="222">
        <f t="shared" si="185"/>
        <v>63.038499999999999</v>
      </c>
      <c r="AE522" s="222">
        <f t="shared" si="186"/>
        <v>0</v>
      </c>
      <c r="AF522" s="222">
        <f t="shared" si="175"/>
        <v>0</v>
      </c>
      <c r="AG522" s="222">
        <f t="shared" si="176"/>
        <v>0</v>
      </c>
      <c r="AH522" s="222">
        <f t="shared" si="177"/>
        <v>0</v>
      </c>
      <c r="AI522" s="222">
        <f t="shared" si="178"/>
        <v>0</v>
      </c>
      <c r="AJ522" s="222">
        <f t="shared" si="179"/>
        <v>0</v>
      </c>
      <c r="AK522" s="222">
        <f t="shared" si="180"/>
        <v>0</v>
      </c>
      <c r="AL522" s="5">
        <f t="shared" si="199"/>
        <v>0</v>
      </c>
      <c r="AM522" s="5">
        <f t="shared" si="200"/>
        <v>0</v>
      </c>
      <c r="AN522" s="5">
        <f t="shared" si="201"/>
        <v>0</v>
      </c>
      <c r="AO522" s="5">
        <f t="shared" si="202"/>
        <v>0</v>
      </c>
      <c r="AP522" s="5">
        <f t="shared" si="203"/>
        <v>0</v>
      </c>
      <c r="AQ522" s="221">
        <f t="shared" si="204"/>
        <v>0</v>
      </c>
      <c r="AR522" s="86"/>
    </row>
    <row r="523" spans="1:44" s="30" customFormat="1" ht="24.75" customHeight="1" x14ac:dyDescent="0.25">
      <c r="A523" s="51"/>
      <c r="B523" s="29" t="s">
        <v>1191</v>
      </c>
      <c r="C523" s="29"/>
      <c r="D523" s="29"/>
      <c r="E523" s="29"/>
      <c r="F523" s="29"/>
      <c r="G523" s="29"/>
      <c r="H523" s="29"/>
      <c r="I523" s="29"/>
      <c r="J523" s="29"/>
      <c r="K523" s="29"/>
      <c r="L523" s="148"/>
      <c r="M523" s="29"/>
      <c r="N523" s="29"/>
      <c r="O523" s="29"/>
      <c r="P523" s="29"/>
      <c r="Q523" s="29"/>
      <c r="R523" s="148"/>
      <c r="S523" s="29"/>
      <c r="T523" s="29"/>
      <c r="U523" s="29"/>
      <c r="V523" s="29"/>
      <c r="W523" s="29"/>
      <c r="X523" s="148"/>
      <c r="Y523" s="234"/>
      <c r="Z523" s="222">
        <f t="shared" si="181"/>
        <v>0</v>
      </c>
      <c r="AA523" s="222">
        <f t="shared" si="182"/>
        <v>0</v>
      </c>
      <c r="AB523" s="222">
        <f t="shared" si="183"/>
        <v>0</v>
      </c>
      <c r="AC523" s="222">
        <f t="shared" si="184"/>
        <v>0</v>
      </c>
      <c r="AD523" s="222">
        <f t="shared" si="185"/>
        <v>0</v>
      </c>
      <c r="AE523" s="222">
        <f t="shared" si="186"/>
        <v>0</v>
      </c>
      <c r="AF523" s="222">
        <f t="shared" si="175"/>
        <v>0</v>
      </c>
      <c r="AG523" s="222">
        <f t="shared" si="176"/>
        <v>0</v>
      </c>
      <c r="AH523" s="222">
        <f t="shared" si="177"/>
        <v>0</v>
      </c>
      <c r="AI523" s="222">
        <f t="shared" si="178"/>
        <v>0</v>
      </c>
      <c r="AJ523" s="222">
        <f t="shared" si="179"/>
        <v>0</v>
      </c>
      <c r="AK523" s="222">
        <f t="shared" si="180"/>
        <v>0</v>
      </c>
      <c r="AL523" s="5"/>
      <c r="AM523" s="5"/>
      <c r="AN523" s="5"/>
      <c r="AO523" s="5"/>
      <c r="AP523" s="5"/>
      <c r="AQ523" s="221"/>
      <c r="AR523" s="168"/>
    </row>
    <row r="524" spans="1:44" s="34" customFormat="1" ht="24.75" customHeight="1" x14ac:dyDescent="0.25">
      <c r="A524" s="24">
        <v>3187171064</v>
      </c>
      <c r="B524" s="32" t="s">
        <v>1195</v>
      </c>
      <c r="C524" s="33" t="s">
        <v>812</v>
      </c>
      <c r="D524" s="14"/>
      <c r="E524" s="14"/>
      <c r="F524" s="14" t="s">
        <v>1824</v>
      </c>
      <c r="G524" s="135">
        <v>0</v>
      </c>
      <c r="H524" s="135">
        <v>0</v>
      </c>
      <c r="I524" s="135">
        <v>0</v>
      </c>
      <c r="J524" s="135">
        <v>0.05</v>
      </c>
      <c r="K524" s="93">
        <v>0.1</v>
      </c>
      <c r="L524" s="148">
        <v>0</v>
      </c>
      <c r="M524" s="27">
        <v>0</v>
      </c>
      <c r="N524" s="27">
        <v>0</v>
      </c>
      <c r="O524" s="27">
        <v>0</v>
      </c>
      <c r="P524" s="27">
        <v>0</v>
      </c>
      <c r="Q524" s="27">
        <v>0.08</v>
      </c>
      <c r="R524" s="148">
        <v>0.1</v>
      </c>
      <c r="S524" s="27">
        <v>0</v>
      </c>
      <c r="T524" s="27">
        <v>0</v>
      </c>
      <c r="U524" s="27">
        <v>0</v>
      </c>
      <c r="V524" s="27">
        <v>0</v>
      </c>
      <c r="W524" s="27">
        <v>0.03</v>
      </c>
      <c r="X524" s="27">
        <v>0.04</v>
      </c>
      <c r="Y524" s="222">
        <v>11949.15</v>
      </c>
      <c r="Z524" s="222">
        <f>Y524*G524</f>
        <v>0</v>
      </c>
      <c r="AA524" s="222">
        <f>Y524*H524</f>
        <v>0</v>
      </c>
      <c r="AB524" s="222">
        <f>Y524*I524</f>
        <v>0</v>
      </c>
      <c r="AC524" s="222">
        <f>Y524*J524</f>
        <v>597.45749999999998</v>
      </c>
      <c r="AD524" s="222">
        <f>Y524*K524</f>
        <v>1194.915</v>
      </c>
      <c r="AE524" s="222">
        <f>Y524*L524</f>
        <v>0</v>
      </c>
      <c r="AF524" s="222">
        <f>Y524*M524</f>
        <v>0</v>
      </c>
      <c r="AG524" s="222">
        <f>Y524*N524</f>
        <v>0</v>
      </c>
      <c r="AH524" s="222">
        <f>Y524*O524</f>
        <v>0</v>
      </c>
      <c r="AI524" s="222">
        <f>Y524*P524</f>
        <v>0</v>
      </c>
      <c r="AJ524" s="222">
        <f>Y524*Q524</f>
        <v>955.93200000000002</v>
      </c>
      <c r="AK524" s="222">
        <f>Y524*R524</f>
        <v>1194.915</v>
      </c>
      <c r="AL524" s="5">
        <f>Y524*S524</f>
        <v>0</v>
      </c>
      <c r="AM524" s="5">
        <f>Y524*T524</f>
        <v>0</v>
      </c>
      <c r="AN524" s="5">
        <f>Y524*U524</f>
        <v>0</v>
      </c>
      <c r="AO524" s="5">
        <f>Y524*V524</f>
        <v>0</v>
      </c>
      <c r="AP524" s="5">
        <f>Y524*W524</f>
        <v>358.47449999999998</v>
      </c>
      <c r="AQ524" s="221">
        <f>Y524*X524</f>
        <v>477.96600000000001</v>
      </c>
      <c r="AR524" s="169"/>
    </row>
    <row r="525" spans="1:44" s="22" customFormat="1" ht="24.75" customHeight="1" x14ac:dyDescent="0.25">
      <c r="A525" s="24" t="s">
        <v>2386</v>
      </c>
      <c r="B525" s="25" t="s">
        <v>1192</v>
      </c>
      <c r="C525" s="14" t="s">
        <v>811</v>
      </c>
      <c r="D525" s="14"/>
      <c r="E525" s="14"/>
      <c r="F525" s="14" t="s">
        <v>1824</v>
      </c>
      <c r="G525" s="135">
        <v>0</v>
      </c>
      <c r="H525" s="135">
        <v>0</v>
      </c>
      <c r="I525" s="135">
        <v>0</v>
      </c>
      <c r="J525" s="135">
        <v>0</v>
      </c>
      <c r="K525" s="93">
        <v>1.2</v>
      </c>
      <c r="L525" s="148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0.9</v>
      </c>
      <c r="R525" s="148">
        <v>1</v>
      </c>
      <c r="S525" s="27">
        <v>0</v>
      </c>
      <c r="T525" s="27">
        <v>0</v>
      </c>
      <c r="U525" s="27">
        <v>0</v>
      </c>
      <c r="V525" s="27">
        <v>0</v>
      </c>
      <c r="W525" s="27">
        <v>0.9</v>
      </c>
      <c r="X525" s="148">
        <v>1</v>
      </c>
      <c r="Y525" s="222">
        <v>500</v>
      </c>
      <c r="Z525" s="222">
        <f t="shared" si="181"/>
        <v>0</v>
      </c>
      <c r="AA525" s="222">
        <f t="shared" si="182"/>
        <v>0</v>
      </c>
      <c r="AB525" s="222">
        <f t="shared" si="183"/>
        <v>0</v>
      </c>
      <c r="AC525" s="222">
        <f t="shared" si="184"/>
        <v>0</v>
      </c>
      <c r="AD525" s="222">
        <f t="shared" si="185"/>
        <v>600</v>
      </c>
      <c r="AE525" s="222">
        <f t="shared" si="186"/>
        <v>0</v>
      </c>
      <c r="AF525" s="222">
        <f t="shared" si="175"/>
        <v>0</v>
      </c>
      <c r="AG525" s="222">
        <f t="shared" si="176"/>
        <v>0</v>
      </c>
      <c r="AH525" s="222">
        <f t="shared" si="177"/>
        <v>0</v>
      </c>
      <c r="AI525" s="222">
        <f t="shared" si="178"/>
        <v>0</v>
      </c>
      <c r="AJ525" s="222">
        <f t="shared" si="179"/>
        <v>450</v>
      </c>
      <c r="AK525" s="222">
        <f t="shared" si="180"/>
        <v>500</v>
      </c>
      <c r="AL525" s="5">
        <f t="shared" ref="AL525:AL531" si="205">Y525*S525</f>
        <v>0</v>
      </c>
      <c r="AM525" s="5">
        <f t="shared" ref="AM525:AM531" si="206">Y525*T525</f>
        <v>0</v>
      </c>
      <c r="AN525" s="5">
        <f t="shared" ref="AN525:AN531" si="207">Y525*U525</f>
        <v>0</v>
      </c>
      <c r="AO525" s="5">
        <f t="shared" ref="AO525:AO531" si="208">Y525*V525</f>
        <v>0</v>
      </c>
      <c r="AP525" s="5">
        <f t="shared" ref="AP525:AP531" si="209">Y525*W525</f>
        <v>450</v>
      </c>
      <c r="AQ525" s="221">
        <f t="shared" ref="AQ525:AQ531" si="210">Y525*X525</f>
        <v>500</v>
      </c>
      <c r="AR525" s="86"/>
    </row>
    <row r="526" spans="1:44" s="22" customFormat="1" ht="24.75" customHeight="1" x14ac:dyDescent="0.25">
      <c r="A526" s="24">
        <v>3187171465</v>
      </c>
      <c r="B526" s="25" t="s">
        <v>1193</v>
      </c>
      <c r="C526" s="14" t="s">
        <v>1194</v>
      </c>
      <c r="D526" s="14"/>
      <c r="E526" s="14"/>
      <c r="F526" s="14" t="s">
        <v>1824</v>
      </c>
      <c r="G526" s="135">
        <v>0</v>
      </c>
      <c r="H526" s="135">
        <v>0</v>
      </c>
      <c r="I526" s="135">
        <v>0</v>
      </c>
      <c r="J526" s="135">
        <v>0</v>
      </c>
      <c r="K526" s="93">
        <v>0.18</v>
      </c>
      <c r="L526" s="148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0.28000000000000003</v>
      </c>
      <c r="R526" s="148">
        <v>0.3</v>
      </c>
      <c r="S526" s="27">
        <v>0</v>
      </c>
      <c r="T526" s="27">
        <v>0</v>
      </c>
      <c r="U526" s="27">
        <v>0</v>
      </c>
      <c r="V526" s="27">
        <v>0</v>
      </c>
      <c r="W526" s="27">
        <v>0.28000000000000003</v>
      </c>
      <c r="X526" s="27">
        <v>0.28000000000000003</v>
      </c>
      <c r="Y526" s="222">
        <v>470</v>
      </c>
      <c r="Z526" s="222">
        <f t="shared" si="181"/>
        <v>0</v>
      </c>
      <c r="AA526" s="222">
        <f t="shared" si="182"/>
        <v>0</v>
      </c>
      <c r="AB526" s="222">
        <f t="shared" si="183"/>
        <v>0</v>
      </c>
      <c r="AC526" s="222">
        <f t="shared" si="184"/>
        <v>0</v>
      </c>
      <c r="AD526" s="222">
        <f t="shared" si="185"/>
        <v>84.6</v>
      </c>
      <c r="AE526" s="222">
        <f t="shared" si="186"/>
        <v>0</v>
      </c>
      <c r="AF526" s="222">
        <f t="shared" si="175"/>
        <v>0</v>
      </c>
      <c r="AG526" s="222">
        <f t="shared" si="176"/>
        <v>0</v>
      </c>
      <c r="AH526" s="222">
        <f t="shared" si="177"/>
        <v>0</v>
      </c>
      <c r="AI526" s="222">
        <f t="shared" si="178"/>
        <v>0</v>
      </c>
      <c r="AJ526" s="222">
        <f t="shared" si="179"/>
        <v>131.60000000000002</v>
      </c>
      <c r="AK526" s="222">
        <f t="shared" si="180"/>
        <v>141</v>
      </c>
      <c r="AL526" s="5">
        <f t="shared" si="205"/>
        <v>0</v>
      </c>
      <c r="AM526" s="5">
        <f t="shared" si="206"/>
        <v>0</v>
      </c>
      <c r="AN526" s="5">
        <f t="shared" si="207"/>
        <v>0</v>
      </c>
      <c r="AO526" s="5">
        <f t="shared" si="208"/>
        <v>0</v>
      </c>
      <c r="AP526" s="5">
        <f t="shared" si="209"/>
        <v>131.60000000000002</v>
      </c>
      <c r="AQ526" s="221">
        <f t="shared" si="210"/>
        <v>131.60000000000002</v>
      </c>
      <c r="AR526" s="86"/>
    </row>
    <row r="527" spans="1:44" s="34" customFormat="1" ht="24.75" customHeight="1" x14ac:dyDescent="0.25">
      <c r="A527" s="24"/>
      <c r="B527" s="268" t="s">
        <v>1191</v>
      </c>
      <c r="C527" s="267" t="s">
        <v>262</v>
      </c>
      <c r="D527" s="219"/>
      <c r="E527" s="14"/>
      <c r="F527" s="14" t="s">
        <v>1824</v>
      </c>
      <c r="G527" s="135">
        <v>0</v>
      </c>
      <c r="H527" s="135">
        <v>0</v>
      </c>
      <c r="I527" s="135">
        <v>0</v>
      </c>
      <c r="J527" s="135">
        <v>0</v>
      </c>
      <c r="K527" s="93">
        <v>0.15</v>
      </c>
      <c r="L527" s="148">
        <v>0</v>
      </c>
      <c r="M527" s="148">
        <v>0</v>
      </c>
      <c r="N527" s="148">
        <v>0</v>
      </c>
      <c r="O527" s="148">
        <v>0</v>
      </c>
      <c r="P527" s="148">
        <v>0</v>
      </c>
      <c r="Q527" s="148">
        <v>0</v>
      </c>
      <c r="R527" s="148">
        <v>0</v>
      </c>
      <c r="S527" s="148">
        <v>0</v>
      </c>
      <c r="T527" s="148">
        <v>0</v>
      </c>
      <c r="U527" s="148">
        <v>0</v>
      </c>
      <c r="V527" s="148">
        <v>0</v>
      </c>
      <c r="W527" s="148">
        <v>0</v>
      </c>
      <c r="X527" s="148">
        <v>0</v>
      </c>
      <c r="Y527" s="222">
        <v>48500</v>
      </c>
      <c r="Z527" s="222">
        <f t="shared" si="181"/>
        <v>0</v>
      </c>
      <c r="AA527" s="222">
        <f t="shared" si="182"/>
        <v>0</v>
      </c>
      <c r="AB527" s="222">
        <f t="shared" si="183"/>
        <v>0</v>
      </c>
      <c r="AC527" s="222">
        <f t="shared" si="184"/>
        <v>0</v>
      </c>
      <c r="AD527" s="222">
        <f t="shared" si="185"/>
        <v>7275</v>
      </c>
      <c r="AE527" s="222">
        <f t="shared" si="186"/>
        <v>0</v>
      </c>
      <c r="AF527" s="222">
        <f t="shared" ref="AF527:AF591" si="211">Y527*M527</f>
        <v>0</v>
      </c>
      <c r="AG527" s="222">
        <f t="shared" ref="AG527:AG591" si="212">Y527*N527</f>
        <v>0</v>
      </c>
      <c r="AH527" s="222">
        <f t="shared" ref="AH527:AH591" si="213">Y527*O527</f>
        <v>0</v>
      </c>
      <c r="AI527" s="222">
        <f t="shared" ref="AI527:AI591" si="214">Y527*P527</f>
        <v>0</v>
      </c>
      <c r="AJ527" s="222">
        <f t="shared" ref="AJ527:AJ591" si="215">Y527*Q527</f>
        <v>0</v>
      </c>
      <c r="AK527" s="222">
        <f t="shared" ref="AK527:AK591" si="216">Y527*R527</f>
        <v>0</v>
      </c>
      <c r="AL527" s="5">
        <f t="shared" si="205"/>
        <v>0</v>
      </c>
      <c r="AM527" s="5">
        <f t="shared" si="206"/>
        <v>0</v>
      </c>
      <c r="AN527" s="5">
        <f t="shared" si="207"/>
        <v>0</v>
      </c>
      <c r="AO527" s="5">
        <f t="shared" si="208"/>
        <v>0</v>
      </c>
      <c r="AP527" s="5">
        <f t="shared" si="209"/>
        <v>0</v>
      </c>
      <c r="AQ527" s="221">
        <f t="shared" si="210"/>
        <v>0</v>
      </c>
      <c r="AR527" s="169"/>
    </row>
    <row r="528" spans="1:44" s="34" customFormat="1" ht="24.75" customHeight="1" x14ac:dyDescent="0.25">
      <c r="A528" s="24"/>
      <c r="B528" s="268" t="s">
        <v>641</v>
      </c>
      <c r="C528" s="267" t="s">
        <v>263</v>
      </c>
      <c r="D528" s="219"/>
      <c r="E528" s="14" t="s">
        <v>642</v>
      </c>
      <c r="F528" s="14" t="s">
        <v>1824</v>
      </c>
      <c r="G528" s="135">
        <v>0</v>
      </c>
      <c r="H528" s="135">
        <v>0</v>
      </c>
      <c r="I528" s="135">
        <v>0</v>
      </c>
      <c r="J528" s="135">
        <v>0</v>
      </c>
      <c r="K528" s="93">
        <v>0.24</v>
      </c>
      <c r="L528" s="148">
        <v>0</v>
      </c>
      <c r="M528" s="148">
        <v>0</v>
      </c>
      <c r="N528" s="148">
        <v>0</v>
      </c>
      <c r="O528" s="148">
        <v>0</v>
      </c>
      <c r="P528" s="148">
        <v>0</v>
      </c>
      <c r="Q528" s="148">
        <v>0</v>
      </c>
      <c r="R528" s="148">
        <v>0</v>
      </c>
      <c r="S528" s="148">
        <v>0</v>
      </c>
      <c r="T528" s="148">
        <v>0</v>
      </c>
      <c r="U528" s="148">
        <v>0</v>
      </c>
      <c r="V528" s="148">
        <v>0</v>
      </c>
      <c r="W528" s="148">
        <v>0</v>
      </c>
      <c r="X528" s="148">
        <v>0</v>
      </c>
      <c r="Y528" s="222">
        <v>526.82000000000005</v>
      </c>
      <c r="Z528" s="222">
        <f t="shared" si="181"/>
        <v>0</v>
      </c>
      <c r="AA528" s="222">
        <f t="shared" si="182"/>
        <v>0</v>
      </c>
      <c r="AB528" s="222">
        <f t="shared" si="183"/>
        <v>0</v>
      </c>
      <c r="AC528" s="222">
        <f t="shared" si="184"/>
        <v>0</v>
      </c>
      <c r="AD528" s="222">
        <f t="shared" si="185"/>
        <v>126.43680000000001</v>
      </c>
      <c r="AE528" s="222">
        <f t="shared" si="186"/>
        <v>0</v>
      </c>
      <c r="AF528" s="222">
        <f t="shared" si="211"/>
        <v>0</v>
      </c>
      <c r="AG528" s="222">
        <f t="shared" si="212"/>
        <v>0</v>
      </c>
      <c r="AH528" s="222">
        <f t="shared" si="213"/>
        <v>0</v>
      </c>
      <c r="AI528" s="222">
        <f t="shared" si="214"/>
        <v>0</v>
      </c>
      <c r="AJ528" s="222">
        <f t="shared" si="215"/>
        <v>0</v>
      </c>
      <c r="AK528" s="222">
        <f t="shared" si="216"/>
        <v>0</v>
      </c>
      <c r="AL528" s="5">
        <f t="shared" si="205"/>
        <v>0</v>
      </c>
      <c r="AM528" s="5">
        <f t="shared" si="206"/>
        <v>0</v>
      </c>
      <c r="AN528" s="5">
        <f t="shared" si="207"/>
        <v>0</v>
      </c>
      <c r="AO528" s="5">
        <f t="shared" si="208"/>
        <v>0</v>
      </c>
      <c r="AP528" s="5">
        <f t="shared" si="209"/>
        <v>0</v>
      </c>
      <c r="AQ528" s="221">
        <f t="shared" si="210"/>
        <v>0</v>
      </c>
      <c r="AR528" s="169"/>
    </row>
    <row r="529" spans="1:44" s="34" customFormat="1" ht="24.75" customHeight="1" x14ac:dyDescent="0.25">
      <c r="A529" s="24"/>
      <c r="B529" s="268" t="s">
        <v>643</v>
      </c>
      <c r="C529" s="267" t="s">
        <v>264</v>
      </c>
      <c r="D529" s="219"/>
      <c r="E529" s="14" t="s">
        <v>644</v>
      </c>
      <c r="F529" s="14" t="s">
        <v>1824</v>
      </c>
      <c r="G529" s="135">
        <v>0</v>
      </c>
      <c r="H529" s="135">
        <v>0</v>
      </c>
      <c r="I529" s="135">
        <v>0</v>
      </c>
      <c r="J529" s="135">
        <v>0</v>
      </c>
      <c r="K529" s="93">
        <v>0.18</v>
      </c>
      <c r="L529" s="148">
        <v>0</v>
      </c>
      <c r="M529" s="148">
        <v>0</v>
      </c>
      <c r="N529" s="148">
        <v>0</v>
      </c>
      <c r="O529" s="148">
        <v>0</v>
      </c>
      <c r="P529" s="148">
        <v>0</v>
      </c>
      <c r="Q529" s="148">
        <v>0</v>
      </c>
      <c r="R529" s="148">
        <v>0</v>
      </c>
      <c r="S529" s="148">
        <v>0</v>
      </c>
      <c r="T529" s="148">
        <v>0</v>
      </c>
      <c r="U529" s="148">
        <v>0</v>
      </c>
      <c r="V529" s="148">
        <v>0</v>
      </c>
      <c r="W529" s="148">
        <v>0</v>
      </c>
      <c r="X529" s="148">
        <v>0</v>
      </c>
      <c r="Y529" s="222">
        <v>590.09</v>
      </c>
      <c r="Z529" s="222">
        <f t="shared" si="181"/>
        <v>0</v>
      </c>
      <c r="AA529" s="222">
        <f t="shared" si="182"/>
        <v>0</v>
      </c>
      <c r="AB529" s="222">
        <f t="shared" si="183"/>
        <v>0</v>
      </c>
      <c r="AC529" s="222">
        <f t="shared" si="184"/>
        <v>0</v>
      </c>
      <c r="AD529" s="222">
        <f t="shared" si="185"/>
        <v>106.2162</v>
      </c>
      <c r="AE529" s="222">
        <f t="shared" si="186"/>
        <v>0</v>
      </c>
      <c r="AF529" s="222">
        <f t="shared" si="211"/>
        <v>0</v>
      </c>
      <c r="AG529" s="222">
        <f t="shared" si="212"/>
        <v>0</v>
      </c>
      <c r="AH529" s="222">
        <f t="shared" si="213"/>
        <v>0</v>
      </c>
      <c r="AI529" s="222">
        <f t="shared" si="214"/>
        <v>0</v>
      </c>
      <c r="AJ529" s="222">
        <f t="shared" si="215"/>
        <v>0</v>
      </c>
      <c r="AK529" s="222">
        <f t="shared" si="216"/>
        <v>0</v>
      </c>
      <c r="AL529" s="5">
        <f t="shared" si="205"/>
        <v>0</v>
      </c>
      <c r="AM529" s="5">
        <f t="shared" si="206"/>
        <v>0</v>
      </c>
      <c r="AN529" s="5">
        <f t="shared" si="207"/>
        <v>0</v>
      </c>
      <c r="AO529" s="5">
        <f t="shared" si="208"/>
        <v>0</v>
      </c>
      <c r="AP529" s="5">
        <f t="shared" si="209"/>
        <v>0</v>
      </c>
      <c r="AQ529" s="221">
        <f t="shared" si="210"/>
        <v>0</v>
      </c>
      <c r="AR529" s="169"/>
    </row>
    <row r="530" spans="1:44" s="34" customFormat="1" ht="24.75" customHeight="1" x14ac:dyDescent="0.25">
      <c r="A530" s="24"/>
      <c r="B530" s="268" t="s">
        <v>643</v>
      </c>
      <c r="C530" s="267" t="s">
        <v>265</v>
      </c>
      <c r="D530" s="219"/>
      <c r="E530" s="14" t="s">
        <v>645</v>
      </c>
      <c r="F530" s="14" t="s">
        <v>1824</v>
      </c>
      <c r="G530" s="135">
        <v>0</v>
      </c>
      <c r="H530" s="135">
        <v>0</v>
      </c>
      <c r="I530" s="135">
        <v>0</v>
      </c>
      <c r="J530" s="135">
        <v>0</v>
      </c>
      <c r="K530" s="93">
        <v>0.12</v>
      </c>
      <c r="L530" s="148">
        <v>0</v>
      </c>
      <c r="M530" s="148">
        <v>0</v>
      </c>
      <c r="N530" s="148">
        <v>0</v>
      </c>
      <c r="O530" s="148">
        <v>0</v>
      </c>
      <c r="P530" s="148">
        <v>0</v>
      </c>
      <c r="Q530" s="148">
        <v>0</v>
      </c>
      <c r="R530" s="148">
        <v>0</v>
      </c>
      <c r="S530" s="148">
        <v>0</v>
      </c>
      <c r="T530" s="148">
        <v>0</v>
      </c>
      <c r="U530" s="148">
        <v>0</v>
      </c>
      <c r="V530" s="148">
        <v>0</v>
      </c>
      <c r="W530" s="148">
        <v>0</v>
      </c>
      <c r="X530" s="148">
        <v>0</v>
      </c>
      <c r="Y530" s="222">
        <v>430.99</v>
      </c>
      <c r="Z530" s="222">
        <f t="shared" si="181"/>
        <v>0</v>
      </c>
      <c r="AA530" s="222">
        <f t="shared" si="182"/>
        <v>0</v>
      </c>
      <c r="AB530" s="222">
        <f t="shared" si="183"/>
        <v>0</v>
      </c>
      <c r="AC530" s="222">
        <f t="shared" si="184"/>
        <v>0</v>
      </c>
      <c r="AD530" s="222">
        <f t="shared" si="185"/>
        <v>51.718800000000002</v>
      </c>
      <c r="AE530" s="222">
        <f t="shared" si="186"/>
        <v>0</v>
      </c>
      <c r="AF530" s="222">
        <f t="shared" si="211"/>
        <v>0</v>
      </c>
      <c r="AG530" s="222">
        <f t="shared" si="212"/>
        <v>0</v>
      </c>
      <c r="AH530" s="222">
        <f t="shared" si="213"/>
        <v>0</v>
      </c>
      <c r="AI530" s="222">
        <f t="shared" si="214"/>
        <v>0</v>
      </c>
      <c r="AJ530" s="222">
        <f t="shared" si="215"/>
        <v>0</v>
      </c>
      <c r="AK530" s="222">
        <f t="shared" si="216"/>
        <v>0</v>
      </c>
      <c r="AL530" s="5">
        <f t="shared" si="205"/>
        <v>0</v>
      </c>
      <c r="AM530" s="5">
        <f t="shared" si="206"/>
        <v>0</v>
      </c>
      <c r="AN530" s="5">
        <f t="shared" si="207"/>
        <v>0</v>
      </c>
      <c r="AO530" s="5">
        <f t="shared" si="208"/>
        <v>0</v>
      </c>
      <c r="AP530" s="5">
        <f t="shared" si="209"/>
        <v>0</v>
      </c>
      <c r="AQ530" s="221">
        <f t="shared" si="210"/>
        <v>0</v>
      </c>
      <c r="AR530" s="169"/>
    </row>
    <row r="531" spans="1:44" s="34" customFormat="1" ht="24.75" customHeight="1" x14ac:dyDescent="0.25">
      <c r="A531" s="24"/>
      <c r="B531" s="268" t="s">
        <v>261</v>
      </c>
      <c r="C531" s="267" t="s">
        <v>266</v>
      </c>
      <c r="D531" s="219"/>
      <c r="E531" s="14"/>
      <c r="F531" s="14" t="s">
        <v>1824</v>
      </c>
      <c r="G531" s="135">
        <v>0</v>
      </c>
      <c r="H531" s="135">
        <v>0</v>
      </c>
      <c r="I531" s="135">
        <v>0</v>
      </c>
      <c r="J531" s="135">
        <v>0</v>
      </c>
      <c r="K531" s="93">
        <v>0.12</v>
      </c>
      <c r="L531" s="148">
        <v>0</v>
      </c>
      <c r="M531" s="148">
        <v>0</v>
      </c>
      <c r="N531" s="148">
        <v>0</v>
      </c>
      <c r="O531" s="148">
        <v>0</v>
      </c>
      <c r="P531" s="148">
        <v>0</v>
      </c>
      <c r="Q531" s="148">
        <v>0</v>
      </c>
      <c r="R531" s="148">
        <v>0</v>
      </c>
      <c r="S531" s="148">
        <v>0</v>
      </c>
      <c r="T531" s="148">
        <v>0</v>
      </c>
      <c r="U531" s="148">
        <v>0</v>
      </c>
      <c r="V531" s="148">
        <v>0</v>
      </c>
      <c r="W531" s="148">
        <v>0</v>
      </c>
      <c r="X531" s="148">
        <v>0</v>
      </c>
      <c r="Y531" s="222">
        <v>10003.040000000001</v>
      </c>
      <c r="Z531" s="222">
        <f t="shared" si="181"/>
        <v>0</v>
      </c>
      <c r="AA531" s="222">
        <f t="shared" si="182"/>
        <v>0</v>
      </c>
      <c r="AB531" s="222">
        <f t="shared" si="183"/>
        <v>0</v>
      </c>
      <c r="AC531" s="222">
        <f t="shared" si="184"/>
        <v>0</v>
      </c>
      <c r="AD531" s="222">
        <f t="shared" si="185"/>
        <v>1200.3648000000001</v>
      </c>
      <c r="AE531" s="222">
        <f t="shared" si="186"/>
        <v>0</v>
      </c>
      <c r="AF531" s="222">
        <f t="shared" si="211"/>
        <v>0</v>
      </c>
      <c r="AG531" s="222">
        <f t="shared" si="212"/>
        <v>0</v>
      </c>
      <c r="AH531" s="222">
        <f t="shared" si="213"/>
        <v>0</v>
      </c>
      <c r="AI531" s="222">
        <f t="shared" si="214"/>
        <v>0</v>
      </c>
      <c r="AJ531" s="222">
        <f t="shared" si="215"/>
        <v>0</v>
      </c>
      <c r="AK531" s="222">
        <f t="shared" si="216"/>
        <v>0</v>
      </c>
      <c r="AL531" s="5">
        <f t="shared" si="205"/>
        <v>0</v>
      </c>
      <c r="AM531" s="5">
        <f t="shared" si="206"/>
        <v>0</v>
      </c>
      <c r="AN531" s="5">
        <f t="shared" si="207"/>
        <v>0</v>
      </c>
      <c r="AO531" s="5">
        <f t="shared" si="208"/>
        <v>0</v>
      </c>
      <c r="AP531" s="5">
        <f t="shared" si="209"/>
        <v>0</v>
      </c>
      <c r="AQ531" s="221">
        <f t="shared" si="210"/>
        <v>0</v>
      </c>
      <c r="AR531" s="169"/>
    </row>
    <row r="532" spans="1:44" s="30" customFormat="1" ht="24.75" customHeight="1" x14ac:dyDescent="0.25">
      <c r="A532" s="51"/>
      <c r="B532" s="623" t="s">
        <v>1196</v>
      </c>
      <c r="C532" s="624"/>
      <c r="D532" s="625"/>
      <c r="E532" s="29"/>
      <c r="F532" s="29"/>
      <c r="G532" s="29"/>
      <c r="H532" s="29"/>
      <c r="I532" s="29"/>
      <c r="J532" s="29"/>
      <c r="K532" s="29"/>
      <c r="L532" s="148"/>
      <c r="M532" s="29"/>
      <c r="N532" s="29"/>
      <c r="O532" s="29"/>
      <c r="P532" s="29"/>
      <c r="Q532" s="29"/>
      <c r="R532" s="148"/>
      <c r="S532" s="29"/>
      <c r="T532" s="29"/>
      <c r="U532" s="29"/>
      <c r="V532" s="29"/>
      <c r="W532" s="29"/>
      <c r="X532" s="148"/>
      <c r="Y532" s="234"/>
      <c r="Z532" s="222"/>
      <c r="AA532" s="222"/>
      <c r="AB532" s="222"/>
      <c r="AC532" s="222"/>
      <c r="AD532" s="222"/>
      <c r="AE532" s="222"/>
      <c r="AF532" s="222"/>
      <c r="AG532" s="222"/>
      <c r="AH532" s="222"/>
      <c r="AI532" s="222"/>
      <c r="AJ532" s="222"/>
      <c r="AK532" s="222"/>
      <c r="AL532" s="5"/>
      <c r="AM532" s="5"/>
      <c r="AN532" s="5"/>
      <c r="AO532" s="5"/>
      <c r="AP532" s="5"/>
      <c r="AQ532" s="221"/>
      <c r="AR532" s="168"/>
    </row>
    <row r="533" spans="1:44" s="22" customFormat="1" ht="24.75" customHeight="1" x14ac:dyDescent="0.25">
      <c r="A533" s="24">
        <v>3187172414</v>
      </c>
      <c r="B533" s="25" t="s">
        <v>1197</v>
      </c>
      <c r="C533" s="14" t="s">
        <v>1198</v>
      </c>
      <c r="D533" s="14"/>
      <c r="E533" s="14"/>
      <c r="F533" s="14" t="s">
        <v>1824</v>
      </c>
      <c r="G533" s="135">
        <v>0</v>
      </c>
      <c r="H533" s="135">
        <v>0</v>
      </c>
      <c r="I533" s="135">
        <v>0</v>
      </c>
      <c r="J533" s="135">
        <v>0</v>
      </c>
      <c r="K533" s="93">
        <v>0.04</v>
      </c>
      <c r="L533" s="148">
        <v>0</v>
      </c>
      <c r="M533" s="27">
        <v>0</v>
      </c>
      <c r="N533" s="27">
        <v>0</v>
      </c>
      <c r="O533" s="27">
        <v>0</v>
      </c>
      <c r="P533" s="27">
        <v>0</v>
      </c>
      <c r="Q533" s="27">
        <v>0.2</v>
      </c>
      <c r="R533" s="148">
        <v>0.3</v>
      </c>
      <c r="S533" s="27">
        <v>0</v>
      </c>
      <c r="T533" s="27">
        <v>0</v>
      </c>
      <c r="U533" s="27">
        <v>0</v>
      </c>
      <c r="V533" s="27">
        <v>0</v>
      </c>
      <c r="W533" s="27">
        <v>0.13</v>
      </c>
      <c r="X533" s="27">
        <v>0.14000000000000001</v>
      </c>
      <c r="Y533" s="222">
        <v>1552.69</v>
      </c>
      <c r="Z533" s="222">
        <f t="shared" si="181"/>
        <v>0</v>
      </c>
      <c r="AA533" s="222">
        <f t="shared" si="182"/>
        <v>0</v>
      </c>
      <c r="AB533" s="222">
        <f t="shared" si="183"/>
        <v>0</v>
      </c>
      <c r="AC533" s="222">
        <f t="shared" si="184"/>
        <v>0</v>
      </c>
      <c r="AD533" s="222">
        <f t="shared" si="185"/>
        <v>62.107600000000005</v>
      </c>
      <c r="AE533" s="222">
        <f t="shared" si="186"/>
        <v>0</v>
      </c>
      <c r="AF533" s="222">
        <f t="shared" si="211"/>
        <v>0</v>
      </c>
      <c r="AG533" s="222">
        <f t="shared" si="212"/>
        <v>0</v>
      </c>
      <c r="AH533" s="222">
        <f t="shared" si="213"/>
        <v>0</v>
      </c>
      <c r="AI533" s="222">
        <f t="shared" si="214"/>
        <v>0</v>
      </c>
      <c r="AJ533" s="222">
        <f t="shared" si="215"/>
        <v>310.53800000000001</v>
      </c>
      <c r="AK533" s="222">
        <f t="shared" si="216"/>
        <v>465.80700000000002</v>
      </c>
      <c r="AL533" s="5">
        <f t="shared" ref="AL533:AL539" si="217">Y533*S533</f>
        <v>0</v>
      </c>
      <c r="AM533" s="5">
        <f t="shared" ref="AM533:AM539" si="218">Y533*T533</f>
        <v>0</v>
      </c>
      <c r="AN533" s="5">
        <f t="shared" ref="AN533:AN539" si="219">Y533*U533</f>
        <v>0</v>
      </c>
      <c r="AO533" s="5">
        <f t="shared" ref="AO533:AO539" si="220">Y533*V533</f>
        <v>0</v>
      </c>
      <c r="AP533" s="5">
        <f t="shared" ref="AP533:AP539" si="221">Y533*W533</f>
        <v>201.84970000000001</v>
      </c>
      <c r="AQ533" s="221">
        <f t="shared" ref="AQ533:AQ539" si="222">Y533*X533</f>
        <v>217.37660000000002</v>
      </c>
      <c r="AR533" s="86"/>
    </row>
    <row r="534" spans="1:44" s="22" customFormat="1" ht="24.75" customHeight="1" x14ac:dyDescent="0.25">
      <c r="A534" s="24">
        <v>3187170314</v>
      </c>
      <c r="B534" s="25" t="s">
        <v>1199</v>
      </c>
      <c r="C534" s="14" t="s">
        <v>1200</v>
      </c>
      <c r="D534" s="14"/>
      <c r="E534" s="14"/>
      <c r="F534" s="14" t="s">
        <v>1824</v>
      </c>
      <c r="G534" s="135">
        <v>0</v>
      </c>
      <c r="H534" s="135">
        <v>0</v>
      </c>
      <c r="I534" s="135">
        <v>0</v>
      </c>
      <c r="J534" s="135">
        <v>0</v>
      </c>
      <c r="K534" s="93">
        <v>0.04</v>
      </c>
      <c r="L534" s="148">
        <v>0</v>
      </c>
      <c r="M534" s="27">
        <v>0</v>
      </c>
      <c r="N534" s="27">
        <v>0</v>
      </c>
      <c r="O534" s="27">
        <v>0</v>
      </c>
      <c r="P534" s="27">
        <v>0</v>
      </c>
      <c r="Q534" s="27">
        <v>0.2</v>
      </c>
      <c r="R534" s="148">
        <v>0.3</v>
      </c>
      <c r="S534" s="27">
        <v>0</v>
      </c>
      <c r="T534" s="27">
        <v>0</v>
      </c>
      <c r="U534" s="27">
        <v>0</v>
      </c>
      <c r="V534" s="27">
        <v>0</v>
      </c>
      <c r="W534" s="27">
        <v>0.13</v>
      </c>
      <c r="X534" s="27">
        <v>0.14000000000000001</v>
      </c>
      <c r="Y534" s="222">
        <v>1114</v>
      </c>
      <c r="Z534" s="222">
        <f t="shared" si="181"/>
        <v>0</v>
      </c>
      <c r="AA534" s="222">
        <f t="shared" si="182"/>
        <v>0</v>
      </c>
      <c r="AB534" s="222">
        <f t="shared" si="183"/>
        <v>0</v>
      </c>
      <c r="AC534" s="222">
        <f t="shared" si="184"/>
        <v>0</v>
      </c>
      <c r="AD534" s="222">
        <f t="shared" si="185"/>
        <v>44.56</v>
      </c>
      <c r="AE534" s="222">
        <f t="shared" si="186"/>
        <v>0</v>
      </c>
      <c r="AF534" s="222">
        <f t="shared" si="211"/>
        <v>0</v>
      </c>
      <c r="AG534" s="222">
        <f t="shared" si="212"/>
        <v>0</v>
      </c>
      <c r="AH534" s="222">
        <f t="shared" si="213"/>
        <v>0</v>
      </c>
      <c r="AI534" s="222">
        <f t="shared" si="214"/>
        <v>0</v>
      </c>
      <c r="AJ534" s="222">
        <f t="shared" si="215"/>
        <v>222.8</v>
      </c>
      <c r="AK534" s="222">
        <f t="shared" si="216"/>
        <v>334.2</v>
      </c>
      <c r="AL534" s="5">
        <f t="shared" si="217"/>
        <v>0</v>
      </c>
      <c r="AM534" s="5">
        <f t="shared" si="218"/>
        <v>0</v>
      </c>
      <c r="AN534" s="5">
        <f t="shared" si="219"/>
        <v>0</v>
      </c>
      <c r="AO534" s="5">
        <f t="shared" si="220"/>
        <v>0</v>
      </c>
      <c r="AP534" s="5">
        <f t="shared" si="221"/>
        <v>144.82</v>
      </c>
      <c r="AQ534" s="221">
        <f t="shared" si="222"/>
        <v>155.96</v>
      </c>
      <c r="AR534" s="86"/>
    </row>
    <row r="535" spans="1:44" s="22" customFormat="1" ht="24.75" customHeight="1" x14ac:dyDescent="0.25">
      <c r="A535" s="13">
        <v>3129005201</v>
      </c>
      <c r="B535" s="23" t="s">
        <v>1201</v>
      </c>
      <c r="C535" s="13" t="s">
        <v>1205</v>
      </c>
      <c r="D535" s="14"/>
      <c r="E535" s="14"/>
      <c r="F535" s="14" t="s">
        <v>1824</v>
      </c>
      <c r="G535" s="135">
        <v>0</v>
      </c>
      <c r="H535" s="135">
        <v>0</v>
      </c>
      <c r="I535" s="135">
        <v>0</v>
      </c>
      <c r="J535" s="135">
        <v>0</v>
      </c>
      <c r="K535" s="93">
        <v>0.02</v>
      </c>
      <c r="L535" s="148">
        <v>0</v>
      </c>
      <c r="M535" s="27">
        <v>0</v>
      </c>
      <c r="N535" s="27">
        <v>0</v>
      </c>
      <c r="O535" s="27">
        <v>0</v>
      </c>
      <c r="P535" s="27">
        <v>0</v>
      </c>
      <c r="Q535" s="146">
        <v>0.02</v>
      </c>
      <c r="R535" s="146">
        <v>0.02</v>
      </c>
      <c r="S535" s="27">
        <v>0</v>
      </c>
      <c r="T535" s="27">
        <v>0</v>
      </c>
      <c r="U535" s="27">
        <v>0</v>
      </c>
      <c r="V535" s="27">
        <v>0</v>
      </c>
      <c r="W535" s="146">
        <v>0.02</v>
      </c>
      <c r="X535" s="146">
        <v>0.02</v>
      </c>
      <c r="Y535" s="222">
        <v>323.25</v>
      </c>
      <c r="Z535" s="222">
        <f t="shared" si="181"/>
        <v>0</v>
      </c>
      <c r="AA535" s="222">
        <f t="shared" si="182"/>
        <v>0</v>
      </c>
      <c r="AB535" s="222">
        <f t="shared" si="183"/>
        <v>0</v>
      </c>
      <c r="AC535" s="222">
        <f t="shared" si="184"/>
        <v>0</v>
      </c>
      <c r="AD535" s="222">
        <f t="shared" si="185"/>
        <v>6.4649999999999999</v>
      </c>
      <c r="AE535" s="222">
        <f t="shared" si="186"/>
        <v>0</v>
      </c>
      <c r="AF535" s="222">
        <f t="shared" si="211"/>
        <v>0</v>
      </c>
      <c r="AG535" s="222">
        <f t="shared" si="212"/>
        <v>0</v>
      </c>
      <c r="AH535" s="222">
        <f t="shared" si="213"/>
        <v>0</v>
      </c>
      <c r="AI535" s="222">
        <f t="shared" si="214"/>
        <v>0</v>
      </c>
      <c r="AJ535" s="222">
        <f t="shared" si="215"/>
        <v>6.4649999999999999</v>
      </c>
      <c r="AK535" s="222">
        <f t="shared" si="216"/>
        <v>6.4649999999999999</v>
      </c>
      <c r="AL535" s="5">
        <f t="shared" si="217"/>
        <v>0</v>
      </c>
      <c r="AM535" s="5">
        <f t="shared" si="218"/>
        <v>0</v>
      </c>
      <c r="AN535" s="5">
        <f t="shared" si="219"/>
        <v>0</v>
      </c>
      <c r="AO535" s="5">
        <f t="shared" si="220"/>
        <v>0</v>
      </c>
      <c r="AP535" s="5">
        <f t="shared" si="221"/>
        <v>6.4649999999999999</v>
      </c>
      <c r="AQ535" s="221">
        <f t="shared" si="222"/>
        <v>6.4649999999999999</v>
      </c>
      <c r="AR535" s="86"/>
    </row>
    <row r="536" spans="1:44" s="22" customFormat="1" ht="24.75" customHeight="1" x14ac:dyDescent="0.25">
      <c r="A536" s="24">
        <v>3187171059</v>
      </c>
      <c r="B536" s="25" t="s">
        <v>2438</v>
      </c>
      <c r="C536" s="14" t="s">
        <v>888</v>
      </c>
      <c r="D536" s="14"/>
      <c r="E536" s="14"/>
      <c r="F536" s="14" t="s">
        <v>1824</v>
      </c>
      <c r="G536" s="135">
        <v>0</v>
      </c>
      <c r="H536" s="135">
        <v>0</v>
      </c>
      <c r="I536" s="135">
        <v>0.01</v>
      </c>
      <c r="J536" s="135">
        <v>0.05</v>
      </c>
      <c r="K536" s="135">
        <v>0.15</v>
      </c>
      <c r="L536" s="146">
        <v>0</v>
      </c>
      <c r="M536" s="27">
        <v>0</v>
      </c>
      <c r="N536" s="27">
        <v>0</v>
      </c>
      <c r="O536" s="27">
        <v>0</v>
      </c>
      <c r="P536" s="27">
        <v>0</v>
      </c>
      <c r="Q536" s="27">
        <v>0.04</v>
      </c>
      <c r="R536" s="148">
        <v>0.08</v>
      </c>
      <c r="S536" s="27">
        <v>0</v>
      </c>
      <c r="T536" s="27">
        <v>0</v>
      </c>
      <c r="U536" s="27">
        <v>0</v>
      </c>
      <c r="V536" s="27">
        <v>0</v>
      </c>
      <c r="W536" s="27">
        <v>0.04</v>
      </c>
      <c r="X536" s="27">
        <v>0.04</v>
      </c>
      <c r="Y536" s="222">
        <v>294.33</v>
      </c>
      <c r="Z536" s="222">
        <f>Y536*G536</f>
        <v>0</v>
      </c>
      <c r="AA536" s="222">
        <f>Y536*H536</f>
        <v>0</v>
      </c>
      <c r="AB536" s="222">
        <f>Y536*I536</f>
        <v>2.9432999999999998</v>
      </c>
      <c r="AC536" s="222">
        <f>Y536*J536</f>
        <v>14.7165</v>
      </c>
      <c r="AD536" s="222">
        <f>Y536*K536</f>
        <v>44.149499999999996</v>
      </c>
      <c r="AE536" s="222">
        <f>Y536*L536</f>
        <v>0</v>
      </c>
      <c r="AF536" s="222">
        <f>Y536*M536</f>
        <v>0</v>
      </c>
      <c r="AG536" s="222">
        <f>Y536*N536</f>
        <v>0</v>
      </c>
      <c r="AH536" s="222">
        <f>Y536*O536</f>
        <v>0</v>
      </c>
      <c r="AI536" s="222">
        <f>Y536*P536</f>
        <v>0</v>
      </c>
      <c r="AJ536" s="222">
        <f>Y536*Q536</f>
        <v>11.773199999999999</v>
      </c>
      <c r="AK536" s="222">
        <f>Y536*R536</f>
        <v>23.546399999999998</v>
      </c>
      <c r="AL536" s="5">
        <f>Y536*S536</f>
        <v>0</v>
      </c>
      <c r="AM536" s="5">
        <f>Y536*T536</f>
        <v>0</v>
      </c>
      <c r="AN536" s="5">
        <f>Y536*U536</f>
        <v>0</v>
      </c>
      <c r="AO536" s="5">
        <f>Y536*V536</f>
        <v>0</v>
      </c>
      <c r="AP536" s="5">
        <f>Y536*W536</f>
        <v>11.773199999999999</v>
      </c>
      <c r="AQ536" s="221">
        <f>Y536*X536</f>
        <v>11.773199999999999</v>
      </c>
      <c r="AR536" s="86"/>
    </row>
    <row r="537" spans="1:44" s="34" customFormat="1" ht="24.75" customHeight="1" x14ac:dyDescent="0.25">
      <c r="A537" s="24">
        <v>3187171478</v>
      </c>
      <c r="B537" s="32" t="s">
        <v>1204</v>
      </c>
      <c r="C537" s="33" t="s">
        <v>906</v>
      </c>
      <c r="D537" s="14"/>
      <c r="E537" s="14"/>
      <c r="F537" s="14" t="s">
        <v>1824</v>
      </c>
      <c r="G537" s="135">
        <v>0</v>
      </c>
      <c r="H537" s="135">
        <v>0</v>
      </c>
      <c r="I537" s="135">
        <v>0</v>
      </c>
      <c r="J537" s="135">
        <v>0</v>
      </c>
      <c r="K537" s="93">
        <v>0.3</v>
      </c>
      <c r="L537" s="148">
        <v>0</v>
      </c>
      <c r="M537" s="27">
        <v>0</v>
      </c>
      <c r="N537" s="27">
        <v>0</v>
      </c>
      <c r="O537" s="27">
        <v>0</v>
      </c>
      <c r="P537" s="27">
        <v>0</v>
      </c>
      <c r="Q537" s="27">
        <v>0.2</v>
      </c>
      <c r="R537" s="148">
        <v>0.3</v>
      </c>
      <c r="S537" s="27">
        <v>0</v>
      </c>
      <c r="T537" s="27">
        <v>0</v>
      </c>
      <c r="U537" s="27">
        <v>0</v>
      </c>
      <c r="V537" s="27">
        <v>0</v>
      </c>
      <c r="W537" s="27">
        <v>0.2</v>
      </c>
      <c r="X537" s="27">
        <v>0.2</v>
      </c>
      <c r="Y537" s="222">
        <v>153.9</v>
      </c>
      <c r="Z537" s="222">
        <f>Y537*G537</f>
        <v>0</v>
      </c>
      <c r="AA537" s="222">
        <f>Y537*H537</f>
        <v>0</v>
      </c>
      <c r="AB537" s="222">
        <f>Y537*I537</f>
        <v>0</v>
      </c>
      <c r="AC537" s="222">
        <f>Y537*J537</f>
        <v>0</v>
      </c>
      <c r="AD537" s="222">
        <f>Y537*K537</f>
        <v>46.17</v>
      </c>
      <c r="AE537" s="222">
        <f>Y537*L537</f>
        <v>0</v>
      </c>
      <c r="AF537" s="222">
        <f>Y537*M537</f>
        <v>0</v>
      </c>
      <c r="AG537" s="222">
        <f>Y537*N537</f>
        <v>0</v>
      </c>
      <c r="AH537" s="222">
        <f>Y537*O537</f>
        <v>0</v>
      </c>
      <c r="AI537" s="222">
        <f>Y537*P537</f>
        <v>0</v>
      </c>
      <c r="AJ537" s="222">
        <f>Y537*Q537</f>
        <v>30.78</v>
      </c>
      <c r="AK537" s="222">
        <f>Y537*R537</f>
        <v>46.17</v>
      </c>
      <c r="AL537" s="5">
        <f>Y537*S537</f>
        <v>0</v>
      </c>
      <c r="AM537" s="5">
        <f>Y537*T537</f>
        <v>0</v>
      </c>
      <c r="AN537" s="5">
        <f>Y537*U537</f>
        <v>0</v>
      </c>
      <c r="AO537" s="5">
        <f>Y537*V537</f>
        <v>0</v>
      </c>
      <c r="AP537" s="5">
        <f>Y537*W537</f>
        <v>30.78</v>
      </c>
      <c r="AQ537" s="221">
        <f>Y537*X537</f>
        <v>30.78</v>
      </c>
      <c r="AR537" s="169"/>
    </row>
    <row r="538" spans="1:44" s="22" customFormat="1" ht="24.75" customHeight="1" x14ac:dyDescent="0.25">
      <c r="A538" s="24">
        <v>3187171477</v>
      </c>
      <c r="B538" s="25" t="s">
        <v>1202</v>
      </c>
      <c r="C538" s="14" t="s">
        <v>1203</v>
      </c>
      <c r="D538" s="14"/>
      <c r="E538" s="14"/>
      <c r="F538" s="14" t="s">
        <v>1824</v>
      </c>
      <c r="G538" s="135">
        <v>0</v>
      </c>
      <c r="H538" s="135">
        <v>0</v>
      </c>
      <c r="I538" s="135">
        <v>0</v>
      </c>
      <c r="J538" s="135">
        <v>0</v>
      </c>
      <c r="K538" s="93">
        <v>0.16</v>
      </c>
      <c r="L538" s="148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0.2</v>
      </c>
      <c r="R538" s="148">
        <v>0.3</v>
      </c>
      <c r="S538" s="27">
        <v>0</v>
      </c>
      <c r="T538" s="27">
        <v>0</v>
      </c>
      <c r="U538" s="27">
        <v>0</v>
      </c>
      <c r="V538" s="27">
        <v>0</v>
      </c>
      <c r="W538" s="27">
        <v>0.18</v>
      </c>
      <c r="X538" s="27">
        <v>0.19</v>
      </c>
      <c r="Y538" s="222">
        <v>339.09</v>
      </c>
      <c r="Z538" s="222">
        <f t="shared" si="181"/>
        <v>0</v>
      </c>
      <c r="AA538" s="222">
        <f t="shared" si="182"/>
        <v>0</v>
      </c>
      <c r="AB538" s="222">
        <f t="shared" si="183"/>
        <v>0</v>
      </c>
      <c r="AC538" s="222">
        <f t="shared" si="184"/>
        <v>0</v>
      </c>
      <c r="AD538" s="222">
        <f t="shared" si="185"/>
        <v>54.254399999999997</v>
      </c>
      <c r="AE538" s="222">
        <f t="shared" si="186"/>
        <v>0</v>
      </c>
      <c r="AF538" s="222">
        <f t="shared" si="211"/>
        <v>0</v>
      </c>
      <c r="AG538" s="222">
        <f t="shared" si="212"/>
        <v>0</v>
      </c>
      <c r="AH538" s="222">
        <f t="shared" si="213"/>
        <v>0</v>
      </c>
      <c r="AI538" s="222">
        <f t="shared" si="214"/>
        <v>0</v>
      </c>
      <c r="AJ538" s="222">
        <f t="shared" si="215"/>
        <v>67.817999999999998</v>
      </c>
      <c r="AK538" s="222">
        <f t="shared" si="216"/>
        <v>101.72699999999999</v>
      </c>
      <c r="AL538" s="5">
        <f t="shared" si="217"/>
        <v>0</v>
      </c>
      <c r="AM538" s="5">
        <f t="shared" si="218"/>
        <v>0</v>
      </c>
      <c r="AN538" s="5">
        <f t="shared" si="219"/>
        <v>0</v>
      </c>
      <c r="AO538" s="5">
        <f t="shared" si="220"/>
        <v>0</v>
      </c>
      <c r="AP538" s="5">
        <f t="shared" si="221"/>
        <v>61.036199999999994</v>
      </c>
      <c r="AQ538" s="221">
        <f t="shared" si="222"/>
        <v>64.427099999999996</v>
      </c>
      <c r="AR538" s="86"/>
    </row>
    <row r="539" spans="1:44" s="34" customFormat="1" ht="24.75" customHeight="1" x14ac:dyDescent="0.25">
      <c r="A539" s="24">
        <v>2559347001</v>
      </c>
      <c r="B539" s="32" t="s">
        <v>1173</v>
      </c>
      <c r="C539" s="33" t="s">
        <v>907</v>
      </c>
      <c r="D539" s="14"/>
      <c r="E539" s="14"/>
      <c r="F539" s="14" t="s">
        <v>1824</v>
      </c>
      <c r="G539" s="135">
        <v>0</v>
      </c>
      <c r="H539" s="135">
        <v>0</v>
      </c>
      <c r="I539" s="135">
        <v>2</v>
      </c>
      <c r="J539" s="135">
        <v>6</v>
      </c>
      <c r="K539" s="93">
        <v>12</v>
      </c>
      <c r="L539" s="148">
        <v>0</v>
      </c>
      <c r="M539" s="27">
        <v>0</v>
      </c>
      <c r="N539" s="27">
        <v>0</v>
      </c>
      <c r="O539" s="27">
        <v>2</v>
      </c>
      <c r="P539" s="27">
        <v>6</v>
      </c>
      <c r="Q539" s="27">
        <v>16</v>
      </c>
      <c r="R539" s="148">
        <v>18</v>
      </c>
      <c r="S539" s="27">
        <v>0</v>
      </c>
      <c r="T539" s="27">
        <v>0</v>
      </c>
      <c r="U539" s="27">
        <v>2</v>
      </c>
      <c r="V539" s="27">
        <v>6</v>
      </c>
      <c r="W539" s="27">
        <v>16</v>
      </c>
      <c r="X539" s="27">
        <v>16</v>
      </c>
      <c r="Y539" s="222">
        <v>109.9</v>
      </c>
      <c r="Z539" s="222">
        <f t="shared" si="181"/>
        <v>0</v>
      </c>
      <c r="AA539" s="222">
        <f t="shared" si="182"/>
        <v>0</v>
      </c>
      <c r="AB539" s="222">
        <f t="shared" si="183"/>
        <v>219.8</v>
      </c>
      <c r="AC539" s="222">
        <f t="shared" si="184"/>
        <v>659.40000000000009</v>
      </c>
      <c r="AD539" s="222">
        <f t="shared" si="185"/>
        <v>1318.8000000000002</v>
      </c>
      <c r="AE539" s="222">
        <f t="shared" si="186"/>
        <v>0</v>
      </c>
      <c r="AF539" s="222">
        <f t="shared" si="211"/>
        <v>0</v>
      </c>
      <c r="AG539" s="222">
        <f t="shared" si="212"/>
        <v>0</v>
      </c>
      <c r="AH539" s="222">
        <f t="shared" si="213"/>
        <v>219.8</v>
      </c>
      <c r="AI539" s="222">
        <f t="shared" si="214"/>
        <v>659.40000000000009</v>
      </c>
      <c r="AJ539" s="222">
        <f t="shared" si="215"/>
        <v>1758.4</v>
      </c>
      <c r="AK539" s="222">
        <f t="shared" si="216"/>
        <v>1978.2</v>
      </c>
      <c r="AL539" s="5">
        <f t="shared" si="217"/>
        <v>0</v>
      </c>
      <c r="AM539" s="5">
        <f t="shared" si="218"/>
        <v>0</v>
      </c>
      <c r="AN539" s="5">
        <f t="shared" si="219"/>
        <v>219.8</v>
      </c>
      <c r="AO539" s="5">
        <f t="shared" si="220"/>
        <v>659.40000000000009</v>
      </c>
      <c r="AP539" s="5">
        <f t="shared" si="221"/>
        <v>1758.4</v>
      </c>
      <c r="AQ539" s="221">
        <f t="shared" si="222"/>
        <v>1758.4</v>
      </c>
      <c r="AR539" s="169"/>
    </row>
    <row r="540" spans="1:44" s="34" customFormat="1" ht="24.75" customHeight="1" x14ac:dyDescent="0.25">
      <c r="A540" s="24"/>
      <c r="B540" s="268" t="s">
        <v>1230</v>
      </c>
      <c r="C540" s="265" t="s">
        <v>267</v>
      </c>
      <c r="D540" s="14"/>
      <c r="E540" s="14"/>
      <c r="F540" s="14" t="s">
        <v>1824</v>
      </c>
      <c r="G540" s="135">
        <v>0</v>
      </c>
      <c r="H540" s="135">
        <v>0</v>
      </c>
      <c r="I540" s="135">
        <v>0</v>
      </c>
      <c r="J540" s="135">
        <v>0</v>
      </c>
      <c r="K540" s="93">
        <v>0.04</v>
      </c>
      <c r="L540" s="148">
        <v>0</v>
      </c>
      <c r="M540" s="148">
        <v>0</v>
      </c>
      <c r="N540" s="148">
        <v>0</v>
      </c>
      <c r="O540" s="148">
        <v>0</v>
      </c>
      <c r="P540" s="148">
        <v>0</v>
      </c>
      <c r="Q540" s="148">
        <v>0</v>
      </c>
      <c r="R540" s="148">
        <v>0</v>
      </c>
      <c r="S540" s="148">
        <v>0</v>
      </c>
      <c r="T540" s="148">
        <v>0</v>
      </c>
      <c r="U540" s="148">
        <v>0</v>
      </c>
      <c r="V540" s="148">
        <v>0</v>
      </c>
      <c r="W540" s="148">
        <v>0</v>
      </c>
      <c r="X540" s="148">
        <v>0</v>
      </c>
      <c r="Y540" s="222">
        <v>321</v>
      </c>
      <c r="Z540" s="222">
        <f t="shared" si="181"/>
        <v>0</v>
      </c>
      <c r="AA540" s="222">
        <f t="shared" si="182"/>
        <v>0</v>
      </c>
      <c r="AB540" s="222">
        <f t="shared" si="183"/>
        <v>0</v>
      </c>
      <c r="AC540" s="222">
        <f t="shared" si="184"/>
        <v>0</v>
      </c>
      <c r="AD540" s="222">
        <f t="shared" si="185"/>
        <v>12.84</v>
      </c>
      <c r="AE540" s="222">
        <f t="shared" si="186"/>
        <v>0</v>
      </c>
      <c r="AF540" s="222">
        <f t="shared" si="211"/>
        <v>0</v>
      </c>
      <c r="AG540" s="222">
        <f t="shared" si="212"/>
        <v>0</v>
      </c>
      <c r="AH540" s="222">
        <f t="shared" si="213"/>
        <v>0</v>
      </c>
      <c r="AI540" s="222">
        <f t="shared" si="214"/>
        <v>0</v>
      </c>
      <c r="AJ540" s="222">
        <f t="shared" si="215"/>
        <v>0</v>
      </c>
      <c r="AK540" s="222">
        <f t="shared" si="216"/>
        <v>0</v>
      </c>
      <c r="AL540" s="5">
        <f>Y540*S540</f>
        <v>0</v>
      </c>
      <c r="AM540" s="5">
        <f>Y540*T540</f>
        <v>0</v>
      </c>
      <c r="AN540" s="5">
        <f>Y540*U540</f>
        <v>0</v>
      </c>
      <c r="AO540" s="5">
        <f>Y540*V540</f>
        <v>0</v>
      </c>
      <c r="AP540" s="5">
        <f>Y540*W540</f>
        <v>0</v>
      </c>
      <c r="AQ540" s="221">
        <f>Y540*X540</f>
        <v>0</v>
      </c>
      <c r="AR540" s="169"/>
    </row>
    <row r="541" spans="1:44" s="34" customFormat="1" ht="24.75" customHeight="1" x14ac:dyDescent="0.25">
      <c r="A541" s="24"/>
      <c r="B541" s="268" t="s">
        <v>1224</v>
      </c>
      <c r="C541" s="265" t="s">
        <v>268</v>
      </c>
      <c r="D541" s="14"/>
      <c r="E541" s="14"/>
      <c r="F541" s="14" t="s">
        <v>1824</v>
      </c>
      <c r="G541" s="135">
        <v>0</v>
      </c>
      <c r="H541" s="135">
        <v>0</v>
      </c>
      <c r="I541" s="135">
        <v>0</v>
      </c>
      <c r="J541" s="135">
        <v>0</v>
      </c>
      <c r="K541" s="93">
        <v>0.04</v>
      </c>
      <c r="L541" s="148">
        <v>0</v>
      </c>
      <c r="M541" s="148">
        <v>0</v>
      </c>
      <c r="N541" s="148">
        <v>0</v>
      </c>
      <c r="O541" s="148">
        <v>0</v>
      </c>
      <c r="P541" s="148">
        <v>0</v>
      </c>
      <c r="Q541" s="148">
        <v>0</v>
      </c>
      <c r="R541" s="148">
        <v>0</v>
      </c>
      <c r="S541" s="148">
        <v>0</v>
      </c>
      <c r="T541" s="148">
        <v>0</v>
      </c>
      <c r="U541" s="148">
        <v>0</v>
      </c>
      <c r="V541" s="148">
        <v>0</v>
      </c>
      <c r="W541" s="148">
        <v>0</v>
      </c>
      <c r="X541" s="148">
        <v>0</v>
      </c>
      <c r="Y541" s="222">
        <v>321</v>
      </c>
      <c r="Z541" s="222">
        <f t="shared" si="181"/>
        <v>0</v>
      </c>
      <c r="AA541" s="222">
        <f t="shared" si="182"/>
        <v>0</v>
      </c>
      <c r="AB541" s="222">
        <f t="shared" si="183"/>
        <v>0</v>
      </c>
      <c r="AC541" s="222">
        <f t="shared" si="184"/>
        <v>0</v>
      </c>
      <c r="AD541" s="222">
        <f t="shared" si="185"/>
        <v>12.84</v>
      </c>
      <c r="AE541" s="222">
        <f t="shared" si="186"/>
        <v>0</v>
      </c>
      <c r="AF541" s="222">
        <f t="shared" si="211"/>
        <v>0</v>
      </c>
      <c r="AG541" s="222">
        <f t="shared" si="212"/>
        <v>0</v>
      </c>
      <c r="AH541" s="222">
        <f t="shared" si="213"/>
        <v>0</v>
      </c>
      <c r="AI541" s="222">
        <f t="shared" si="214"/>
        <v>0</v>
      </c>
      <c r="AJ541" s="222">
        <f t="shared" si="215"/>
        <v>0</v>
      </c>
      <c r="AK541" s="222">
        <f t="shared" si="216"/>
        <v>0</v>
      </c>
      <c r="AL541" s="5">
        <f>Y541*S541</f>
        <v>0</v>
      </c>
      <c r="AM541" s="5">
        <f>Y541*T541</f>
        <v>0</v>
      </c>
      <c r="AN541" s="5">
        <f>Y541*U541</f>
        <v>0</v>
      </c>
      <c r="AO541" s="5">
        <f>Y541*V541</f>
        <v>0</v>
      </c>
      <c r="AP541" s="5">
        <f>Y541*W541</f>
        <v>0</v>
      </c>
      <c r="AQ541" s="221">
        <f>Y541*X541</f>
        <v>0</v>
      </c>
      <c r="AR541" s="169"/>
    </row>
    <row r="542" spans="1:44" s="34" customFormat="1" ht="24.75" customHeight="1" x14ac:dyDescent="0.25">
      <c r="A542" s="24"/>
      <c r="B542" s="268" t="s">
        <v>1227</v>
      </c>
      <c r="C542" s="302" t="s">
        <v>270</v>
      </c>
      <c r="D542" s="14"/>
      <c r="E542" s="14"/>
      <c r="F542" s="14" t="s">
        <v>1824</v>
      </c>
      <c r="G542" s="135">
        <v>0</v>
      </c>
      <c r="H542" s="135">
        <v>0</v>
      </c>
      <c r="I542" s="135">
        <v>0</v>
      </c>
      <c r="J542" s="135">
        <v>0</v>
      </c>
      <c r="K542" s="93">
        <v>0.08</v>
      </c>
      <c r="L542" s="148">
        <v>0</v>
      </c>
      <c r="M542" s="148">
        <v>0</v>
      </c>
      <c r="N542" s="148">
        <v>0</v>
      </c>
      <c r="O542" s="148">
        <v>0</v>
      </c>
      <c r="P542" s="148">
        <v>0</v>
      </c>
      <c r="Q542" s="148">
        <v>0</v>
      </c>
      <c r="R542" s="148">
        <v>0</v>
      </c>
      <c r="S542" s="148">
        <v>0</v>
      </c>
      <c r="T542" s="148">
        <v>0</v>
      </c>
      <c r="U542" s="148">
        <v>0</v>
      </c>
      <c r="V542" s="148">
        <v>0</v>
      </c>
      <c r="W542" s="148">
        <v>0</v>
      </c>
      <c r="X542" s="148">
        <v>0</v>
      </c>
      <c r="Y542" s="222">
        <v>2570.62</v>
      </c>
      <c r="Z542" s="222">
        <f t="shared" si="181"/>
        <v>0</v>
      </c>
      <c r="AA542" s="222">
        <f t="shared" si="182"/>
        <v>0</v>
      </c>
      <c r="AB542" s="222">
        <f t="shared" si="183"/>
        <v>0</v>
      </c>
      <c r="AC542" s="222">
        <f t="shared" si="184"/>
        <v>0</v>
      </c>
      <c r="AD542" s="222">
        <f t="shared" si="185"/>
        <v>205.64959999999999</v>
      </c>
      <c r="AE542" s="222">
        <f t="shared" si="186"/>
        <v>0</v>
      </c>
      <c r="AF542" s="222">
        <f t="shared" si="211"/>
        <v>0</v>
      </c>
      <c r="AG542" s="222">
        <f t="shared" si="212"/>
        <v>0</v>
      </c>
      <c r="AH542" s="222">
        <f t="shared" si="213"/>
        <v>0</v>
      </c>
      <c r="AI542" s="222">
        <f t="shared" si="214"/>
        <v>0</v>
      </c>
      <c r="AJ542" s="222">
        <f t="shared" si="215"/>
        <v>0</v>
      </c>
      <c r="AK542" s="222">
        <f t="shared" si="216"/>
        <v>0</v>
      </c>
      <c r="AL542" s="5">
        <f>Y542*S542</f>
        <v>0</v>
      </c>
      <c r="AM542" s="5">
        <f>Y542*T542</f>
        <v>0</v>
      </c>
      <c r="AN542" s="5">
        <f>Y542*U542</f>
        <v>0</v>
      </c>
      <c r="AO542" s="5">
        <f>Y542*V542</f>
        <v>0</v>
      </c>
      <c r="AP542" s="5">
        <f>Y542*W542</f>
        <v>0</v>
      </c>
      <c r="AQ542" s="221">
        <f>Y542*X542</f>
        <v>0</v>
      </c>
      <c r="AR542" s="169"/>
    </row>
    <row r="543" spans="1:44" s="34" customFormat="1" ht="24.75" customHeight="1" x14ac:dyDescent="0.25">
      <c r="A543" s="24"/>
      <c r="B543" s="268" t="s">
        <v>1227</v>
      </c>
      <c r="C543" s="302" t="s">
        <v>269</v>
      </c>
      <c r="D543" s="14"/>
      <c r="E543" s="14"/>
      <c r="F543" s="14" t="s">
        <v>1824</v>
      </c>
      <c r="G543" s="135">
        <v>0</v>
      </c>
      <c r="H543" s="135">
        <v>0</v>
      </c>
      <c r="I543" s="135">
        <v>0</v>
      </c>
      <c r="J543" s="135">
        <v>0</v>
      </c>
      <c r="K543" s="93">
        <v>0.12</v>
      </c>
      <c r="L543" s="148">
        <v>0</v>
      </c>
      <c r="M543" s="148">
        <v>0</v>
      </c>
      <c r="N543" s="148">
        <v>0</v>
      </c>
      <c r="O543" s="148">
        <v>0</v>
      </c>
      <c r="P543" s="148">
        <v>0</v>
      </c>
      <c r="Q543" s="148">
        <v>0</v>
      </c>
      <c r="R543" s="148">
        <v>0</v>
      </c>
      <c r="S543" s="148">
        <v>0</v>
      </c>
      <c r="T543" s="148">
        <v>0</v>
      </c>
      <c r="U543" s="148">
        <v>0</v>
      </c>
      <c r="V543" s="148">
        <v>0</v>
      </c>
      <c r="W543" s="148">
        <v>0</v>
      </c>
      <c r="X543" s="148">
        <v>0</v>
      </c>
      <c r="Y543" s="222">
        <v>2570.62</v>
      </c>
      <c r="Z543" s="222">
        <f t="shared" si="181"/>
        <v>0</v>
      </c>
      <c r="AA543" s="222">
        <f t="shared" si="182"/>
        <v>0</v>
      </c>
      <c r="AB543" s="222">
        <f t="shared" si="183"/>
        <v>0</v>
      </c>
      <c r="AC543" s="222">
        <f t="shared" si="184"/>
        <v>0</v>
      </c>
      <c r="AD543" s="222">
        <f t="shared" si="185"/>
        <v>308.4744</v>
      </c>
      <c r="AE543" s="222">
        <f t="shared" si="186"/>
        <v>0</v>
      </c>
      <c r="AF543" s="222">
        <f t="shared" si="211"/>
        <v>0</v>
      </c>
      <c r="AG543" s="222">
        <f t="shared" si="212"/>
        <v>0</v>
      </c>
      <c r="AH543" s="222">
        <f t="shared" si="213"/>
        <v>0</v>
      </c>
      <c r="AI543" s="222">
        <f t="shared" si="214"/>
        <v>0</v>
      </c>
      <c r="AJ543" s="222">
        <f t="shared" si="215"/>
        <v>0</v>
      </c>
      <c r="AK543" s="222">
        <f t="shared" si="216"/>
        <v>0</v>
      </c>
      <c r="AL543" s="5">
        <f>Y543*S543</f>
        <v>0</v>
      </c>
      <c r="AM543" s="5">
        <f>Y543*T543</f>
        <v>0</v>
      </c>
      <c r="AN543" s="5">
        <f>Y543*U543</f>
        <v>0</v>
      </c>
      <c r="AO543" s="5">
        <f>Y543*V543</f>
        <v>0</v>
      </c>
      <c r="AP543" s="5">
        <f>Y543*W543</f>
        <v>0</v>
      </c>
      <c r="AQ543" s="221">
        <f>Y543*X543</f>
        <v>0</v>
      </c>
      <c r="AR543" s="169"/>
    </row>
    <row r="544" spans="1:44" s="30" customFormat="1" ht="24.75" customHeight="1" x14ac:dyDescent="0.25">
      <c r="A544" s="51"/>
      <c r="B544" s="623" t="s">
        <v>191</v>
      </c>
      <c r="C544" s="625"/>
      <c r="D544" s="29"/>
      <c r="E544" s="29"/>
      <c r="F544" s="29"/>
      <c r="G544" s="29"/>
      <c r="H544" s="29"/>
      <c r="I544" s="29"/>
      <c r="J544" s="29"/>
      <c r="K544" s="29"/>
      <c r="L544" s="148"/>
      <c r="M544" s="29"/>
      <c r="N544" s="29"/>
      <c r="O544" s="29"/>
      <c r="P544" s="29"/>
      <c r="Q544" s="29"/>
      <c r="R544" s="148"/>
      <c r="S544" s="29"/>
      <c r="T544" s="29"/>
      <c r="U544" s="29"/>
      <c r="V544" s="29"/>
      <c r="W544" s="29"/>
      <c r="X544" s="148"/>
      <c r="Y544" s="234"/>
      <c r="Z544" s="222"/>
      <c r="AA544" s="222"/>
      <c r="AB544" s="222"/>
      <c r="AC544" s="222"/>
      <c r="AD544" s="222"/>
      <c r="AE544" s="222"/>
      <c r="AF544" s="222"/>
      <c r="AG544" s="222"/>
      <c r="AH544" s="222"/>
      <c r="AI544" s="222"/>
      <c r="AJ544" s="222"/>
      <c r="AK544" s="222"/>
      <c r="AL544" s="5"/>
      <c r="AM544" s="5"/>
      <c r="AN544" s="5"/>
      <c r="AO544" s="5"/>
      <c r="AP544" s="5"/>
      <c r="AQ544" s="221"/>
      <c r="AR544" s="168"/>
    </row>
    <row r="545" spans="1:44" s="22" customFormat="1" ht="24.75" customHeight="1" x14ac:dyDescent="0.25">
      <c r="A545" s="13">
        <v>3187171437</v>
      </c>
      <c r="B545" s="23" t="s">
        <v>1230</v>
      </c>
      <c r="C545" s="13" t="s">
        <v>911</v>
      </c>
      <c r="D545" s="13"/>
      <c r="E545" s="13"/>
      <c r="F545" s="13" t="s">
        <v>1824</v>
      </c>
      <c r="G545" s="21">
        <v>0</v>
      </c>
      <c r="H545" s="21">
        <v>0</v>
      </c>
      <c r="I545" s="21">
        <v>0</v>
      </c>
      <c r="J545" s="21">
        <v>0</v>
      </c>
      <c r="K545" s="21">
        <v>0.04</v>
      </c>
      <c r="L545" s="146">
        <v>0</v>
      </c>
      <c r="M545" s="21">
        <v>0</v>
      </c>
      <c r="N545" s="21">
        <v>0</v>
      </c>
      <c r="O545" s="21">
        <v>0</v>
      </c>
      <c r="P545" s="21">
        <v>0</v>
      </c>
      <c r="Q545" s="21">
        <v>0.04</v>
      </c>
      <c r="R545" s="146">
        <v>0.04</v>
      </c>
      <c r="S545" s="21">
        <v>0</v>
      </c>
      <c r="T545" s="21">
        <v>0</v>
      </c>
      <c r="U545" s="21">
        <v>0</v>
      </c>
      <c r="V545" s="21">
        <v>0</v>
      </c>
      <c r="W545" s="21">
        <v>0.01</v>
      </c>
      <c r="X545" s="146">
        <v>0.2</v>
      </c>
      <c r="Y545" s="222">
        <v>1840.84</v>
      </c>
      <c r="Z545" s="222">
        <f>Y545*G545</f>
        <v>0</v>
      </c>
      <c r="AA545" s="222">
        <f>Y545*H545</f>
        <v>0</v>
      </c>
      <c r="AB545" s="222">
        <f>Y545*I545</f>
        <v>0</v>
      </c>
      <c r="AC545" s="222">
        <f>Y545*J545</f>
        <v>0</v>
      </c>
      <c r="AD545" s="222">
        <f>Y545*K545</f>
        <v>73.633600000000001</v>
      </c>
      <c r="AE545" s="222">
        <f>Y545*L545</f>
        <v>0</v>
      </c>
      <c r="AF545" s="222">
        <f>Y545*M545</f>
        <v>0</v>
      </c>
      <c r="AG545" s="222">
        <f>Y545*N545</f>
        <v>0</v>
      </c>
      <c r="AH545" s="222">
        <f>Y545*O545</f>
        <v>0</v>
      </c>
      <c r="AI545" s="222">
        <f>Y545*P545</f>
        <v>0</v>
      </c>
      <c r="AJ545" s="222">
        <f>Y545*Q545</f>
        <v>73.633600000000001</v>
      </c>
      <c r="AK545" s="222">
        <f>Y545*R545</f>
        <v>73.633600000000001</v>
      </c>
      <c r="AL545" s="5">
        <f t="shared" ref="AL545:AL550" si="223">Y545*S545</f>
        <v>0</v>
      </c>
      <c r="AM545" s="5">
        <f t="shared" ref="AM545:AM550" si="224">Y545*T545</f>
        <v>0</v>
      </c>
      <c r="AN545" s="5">
        <f t="shared" ref="AN545:AN550" si="225">Y545*U545</f>
        <v>0</v>
      </c>
      <c r="AO545" s="5">
        <f t="shared" ref="AO545:AO550" si="226">Y545*V545</f>
        <v>0</v>
      </c>
      <c r="AP545" s="5">
        <f t="shared" ref="AP545:AP550" si="227">Y545*W545</f>
        <v>18.4084</v>
      </c>
      <c r="AQ545" s="221">
        <f t="shared" ref="AQ545:AQ550" si="228">Y545*X545</f>
        <v>368.16800000000001</v>
      </c>
      <c r="AR545" s="86"/>
    </row>
    <row r="546" spans="1:44" s="22" customFormat="1" ht="24.75" customHeight="1" x14ac:dyDescent="0.25">
      <c r="A546" s="24">
        <v>3187172326</v>
      </c>
      <c r="B546" s="25" t="s">
        <v>908</v>
      </c>
      <c r="C546" s="14" t="s">
        <v>806</v>
      </c>
      <c r="D546" s="14"/>
      <c r="E546" s="14"/>
      <c r="F546" s="14" t="s">
        <v>1824</v>
      </c>
      <c r="G546" s="135">
        <v>0</v>
      </c>
      <c r="H546" s="135">
        <v>0</v>
      </c>
      <c r="I546" s="135">
        <v>0</v>
      </c>
      <c r="J546" s="135">
        <v>0.08</v>
      </c>
      <c r="K546" s="93">
        <v>0.25</v>
      </c>
      <c r="L546" s="146">
        <v>0</v>
      </c>
      <c r="M546" s="27">
        <v>0</v>
      </c>
      <c r="N546" s="27">
        <v>0</v>
      </c>
      <c r="O546" s="27">
        <v>0</v>
      </c>
      <c r="P546" s="27">
        <v>0.08</v>
      </c>
      <c r="Q546" s="27">
        <v>0.2</v>
      </c>
      <c r="R546" s="146">
        <v>0.25</v>
      </c>
      <c r="S546" s="27">
        <v>0</v>
      </c>
      <c r="T546" s="27">
        <v>0</v>
      </c>
      <c r="U546" s="27">
        <v>0</v>
      </c>
      <c r="V546" s="27">
        <v>0.01</v>
      </c>
      <c r="W546" s="27">
        <v>0.1</v>
      </c>
      <c r="X546" s="146">
        <v>0.11</v>
      </c>
      <c r="Y546" s="229">
        <v>3723.89</v>
      </c>
      <c r="Z546" s="222">
        <f t="shared" si="181"/>
        <v>0</v>
      </c>
      <c r="AA546" s="222">
        <f t="shared" si="182"/>
        <v>0</v>
      </c>
      <c r="AB546" s="222">
        <f t="shared" si="183"/>
        <v>0</v>
      </c>
      <c r="AC546" s="222">
        <f t="shared" si="184"/>
        <v>297.91120000000001</v>
      </c>
      <c r="AD546" s="222">
        <f t="shared" si="185"/>
        <v>930.97249999999997</v>
      </c>
      <c r="AE546" s="222">
        <f t="shared" si="186"/>
        <v>0</v>
      </c>
      <c r="AF546" s="222">
        <f t="shared" si="211"/>
        <v>0</v>
      </c>
      <c r="AG546" s="222">
        <f t="shared" si="212"/>
        <v>0</v>
      </c>
      <c r="AH546" s="222">
        <f t="shared" si="213"/>
        <v>0</v>
      </c>
      <c r="AI546" s="222">
        <f t="shared" si="214"/>
        <v>297.91120000000001</v>
      </c>
      <c r="AJ546" s="222">
        <f t="shared" si="215"/>
        <v>744.77800000000002</v>
      </c>
      <c r="AK546" s="222">
        <f t="shared" si="216"/>
        <v>930.97249999999997</v>
      </c>
      <c r="AL546" s="5">
        <f t="shared" si="223"/>
        <v>0</v>
      </c>
      <c r="AM546" s="5">
        <f t="shared" si="224"/>
        <v>0</v>
      </c>
      <c r="AN546" s="5">
        <f t="shared" si="225"/>
        <v>0</v>
      </c>
      <c r="AO546" s="5">
        <f t="shared" si="226"/>
        <v>37.238900000000001</v>
      </c>
      <c r="AP546" s="5">
        <f t="shared" si="227"/>
        <v>372.38900000000001</v>
      </c>
      <c r="AQ546" s="221">
        <f t="shared" si="228"/>
        <v>409.62790000000001</v>
      </c>
      <c r="AR546" s="86"/>
    </row>
    <row r="547" spans="1:44" s="22" customFormat="1" ht="24.75" customHeight="1" x14ac:dyDescent="0.25">
      <c r="A547" s="24">
        <v>3187170114</v>
      </c>
      <c r="B547" s="25" t="s">
        <v>909</v>
      </c>
      <c r="C547" s="14" t="s">
        <v>807</v>
      </c>
      <c r="D547" s="14"/>
      <c r="E547" s="14"/>
      <c r="F547" s="14" t="s">
        <v>1824</v>
      </c>
      <c r="G547" s="135">
        <v>0</v>
      </c>
      <c r="H547" s="135">
        <v>0</v>
      </c>
      <c r="I547" s="135">
        <v>0</v>
      </c>
      <c r="J547" s="135">
        <v>0.03</v>
      </c>
      <c r="K547" s="135">
        <v>0.08</v>
      </c>
      <c r="L547" s="146">
        <v>0</v>
      </c>
      <c r="M547" s="27">
        <v>0</v>
      </c>
      <c r="N547" s="27">
        <v>0</v>
      </c>
      <c r="O547" s="27">
        <v>0</v>
      </c>
      <c r="P547" s="27">
        <v>0.03</v>
      </c>
      <c r="Q547" s="27">
        <v>0.08</v>
      </c>
      <c r="R547" s="146">
        <v>0.15</v>
      </c>
      <c r="S547" s="27">
        <v>0</v>
      </c>
      <c r="T547" s="27">
        <v>0</v>
      </c>
      <c r="U547" s="27">
        <v>0</v>
      </c>
      <c r="V547" s="27">
        <v>4.0000000000000001E-3</v>
      </c>
      <c r="W547" s="27">
        <v>0.04</v>
      </c>
      <c r="X547" s="27">
        <v>0.05</v>
      </c>
      <c r="Y547" s="222">
        <v>2877.56</v>
      </c>
      <c r="Z547" s="222">
        <f t="shared" si="181"/>
        <v>0</v>
      </c>
      <c r="AA547" s="222">
        <f t="shared" si="182"/>
        <v>0</v>
      </c>
      <c r="AB547" s="222">
        <f t="shared" si="183"/>
        <v>0</v>
      </c>
      <c r="AC547" s="222">
        <f t="shared" si="184"/>
        <v>86.326799999999992</v>
      </c>
      <c r="AD547" s="222">
        <f t="shared" si="185"/>
        <v>230.20480000000001</v>
      </c>
      <c r="AE547" s="222">
        <f t="shared" si="186"/>
        <v>0</v>
      </c>
      <c r="AF547" s="222">
        <f t="shared" si="211"/>
        <v>0</v>
      </c>
      <c r="AG547" s="222">
        <f t="shared" si="212"/>
        <v>0</v>
      </c>
      <c r="AH547" s="222">
        <f t="shared" si="213"/>
        <v>0</v>
      </c>
      <c r="AI547" s="222">
        <f t="shared" si="214"/>
        <v>86.326799999999992</v>
      </c>
      <c r="AJ547" s="222">
        <f t="shared" si="215"/>
        <v>230.20480000000001</v>
      </c>
      <c r="AK547" s="222">
        <f t="shared" si="216"/>
        <v>431.63399999999996</v>
      </c>
      <c r="AL547" s="5">
        <f t="shared" si="223"/>
        <v>0</v>
      </c>
      <c r="AM547" s="5">
        <f t="shared" si="224"/>
        <v>0</v>
      </c>
      <c r="AN547" s="5">
        <f t="shared" si="225"/>
        <v>0</v>
      </c>
      <c r="AO547" s="5">
        <f t="shared" si="226"/>
        <v>11.51024</v>
      </c>
      <c r="AP547" s="5">
        <f t="shared" si="227"/>
        <v>115.1024</v>
      </c>
      <c r="AQ547" s="221">
        <f t="shared" si="228"/>
        <v>143.87800000000001</v>
      </c>
      <c r="AR547" s="86"/>
    </row>
    <row r="548" spans="1:44" s="22" customFormat="1" ht="24.75" customHeight="1" x14ac:dyDescent="0.25">
      <c r="A548" s="24">
        <v>3187171487</v>
      </c>
      <c r="B548" s="25" t="s">
        <v>1206</v>
      </c>
      <c r="C548" s="14" t="s">
        <v>808</v>
      </c>
      <c r="D548" s="14"/>
      <c r="E548" s="14"/>
      <c r="F548" s="14" t="s">
        <v>1824</v>
      </c>
      <c r="G548" s="135">
        <v>0</v>
      </c>
      <c r="H548" s="135">
        <v>0</v>
      </c>
      <c r="I548" s="135">
        <v>0</v>
      </c>
      <c r="J548" s="135">
        <v>0.08</v>
      </c>
      <c r="K548" s="93">
        <v>0.15</v>
      </c>
      <c r="L548" s="146">
        <v>0</v>
      </c>
      <c r="M548" s="27">
        <v>0</v>
      </c>
      <c r="N548" s="27">
        <v>0</v>
      </c>
      <c r="O548" s="27">
        <v>0</v>
      </c>
      <c r="P548" s="27">
        <v>0.08</v>
      </c>
      <c r="Q548" s="27">
        <v>0.15</v>
      </c>
      <c r="R548" s="146">
        <v>1</v>
      </c>
      <c r="S548" s="27">
        <v>0</v>
      </c>
      <c r="T548" s="27">
        <v>0</v>
      </c>
      <c r="U548" s="27">
        <v>0</v>
      </c>
      <c r="V548" s="27">
        <v>0.01</v>
      </c>
      <c r="W548" s="27">
        <v>0.1</v>
      </c>
      <c r="X548" s="27">
        <v>0.11</v>
      </c>
      <c r="Y548" s="222">
        <v>3089.1</v>
      </c>
      <c r="Z548" s="222">
        <f t="shared" si="181"/>
        <v>0</v>
      </c>
      <c r="AA548" s="222">
        <f t="shared" si="182"/>
        <v>0</v>
      </c>
      <c r="AB548" s="222">
        <f t="shared" si="183"/>
        <v>0</v>
      </c>
      <c r="AC548" s="222">
        <f t="shared" si="184"/>
        <v>247.12799999999999</v>
      </c>
      <c r="AD548" s="222">
        <f t="shared" si="185"/>
        <v>463.36499999999995</v>
      </c>
      <c r="AE548" s="222">
        <f t="shared" si="186"/>
        <v>0</v>
      </c>
      <c r="AF548" s="222">
        <f t="shared" si="211"/>
        <v>0</v>
      </c>
      <c r="AG548" s="222">
        <f t="shared" si="212"/>
        <v>0</v>
      </c>
      <c r="AH548" s="222">
        <f t="shared" si="213"/>
        <v>0</v>
      </c>
      <c r="AI548" s="222">
        <f t="shared" si="214"/>
        <v>247.12799999999999</v>
      </c>
      <c r="AJ548" s="222">
        <f t="shared" si="215"/>
        <v>463.36499999999995</v>
      </c>
      <c r="AK548" s="222">
        <f t="shared" si="216"/>
        <v>3089.1</v>
      </c>
      <c r="AL548" s="5">
        <f t="shared" si="223"/>
        <v>0</v>
      </c>
      <c r="AM548" s="5">
        <f t="shared" si="224"/>
        <v>0</v>
      </c>
      <c r="AN548" s="5">
        <f t="shared" si="225"/>
        <v>0</v>
      </c>
      <c r="AO548" s="5">
        <f t="shared" si="226"/>
        <v>30.890999999999998</v>
      </c>
      <c r="AP548" s="5">
        <f t="shared" si="227"/>
        <v>308.91000000000003</v>
      </c>
      <c r="AQ548" s="221">
        <f t="shared" si="228"/>
        <v>339.80099999999999</v>
      </c>
      <c r="AR548" s="86"/>
    </row>
    <row r="549" spans="1:44" s="22" customFormat="1" ht="24.75" customHeight="1" x14ac:dyDescent="0.25">
      <c r="A549" s="13">
        <v>3187170608</v>
      </c>
      <c r="B549" s="23" t="s">
        <v>910</v>
      </c>
      <c r="C549" s="12" t="s">
        <v>809</v>
      </c>
      <c r="D549" s="13"/>
      <c r="E549" s="13"/>
      <c r="F549" s="13" t="s">
        <v>1824</v>
      </c>
      <c r="G549" s="21">
        <v>0</v>
      </c>
      <c r="H549" s="21">
        <v>0</v>
      </c>
      <c r="I549" s="21">
        <v>0</v>
      </c>
      <c r="J549" s="21">
        <v>0.06</v>
      </c>
      <c r="K549" s="21">
        <v>0.16</v>
      </c>
      <c r="L549" s="146">
        <v>0</v>
      </c>
      <c r="M549" s="21">
        <v>0</v>
      </c>
      <c r="N549" s="21">
        <v>0</v>
      </c>
      <c r="O549" s="21">
        <v>0</v>
      </c>
      <c r="P549" s="21">
        <v>0.06</v>
      </c>
      <c r="Q549" s="21">
        <v>0.16</v>
      </c>
      <c r="R549" s="146">
        <v>0.16</v>
      </c>
      <c r="S549" s="21">
        <v>0</v>
      </c>
      <c r="T549" s="21">
        <v>0</v>
      </c>
      <c r="U549" s="21">
        <v>0</v>
      </c>
      <c r="V549" s="21">
        <v>0</v>
      </c>
      <c r="W549" s="21">
        <v>0.05</v>
      </c>
      <c r="X549" s="146">
        <v>0.6</v>
      </c>
      <c r="Y549" s="222">
        <v>5198.96</v>
      </c>
      <c r="Z549" s="222">
        <f t="shared" si="181"/>
        <v>0</v>
      </c>
      <c r="AA549" s="222">
        <f t="shared" si="182"/>
        <v>0</v>
      </c>
      <c r="AB549" s="222">
        <f t="shared" si="183"/>
        <v>0</v>
      </c>
      <c r="AC549" s="222">
        <f t="shared" si="184"/>
        <v>311.93759999999997</v>
      </c>
      <c r="AD549" s="222">
        <f t="shared" si="185"/>
        <v>831.83360000000005</v>
      </c>
      <c r="AE549" s="222">
        <f t="shared" si="186"/>
        <v>0</v>
      </c>
      <c r="AF549" s="222">
        <f t="shared" si="211"/>
        <v>0</v>
      </c>
      <c r="AG549" s="222">
        <f t="shared" si="212"/>
        <v>0</v>
      </c>
      <c r="AH549" s="222">
        <f t="shared" si="213"/>
        <v>0</v>
      </c>
      <c r="AI549" s="222">
        <f t="shared" si="214"/>
        <v>311.93759999999997</v>
      </c>
      <c r="AJ549" s="222">
        <f t="shared" si="215"/>
        <v>831.83360000000005</v>
      </c>
      <c r="AK549" s="222">
        <f t="shared" si="216"/>
        <v>831.83360000000005</v>
      </c>
      <c r="AL549" s="5">
        <f t="shared" si="223"/>
        <v>0</v>
      </c>
      <c r="AM549" s="5">
        <f t="shared" si="224"/>
        <v>0</v>
      </c>
      <c r="AN549" s="5">
        <f t="shared" si="225"/>
        <v>0</v>
      </c>
      <c r="AO549" s="5">
        <f t="shared" si="226"/>
        <v>0</v>
      </c>
      <c r="AP549" s="5">
        <f t="shared" si="227"/>
        <v>259.94800000000004</v>
      </c>
      <c r="AQ549" s="221">
        <f t="shared" si="228"/>
        <v>3119.3759999999997</v>
      </c>
      <c r="AR549" s="86"/>
    </row>
    <row r="550" spans="1:44" s="34" customFormat="1" ht="24.75" customHeight="1" x14ac:dyDescent="0.25">
      <c r="A550" s="24"/>
      <c r="B550" s="268" t="s">
        <v>1206</v>
      </c>
      <c r="C550" s="302" t="s">
        <v>810</v>
      </c>
      <c r="D550" s="14"/>
      <c r="E550" s="14"/>
      <c r="F550" s="14" t="s">
        <v>1824</v>
      </c>
      <c r="G550" s="135">
        <v>0</v>
      </c>
      <c r="H550" s="135">
        <v>0</v>
      </c>
      <c r="I550" s="135">
        <v>0</v>
      </c>
      <c r="J550" s="135">
        <v>0.03</v>
      </c>
      <c r="K550" s="93">
        <v>7.0000000000000007E-2</v>
      </c>
      <c r="L550" s="146">
        <v>0</v>
      </c>
      <c r="M550" s="146">
        <v>0</v>
      </c>
      <c r="N550" s="146">
        <v>0</v>
      </c>
      <c r="O550" s="146">
        <v>0</v>
      </c>
      <c r="P550" s="146">
        <v>0</v>
      </c>
      <c r="Q550" s="146">
        <v>0</v>
      </c>
      <c r="R550" s="146">
        <v>0</v>
      </c>
      <c r="S550" s="146">
        <v>0</v>
      </c>
      <c r="T550" s="146">
        <v>0</v>
      </c>
      <c r="U550" s="146">
        <v>0</v>
      </c>
      <c r="V550" s="146">
        <v>0</v>
      </c>
      <c r="W550" s="146">
        <v>0</v>
      </c>
      <c r="X550" s="146">
        <v>0</v>
      </c>
      <c r="Y550" s="222">
        <v>567.9615</v>
      </c>
      <c r="Z550" s="222">
        <f t="shared" si="181"/>
        <v>0</v>
      </c>
      <c r="AA550" s="222">
        <f t="shared" si="182"/>
        <v>0</v>
      </c>
      <c r="AB550" s="222">
        <f t="shared" si="183"/>
        <v>0</v>
      </c>
      <c r="AC550" s="222">
        <f t="shared" si="184"/>
        <v>17.038844999999998</v>
      </c>
      <c r="AD550" s="222">
        <f t="shared" si="185"/>
        <v>39.757305000000002</v>
      </c>
      <c r="AE550" s="222">
        <f t="shared" si="186"/>
        <v>0</v>
      </c>
      <c r="AF550" s="222">
        <f t="shared" si="211"/>
        <v>0</v>
      </c>
      <c r="AG550" s="222">
        <f t="shared" si="212"/>
        <v>0</v>
      </c>
      <c r="AH550" s="222">
        <f t="shared" si="213"/>
        <v>0</v>
      </c>
      <c r="AI550" s="222">
        <f t="shared" si="214"/>
        <v>0</v>
      </c>
      <c r="AJ550" s="222">
        <f t="shared" si="215"/>
        <v>0</v>
      </c>
      <c r="AK550" s="222">
        <f t="shared" si="216"/>
        <v>0</v>
      </c>
      <c r="AL550" s="5">
        <f t="shared" si="223"/>
        <v>0</v>
      </c>
      <c r="AM550" s="5">
        <f t="shared" si="224"/>
        <v>0</v>
      </c>
      <c r="AN550" s="5">
        <f t="shared" si="225"/>
        <v>0</v>
      </c>
      <c r="AO550" s="5">
        <f t="shared" si="226"/>
        <v>0</v>
      </c>
      <c r="AP550" s="5">
        <f t="shared" si="227"/>
        <v>0</v>
      </c>
      <c r="AQ550" s="221">
        <f t="shared" si="228"/>
        <v>0</v>
      </c>
      <c r="AR550" s="169"/>
    </row>
    <row r="551" spans="1:44" s="30" customFormat="1" ht="24.75" customHeight="1" x14ac:dyDescent="0.25">
      <c r="A551" s="51"/>
      <c r="B551" s="29" t="s">
        <v>1208</v>
      </c>
      <c r="C551" s="29"/>
      <c r="D551" s="29"/>
      <c r="E551" s="29"/>
      <c r="F551" s="29"/>
      <c r="G551" s="29"/>
      <c r="H551" s="29"/>
      <c r="I551" s="29"/>
      <c r="J551" s="29"/>
      <c r="K551" s="29"/>
      <c r="L551" s="148"/>
      <c r="M551" s="29"/>
      <c r="N551" s="29"/>
      <c r="O551" s="29"/>
      <c r="P551" s="29"/>
      <c r="Q551" s="29"/>
      <c r="R551" s="148"/>
      <c r="S551" s="29"/>
      <c r="T551" s="29"/>
      <c r="U551" s="29"/>
      <c r="V551" s="29"/>
      <c r="W551" s="29"/>
      <c r="X551" s="148"/>
      <c r="Y551" s="234"/>
      <c r="Z551" s="222"/>
      <c r="AA551" s="222"/>
      <c r="AB551" s="222"/>
      <c r="AC551" s="222"/>
      <c r="AD551" s="222"/>
      <c r="AE551" s="222"/>
      <c r="AF551" s="222"/>
      <c r="AG551" s="222"/>
      <c r="AH551" s="222"/>
      <c r="AI551" s="222"/>
      <c r="AJ551" s="222"/>
      <c r="AK551" s="222"/>
      <c r="AL551" s="5"/>
      <c r="AM551" s="5"/>
      <c r="AN551" s="5"/>
      <c r="AO551" s="5"/>
      <c r="AP551" s="5"/>
      <c r="AQ551" s="221"/>
      <c r="AR551" s="168"/>
    </row>
    <row r="552" spans="1:44" s="22" customFormat="1" ht="24.75" customHeight="1" x14ac:dyDescent="0.25">
      <c r="A552" s="24">
        <v>3187172335</v>
      </c>
      <c r="B552" s="25" t="s">
        <v>912</v>
      </c>
      <c r="C552" s="14" t="s">
        <v>790</v>
      </c>
      <c r="D552" s="14"/>
      <c r="E552" s="14"/>
      <c r="F552" s="14" t="s">
        <v>1824</v>
      </c>
      <c r="G552" s="135">
        <v>0</v>
      </c>
      <c r="H552" s="135">
        <v>0</v>
      </c>
      <c r="I552" s="135">
        <v>0</v>
      </c>
      <c r="J552" s="135">
        <v>0.04</v>
      </c>
      <c r="K552" s="93">
        <v>0.1</v>
      </c>
      <c r="L552" s="146">
        <v>0</v>
      </c>
      <c r="M552" s="27">
        <v>0</v>
      </c>
      <c r="N552" s="27">
        <v>0</v>
      </c>
      <c r="O552" s="27">
        <v>0</v>
      </c>
      <c r="P552" s="27">
        <v>0.04</v>
      </c>
      <c r="Q552" s="27">
        <v>0.08</v>
      </c>
      <c r="R552" s="146">
        <v>0.1</v>
      </c>
      <c r="S552" s="27">
        <v>0</v>
      </c>
      <c r="T552" s="27">
        <v>0</v>
      </c>
      <c r="U552" s="27">
        <v>0</v>
      </c>
      <c r="V552" s="27">
        <v>0.04</v>
      </c>
      <c r="W552" s="27">
        <v>0.08</v>
      </c>
      <c r="X552" s="27">
        <v>0.08</v>
      </c>
      <c r="Y552" s="222">
        <v>236.25</v>
      </c>
      <c r="Z552" s="222">
        <f t="shared" ref="Z552:Z559" si="229">Y552*G552</f>
        <v>0</v>
      </c>
      <c r="AA552" s="222">
        <f t="shared" ref="AA552:AA559" si="230">Y552*H552</f>
        <v>0</v>
      </c>
      <c r="AB552" s="222">
        <f t="shared" ref="AB552:AB559" si="231">Y552*I552</f>
        <v>0</v>
      </c>
      <c r="AC552" s="222">
        <f t="shared" ref="AC552:AC559" si="232">Y552*J552</f>
        <v>9.4500000000000011</v>
      </c>
      <c r="AD552" s="222">
        <f t="shared" ref="AD552:AD559" si="233">Y552*K552</f>
        <v>23.625</v>
      </c>
      <c r="AE552" s="222">
        <f t="shared" ref="AE552:AE559" si="234">Y552*L552</f>
        <v>0</v>
      </c>
      <c r="AF552" s="222">
        <f t="shared" ref="AF552:AF559" si="235">Y552*M552</f>
        <v>0</v>
      </c>
      <c r="AG552" s="222">
        <f t="shared" ref="AG552:AG559" si="236">Y552*N552</f>
        <v>0</v>
      </c>
      <c r="AH552" s="222">
        <f t="shared" ref="AH552:AH559" si="237">Y552*O552</f>
        <v>0</v>
      </c>
      <c r="AI552" s="222">
        <f t="shared" ref="AI552:AI559" si="238">Y552*P552</f>
        <v>9.4500000000000011</v>
      </c>
      <c r="AJ552" s="222">
        <f t="shared" ref="AJ552:AJ559" si="239">Y552*Q552</f>
        <v>18.900000000000002</v>
      </c>
      <c r="AK552" s="222">
        <f t="shared" ref="AK552:AK559" si="240">Y552*R552</f>
        <v>23.625</v>
      </c>
      <c r="AL552" s="5">
        <f t="shared" ref="AL552:AL583" si="241">Y552*S552</f>
        <v>0</v>
      </c>
      <c r="AM552" s="5">
        <f t="shared" ref="AM552:AM583" si="242">Y552*T552</f>
        <v>0</v>
      </c>
      <c r="AN552" s="5">
        <f t="shared" ref="AN552:AN583" si="243">Y552*U552</f>
        <v>0</v>
      </c>
      <c r="AO552" s="5">
        <f t="shared" ref="AO552:AO583" si="244">Y552*V552</f>
        <v>9.4500000000000011</v>
      </c>
      <c r="AP552" s="5">
        <f t="shared" ref="AP552:AP583" si="245">Y552*W552</f>
        <v>18.900000000000002</v>
      </c>
      <c r="AQ552" s="221">
        <f t="shared" ref="AQ552:AQ583" si="246">Y552*X552</f>
        <v>18.900000000000002</v>
      </c>
      <c r="AR552" s="86"/>
    </row>
    <row r="553" spans="1:44" s="22" customFormat="1" ht="21.95" customHeight="1" x14ac:dyDescent="0.25">
      <c r="A553" s="13">
        <v>3187171260</v>
      </c>
      <c r="B553" s="23" t="s">
        <v>770</v>
      </c>
      <c r="C553" s="13" t="s">
        <v>771</v>
      </c>
      <c r="D553" s="13"/>
      <c r="E553" s="13"/>
      <c r="F553" s="13" t="s">
        <v>1824</v>
      </c>
      <c r="G553" s="21">
        <v>0</v>
      </c>
      <c r="H553" s="21">
        <v>0</v>
      </c>
      <c r="I553" s="21">
        <v>0</v>
      </c>
      <c r="J553" s="21">
        <v>0</v>
      </c>
      <c r="K553" s="146">
        <v>0.03</v>
      </c>
      <c r="L553" s="146">
        <v>0</v>
      </c>
      <c r="M553" s="21">
        <v>0</v>
      </c>
      <c r="N553" s="21">
        <v>0</v>
      </c>
      <c r="O553" s="21">
        <v>0</v>
      </c>
      <c r="P553" s="21">
        <v>0</v>
      </c>
      <c r="Q553" s="21">
        <v>0</v>
      </c>
      <c r="R553" s="146">
        <v>0.03</v>
      </c>
      <c r="S553" s="21">
        <v>0</v>
      </c>
      <c r="T553" s="21">
        <v>0</v>
      </c>
      <c r="U553" s="21">
        <v>0</v>
      </c>
      <c r="V553" s="21">
        <v>0</v>
      </c>
      <c r="W553" s="21">
        <v>0</v>
      </c>
      <c r="X553" s="146">
        <v>0.03</v>
      </c>
      <c r="Y553" s="222">
        <v>25.88</v>
      </c>
      <c r="Z553" s="222">
        <f t="shared" si="229"/>
        <v>0</v>
      </c>
      <c r="AA553" s="222">
        <f t="shared" si="230"/>
        <v>0</v>
      </c>
      <c r="AB553" s="222">
        <f t="shared" si="231"/>
        <v>0</v>
      </c>
      <c r="AC553" s="222">
        <f t="shared" si="232"/>
        <v>0</v>
      </c>
      <c r="AD553" s="222">
        <f t="shared" si="233"/>
        <v>0.77639999999999998</v>
      </c>
      <c r="AE553" s="222">
        <f t="shared" si="234"/>
        <v>0</v>
      </c>
      <c r="AF553" s="222">
        <f t="shared" si="235"/>
        <v>0</v>
      </c>
      <c r="AG553" s="222">
        <f t="shared" si="236"/>
        <v>0</v>
      </c>
      <c r="AH553" s="222">
        <f t="shared" si="237"/>
        <v>0</v>
      </c>
      <c r="AI553" s="222">
        <f t="shared" si="238"/>
        <v>0</v>
      </c>
      <c r="AJ553" s="222">
        <f t="shared" si="239"/>
        <v>0</v>
      </c>
      <c r="AK553" s="222">
        <f t="shared" si="240"/>
        <v>0.77639999999999998</v>
      </c>
      <c r="AL553" s="5">
        <f t="shared" si="241"/>
        <v>0</v>
      </c>
      <c r="AM553" s="5">
        <f t="shared" si="242"/>
        <v>0</v>
      </c>
      <c r="AN553" s="5">
        <f t="shared" si="243"/>
        <v>0</v>
      </c>
      <c r="AO553" s="5">
        <f t="shared" si="244"/>
        <v>0</v>
      </c>
      <c r="AP553" s="5">
        <f t="shared" si="245"/>
        <v>0</v>
      </c>
      <c r="AQ553" s="221">
        <f t="shared" si="246"/>
        <v>0.77639999999999998</v>
      </c>
      <c r="AR553" s="86"/>
    </row>
    <row r="554" spans="1:44" s="22" customFormat="1" ht="24.75" customHeight="1" x14ac:dyDescent="0.25">
      <c r="A554" s="24">
        <v>3187171259</v>
      </c>
      <c r="B554" s="23" t="s">
        <v>913</v>
      </c>
      <c r="C554" s="14" t="s">
        <v>789</v>
      </c>
      <c r="D554" s="14"/>
      <c r="E554" s="14"/>
      <c r="F554" s="14" t="s">
        <v>1824</v>
      </c>
      <c r="G554" s="27">
        <v>0</v>
      </c>
      <c r="H554" s="27">
        <v>0</v>
      </c>
      <c r="I554" s="27">
        <v>0</v>
      </c>
      <c r="J554" s="27">
        <v>0.01</v>
      </c>
      <c r="K554" s="27">
        <v>0.03</v>
      </c>
      <c r="L554" s="146">
        <v>0</v>
      </c>
      <c r="M554" s="27">
        <v>0</v>
      </c>
      <c r="N554" s="27">
        <v>0</v>
      </c>
      <c r="O554" s="27">
        <v>0</v>
      </c>
      <c r="P554" s="27">
        <v>0.01</v>
      </c>
      <c r="Q554" s="27">
        <v>0.03</v>
      </c>
      <c r="R554" s="146">
        <v>0.04</v>
      </c>
      <c r="S554" s="27">
        <v>0</v>
      </c>
      <c r="T554" s="27">
        <v>0</v>
      </c>
      <c r="U554" s="27">
        <v>0</v>
      </c>
      <c r="V554" s="27">
        <v>0.01</v>
      </c>
      <c r="W554" s="27">
        <v>0.03</v>
      </c>
      <c r="X554" s="27">
        <v>0.03</v>
      </c>
      <c r="Y554" s="222">
        <v>109.5</v>
      </c>
      <c r="Z554" s="222">
        <f t="shared" si="229"/>
        <v>0</v>
      </c>
      <c r="AA554" s="222">
        <f t="shared" si="230"/>
        <v>0</v>
      </c>
      <c r="AB554" s="222">
        <f t="shared" si="231"/>
        <v>0</v>
      </c>
      <c r="AC554" s="222">
        <f t="shared" si="232"/>
        <v>1.095</v>
      </c>
      <c r="AD554" s="222">
        <f t="shared" si="233"/>
        <v>3.2849999999999997</v>
      </c>
      <c r="AE554" s="222">
        <f t="shared" si="234"/>
        <v>0</v>
      </c>
      <c r="AF554" s="222">
        <f t="shared" si="235"/>
        <v>0</v>
      </c>
      <c r="AG554" s="222">
        <f t="shared" si="236"/>
        <v>0</v>
      </c>
      <c r="AH554" s="222">
        <f t="shared" si="237"/>
        <v>0</v>
      </c>
      <c r="AI554" s="222">
        <f t="shared" si="238"/>
        <v>1.095</v>
      </c>
      <c r="AJ554" s="222">
        <f t="shared" si="239"/>
        <v>3.2849999999999997</v>
      </c>
      <c r="AK554" s="222">
        <f t="shared" si="240"/>
        <v>4.38</v>
      </c>
      <c r="AL554" s="5">
        <f t="shared" si="241"/>
        <v>0</v>
      </c>
      <c r="AM554" s="5">
        <f t="shared" si="242"/>
        <v>0</v>
      </c>
      <c r="AN554" s="5">
        <f t="shared" si="243"/>
        <v>0</v>
      </c>
      <c r="AO554" s="5">
        <f t="shared" si="244"/>
        <v>1.095</v>
      </c>
      <c r="AP554" s="5">
        <f t="shared" si="245"/>
        <v>3.2849999999999997</v>
      </c>
      <c r="AQ554" s="221">
        <f t="shared" si="246"/>
        <v>3.2849999999999997</v>
      </c>
      <c r="AR554" s="86"/>
    </row>
    <row r="555" spans="1:44" s="22" customFormat="1" ht="24.75" customHeight="1" x14ac:dyDescent="0.25">
      <c r="A555" s="13">
        <v>3187171177</v>
      </c>
      <c r="B555" s="23" t="s">
        <v>1153</v>
      </c>
      <c r="C555" s="13" t="s">
        <v>773</v>
      </c>
      <c r="D555" s="13"/>
      <c r="E555" s="13"/>
      <c r="F555" s="13" t="s">
        <v>1824</v>
      </c>
      <c r="G555" s="21">
        <v>0</v>
      </c>
      <c r="H555" s="21">
        <v>0</v>
      </c>
      <c r="I555" s="21">
        <v>0</v>
      </c>
      <c r="J555" s="21">
        <v>0</v>
      </c>
      <c r="K555" s="146">
        <v>2</v>
      </c>
      <c r="L555" s="146">
        <v>0</v>
      </c>
      <c r="M555" s="21">
        <v>0</v>
      </c>
      <c r="N555" s="21">
        <v>0</v>
      </c>
      <c r="O555" s="21">
        <v>0</v>
      </c>
      <c r="P555" s="21">
        <v>0</v>
      </c>
      <c r="Q555" s="21">
        <v>0</v>
      </c>
      <c r="R555" s="146">
        <v>2</v>
      </c>
      <c r="S555" s="21">
        <v>0</v>
      </c>
      <c r="T555" s="21">
        <v>0</v>
      </c>
      <c r="U555" s="21">
        <v>0</v>
      </c>
      <c r="V555" s="21">
        <v>0</v>
      </c>
      <c r="W555" s="21">
        <v>0</v>
      </c>
      <c r="X555" s="146">
        <v>2</v>
      </c>
      <c r="Y555" s="222">
        <v>122.76</v>
      </c>
      <c r="Z555" s="222">
        <f t="shared" si="229"/>
        <v>0</v>
      </c>
      <c r="AA555" s="222">
        <f t="shared" si="230"/>
        <v>0</v>
      </c>
      <c r="AB555" s="222">
        <f t="shared" si="231"/>
        <v>0</v>
      </c>
      <c r="AC555" s="222">
        <f t="shared" si="232"/>
        <v>0</v>
      </c>
      <c r="AD555" s="222">
        <f t="shared" si="233"/>
        <v>245.52</v>
      </c>
      <c r="AE555" s="222">
        <f t="shared" si="234"/>
        <v>0</v>
      </c>
      <c r="AF555" s="222">
        <f t="shared" si="235"/>
        <v>0</v>
      </c>
      <c r="AG555" s="222">
        <f t="shared" si="236"/>
        <v>0</v>
      </c>
      <c r="AH555" s="222">
        <f t="shared" si="237"/>
        <v>0</v>
      </c>
      <c r="AI555" s="222">
        <f t="shared" si="238"/>
        <v>0</v>
      </c>
      <c r="AJ555" s="222">
        <f t="shared" si="239"/>
        <v>0</v>
      </c>
      <c r="AK555" s="222">
        <f t="shared" si="240"/>
        <v>245.52</v>
      </c>
      <c r="AL555" s="5">
        <f t="shared" si="241"/>
        <v>0</v>
      </c>
      <c r="AM555" s="5">
        <f t="shared" si="242"/>
        <v>0</v>
      </c>
      <c r="AN555" s="5">
        <f t="shared" si="243"/>
        <v>0</v>
      </c>
      <c r="AO555" s="5">
        <f t="shared" si="244"/>
        <v>0</v>
      </c>
      <c r="AP555" s="5">
        <f t="shared" si="245"/>
        <v>0</v>
      </c>
      <c r="AQ555" s="221">
        <f t="shared" si="246"/>
        <v>245.52</v>
      </c>
      <c r="AR555" s="86"/>
    </row>
    <row r="556" spans="1:44" s="22" customFormat="1" ht="24.75" customHeight="1" x14ac:dyDescent="0.25">
      <c r="A556" s="13">
        <v>3187171178</v>
      </c>
      <c r="B556" s="23" t="s">
        <v>1152</v>
      </c>
      <c r="C556" s="13" t="s">
        <v>802</v>
      </c>
      <c r="D556" s="13"/>
      <c r="E556" s="13"/>
      <c r="F556" s="13" t="s">
        <v>1824</v>
      </c>
      <c r="G556" s="21">
        <v>0</v>
      </c>
      <c r="H556" s="21">
        <v>0</v>
      </c>
      <c r="I556" s="21">
        <v>0</v>
      </c>
      <c r="J556" s="21">
        <v>0</v>
      </c>
      <c r="K556" s="146">
        <v>2</v>
      </c>
      <c r="L556" s="146">
        <v>0</v>
      </c>
      <c r="M556" s="21">
        <v>0</v>
      </c>
      <c r="N556" s="21">
        <v>0</v>
      </c>
      <c r="O556" s="21">
        <v>0</v>
      </c>
      <c r="P556" s="21">
        <v>0</v>
      </c>
      <c r="Q556" s="21">
        <v>0</v>
      </c>
      <c r="R556" s="146">
        <v>2</v>
      </c>
      <c r="S556" s="21">
        <v>0</v>
      </c>
      <c r="T556" s="21">
        <v>0</v>
      </c>
      <c r="U556" s="21">
        <v>0</v>
      </c>
      <c r="V556" s="21">
        <v>0</v>
      </c>
      <c r="W556" s="21">
        <v>0</v>
      </c>
      <c r="X556" s="146">
        <v>2</v>
      </c>
      <c r="Y556" s="222">
        <v>286.52999999999997</v>
      </c>
      <c r="Z556" s="222">
        <f t="shared" si="229"/>
        <v>0</v>
      </c>
      <c r="AA556" s="222">
        <f t="shared" si="230"/>
        <v>0</v>
      </c>
      <c r="AB556" s="222">
        <f t="shared" si="231"/>
        <v>0</v>
      </c>
      <c r="AC556" s="222">
        <f t="shared" si="232"/>
        <v>0</v>
      </c>
      <c r="AD556" s="222">
        <f t="shared" si="233"/>
        <v>573.05999999999995</v>
      </c>
      <c r="AE556" s="222">
        <f t="shared" si="234"/>
        <v>0</v>
      </c>
      <c r="AF556" s="222">
        <f t="shared" si="235"/>
        <v>0</v>
      </c>
      <c r="AG556" s="222">
        <f t="shared" si="236"/>
        <v>0</v>
      </c>
      <c r="AH556" s="222">
        <f t="shared" si="237"/>
        <v>0</v>
      </c>
      <c r="AI556" s="222">
        <f t="shared" si="238"/>
        <v>0</v>
      </c>
      <c r="AJ556" s="222">
        <f t="shared" si="239"/>
        <v>0</v>
      </c>
      <c r="AK556" s="222">
        <f t="shared" si="240"/>
        <v>573.05999999999995</v>
      </c>
      <c r="AL556" s="5">
        <f t="shared" si="241"/>
        <v>0</v>
      </c>
      <c r="AM556" s="5">
        <f t="shared" si="242"/>
        <v>0</v>
      </c>
      <c r="AN556" s="5">
        <f t="shared" si="243"/>
        <v>0</v>
      </c>
      <c r="AO556" s="5">
        <f t="shared" si="244"/>
        <v>0</v>
      </c>
      <c r="AP556" s="5">
        <f t="shared" si="245"/>
        <v>0</v>
      </c>
      <c r="AQ556" s="221">
        <f t="shared" si="246"/>
        <v>573.05999999999995</v>
      </c>
      <c r="AR556" s="86"/>
    </row>
    <row r="557" spans="1:44" s="22" customFormat="1" ht="31.5" customHeight="1" x14ac:dyDescent="0.25">
      <c r="A557" s="24">
        <v>3187170100</v>
      </c>
      <c r="B557" s="23" t="s">
        <v>914</v>
      </c>
      <c r="C557" s="14" t="s">
        <v>1214</v>
      </c>
      <c r="D557" s="14"/>
      <c r="E557" s="14"/>
      <c r="F557" s="14" t="s">
        <v>1824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146">
        <v>0</v>
      </c>
      <c r="M557" s="27">
        <v>0</v>
      </c>
      <c r="N557" s="27">
        <v>0</v>
      </c>
      <c r="O557" s="28">
        <v>2</v>
      </c>
      <c r="P557" s="28">
        <v>3</v>
      </c>
      <c r="Q557" s="28">
        <v>6</v>
      </c>
      <c r="R557" s="156">
        <v>6</v>
      </c>
      <c r="S557" s="27">
        <v>0</v>
      </c>
      <c r="T557" s="27">
        <v>0</v>
      </c>
      <c r="U557" s="28">
        <v>2</v>
      </c>
      <c r="V557" s="28">
        <v>3</v>
      </c>
      <c r="W557" s="28">
        <v>6</v>
      </c>
      <c r="X557" s="156">
        <v>6</v>
      </c>
      <c r="Y557" s="221">
        <v>152.4</v>
      </c>
      <c r="Z557" s="222">
        <f t="shared" si="229"/>
        <v>0</v>
      </c>
      <c r="AA557" s="222">
        <f t="shared" si="230"/>
        <v>0</v>
      </c>
      <c r="AB557" s="222">
        <f t="shared" si="231"/>
        <v>0</v>
      </c>
      <c r="AC557" s="222">
        <f t="shared" si="232"/>
        <v>0</v>
      </c>
      <c r="AD557" s="222">
        <f t="shared" si="233"/>
        <v>0</v>
      </c>
      <c r="AE557" s="222">
        <f t="shared" si="234"/>
        <v>0</v>
      </c>
      <c r="AF557" s="222">
        <f t="shared" si="235"/>
        <v>0</v>
      </c>
      <c r="AG557" s="222">
        <f t="shared" si="236"/>
        <v>0</v>
      </c>
      <c r="AH557" s="222">
        <f t="shared" si="237"/>
        <v>304.8</v>
      </c>
      <c r="AI557" s="222">
        <f t="shared" si="238"/>
        <v>457.20000000000005</v>
      </c>
      <c r="AJ557" s="222">
        <f t="shared" si="239"/>
        <v>914.40000000000009</v>
      </c>
      <c r="AK557" s="222">
        <f t="shared" si="240"/>
        <v>914.40000000000009</v>
      </c>
      <c r="AL557" s="5">
        <f t="shared" si="241"/>
        <v>0</v>
      </c>
      <c r="AM557" s="5">
        <f t="shared" si="242"/>
        <v>0</v>
      </c>
      <c r="AN557" s="5">
        <f t="shared" si="243"/>
        <v>304.8</v>
      </c>
      <c r="AO557" s="5">
        <f t="shared" si="244"/>
        <v>457.20000000000005</v>
      </c>
      <c r="AP557" s="5">
        <f t="shared" si="245"/>
        <v>914.40000000000009</v>
      </c>
      <c r="AQ557" s="221">
        <f t="shared" si="246"/>
        <v>914.40000000000009</v>
      </c>
      <c r="AR557" s="86"/>
    </row>
    <row r="558" spans="1:44" s="22" customFormat="1" ht="24.75" customHeight="1" x14ac:dyDescent="0.25">
      <c r="A558" s="24">
        <v>3187171078</v>
      </c>
      <c r="B558" s="25" t="s">
        <v>2391</v>
      </c>
      <c r="C558" s="14" t="s">
        <v>828</v>
      </c>
      <c r="D558" s="14"/>
      <c r="E558" s="14"/>
      <c r="F558" s="14" t="s">
        <v>1824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146">
        <v>0</v>
      </c>
      <c r="M558" s="27">
        <v>0</v>
      </c>
      <c r="N558" s="27">
        <v>0</v>
      </c>
      <c r="O558" s="27">
        <v>1</v>
      </c>
      <c r="P558" s="28">
        <v>1</v>
      </c>
      <c r="Q558" s="28">
        <v>6</v>
      </c>
      <c r="R558" s="158">
        <v>6</v>
      </c>
      <c r="S558" s="27">
        <v>0</v>
      </c>
      <c r="T558" s="27">
        <v>0</v>
      </c>
      <c r="U558" s="27">
        <v>1</v>
      </c>
      <c r="V558" s="28">
        <v>1</v>
      </c>
      <c r="W558" s="28">
        <v>6</v>
      </c>
      <c r="X558" s="158">
        <v>6</v>
      </c>
      <c r="Y558" s="222">
        <v>51.46</v>
      </c>
      <c r="Z558" s="222">
        <f t="shared" si="229"/>
        <v>0</v>
      </c>
      <c r="AA558" s="222">
        <f t="shared" si="230"/>
        <v>0</v>
      </c>
      <c r="AB558" s="222">
        <f t="shared" si="231"/>
        <v>0</v>
      </c>
      <c r="AC558" s="222">
        <f t="shared" si="232"/>
        <v>0</v>
      </c>
      <c r="AD558" s="222">
        <f t="shared" si="233"/>
        <v>0</v>
      </c>
      <c r="AE558" s="222">
        <f t="shared" si="234"/>
        <v>0</v>
      </c>
      <c r="AF558" s="222">
        <f t="shared" si="235"/>
        <v>0</v>
      </c>
      <c r="AG558" s="222">
        <f t="shared" si="236"/>
        <v>0</v>
      </c>
      <c r="AH558" s="222">
        <f t="shared" si="237"/>
        <v>51.46</v>
      </c>
      <c r="AI558" s="222">
        <f t="shared" si="238"/>
        <v>51.46</v>
      </c>
      <c r="AJ558" s="222">
        <f t="shared" si="239"/>
        <v>308.76</v>
      </c>
      <c r="AK558" s="222">
        <f t="shared" si="240"/>
        <v>308.76</v>
      </c>
      <c r="AL558" s="5">
        <f t="shared" si="241"/>
        <v>0</v>
      </c>
      <c r="AM558" s="5">
        <f t="shared" si="242"/>
        <v>0</v>
      </c>
      <c r="AN558" s="5">
        <f t="shared" si="243"/>
        <v>51.46</v>
      </c>
      <c r="AO558" s="5">
        <f t="shared" si="244"/>
        <v>51.46</v>
      </c>
      <c r="AP558" s="5">
        <f t="shared" si="245"/>
        <v>308.76</v>
      </c>
      <c r="AQ558" s="221">
        <f t="shared" si="246"/>
        <v>308.76</v>
      </c>
      <c r="AR558" s="86"/>
    </row>
    <row r="559" spans="1:44" s="22" customFormat="1" ht="24.75" customHeight="1" x14ac:dyDescent="0.25">
      <c r="A559" s="24">
        <v>3187172409</v>
      </c>
      <c r="B559" s="25" t="s">
        <v>915</v>
      </c>
      <c r="C559" s="14" t="s">
        <v>805</v>
      </c>
      <c r="D559" s="14"/>
      <c r="E559" s="14"/>
      <c r="F559" s="14" t="s">
        <v>1824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146">
        <v>0</v>
      </c>
      <c r="M559" s="27">
        <v>0</v>
      </c>
      <c r="N559" s="27">
        <v>0</v>
      </c>
      <c r="O559" s="27">
        <v>0</v>
      </c>
      <c r="P559" s="27">
        <v>7.0000000000000007E-2</v>
      </c>
      <c r="Q559" s="27">
        <v>0.18</v>
      </c>
      <c r="R559" s="146">
        <v>0.2</v>
      </c>
      <c r="S559" s="27">
        <v>0</v>
      </c>
      <c r="T559" s="27">
        <v>0</v>
      </c>
      <c r="U559" s="27">
        <v>0</v>
      </c>
      <c r="V559" s="27">
        <v>7.0000000000000007E-2</v>
      </c>
      <c r="W559" s="27">
        <v>0.18</v>
      </c>
      <c r="X559" s="27">
        <v>0.18</v>
      </c>
      <c r="Y559" s="224">
        <v>105.59</v>
      </c>
      <c r="Z559" s="222">
        <f t="shared" si="229"/>
        <v>0</v>
      </c>
      <c r="AA559" s="222">
        <f t="shared" si="230"/>
        <v>0</v>
      </c>
      <c r="AB559" s="222">
        <f t="shared" si="231"/>
        <v>0</v>
      </c>
      <c r="AC559" s="222">
        <f t="shared" si="232"/>
        <v>0</v>
      </c>
      <c r="AD559" s="222">
        <f t="shared" si="233"/>
        <v>0</v>
      </c>
      <c r="AE559" s="222">
        <f t="shared" si="234"/>
        <v>0</v>
      </c>
      <c r="AF559" s="222">
        <f t="shared" si="235"/>
        <v>0</v>
      </c>
      <c r="AG559" s="222">
        <f t="shared" si="236"/>
        <v>0</v>
      </c>
      <c r="AH559" s="222">
        <f t="shared" si="237"/>
        <v>0</v>
      </c>
      <c r="AI559" s="222">
        <f t="shared" si="238"/>
        <v>7.3913000000000011</v>
      </c>
      <c r="AJ559" s="222">
        <f t="shared" si="239"/>
        <v>19.0062</v>
      </c>
      <c r="AK559" s="222">
        <f t="shared" si="240"/>
        <v>21.118000000000002</v>
      </c>
      <c r="AL559" s="5">
        <f t="shared" si="241"/>
        <v>0</v>
      </c>
      <c r="AM559" s="5">
        <f t="shared" si="242"/>
        <v>0</v>
      </c>
      <c r="AN559" s="5">
        <f t="shared" si="243"/>
        <v>0</v>
      </c>
      <c r="AO559" s="5">
        <f t="shared" si="244"/>
        <v>7.3913000000000011</v>
      </c>
      <c r="AP559" s="5">
        <f t="shared" si="245"/>
        <v>19.0062</v>
      </c>
      <c r="AQ559" s="221">
        <f t="shared" si="246"/>
        <v>19.0062</v>
      </c>
      <c r="AR559" s="86"/>
    </row>
    <row r="560" spans="1:44" s="22" customFormat="1" ht="24.75" customHeight="1" x14ac:dyDescent="0.25">
      <c r="A560" s="24">
        <v>3187171483</v>
      </c>
      <c r="B560" s="25" t="s">
        <v>916</v>
      </c>
      <c r="C560" s="17" t="s">
        <v>786</v>
      </c>
      <c r="D560" s="14"/>
      <c r="E560" s="14"/>
      <c r="F560" s="14" t="s">
        <v>1824</v>
      </c>
      <c r="G560" s="135">
        <v>0</v>
      </c>
      <c r="H560" s="135">
        <v>0</v>
      </c>
      <c r="I560" s="135">
        <v>0</v>
      </c>
      <c r="J560" s="135">
        <v>1.2</v>
      </c>
      <c r="K560" s="93">
        <v>4</v>
      </c>
      <c r="L560" s="146">
        <v>0</v>
      </c>
      <c r="M560" s="27">
        <v>0</v>
      </c>
      <c r="N560" s="27">
        <v>0</v>
      </c>
      <c r="O560" s="27">
        <v>4</v>
      </c>
      <c r="P560" s="27">
        <v>6</v>
      </c>
      <c r="Q560" s="27">
        <v>8</v>
      </c>
      <c r="R560" s="146">
        <v>8</v>
      </c>
      <c r="S560" s="27">
        <v>0</v>
      </c>
      <c r="T560" s="27">
        <v>0</v>
      </c>
      <c r="U560" s="27">
        <v>4</v>
      </c>
      <c r="V560" s="27">
        <v>6</v>
      </c>
      <c r="W560" s="27">
        <v>8</v>
      </c>
      <c r="X560" s="146">
        <v>8</v>
      </c>
      <c r="Y560" s="222">
        <v>1583</v>
      </c>
      <c r="Z560" s="222">
        <f t="shared" si="181"/>
        <v>0</v>
      </c>
      <c r="AA560" s="222">
        <f t="shared" si="182"/>
        <v>0</v>
      </c>
      <c r="AB560" s="222">
        <f t="shared" si="183"/>
        <v>0</v>
      </c>
      <c r="AC560" s="222">
        <f t="shared" si="184"/>
        <v>1899.6</v>
      </c>
      <c r="AD560" s="222">
        <f t="shared" si="185"/>
        <v>6332</v>
      </c>
      <c r="AE560" s="222">
        <f t="shared" si="186"/>
        <v>0</v>
      </c>
      <c r="AF560" s="222">
        <f t="shared" si="211"/>
        <v>0</v>
      </c>
      <c r="AG560" s="222">
        <f t="shared" si="212"/>
        <v>0</v>
      </c>
      <c r="AH560" s="222">
        <f t="shared" si="213"/>
        <v>6332</v>
      </c>
      <c r="AI560" s="222">
        <f t="shared" si="214"/>
        <v>9498</v>
      </c>
      <c r="AJ560" s="222">
        <f t="shared" si="215"/>
        <v>12664</v>
      </c>
      <c r="AK560" s="222">
        <f t="shared" si="216"/>
        <v>12664</v>
      </c>
      <c r="AL560" s="5">
        <f t="shared" si="241"/>
        <v>0</v>
      </c>
      <c r="AM560" s="5">
        <f t="shared" si="242"/>
        <v>0</v>
      </c>
      <c r="AN560" s="5">
        <f t="shared" si="243"/>
        <v>6332</v>
      </c>
      <c r="AO560" s="5">
        <f t="shared" si="244"/>
        <v>9498</v>
      </c>
      <c r="AP560" s="5">
        <f t="shared" si="245"/>
        <v>12664</v>
      </c>
      <c r="AQ560" s="221">
        <f t="shared" si="246"/>
        <v>12664</v>
      </c>
      <c r="AR560" s="86"/>
    </row>
    <row r="561" spans="1:44" s="22" customFormat="1" ht="24.75" customHeight="1" x14ac:dyDescent="0.25">
      <c r="A561" s="24">
        <v>3187171402</v>
      </c>
      <c r="B561" s="25" t="s">
        <v>2387</v>
      </c>
      <c r="C561" s="14" t="s">
        <v>787</v>
      </c>
      <c r="D561" s="14"/>
      <c r="E561" s="14"/>
      <c r="F561" s="14" t="s">
        <v>1824</v>
      </c>
      <c r="G561" s="135">
        <v>0</v>
      </c>
      <c r="H561" s="135">
        <v>0</v>
      </c>
      <c r="I561" s="135">
        <v>0</v>
      </c>
      <c r="J561" s="135">
        <v>0.01</v>
      </c>
      <c r="K561" s="93">
        <v>0.03</v>
      </c>
      <c r="L561" s="146">
        <v>0</v>
      </c>
      <c r="M561" s="27">
        <v>0</v>
      </c>
      <c r="N561" s="27">
        <v>0</v>
      </c>
      <c r="O561" s="27">
        <v>0</v>
      </c>
      <c r="P561" s="27">
        <v>0.01</v>
      </c>
      <c r="Q561" s="27">
        <v>0.03</v>
      </c>
      <c r="R561" s="146">
        <v>0.04</v>
      </c>
      <c r="S561" s="27">
        <v>0</v>
      </c>
      <c r="T561" s="27">
        <v>0</v>
      </c>
      <c r="U561" s="27">
        <v>0</v>
      </c>
      <c r="V561" s="27">
        <v>0.01</v>
      </c>
      <c r="W561" s="27">
        <v>0.03</v>
      </c>
      <c r="X561" s="27">
        <v>0.03</v>
      </c>
      <c r="Y561" s="222">
        <v>225</v>
      </c>
      <c r="Z561" s="222">
        <f t="shared" ref="Z561:Z622" si="247">Y561*G561</f>
        <v>0</v>
      </c>
      <c r="AA561" s="222">
        <f t="shared" ref="AA561:AA622" si="248">Y561*H561</f>
        <v>0</v>
      </c>
      <c r="AB561" s="222">
        <f t="shared" ref="AB561:AB622" si="249">Y561*I561</f>
        <v>0</v>
      </c>
      <c r="AC561" s="222">
        <f t="shared" ref="AC561:AC622" si="250">Y561*J561</f>
        <v>2.25</v>
      </c>
      <c r="AD561" s="222">
        <f t="shared" ref="AD561:AD622" si="251">Y561*K561</f>
        <v>6.75</v>
      </c>
      <c r="AE561" s="222">
        <f t="shared" ref="AE561:AE622" si="252">Y561*L561</f>
        <v>0</v>
      </c>
      <c r="AF561" s="222">
        <f t="shared" si="211"/>
        <v>0</v>
      </c>
      <c r="AG561" s="222">
        <f t="shared" si="212"/>
        <v>0</v>
      </c>
      <c r="AH561" s="222">
        <f t="shared" si="213"/>
        <v>0</v>
      </c>
      <c r="AI561" s="222">
        <f t="shared" si="214"/>
        <v>2.25</v>
      </c>
      <c r="AJ561" s="222">
        <f t="shared" si="215"/>
        <v>6.75</v>
      </c>
      <c r="AK561" s="222">
        <f t="shared" si="216"/>
        <v>9</v>
      </c>
      <c r="AL561" s="5">
        <f t="shared" si="241"/>
        <v>0</v>
      </c>
      <c r="AM561" s="5">
        <f t="shared" si="242"/>
        <v>0</v>
      </c>
      <c r="AN561" s="5">
        <f t="shared" si="243"/>
        <v>0</v>
      </c>
      <c r="AO561" s="5">
        <f t="shared" si="244"/>
        <v>2.25</v>
      </c>
      <c r="AP561" s="5">
        <f t="shared" si="245"/>
        <v>6.75</v>
      </c>
      <c r="AQ561" s="221">
        <f t="shared" si="246"/>
        <v>6.75</v>
      </c>
      <c r="AR561" s="86"/>
    </row>
    <row r="562" spans="1:44" s="22" customFormat="1" ht="24.75" customHeight="1" x14ac:dyDescent="0.25">
      <c r="A562" s="24">
        <v>3187171279</v>
      </c>
      <c r="B562" s="25" t="s">
        <v>2388</v>
      </c>
      <c r="C562" s="14" t="s">
        <v>788</v>
      </c>
      <c r="D562" s="14"/>
      <c r="E562" s="14"/>
      <c r="F562" s="14" t="s">
        <v>1824</v>
      </c>
      <c r="G562" s="135">
        <v>0</v>
      </c>
      <c r="H562" s="135">
        <v>0</v>
      </c>
      <c r="I562" s="135">
        <v>0</v>
      </c>
      <c r="J562" s="135">
        <v>1.4999999999999999E-2</v>
      </c>
      <c r="K562" s="93">
        <v>0.05</v>
      </c>
      <c r="L562" s="146">
        <v>0</v>
      </c>
      <c r="M562" s="27">
        <v>0</v>
      </c>
      <c r="N562" s="27">
        <v>0</v>
      </c>
      <c r="O562" s="27">
        <v>0</v>
      </c>
      <c r="P562" s="27">
        <v>1.4999999999999999E-2</v>
      </c>
      <c r="Q562" s="27">
        <v>0.04</v>
      </c>
      <c r="R562" s="146">
        <v>0.05</v>
      </c>
      <c r="S562" s="27">
        <v>0</v>
      </c>
      <c r="T562" s="27">
        <v>0</v>
      </c>
      <c r="U562" s="27">
        <v>0</v>
      </c>
      <c r="V562" s="27">
        <v>1.4999999999999999E-2</v>
      </c>
      <c r="W562" s="27">
        <v>0.04</v>
      </c>
      <c r="X562" s="27">
        <v>0.04</v>
      </c>
      <c r="Y562" s="222">
        <v>219</v>
      </c>
      <c r="Z562" s="222">
        <f t="shared" si="247"/>
        <v>0</v>
      </c>
      <c r="AA562" s="222">
        <f t="shared" si="248"/>
        <v>0</v>
      </c>
      <c r="AB562" s="222">
        <f t="shared" si="249"/>
        <v>0</v>
      </c>
      <c r="AC562" s="222">
        <f t="shared" si="250"/>
        <v>3.2849999999999997</v>
      </c>
      <c r="AD562" s="222">
        <f t="shared" si="251"/>
        <v>10.950000000000001</v>
      </c>
      <c r="AE562" s="222">
        <f t="shared" si="252"/>
        <v>0</v>
      </c>
      <c r="AF562" s="222">
        <f t="shared" si="211"/>
        <v>0</v>
      </c>
      <c r="AG562" s="222">
        <f t="shared" si="212"/>
        <v>0</v>
      </c>
      <c r="AH562" s="222">
        <f t="shared" si="213"/>
        <v>0</v>
      </c>
      <c r="AI562" s="222">
        <f t="shared" si="214"/>
        <v>3.2849999999999997</v>
      </c>
      <c r="AJ562" s="222">
        <f t="shared" si="215"/>
        <v>8.76</v>
      </c>
      <c r="AK562" s="222">
        <f t="shared" si="216"/>
        <v>10.950000000000001</v>
      </c>
      <c r="AL562" s="5">
        <f t="shared" si="241"/>
        <v>0</v>
      </c>
      <c r="AM562" s="5">
        <f t="shared" si="242"/>
        <v>0</v>
      </c>
      <c r="AN562" s="5">
        <f t="shared" si="243"/>
        <v>0</v>
      </c>
      <c r="AO562" s="5">
        <f t="shared" si="244"/>
        <v>3.2849999999999997</v>
      </c>
      <c r="AP562" s="5">
        <f t="shared" si="245"/>
        <v>8.76</v>
      </c>
      <c r="AQ562" s="221">
        <f t="shared" si="246"/>
        <v>8.76</v>
      </c>
      <c r="AR562" s="86"/>
    </row>
    <row r="563" spans="1:44" s="22" customFormat="1" ht="24.75" customHeight="1" x14ac:dyDescent="0.25">
      <c r="A563" s="24">
        <v>3187172486</v>
      </c>
      <c r="B563" s="25" t="s">
        <v>917</v>
      </c>
      <c r="C563" s="14" t="s">
        <v>791</v>
      </c>
      <c r="D563" s="14"/>
      <c r="E563" s="14"/>
      <c r="F563" s="14" t="s">
        <v>1824</v>
      </c>
      <c r="G563" s="135">
        <v>0</v>
      </c>
      <c r="H563" s="135">
        <v>0</v>
      </c>
      <c r="I563" s="135">
        <v>0</v>
      </c>
      <c r="J563" s="135">
        <v>0.09</v>
      </c>
      <c r="K563" s="93">
        <v>0.27</v>
      </c>
      <c r="L563" s="146">
        <v>0</v>
      </c>
      <c r="M563" s="27">
        <v>0</v>
      </c>
      <c r="N563" s="27">
        <v>0</v>
      </c>
      <c r="O563" s="27">
        <v>0</v>
      </c>
      <c r="P563" s="27">
        <v>0.09</v>
      </c>
      <c r="Q563" s="27">
        <v>0.27</v>
      </c>
      <c r="R563" s="146">
        <v>0.3</v>
      </c>
      <c r="S563" s="27">
        <v>0</v>
      </c>
      <c r="T563" s="27">
        <v>0</v>
      </c>
      <c r="U563" s="27">
        <v>0</v>
      </c>
      <c r="V563" s="27">
        <v>0.09</v>
      </c>
      <c r="W563" s="27">
        <v>0.27</v>
      </c>
      <c r="X563" s="27">
        <v>0.27</v>
      </c>
      <c r="Y563" s="222">
        <v>750</v>
      </c>
      <c r="Z563" s="222">
        <f t="shared" si="247"/>
        <v>0</v>
      </c>
      <c r="AA563" s="222">
        <f t="shared" si="248"/>
        <v>0</v>
      </c>
      <c r="AB563" s="222">
        <f t="shared" si="249"/>
        <v>0</v>
      </c>
      <c r="AC563" s="222">
        <f t="shared" si="250"/>
        <v>67.5</v>
      </c>
      <c r="AD563" s="222">
        <f t="shared" si="251"/>
        <v>202.5</v>
      </c>
      <c r="AE563" s="222">
        <f t="shared" si="252"/>
        <v>0</v>
      </c>
      <c r="AF563" s="222">
        <f t="shared" si="211"/>
        <v>0</v>
      </c>
      <c r="AG563" s="222">
        <f t="shared" si="212"/>
        <v>0</v>
      </c>
      <c r="AH563" s="222">
        <f t="shared" si="213"/>
        <v>0</v>
      </c>
      <c r="AI563" s="222">
        <f t="shared" si="214"/>
        <v>67.5</v>
      </c>
      <c r="AJ563" s="222">
        <f t="shared" si="215"/>
        <v>202.5</v>
      </c>
      <c r="AK563" s="222">
        <f t="shared" si="216"/>
        <v>225</v>
      </c>
      <c r="AL563" s="5">
        <f t="shared" si="241"/>
        <v>0</v>
      </c>
      <c r="AM563" s="5">
        <f t="shared" si="242"/>
        <v>0</v>
      </c>
      <c r="AN563" s="5">
        <f t="shared" si="243"/>
        <v>0</v>
      </c>
      <c r="AO563" s="5">
        <f t="shared" si="244"/>
        <v>67.5</v>
      </c>
      <c r="AP563" s="5">
        <f t="shared" si="245"/>
        <v>202.5</v>
      </c>
      <c r="AQ563" s="221">
        <f t="shared" si="246"/>
        <v>202.5</v>
      </c>
      <c r="AR563" s="86"/>
    </row>
    <row r="564" spans="1:44" s="22" customFormat="1" ht="24.75" customHeight="1" x14ac:dyDescent="0.25">
      <c r="A564" s="24">
        <v>3187171330</v>
      </c>
      <c r="B564" s="25" t="s">
        <v>2389</v>
      </c>
      <c r="C564" s="14" t="s">
        <v>792</v>
      </c>
      <c r="D564" s="14"/>
      <c r="E564" s="14"/>
      <c r="F564" s="14" t="s">
        <v>1824</v>
      </c>
      <c r="G564" s="135">
        <v>0</v>
      </c>
      <c r="H564" s="135">
        <v>0</v>
      </c>
      <c r="I564" s="135">
        <v>0</v>
      </c>
      <c r="J564" s="135">
        <v>0.5</v>
      </c>
      <c r="K564" s="93">
        <v>1</v>
      </c>
      <c r="L564" s="146">
        <v>0</v>
      </c>
      <c r="M564" s="27">
        <v>0</v>
      </c>
      <c r="N564" s="27">
        <v>0</v>
      </c>
      <c r="O564" s="27">
        <v>0</v>
      </c>
      <c r="P564" s="27">
        <v>0.5</v>
      </c>
      <c r="Q564" s="27">
        <v>1</v>
      </c>
      <c r="R564" s="146">
        <v>1</v>
      </c>
      <c r="S564" s="27">
        <v>0</v>
      </c>
      <c r="T564" s="27">
        <v>0</v>
      </c>
      <c r="U564" s="27">
        <v>0</v>
      </c>
      <c r="V564" s="27">
        <v>0.5</v>
      </c>
      <c r="W564" s="27">
        <v>1</v>
      </c>
      <c r="X564" s="146">
        <v>1</v>
      </c>
      <c r="Y564" s="222">
        <v>179.42</v>
      </c>
      <c r="Z564" s="222">
        <f t="shared" si="247"/>
        <v>0</v>
      </c>
      <c r="AA564" s="222">
        <f t="shared" si="248"/>
        <v>0</v>
      </c>
      <c r="AB564" s="222">
        <f t="shared" si="249"/>
        <v>0</v>
      </c>
      <c r="AC564" s="222">
        <f t="shared" si="250"/>
        <v>89.71</v>
      </c>
      <c r="AD564" s="222">
        <f t="shared" si="251"/>
        <v>179.42</v>
      </c>
      <c r="AE564" s="222">
        <f t="shared" si="252"/>
        <v>0</v>
      </c>
      <c r="AF564" s="222">
        <f t="shared" si="211"/>
        <v>0</v>
      </c>
      <c r="AG564" s="222">
        <f t="shared" si="212"/>
        <v>0</v>
      </c>
      <c r="AH564" s="222">
        <f t="shared" si="213"/>
        <v>0</v>
      </c>
      <c r="AI564" s="222">
        <f t="shared" si="214"/>
        <v>89.71</v>
      </c>
      <c r="AJ564" s="222">
        <f t="shared" si="215"/>
        <v>179.42</v>
      </c>
      <c r="AK564" s="222">
        <f t="shared" si="216"/>
        <v>179.42</v>
      </c>
      <c r="AL564" s="5">
        <f t="shared" si="241"/>
        <v>0</v>
      </c>
      <c r="AM564" s="5">
        <f t="shared" si="242"/>
        <v>0</v>
      </c>
      <c r="AN564" s="5">
        <f t="shared" si="243"/>
        <v>0</v>
      </c>
      <c r="AO564" s="5">
        <f t="shared" si="244"/>
        <v>89.71</v>
      </c>
      <c r="AP564" s="5">
        <f t="shared" si="245"/>
        <v>179.42</v>
      </c>
      <c r="AQ564" s="221">
        <f t="shared" si="246"/>
        <v>179.42</v>
      </c>
      <c r="AR564" s="86"/>
    </row>
    <row r="565" spans="1:44" s="22" customFormat="1" ht="24.75" customHeight="1" x14ac:dyDescent="0.25">
      <c r="A565" s="24">
        <v>3187172333</v>
      </c>
      <c r="B565" s="25" t="s">
        <v>1204</v>
      </c>
      <c r="C565" s="14" t="s">
        <v>793</v>
      </c>
      <c r="D565" s="14"/>
      <c r="E565" s="14"/>
      <c r="F565" s="14" t="s">
        <v>1824</v>
      </c>
      <c r="G565" s="135">
        <v>0</v>
      </c>
      <c r="H565" s="135">
        <v>0</v>
      </c>
      <c r="I565" s="135">
        <v>0</v>
      </c>
      <c r="J565" s="135">
        <v>4.2</v>
      </c>
      <c r="K565" s="93">
        <v>12</v>
      </c>
      <c r="L565" s="146">
        <v>0</v>
      </c>
      <c r="M565" s="27">
        <v>0</v>
      </c>
      <c r="N565" s="27">
        <v>0</v>
      </c>
      <c r="O565" s="27">
        <v>0</v>
      </c>
      <c r="P565" s="27">
        <v>2.4</v>
      </c>
      <c r="Q565" s="27">
        <v>4</v>
      </c>
      <c r="R565" s="146">
        <v>6</v>
      </c>
      <c r="S565" s="27">
        <v>0</v>
      </c>
      <c r="T565" s="27">
        <v>0</v>
      </c>
      <c r="U565" s="27">
        <v>0</v>
      </c>
      <c r="V565" s="27">
        <v>2.4</v>
      </c>
      <c r="W565" s="27">
        <v>4</v>
      </c>
      <c r="X565" s="146">
        <v>6</v>
      </c>
      <c r="Y565" s="222">
        <v>17.61</v>
      </c>
      <c r="Z565" s="222">
        <f t="shared" si="247"/>
        <v>0</v>
      </c>
      <c r="AA565" s="222">
        <f t="shared" si="248"/>
        <v>0</v>
      </c>
      <c r="AB565" s="222">
        <f t="shared" si="249"/>
        <v>0</v>
      </c>
      <c r="AC565" s="222">
        <f t="shared" si="250"/>
        <v>73.962000000000003</v>
      </c>
      <c r="AD565" s="222">
        <f t="shared" si="251"/>
        <v>211.32</v>
      </c>
      <c r="AE565" s="222">
        <f t="shared" si="252"/>
        <v>0</v>
      </c>
      <c r="AF565" s="222">
        <f t="shared" si="211"/>
        <v>0</v>
      </c>
      <c r="AG565" s="222">
        <f t="shared" si="212"/>
        <v>0</v>
      </c>
      <c r="AH565" s="222">
        <f t="shared" si="213"/>
        <v>0</v>
      </c>
      <c r="AI565" s="222">
        <f t="shared" si="214"/>
        <v>42.263999999999996</v>
      </c>
      <c r="AJ565" s="222">
        <f t="shared" si="215"/>
        <v>70.44</v>
      </c>
      <c r="AK565" s="222">
        <f t="shared" si="216"/>
        <v>105.66</v>
      </c>
      <c r="AL565" s="5">
        <f t="shared" si="241"/>
        <v>0</v>
      </c>
      <c r="AM565" s="5">
        <f t="shared" si="242"/>
        <v>0</v>
      </c>
      <c r="AN565" s="5">
        <f t="shared" si="243"/>
        <v>0</v>
      </c>
      <c r="AO565" s="5">
        <f t="shared" si="244"/>
        <v>42.263999999999996</v>
      </c>
      <c r="AP565" s="5">
        <f t="shared" si="245"/>
        <v>70.44</v>
      </c>
      <c r="AQ565" s="221">
        <f t="shared" si="246"/>
        <v>105.66</v>
      </c>
      <c r="AR565" s="86"/>
    </row>
    <row r="566" spans="1:44" s="22" customFormat="1" ht="21.95" customHeight="1" x14ac:dyDescent="0.25">
      <c r="A566" s="13">
        <v>3187172700</v>
      </c>
      <c r="B566" s="23" t="s">
        <v>1151</v>
      </c>
      <c r="C566" s="13" t="s">
        <v>772</v>
      </c>
      <c r="D566" s="13"/>
      <c r="E566" s="13"/>
      <c r="F566" s="13" t="s">
        <v>1824</v>
      </c>
      <c r="G566" s="21">
        <v>0</v>
      </c>
      <c r="H566" s="21">
        <v>0</v>
      </c>
      <c r="I566" s="21">
        <v>0</v>
      </c>
      <c r="J566" s="21">
        <v>0</v>
      </c>
      <c r="K566" s="146">
        <v>0.25</v>
      </c>
      <c r="L566" s="146">
        <v>0</v>
      </c>
      <c r="M566" s="21">
        <v>0</v>
      </c>
      <c r="N566" s="21">
        <v>0</v>
      </c>
      <c r="O566" s="21">
        <v>0</v>
      </c>
      <c r="P566" s="21">
        <v>0</v>
      </c>
      <c r="Q566" s="21">
        <v>0</v>
      </c>
      <c r="R566" s="146">
        <v>0.25</v>
      </c>
      <c r="S566" s="21">
        <v>0</v>
      </c>
      <c r="T566" s="21">
        <v>0</v>
      </c>
      <c r="U566" s="21">
        <v>0</v>
      </c>
      <c r="V566" s="21">
        <v>0</v>
      </c>
      <c r="W566" s="21">
        <v>0</v>
      </c>
      <c r="X566" s="146">
        <v>0.25</v>
      </c>
      <c r="Y566" s="222">
        <v>27.22</v>
      </c>
      <c r="Z566" s="222">
        <f>Y566*G566</f>
        <v>0</v>
      </c>
      <c r="AA566" s="222">
        <f>Y566*H566</f>
        <v>0</v>
      </c>
      <c r="AB566" s="222">
        <f>Y566*I566</f>
        <v>0</v>
      </c>
      <c r="AC566" s="222">
        <f>Y566*J566</f>
        <v>0</v>
      </c>
      <c r="AD566" s="222">
        <f>Y566*K566</f>
        <v>6.8049999999999997</v>
      </c>
      <c r="AE566" s="222">
        <f>Y566*L566</f>
        <v>0</v>
      </c>
      <c r="AF566" s="222">
        <f>Y566*M566</f>
        <v>0</v>
      </c>
      <c r="AG566" s="222">
        <f>Y566*N566</f>
        <v>0</v>
      </c>
      <c r="AH566" s="222">
        <f>Y566*O566</f>
        <v>0</v>
      </c>
      <c r="AI566" s="222">
        <f>Y566*P566</f>
        <v>0</v>
      </c>
      <c r="AJ566" s="222">
        <f>Y566*Q566</f>
        <v>0</v>
      </c>
      <c r="AK566" s="222">
        <f>Y566*R566</f>
        <v>6.8049999999999997</v>
      </c>
      <c r="AL566" s="5">
        <f t="shared" si="241"/>
        <v>0</v>
      </c>
      <c r="AM566" s="5">
        <f t="shared" si="242"/>
        <v>0</v>
      </c>
      <c r="AN566" s="5">
        <f t="shared" si="243"/>
        <v>0</v>
      </c>
      <c r="AO566" s="5">
        <f t="shared" si="244"/>
        <v>0</v>
      </c>
      <c r="AP566" s="5">
        <f t="shared" si="245"/>
        <v>0</v>
      </c>
      <c r="AQ566" s="221">
        <f t="shared" si="246"/>
        <v>6.8049999999999997</v>
      </c>
      <c r="AR566" s="86"/>
    </row>
    <row r="567" spans="1:44" s="22" customFormat="1" ht="24.75" customHeight="1" x14ac:dyDescent="0.25">
      <c r="A567" s="24">
        <v>3187172699</v>
      </c>
      <c r="B567" s="25" t="s">
        <v>1151</v>
      </c>
      <c r="C567" s="14" t="s">
        <v>1567</v>
      </c>
      <c r="D567" s="14"/>
      <c r="E567" s="14"/>
      <c r="F567" s="14" t="s">
        <v>1824</v>
      </c>
      <c r="G567" s="135">
        <v>0</v>
      </c>
      <c r="H567" s="135">
        <v>0</v>
      </c>
      <c r="I567" s="135">
        <v>0</v>
      </c>
      <c r="J567" s="135">
        <v>0.16</v>
      </c>
      <c r="K567" s="135">
        <v>0.52</v>
      </c>
      <c r="L567" s="146">
        <v>0</v>
      </c>
      <c r="M567" s="27">
        <v>0</v>
      </c>
      <c r="N567" s="27">
        <v>0</v>
      </c>
      <c r="O567" s="27">
        <v>0</v>
      </c>
      <c r="P567" s="27">
        <v>0.16</v>
      </c>
      <c r="Q567" s="27">
        <v>0.5</v>
      </c>
      <c r="R567" s="148">
        <v>1</v>
      </c>
      <c r="S567" s="27">
        <v>0</v>
      </c>
      <c r="T567" s="27">
        <v>0</v>
      </c>
      <c r="U567" s="27">
        <v>0</v>
      </c>
      <c r="V567" s="27">
        <v>0.16</v>
      </c>
      <c r="W567" s="27">
        <v>0.5</v>
      </c>
      <c r="X567" s="148">
        <v>1</v>
      </c>
      <c r="Y567" s="222">
        <v>2.4700000000000002</v>
      </c>
      <c r="Z567" s="222">
        <f>Y567*G567</f>
        <v>0</v>
      </c>
      <c r="AA567" s="222">
        <f>Y567*H567</f>
        <v>0</v>
      </c>
      <c r="AB567" s="222">
        <f>Y567*I567</f>
        <v>0</v>
      </c>
      <c r="AC567" s="222">
        <f>Y567*J567</f>
        <v>0.39520000000000005</v>
      </c>
      <c r="AD567" s="222">
        <f>Y567*K567</f>
        <v>1.2844000000000002</v>
      </c>
      <c r="AE567" s="222">
        <f>Y567*L567</f>
        <v>0</v>
      </c>
      <c r="AF567" s="222">
        <f>Y567*M567</f>
        <v>0</v>
      </c>
      <c r="AG567" s="222">
        <f>Y567*N567</f>
        <v>0</v>
      </c>
      <c r="AH567" s="222">
        <f>Y567*O567</f>
        <v>0</v>
      </c>
      <c r="AI567" s="222">
        <f>Y567*P567</f>
        <v>0.39520000000000005</v>
      </c>
      <c r="AJ567" s="222">
        <f>Y567*Q567</f>
        <v>1.2350000000000001</v>
      </c>
      <c r="AK567" s="222">
        <f>Y567*R567</f>
        <v>2.4700000000000002</v>
      </c>
      <c r="AL567" s="5">
        <f>Y567*S567</f>
        <v>0</v>
      </c>
      <c r="AM567" s="5">
        <f>Y567*T567</f>
        <v>0</v>
      </c>
      <c r="AN567" s="5">
        <f>Y567*U567</f>
        <v>0</v>
      </c>
      <c r="AO567" s="5">
        <f>Y567*V567</f>
        <v>0.39520000000000005</v>
      </c>
      <c r="AP567" s="5">
        <f>Y567*W567</f>
        <v>1.2350000000000001</v>
      </c>
      <c r="AQ567" s="221">
        <f>Y567*X567</f>
        <v>2.4700000000000002</v>
      </c>
      <c r="AR567" s="86"/>
    </row>
    <row r="568" spans="1:44" s="22" customFormat="1" ht="24.75" customHeight="1" x14ac:dyDescent="0.25">
      <c r="A568" s="24">
        <v>3187171108</v>
      </c>
      <c r="B568" s="25" t="s">
        <v>311</v>
      </c>
      <c r="C568" s="14" t="s">
        <v>794</v>
      </c>
      <c r="D568" s="14"/>
      <c r="E568" s="14"/>
      <c r="F568" s="14" t="s">
        <v>1824</v>
      </c>
      <c r="G568" s="135">
        <v>0</v>
      </c>
      <c r="H568" s="135">
        <v>0</v>
      </c>
      <c r="I568" s="135">
        <v>0</v>
      </c>
      <c r="J568" s="135">
        <v>0.06</v>
      </c>
      <c r="K568" s="93">
        <v>0.15</v>
      </c>
      <c r="L568" s="146">
        <v>0</v>
      </c>
      <c r="M568" s="27">
        <v>0</v>
      </c>
      <c r="N568" s="27">
        <v>0</v>
      </c>
      <c r="O568" s="27">
        <v>0</v>
      </c>
      <c r="P568" s="27">
        <v>0.06</v>
      </c>
      <c r="Q568" s="27">
        <v>0.1</v>
      </c>
      <c r="R568" s="146">
        <v>0.15</v>
      </c>
      <c r="S568" s="27">
        <v>0</v>
      </c>
      <c r="T568" s="27">
        <v>0</v>
      </c>
      <c r="U568" s="27">
        <v>0</v>
      </c>
      <c r="V568" s="27">
        <v>0.06</v>
      </c>
      <c r="W568" s="27">
        <v>0.1</v>
      </c>
      <c r="X568" s="146">
        <v>0.11</v>
      </c>
      <c r="Y568" s="222">
        <v>140</v>
      </c>
      <c r="Z568" s="222">
        <f t="shared" si="247"/>
        <v>0</v>
      </c>
      <c r="AA568" s="222">
        <f t="shared" si="248"/>
        <v>0</v>
      </c>
      <c r="AB568" s="222">
        <f t="shared" si="249"/>
        <v>0</v>
      </c>
      <c r="AC568" s="222">
        <f t="shared" si="250"/>
        <v>8.4</v>
      </c>
      <c r="AD568" s="222">
        <f t="shared" si="251"/>
        <v>21</v>
      </c>
      <c r="AE568" s="222">
        <f t="shared" si="252"/>
        <v>0</v>
      </c>
      <c r="AF568" s="222">
        <f t="shared" si="211"/>
        <v>0</v>
      </c>
      <c r="AG568" s="222">
        <f t="shared" si="212"/>
        <v>0</v>
      </c>
      <c r="AH568" s="222">
        <f t="shared" si="213"/>
        <v>0</v>
      </c>
      <c r="AI568" s="222">
        <f t="shared" si="214"/>
        <v>8.4</v>
      </c>
      <c r="AJ568" s="222">
        <f t="shared" si="215"/>
        <v>14</v>
      </c>
      <c r="AK568" s="222">
        <f t="shared" si="216"/>
        <v>21</v>
      </c>
      <c r="AL568" s="5">
        <f t="shared" si="241"/>
        <v>0</v>
      </c>
      <c r="AM568" s="5">
        <f t="shared" si="242"/>
        <v>0</v>
      </c>
      <c r="AN568" s="5">
        <f t="shared" si="243"/>
        <v>0</v>
      </c>
      <c r="AO568" s="5">
        <f t="shared" si="244"/>
        <v>8.4</v>
      </c>
      <c r="AP568" s="5">
        <f t="shared" si="245"/>
        <v>14</v>
      </c>
      <c r="AQ568" s="221">
        <f t="shared" si="246"/>
        <v>15.4</v>
      </c>
      <c r="AR568" s="86"/>
    </row>
    <row r="569" spans="1:44" s="22" customFormat="1" ht="24.75" customHeight="1" x14ac:dyDescent="0.25">
      <c r="A569" s="24">
        <v>3187172334</v>
      </c>
      <c r="B569" s="25" t="s">
        <v>918</v>
      </c>
      <c r="C569" s="14" t="s">
        <v>795</v>
      </c>
      <c r="D569" s="14"/>
      <c r="E569" s="14"/>
      <c r="F569" s="14" t="s">
        <v>1824</v>
      </c>
      <c r="G569" s="135">
        <v>0</v>
      </c>
      <c r="H569" s="135">
        <v>0</v>
      </c>
      <c r="I569" s="135">
        <v>0</v>
      </c>
      <c r="J569" s="135">
        <v>0.1</v>
      </c>
      <c r="K569" s="93">
        <v>0.3</v>
      </c>
      <c r="L569" s="146">
        <v>0</v>
      </c>
      <c r="M569" s="27">
        <v>0</v>
      </c>
      <c r="N569" s="27">
        <v>0</v>
      </c>
      <c r="O569" s="27">
        <v>0</v>
      </c>
      <c r="P569" s="27">
        <v>0.1</v>
      </c>
      <c r="Q569" s="27">
        <v>0.25</v>
      </c>
      <c r="R569" s="146">
        <v>0.3</v>
      </c>
      <c r="S569" s="27">
        <v>0</v>
      </c>
      <c r="T569" s="27">
        <v>0</v>
      </c>
      <c r="U569" s="27">
        <v>0</v>
      </c>
      <c r="V569" s="27">
        <v>0.1</v>
      </c>
      <c r="W569" s="27">
        <v>0.18</v>
      </c>
      <c r="X569" s="27">
        <v>0.2</v>
      </c>
      <c r="Y569" s="222">
        <v>1327.89</v>
      </c>
      <c r="Z569" s="222">
        <f t="shared" si="247"/>
        <v>0</v>
      </c>
      <c r="AA569" s="222">
        <f t="shared" si="248"/>
        <v>0</v>
      </c>
      <c r="AB569" s="222">
        <f t="shared" si="249"/>
        <v>0</v>
      </c>
      <c r="AC569" s="222">
        <f t="shared" si="250"/>
        <v>132.78900000000002</v>
      </c>
      <c r="AD569" s="222">
        <f t="shared" si="251"/>
        <v>398.36700000000002</v>
      </c>
      <c r="AE569" s="222">
        <f t="shared" si="252"/>
        <v>0</v>
      </c>
      <c r="AF569" s="222">
        <f t="shared" si="211"/>
        <v>0</v>
      </c>
      <c r="AG569" s="222">
        <f t="shared" si="212"/>
        <v>0</v>
      </c>
      <c r="AH569" s="222">
        <f t="shared" si="213"/>
        <v>0</v>
      </c>
      <c r="AI569" s="222">
        <f t="shared" si="214"/>
        <v>132.78900000000002</v>
      </c>
      <c r="AJ569" s="222">
        <f t="shared" si="215"/>
        <v>331.97250000000003</v>
      </c>
      <c r="AK569" s="222">
        <f t="shared" si="216"/>
        <v>398.36700000000002</v>
      </c>
      <c r="AL569" s="5">
        <f t="shared" si="241"/>
        <v>0</v>
      </c>
      <c r="AM569" s="5">
        <f t="shared" si="242"/>
        <v>0</v>
      </c>
      <c r="AN569" s="5">
        <f t="shared" si="243"/>
        <v>0</v>
      </c>
      <c r="AO569" s="5">
        <f t="shared" si="244"/>
        <v>132.78900000000002</v>
      </c>
      <c r="AP569" s="5">
        <f t="shared" si="245"/>
        <v>239.02020000000002</v>
      </c>
      <c r="AQ569" s="221">
        <f t="shared" si="246"/>
        <v>265.57800000000003</v>
      </c>
      <c r="AR569" s="86"/>
    </row>
    <row r="570" spans="1:44" s="22" customFormat="1" ht="24.75" customHeight="1" x14ac:dyDescent="0.25">
      <c r="A570" s="24">
        <v>3187172398</v>
      </c>
      <c r="B570" s="25" t="s">
        <v>919</v>
      </c>
      <c r="C570" s="14" t="s">
        <v>796</v>
      </c>
      <c r="D570" s="14"/>
      <c r="E570" s="14"/>
      <c r="F570" s="14" t="s">
        <v>1824</v>
      </c>
      <c r="G570" s="135">
        <v>0</v>
      </c>
      <c r="H570" s="135">
        <v>0</v>
      </c>
      <c r="I570" s="135">
        <v>0</v>
      </c>
      <c r="J570" s="135">
        <v>0.1</v>
      </c>
      <c r="K570" s="93">
        <v>0.32</v>
      </c>
      <c r="L570" s="146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0.3</v>
      </c>
      <c r="R570" s="146">
        <v>0.32</v>
      </c>
      <c r="S570" s="27">
        <v>0</v>
      </c>
      <c r="T570" s="27">
        <v>0</v>
      </c>
      <c r="U570" s="27">
        <v>0</v>
      </c>
      <c r="V570" s="27">
        <v>0</v>
      </c>
      <c r="W570" s="27">
        <v>0.3</v>
      </c>
      <c r="X570" s="146">
        <v>0.32</v>
      </c>
      <c r="Y570" s="222">
        <v>174.04</v>
      </c>
      <c r="Z570" s="222">
        <f t="shared" si="247"/>
        <v>0</v>
      </c>
      <c r="AA570" s="222">
        <f t="shared" si="248"/>
        <v>0</v>
      </c>
      <c r="AB570" s="222">
        <f t="shared" si="249"/>
        <v>0</v>
      </c>
      <c r="AC570" s="222">
        <f t="shared" si="250"/>
        <v>17.404</v>
      </c>
      <c r="AD570" s="222">
        <f t="shared" si="251"/>
        <v>55.692799999999998</v>
      </c>
      <c r="AE570" s="222">
        <f t="shared" si="252"/>
        <v>0</v>
      </c>
      <c r="AF570" s="222">
        <f t="shared" si="211"/>
        <v>0</v>
      </c>
      <c r="AG570" s="222">
        <f t="shared" si="212"/>
        <v>0</v>
      </c>
      <c r="AH570" s="222">
        <f t="shared" si="213"/>
        <v>0</v>
      </c>
      <c r="AI570" s="222">
        <f t="shared" si="214"/>
        <v>0</v>
      </c>
      <c r="AJ570" s="222">
        <f t="shared" si="215"/>
        <v>52.211999999999996</v>
      </c>
      <c r="AK570" s="222">
        <f t="shared" si="216"/>
        <v>55.692799999999998</v>
      </c>
      <c r="AL570" s="5">
        <f t="shared" si="241"/>
        <v>0</v>
      </c>
      <c r="AM570" s="5">
        <f t="shared" si="242"/>
        <v>0</v>
      </c>
      <c r="AN570" s="5">
        <f t="shared" si="243"/>
        <v>0</v>
      </c>
      <c r="AO570" s="5">
        <f t="shared" si="244"/>
        <v>0</v>
      </c>
      <c r="AP570" s="5">
        <f t="shared" si="245"/>
        <v>52.211999999999996</v>
      </c>
      <c r="AQ570" s="221">
        <f t="shared" si="246"/>
        <v>55.692799999999998</v>
      </c>
      <c r="AR570" s="86"/>
    </row>
    <row r="571" spans="1:44" s="22" customFormat="1" ht="24.75" customHeight="1" x14ac:dyDescent="0.25">
      <c r="A571" s="24" t="s">
        <v>2427</v>
      </c>
      <c r="B571" s="25" t="s">
        <v>920</v>
      </c>
      <c r="C571" s="14" t="s">
        <v>797</v>
      </c>
      <c r="D571" s="14"/>
      <c r="E571" s="14"/>
      <c r="F571" s="14" t="s">
        <v>1824</v>
      </c>
      <c r="G571" s="135">
        <v>0</v>
      </c>
      <c r="H571" s="135">
        <v>0</v>
      </c>
      <c r="I571" s="135">
        <v>0</v>
      </c>
      <c r="J571" s="135">
        <v>0.04</v>
      </c>
      <c r="K571" s="93">
        <v>0.11</v>
      </c>
      <c r="L571" s="146">
        <v>0</v>
      </c>
      <c r="M571" s="27">
        <v>0</v>
      </c>
      <c r="N571" s="27">
        <v>0</v>
      </c>
      <c r="O571" s="27">
        <v>0</v>
      </c>
      <c r="P571" s="27">
        <v>0.04</v>
      </c>
      <c r="Q571" s="27">
        <v>0.1</v>
      </c>
      <c r="R571" s="146">
        <v>0.11</v>
      </c>
      <c r="S571" s="27">
        <v>0</v>
      </c>
      <c r="T571" s="27">
        <v>0</v>
      </c>
      <c r="U571" s="27">
        <v>0</v>
      </c>
      <c r="V571" s="27">
        <v>0.04</v>
      </c>
      <c r="W571" s="27">
        <v>0.1</v>
      </c>
      <c r="X571" s="146">
        <v>0.11</v>
      </c>
      <c r="Y571" s="221">
        <v>356.7</v>
      </c>
      <c r="Z571" s="222">
        <f t="shared" si="247"/>
        <v>0</v>
      </c>
      <c r="AA571" s="222">
        <f t="shared" si="248"/>
        <v>0</v>
      </c>
      <c r="AB571" s="222">
        <f t="shared" si="249"/>
        <v>0</v>
      </c>
      <c r="AC571" s="222">
        <f t="shared" si="250"/>
        <v>14.268000000000001</v>
      </c>
      <c r="AD571" s="222">
        <f t="shared" si="251"/>
        <v>39.237000000000002</v>
      </c>
      <c r="AE571" s="222">
        <f t="shared" si="252"/>
        <v>0</v>
      </c>
      <c r="AF571" s="222">
        <f t="shared" si="211"/>
        <v>0</v>
      </c>
      <c r="AG571" s="222">
        <f t="shared" si="212"/>
        <v>0</v>
      </c>
      <c r="AH571" s="222">
        <f t="shared" si="213"/>
        <v>0</v>
      </c>
      <c r="AI571" s="222">
        <f t="shared" si="214"/>
        <v>14.268000000000001</v>
      </c>
      <c r="AJ571" s="222">
        <f t="shared" si="215"/>
        <v>35.67</v>
      </c>
      <c r="AK571" s="222">
        <f t="shared" si="216"/>
        <v>39.237000000000002</v>
      </c>
      <c r="AL571" s="5">
        <f t="shared" si="241"/>
        <v>0</v>
      </c>
      <c r="AM571" s="5">
        <f t="shared" si="242"/>
        <v>0</v>
      </c>
      <c r="AN571" s="5">
        <f t="shared" si="243"/>
        <v>0</v>
      </c>
      <c r="AO571" s="5">
        <f t="shared" si="244"/>
        <v>14.268000000000001</v>
      </c>
      <c r="AP571" s="5">
        <f t="shared" si="245"/>
        <v>35.67</v>
      </c>
      <c r="AQ571" s="221">
        <f t="shared" si="246"/>
        <v>39.237000000000002</v>
      </c>
      <c r="AR571" s="86"/>
    </row>
    <row r="572" spans="1:44" s="22" customFormat="1" ht="24.75" customHeight="1" x14ac:dyDescent="0.25">
      <c r="A572" s="24">
        <v>3187171291</v>
      </c>
      <c r="B572" s="25" t="s">
        <v>1213</v>
      </c>
      <c r="C572" s="17" t="s">
        <v>921</v>
      </c>
      <c r="D572" s="14"/>
      <c r="E572" s="14"/>
      <c r="F572" s="14" t="s">
        <v>1824</v>
      </c>
      <c r="G572" s="135">
        <v>0</v>
      </c>
      <c r="H572" s="135">
        <v>0</v>
      </c>
      <c r="I572" s="135">
        <v>0</v>
      </c>
      <c r="J572" s="135">
        <v>0.08</v>
      </c>
      <c r="K572" s="93">
        <v>0.24</v>
      </c>
      <c r="L572" s="146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0.24</v>
      </c>
      <c r="R572" s="146">
        <v>0.3</v>
      </c>
      <c r="S572" s="27">
        <v>0</v>
      </c>
      <c r="T572" s="27">
        <v>0</v>
      </c>
      <c r="U572" s="27">
        <v>0</v>
      </c>
      <c r="V572" s="27">
        <v>0</v>
      </c>
      <c r="W572" s="27">
        <v>0.2</v>
      </c>
      <c r="X572" s="27">
        <v>0.24</v>
      </c>
      <c r="Y572" s="222">
        <v>629.29999999999995</v>
      </c>
      <c r="Z572" s="222">
        <f>Y572*G572</f>
        <v>0</v>
      </c>
      <c r="AA572" s="222">
        <f>Y572*H572</f>
        <v>0</v>
      </c>
      <c r="AB572" s="222">
        <f>Y572*I572</f>
        <v>0</v>
      </c>
      <c r="AC572" s="222">
        <f>Y572*J572</f>
        <v>50.343999999999994</v>
      </c>
      <c r="AD572" s="222">
        <f>Y572*K572</f>
        <v>151.03199999999998</v>
      </c>
      <c r="AE572" s="222">
        <f>Y572*L572</f>
        <v>0</v>
      </c>
      <c r="AF572" s="222">
        <f>Y572*M572</f>
        <v>0</v>
      </c>
      <c r="AG572" s="222">
        <f>Y572*N572</f>
        <v>0</v>
      </c>
      <c r="AH572" s="222">
        <f>Y572*O572</f>
        <v>0</v>
      </c>
      <c r="AI572" s="222">
        <f>Y572*P572</f>
        <v>0</v>
      </c>
      <c r="AJ572" s="222">
        <f>Y572*Q572</f>
        <v>151.03199999999998</v>
      </c>
      <c r="AK572" s="222">
        <f>Y572*R572</f>
        <v>188.79</v>
      </c>
      <c r="AL572" s="5">
        <f t="shared" si="241"/>
        <v>0</v>
      </c>
      <c r="AM572" s="5">
        <f t="shared" si="242"/>
        <v>0</v>
      </c>
      <c r="AN572" s="5">
        <f t="shared" si="243"/>
        <v>0</v>
      </c>
      <c r="AO572" s="5">
        <f t="shared" si="244"/>
        <v>0</v>
      </c>
      <c r="AP572" s="5">
        <f t="shared" si="245"/>
        <v>125.86</v>
      </c>
      <c r="AQ572" s="221">
        <f t="shared" si="246"/>
        <v>151.03199999999998</v>
      </c>
      <c r="AR572" s="86"/>
    </row>
    <row r="573" spans="1:44" s="22" customFormat="1" ht="24.75" customHeight="1" x14ac:dyDescent="0.25">
      <c r="A573" s="24" t="s">
        <v>2428</v>
      </c>
      <c r="B573" s="25" t="s">
        <v>2429</v>
      </c>
      <c r="C573" s="14" t="s">
        <v>798</v>
      </c>
      <c r="D573" s="14"/>
      <c r="E573" s="14"/>
      <c r="F573" s="14" t="s">
        <v>1824</v>
      </c>
      <c r="G573" s="135">
        <v>0</v>
      </c>
      <c r="H573" s="135">
        <v>0</v>
      </c>
      <c r="I573" s="135">
        <v>0</v>
      </c>
      <c r="J573" s="93">
        <v>0.11</v>
      </c>
      <c r="K573" s="93">
        <v>0.32</v>
      </c>
      <c r="L573" s="146">
        <v>0</v>
      </c>
      <c r="M573" s="27">
        <v>0</v>
      </c>
      <c r="N573" s="27">
        <v>0</v>
      </c>
      <c r="O573" s="27">
        <v>0</v>
      </c>
      <c r="P573" s="27">
        <v>0.11</v>
      </c>
      <c r="Q573" s="27">
        <v>0.3</v>
      </c>
      <c r="R573" s="146">
        <v>0.32</v>
      </c>
      <c r="S573" s="27">
        <v>0</v>
      </c>
      <c r="T573" s="27">
        <v>0</v>
      </c>
      <c r="U573" s="27">
        <v>0</v>
      </c>
      <c r="V573" s="27">
        <v>0.04</v>
      </c>
      <c r="W573" s="27">
        <v>0.1</v>
      </c>
      <c r="X573" s="146">
        <v>0.11</v>
      </c>
      <c r="Y573" s="222">
        <v>436.98</v>
      </c>
      <c r="Z573" s="222">
        <f t="shared" si="247"/>
        <v>0</v>
      </c>
      <c r="AA573" s="222">
        <f t="shared" si="248"/>
        <v>0</v>
      </c>
      <c r="AB573" s="222">
        <f t="shared" si="249"/>
        <v>0</v>
      </c>
      <c r="AC573" s="222">
        <f t="shared" si="250"/>
        <v>48.067800000000005</v>
      </c>
      <c r="AD573" s="222">
        <f t="shared" si="251"/>
        <v>139.83360000000002</v>
      </c>
      <c r="AE573" s="222">
        <f t="shared" si="252"/>
        <v>0</v>
      </c>
      <c r="AF573" s="222">
        <f t="shared" si="211"/>
        <v>0</v>
      </c>
      <c r="AG573" s="222">
        <f t="shared" si="212"/>
        <v>0</v>
      </c>
      <c r="AH573" s="222">
        <f t="shared" si="213"/>
        <v>0</v>
      </c>
      <c r="AI573" s="222">
        <f t="shared" si="214"/>
        <v>48.067800000000005</v>
      </c>
      <c r="AJ573" s="222">
        <f t="shared" si="215"/>
        <v>131.09399999999999</v>
      </c>
      <c r="AK573" s="222">
        <f t="shared" si="216"/>
        <v>139.83360000000002</v>
      </c>
      <c r="AL573" s="5">
        <f t="shared" si="241"/>
        <v>0</v>
      </c>
      <c r="AM573" s="5">
        <f t="shared" si="242"/>
        <v>0</v>
      </c>
      <c r="AN573" s="5">
        <f t="shared" si="243"/>
        <v>0</v>
      </c>
      <c r="AO573" s="5">
        <f t="shared" si="244"/>
        <v>17.479200000000002</v>
      </c>
      <c r="AP573" s="5">
        <f t="shared" si="245"/>
        <v>43.698000000000008</v>
      </c>
      <c r="AQ573" s="221">
        <f t="shared" si="246"/>
        <v>48.067800000000005</v>
      </c>
      <c r="AR573" s="86"/>
    </row>
    <row r="574" spans="1:44" s="22" customFormat="1" ht="24.75" customHeight="1" x14ac:dyDescent="0.25">
      <c r="A574" s="24">
        <v>3187172407</v>
      </c>
      <c r="B574" s="25" t="s">
        <v>1210</v>
      </c>
      <c r="C574" s="24" t="s">
        <v>799</v>
      </c>
      <c r="D574" s="14"/>
      <c r="E574" s="14"/>
      <c r="F574" s="14" t="s">
        <v>1824</v>
      </c>
      <c r="G574" s="135">
        <v>0</v>
      </c>
      <c r="H574" s="135">
        <v>0</v>
      </c>
      <c r="I574" s="135">
        <v>0</v>
      </c>
      <c r="J574" s="135">
        <v>0.2</v>
      </c>
      <c r="K574" s="93">
        <v>0.6</v>
      </c>
      <c r="L574" s="146">
        <v>0</v>
      </c>
      <c r="M574" s="27">
        <v>0</v>
      </c>
      <c r="N574" s="27">
        <v>0</v>
      </c>
      <c r="O574" s="27">
        <v>0</v>
      </c>
      <c r="P574" s="27">
        <v>0.2</v>
      </c>
      <c r="Q574" s="27">
        <v>0.5</v>
      </c>
      <c r="R574" s="146">
        <v>0.6</v>
      </c>
      <c r="S574" s="27">
        <v>0</v>
      </c>
      <c r="T574" s="27">
        <v>0</v>
      </c>
      <c r="U574" s="27">
        <v>0</v>
      </c>
      <c r="V574" s="27">
        <v>0.04</v>
      </c>
      <c r="W574" s="27">
        <v>0.4</v>
      </c>
      <c r="X574" s="27">
        <v>0.5</v>
      </c>
      <c r="Y574" s="222">
        <v>484.65</v>
      </c>
      <c r="Z574" s="222">
        <f t="shared" si="247"/>
        <v>0</v>
      </c>
      <c r="AA574" s="222">
        <f t="shared" si="248"/>
        <v>0</v>
      </c>
      <c r="AB574" s="222">
        <f t="shared" si="249"/>
        <v>0</v>
      </c>
      <c r="AC574" s="222">
        <f t="shared" si="250"/>
        <v>96.93</v>
      </c>
      <c r="AD574" s="222">
        <f t="shared" si="251"/>
        <v>290.78999999999996</v>
      </c>
      <c r="AE574" s="222">
        <f t="shared" si="252"/>
        <v>0</v>
      </c>
      <c r="AF574" s="222">
        <f t="shared" si="211"/>
        <v>0</v>
      </c>
      <c r="AG574" s="222">
        <f t="shared" si="212"/>
        <v>0</v>
      </c>
      <c r="AH574" s="222">
        <f t="shared" si="213"/>
        <v>0</v>
      </c>
      <c r="AI574" s="222">
        <f t="shared" si="214"/>
        <v>96.93</v>
      </c>
      <c r="AJ574" s="222">
        <f t="shared" si="215"/>
        <v>242.32499999999999</v>
      </c>
      <c r="AK574" s="222">
        <f t="shared" si="216"/>
        <v>290.78999999999996</v>
      </c>
      <c r="AL574" s="5">
        <f t="shared" si="241"/>
        <v>0</v>
      </c>
      <c r="AM574" s="5">
        <f t="shared" si="242"/>
        <v>0</v>
      </c>
      <c r="AN574" s="5">
        <f t="shared" si="243"/>
        <v>0</v>
      </c>
      <c r="AO574" s="5">
        <f t="shared" si="244"/>
        <v>19.385999999999999</v>
      </c>
      <c r="AP574" s="5">
        <f t="shared" si="245"/>
        <v>193.86</v>
      </c>
      <c r="AQ574" s="221">
        <f t="shared" si="246"/>
        <v>242.32499999999999</v>
      </c>
      <c r="AR574" s="86"/>
    </row>
    <row r="575" spans="1:44" s="22" customFormat="1" ht="24.75" customHeight="1" x14ac:dyDescent="0.25">
      <c r="A575" s="24">
        <v>3187171466</v>
      </c>
      <c r="B575" s="25" t="s">
        <v>1314</v>
      </c>
      <c r="C575" s="14" t="s">
        <v>1211</v>
      </c>
      <c r="D575" s="14"/>
      <c r="E575" s="14"/>
      <c r="F575" s="14" t="s">
        <v>1824</v>
      </c>
      <c r="G575" s="135">
        <v>0</v>
      </c>
      <c r="H575" s="135">
        <v>0</v>
      </c>
      <c r="I575" s="135">
        <v>0</v>
      </c>
      <c r="J575" s="135">
        <v>0.22</v>
      </c>
      <c r="K575" s="93">
        <v>0.64</v>
      </c>
      <c r="L575" s="146">
        <v>0</v>
      </c>
      <c r="M575" s="27">
        <v>0</v>
      </c>
      <c r="N575" s="27">
        <v>0</v>
      </c>
      <c r="O575" s="27">
        <v>0</v>
      </c>
      <c r="P575" s="27">
        <v>0.22</v>
      </c>
      <c r="Q575" s="27">
        <v>0.6</v>
      </c>
      <c r="R575" s="146">
        <v>0.64</v>
      </c>
      <c r="S575" s="27">
        <v>0</v>
      </c>
      <c r="T575" s="27">
        <v>0</v>
      </c>
      <c r="U575" s="27">
        <v>0</v>
      </c>
      <c r="V575" s="27">
        <v>0.02</v>
      </c>
      <c r="W575" s="27">
        <v>0.4</v>
      </c>
      <c r="X575" s="27">
        <v>0.5</v>
      </c>
      <c r="Y575" s="222">
        <v>712.62</v>
      </c>
      <c r="Z575" s="222">
        <f t="shared" si="247"/>
        <v>0</v>
      </c>
      <c r="AA575" s="222">
        <f t="shared" si="248"/>
        <v>0</v>
      </c>
      <c r="AB575" s="222">
        <f t="shared" si="249"/>
        <v>0</v>
      </c>
      <c r="AC575" s="222">
        <f t="shared" si="250"/>
        <v>156.7764</v>
      </c>
      <c r="AD575" s="222">
        <f t="shared" si="251"/>
        <v>456.07679999999999</v>
      </c>
      <c r="AE575" s="222">
        <f t="shared" si="252"/>
        <v>0</v>
      </c>
      <c r="AF575" s="222">
        <f t="shared" si="211"/>
        <v>0</v>
      </c>
      <c r="AG575" s="222">
        <f t="shared" si="212"/>
        <v>0</v>
      </c>
      <c r="AH575" s="222">
        <f t="shared" si="213"/>
        <v>0</v>
      </c>
      <c r="AI575" s="222">
        <f t="shared" si="214"/>
        <v>156.7764</v>
      </c>
      <c r="AJ575" s="222">
        <f t="shared" si="215"/>
        <v>427.572</v>
      </c>
      <c r="AK575" s="222">
        <f t="shared" si="216"/>
        <v>456.07679999999999</v>
      </c>
      <c r="AL575" s="5">
        <f t="shared" si="241"/>
        <v>0</v>
      </c>
      <c r="AM575" s="5">
        <f t="shared" si="242"/>
        <v>0</v>
      </c>
      <c r="AN575" s="5">
        <f t="shared" si="243"/>
        <v>0</v>
      </c>
      <c r="AO575" s="5">
        <f t="shared" si="244"/>
        <v>14.2524</v>
      </c>
      <c r="AP575" s="5">
        <f t="shared" si="245"/>
        <v>285.048</v>
      </c>
      <c r="AQ575" s="221">
        <f t="shared" si="246"/>
        <v>356.31</v>
      </c>
      <c r="AR575" s="86"/>
    </row>
    <row r="576" spans="1:44" s="22" customFormat="1" ht="24.75" customHeight="1" x14ac:dyDescent="0.25">
      <c r="A576" s="24">
        <v>3187172406</v>
      </c>
      <c r="B576" s="268" t="s">
        <v>271</v>
      </c>
      <c r="C576" s="267" t="s">
        <v>800</v>
      </c>
      <c r="D576" s="14"/>
      <c r="E576" s="14"/>
      <c r="F576" s="14" t="s">
        <v>1824</v>
      </c>
      <c r="G576" s="135">
        <v>0</v>
      </c>
      <c r="H576" s="135">
        <v>0</v>
      </c>
      <c r="I576" s="135">
        <v>0</v>
      </c>
      <c r="J576" s="135">
        <v>0.14000000000000001</v>
      </c>
      <c r="K576" s="93">
        <v>0.43</v>
      </c>
      <c r="L576" s="146">
        <v>0</v>
      </c>
      <c r="M576" s="27">
        <v>0</v>
      </c>
      <c r="N576" s="27">
        <v>0</v>
      </c>
      <c r="O576" s="27">
        <v>0</v>
      </c>
      <c r="P576" s="27">
        <v>0.14000000000000001</v>
      </c>
      <c r="Q576" s="27">
        <v>0.4</v>
      </c>
      <c r="R576" s="146">
        <v>0.4</v>
      </c>
      <c r="S576" s="27">
        <v>0</v>
      </c>
      <c r="T576" s="27">
        <v>0</v>
      </c>
      <c r="U576" s="27">
        <v>0</v>
      </c>
      <c r="V576" s="27">
        <v>0.01</v>
      </c>
      <c r="W576" s="27">
        <v>0.3</v>
      </c>
      <c r="X576" s="146">
        <v>0.4</v>
      </c>
      <c r="Y576" s="222">
        <v>160.52000000000001</v>
      </c>
      <c r="Z576" s="222">
        <f t="shared" si="247"/>
        <v>0</v>
      </c>
      <c r="AA576" s="222">
        <f t="shared" si="248"/>
        <v>0</v>
      </c>
      <c r="AB576" s="222">
        <f t="shared" si="249"/>
        <v>0</v>
      </c>
      <c r="AC576" s="222">
        <f t="shared" si="250"/>
        <v>22.472800000000003</v>
      </c>
      <c r="AD576" s="222">
        <f t="shared" si="251"/>
        <v>69.023600000000002</v>
      </c>
      <c r="AE576" s="222">
        <f t="shared" si="252"/>
        <v>0</v>
      </c>
      <c r="AF576" s="222">
        <f t="shared" si="211"/>
        <v>0</v>
      </c>
      <c r="AG576" s="222">
        <f t="shared" si="212"/>
        <v>0</v>
      </c>
      <c r="AH576" s="222">
        <f t="shared" si="213"/>
        <v>0</v>
      </c>
      <c r="AI576" s="222">
        <f t="shared" si="214"/>
        <v>22.472800000000003</v>
      </c>
      <c r="AJ576" s="222">
        <f t="shared" si="215"/>
        <v>64.208000000000013</v>
      </c>
      <c r="AK576" s="222">
        <f t="shared" si="216"/>
        <v>64.208000000000013</v>
      </c>
      <c r="AL576" s="5">
        <f t="shared" si="241"/>
        <v>0</v>
      </c>
      <c r="AM576" s="5">
        <f t="shared" si="242"/>
        <v>0</v>
      </c>
      <c r="AN576" s="5">
        <f t="shared" si="243"/>
        <v>0</v>
      </c>
      <c r="AO576" s="5">
        <f t="shared" si="244"/>
        <v>1.6052000000000002</v>
      </c>
      <c r="AP576" s="5">
        <f t="shared" si="245"/>
        <v>48.155999999999999</v>
      </c>
      <c r="AQ576" s="221">
        <f t="shared" si="246"/>
        <v>64.208000000000013</v>
      </c>
      <c r="AR576" s="86"/>
    </row>
    <row r="577" spans="1:44" s="34" customFormat="1" ht="24.75" customHeight="1" x14ac:dyDescent="0.25">
      <c r="A577" s="24">
        <v>3187171035</v>
      </c>
      <c r="B577" s="25" t="s">
        <v>922</v>
      </c>
      <c r="C577" s="33" t="s">
        <v>801</v>
      </c>
      <c r="D577" s="14"/>
      <c r="E577" s="14"/>
      <c r="F577" s="14" t="s">
        <v>1824</v>
      </c>
      <c r="G577" s="135">
        <v>0</v>
      </c>
      <c r="H577" s="135">
        <v>0</v>
      </c>
      <c r="I577" s="135">
        <v>0</v>
      </c>
      <c r="J577" s="135">
        <v>7.0000000000000007E-2</v>
      </c>
      <c r="K577" s="93">
        <v>0.21</v>
      </c>
      <c r="L577" s="146">
        <v>0</v>
      </c>
      <c r="M577" s="27">
        <v>0</v>
      </c>
      <c r="N577" s="27">
        <v>0</v>
      </c>
      <c r="O577" s="27">
        <v>0</v>
      </c>
      <c r="P577" s="27">
        <v>7.0000000000000007E-2</v>
      </c>
      <c r="Q577" s="27">
        <v>0.2</v>
      </c>
      <c r="R577" s="146">
        <v>0.2</v>
      </c>
      <c r="S577" s="27">
        <v>0</v>
      </c>
      <c r="T577" s="27">
        <v>0</v>
      </c>
      <c r="U577" s="27">
        <v>0</v>
      </c>
      <c r="V577" s="27">
        <v>0</v>
      </c>
      <c r="W577" s="27">
        <v>0.02</v>
      </c>
      <c r="X577" s="146">
        <v>0.2</v>
      </c>
      <c r="Y577" s="222">
        <v>1154.46</v>
      </c>
      <c r="Z577" s="222">
        <f>Y577*G577</f>
        <v>0</v>
      </c>
      <c r="AA577" s="222">
        <f>Y577*H577</f>
        <v>0</v>
      </c>
      <c r="AB577" s="222">
        <f>Y577*I577</f>
        <v>0</v>
      </c>
      <c r="AC577" s="222">
        <f>Y577*J577</f>
        <v>80.812200000000004</v>
      </c>
      <c r="AD577" s="222">
        <f>Y577*K577</f>
        <v>242.4366</v>
      </c>
      <c r="AE577" s="222">
        <f>Y577*L577</f>
        <v>0</v>
      </c>
      <c r="AF577" s="222">
        <f>Y577*M577</f>
        <v>0</v>
      </c>
      <c r="AG577" s="222">
        <f>Y577*N577</f>
        <v>0</v>
      </c>
      <c r="AH577" s="222">
        <f>Y577*O577</f>
        <v>0</v>
      </c>
      <c r="AI577" s="222">
        <f>Y577*P577</f>
        <v>80.812200000000004</v>
      </c>
      <c r="AJ577" s="222">
        <f>Y577*Q577</f>
        <v>230.89200000000002</v>
      </c>
      <c r="AK577" s="222">
        <f>Y577*R577</f>
        <v>230.89200000000002</v>
      </c>
      <c r="AL577" s="5">
        <f t="shared" si="241"/>
        <v>0</v>
      </c>
      <c r="AM577" s="5">
        <f t="shared" si="242"/>
        <v>0</v>
      </c>
      <c r="AN577" s="5">
        <f t="shared" si="243"/>
        <v>0</v>
      </c>
      <c r="AO577" s="5">
        <f t="shared" si="244"/>
        <v>0</v>
      </c>
      <c r="AP577" s="5">
        <f t="shared" si="245"/>
        <v>23.089200000000002</v>
      </c>
      <c r="AQ577" s="221">
        <f t="shared" si="246"/>
        <v>230.89200000000002</v>
      </c>
      <c r="AR577" s="169"/>
    </row>
    <row r="578" spans="1:44" s="22" customFormat="1" ht="24.75" customHeight="1" x14ac:dyDescent="0.25">
      <c r="A578" s="24">
        <v>3187170094</v>
      </c>
      <c r="B578" s="25" t="s">
        <v>923</v>
      </c>
      <c r="C578" s="14" t="s">
        <v>1212</v>
      </c>
      <c r="D578" s="14"/>
      <c r="E578" s="14"/>
      <c r="F578" s="14" t="s">
        <v>1824</v>
      </c>
      <c r="G578" s="135">
        <v>0</v>
      </c>
      <c r="H578" s="135">
        <v>0</v>
      </c>
      <c r="I578" s="135">
        <v>0</v>
      </c>
      <c r="J578" s="135">
        <v>0.03</v>
      </c>
      <c r="K578" s="135">
        <v>0.08</v>
      </c>
      <c r="L578" s="146">
        <v>0</v>
      </c>
      <c r="M578" s="27">
        <v>0</v>
      </c>
      <c r="N578" s="27">
        <v>0</v>
      </c>
      <c r="O578" s="27">
        <v>0</v>
      </c>
      <c r="P578" s="27">
        <v>0.03</v>
      </c>
      <c r="Q578" s="27">
        <v>7.0000000000000007E-2</v>
      </c>
      <c r="R578" s="146">
        <v>0.08</v>
      </c>
      <c r="S578" s="27">
        <v>0</v>
      </c>
      <c r="T578" s="27">
        <v>0</v>
      </c>
      <c r="U578" s="27">
        <v>0</v>
      </c>
      <c r="V578" s="27">
        <v>0</v>
      </c>
      <c r="W578" s="27">
        <v>4.0000000000000001E-3</v>
      </c>
      <c r="X578" s="27">
        <v>0.04</v>
      </c>
      <c r="Y578" s="222">
        <v>1318.68</v>
      </c>
      <c r="Z578" s="222">
        <f t="shared" si="247"/>
        <v>0</v>
      </c>
      <c r="AA578" s="222">
        <f t="shared" si="248"/>
        <v>0</v>
      </c>
      <c r="AB578" s="222">
        <f t="shared" si="249"/>
        <v>0</v>
      </c>
      <c r="AC578" s="222">
        <f t="shared" si="250"/>
        <v>39.560400000000001</v>
      </c>
      <c r="AD578" s="222">
        <f t="shared" si="251"/>
        <v>105.49440000000001</v>
      </c>
      <c r="AE578" s="222">
        <f t="shared" si="252"/>
        <v>0</v>
      </c>
      <c r="AF578" s="222">
        <f t="shared" si="211"/>
        <v>0</v>
      </c>
      <c r="AG578" s="222">
        <f t="shared" si="212"/>
        <v>0</v>
      </c>
      <c r="AH578" s="222">
        <f t="shared" si="213"/>
        <v>0</v>
      </c>
      <c r="AI578" s="222">
        <f t="shared" si="214"/>
        <v>39.560400000000001</v>
      </c>
      <c r="AJ578" s="222">
        <f t="shared" si="215"/>
        <v>92.307600000000008</v>
      </c>
      <c r="AK578" s="222">
        <f t="shared" si="216"/>
        <v>105.49440000000001</v>
      </c>
      <c r="AL578" s="5">
        <f t="shared" si="241"/>
        <v>0</v>
      </c>
      <c r="AM578" s="5">
        <f t="shared" si="242"/>
        <v>0</v>
      </c>
      <c r="AN578" s="5">
        <f t="shared" si="243"/>
        <v>0</v>
      </c>
      <c r="AO578" s="5">
        <f t="shared" si="244"/>
        <v>0</v>
      </c>
      <c r="AP578" s="5">
        <f t="shared" si="245"/>
        <v>5.2747200000000003</v>
      </c>
      <c r="AQ578" s="221">
        <f t="shared" si="246"/>
        <v>52.747200000000007</v>
      </c>
      <c r="AR578" s="86"/>
    </row>
    <row r="579" spans="1:44" s="22" customFormat="1" ht="24.75" customHeight="1" x14ac:dyDescent="0.25">
      <c r="A579" s="24"/>
      <c r="B579" s="268" t="s">
        <v>272</v>
      </c>
      <c r="C579" s="267" t="s">
        <v>803</v>
      </c>
      <c r="D579" s="14"/>
      <c r="E579" s="14"/>
      <c r="F579" s="14" t="s">
        <v>1824</v>
      </c>
      <c r="G579" s="135">
        <v>0</v>
      </c>
      <c r="H579" s="135">
        <v>0</v>
      </c>
      <c r="I579" s="135">
        <v>0</v>
      </c>
      <c r="J579" s="135">
        <v>0.12</v>
      </c>
      <c r="K579" s="93">
        <v>0.35</v>
      </c>
      <c r="L579" s="146">
        <v>0</v>
      </c>
      <c r="M579" s="146">
        <v>0</v>
      </c>
      <c r="N579" s="146">
        <v>0</v>
      </c>
      <c r="O579" s="146">
        <v>0</v>
      </c>
      <c r="P579" s="146">
        <v>0</v>
      </c>
      <c r="Q579" s="146">
        <v>0</v>
      </c>
      <c r="R579" s="146">
        <v>0</v>
      </c>
      <c r="S579" s="146">
        <v>0</v>
      </c>
      <c r="T579" s="146">
        <v>0</v>
      </c>
      <c r="U579" s="146">
        <v>0</v>
      </c>
      <c r="V579" s="146">
        <v>0</v>
      </c>
      <c r="W579" s="146">
        <v>0</v>
      </c>
      <c r="X579" s="146">
        <v>0</v>
      </c>
      <c r="Y579" s="222">
        <v>3406.9</v>
      </c>
      <c r="Z579" s="222">
        <f t="shared" si="247"/>
        <v>0</v>
      </c>
      <c r="AA579" s="222">
        <f t="shared" si="248"/>
        <v>0</v>
      </c>
      <c r="AB579" s="222">
        <f t="shared" si="249"/>
        <v>0</v>
      </c>
      <c r="AC579" s="222">
        <f t="shared" si="250"/>
        <v>408.82799999999997</v>
      </c>
      <c r="AD579" s="222">
        <f t="shared" si="251"/>
        <v>1192.415</v>
      </c>
      <c r="AE579" s="222">
        <f t="shared" si="252"/>
        <v>0</v>
      </c>
      <c r="AF579" s="222">
        <f t="shared" si="211"/>
        <v>0</v>
      </c>
      <c r="AG579" s="222">
        <f t="shared" si="212"/>
        <v>0</v>
      </c>
      <c r="AH579" s="222">
        <f t="shared" si="213"/>
        <v>0</v>
      </c>
      <c r="AI579" s="222">
        <f t="shared" si="214"/>
        <v>0</v>
      </c>
      <c r="AJ579" s="222">
        <f t="shared" si="215"/>
        <v>0</v>
      </c>
      <c r="AK579" s="222">
        <f t="shared" si="216"/>
        <v>0</v>
      </c>
      <c r="AL579" s="5">
        <f t="shared" si="241"/>
        <v>0</v>
      </c>
      <c r="AM579" s="5">
        <f t="shared" si="242"/>
        <v>0</v>
      </c>
      <c r="AN579" s="5">
        <f t="shared" si="243"/>
        <v>0</v>
      </c>
      <c r="AO579" s="5">
        <f t="shared" si="244"/>
        <v>0</v>
      </c>
      <c r="AP579" s="5">
        <f t="shared" si="245"/>
        <v>0</v>
      </c>
      <c r="AQ579" s="221">
        <f t="shared" si="246"/>
        <v>0</v>
      </c>
      <c r="AR579" s="86"/>
    </row>
    <row r="580" spans="1:44" s="22" customFormat="1" ht="24.75" customHeight="1" x14ac:dyDescent="0.25">
      <c r="A580" s="24"/>
      <c r="B580" s="268" t="s">
        <v>273</v>
      </c>
      <c r="C580" s="267" t="s">
        <v>804</v>
      </c>
      <c r="D580" s="14"/>
      <c r="E580" s="14"/>
      <c r="F580" s="14" t="s">
        <v>1824</v>
      </c>
      <c r="G580" s="135">
        <v>0</v>
      </c>
      <c r="H580" s="135">
        <v>0</v>
      </c>
      <c r="I580" s="135">
        <v>0</v>
      </c>
      <c r="J580" s="93">
        <v>0.11</v>
      </c>
      <c r="K580" s="93">
        <v>0.32</v>
      </c>
      <c r="L580" s="146">
        <v>0</v>
      </c>
      <c r="M580" s="146">
        <v>0</v>
      </c>
      <c r="N580" s="146">
        <v>0</v>
      </c>
      <c r="O580" s="146">
        <v>0</v>
      </c>
      <c r="P580" s="146">
        <v>0</v>
      </c>
      <c r="Q580" s="146">
        <v>0</v>
      </c>
      <c r="R580" s="146">
        <v>0</v>
      </c>
      <c r="S580" s="146">
        <v>0</v>
      </c>
      <c r="T580" s="146">
        <v>0</v>
      </c>
      <c r="U580" s="146">
        <v>0</v>
      </c>
      <c r="V580" s="146">
        <v>0</v>
      </c>
      <c r="W580" s="146">
        <v>0</v>
      </c>
      <c r="X580" s="146">
        <v>0</v>
      </c>
      <c r="Y580" s="222">
        <v>712.62</v>
      </c>
      <c r="Z580" s="222">
        <f t="shared" si="247"/>
        <v>0</v>
      </c>
      <c r="AA580" s="222">
        <f t="shared" si="248"/>
        <v>0</v>
      </c>
      <c r="AB580" s="222">
        <f t="shared" si="249"/>
        <v>0</v>
      </c>
      <c r="AC580" s="222">
        <f t="shared" si="250"/>
        <v>78.388199999999998</v>
      </c>
      <c r="AD580" s="222">
        <f t="shared" si="251"/>
        <v>228.0384</v>
      </c>
      <c r="AE580" s="222">
        <f t="shared" si="252"/>
        <v>0</v>
      </c>
      <c r="AF580" s="222">
        <f t="shared" si="211"/>
        <v>0</v>
      </c>
      <c r="AG580" s="222">
        <f t="shared" si="212"/>
        <v>0</v>
      </c>
      <c r="AH580" s="222">
        <f t="shared" si="213"/>
        <v>0</v>
      </c>
      <c r="AI580" s="222">
        <f t="shared" si="214"/>
        <v>0</v>
      </c>
      <c r="AJ580" s="222">
        <f t="shared" si="215"/>
        <v>0</v>
      </c>
      <c r="AK580" s="222">
        <f t="shared" si="216"/>
        <v>0</v>
      </c>
      <c r="AL580" s="5">
        <f t="shared" si="241"/>
        <v>0</v>
      </c>
      <c r="AM580" s="5">
        <f t="shared" si="242"/>
        <v>0</v>
      </c>
      <c r="AN580" s="5">
        <f t="shared" si="243"/>
        <v>0</v>
      </c>
      <c r="AO580" s="5">
        <f t="shared" si="244"/>
        <v>0</v>
      </c>
      <c r="AP580" s="5">
        <f t="shared" si="245"/>
        <v>0</v>
      </c>
      <c r="AQ580" s="221">
        <f t="shared" si="246"/>
        <v>0</v>
      </c>
      <c r="AR580" s="86"/>
    </row>
    <row r="581" spans="1:44" s="22" customFormat="1" ht="24.75" customHeight="1" x14ac:dyDescent="0.25">
      <c r="A581" s="24"/>
      <c r="B581" s="268" t="s">
        <v>274</v>
      </c>
      <c r="C581" s="267" t="s">
        <v>275</v>
      </c>
      <c r="D581" s="14"/>
      <c r="E581" s="14"/>
      <c r="F581" s="14" t="s">
        <v>1824</v>
      </c>
      <c r="G581" s="135">
        <v>0</v>
      </c>
      <c r="H581" s="135">
        <v>0</v>
      </c>
      <c r="I581" s="135">
        <v>0</v>
      </c>
      <c r="J581" s="135">
        <v>0.15</v>
      </c>
      <c r="K581" s="93">
        <v>0.5</v>
      </c>
      <c r="L581" s="146">
        <v>0</v>
      </c>
      <c r="M581" s="146">
        <v>0</v>
      </c>
      <c r="N581" s="146">
        <v>0</v>
      </c>
      <c r="O581" s="146">
        <v>0</v>
      </c>
      <c r="P581" s="146">
        <v>0</v>
      </c>
      <c r="Q581" s="146">
        <v>0</v>
      </c>
      <c r="R581" s="146">
        <v>0</v>
      </c>
      <c r="S581" s="146">
        <v>0</v>
      </c>
      <c r="T581" s="146">
        <v>0</v>
      </c>
      <c r="U581" s="146">
        <v>0</v>
      </c>
      <c r="V581" s="146">
        <v>0</v>
      </c>
      <c r="W581" s="146">
        <v>0</v>
      </c>
      <c r="X581" s="146">
        <v>0</v>
      </c>
      <c r="Y581" s="222">
        <v>436.98</v>
      </c>
      <c r="Z581" s="222">
        <f t="shared" si="247"/>
        <v>0</v>
      </c>
      <c r="AA581" s="222">
        <f t="shared" si="248"/>
        <v>0</v>
      </c>
      <c r="AB581" s="222">
        <f t="shared" si="249"/>
        <v>0</v>
      </c>
      <c r="AC581" s="222">
        <f t="shared" si="250"/>
        <v>65.546999999999997</v>
      </c>
      <c r="AD581" s="222">
        <f t="shared" si="251"/>
        <v>218.49</v>
      </c>
      <c r="AE581" s="222">
        <f t="shared" si="252"/>
        <v>0</v>
      </c>
      <c r="AF581" s="222">
        <f t="shared" si="211"/>
        <v>0</v>
      </c>
      <c r="AG581" s="222">
        <f t="shared" si="212"/>
        <v>0</v>
      </c>
      <c r="AH581" s="222">
        <f t="shared" si="213"/>
        <v>0</v>
      </c>
      <c r="AI581" s="222">
        <f t="shared" si="214"/>
        <v>0</v>
      </c>
      <c r="AJ581" s="222">
        <f t="shared" si="215"/>
        <v>0</v>
      </c>
      <c r="AK581" s="222">
        <f t="shared" si="216"/>
        <v>0</v>
      </c>
      <c r="AL581" s="5">
        <f t="shared" si="241"/>
        <v>0</v>
      </c>
      <c r="AM581" s="5">
        <f t="shared" si="242"/>
        <v>0</v>
      </c>
      <c r="AN581" s="5">
        <f t="shared" si="243"/>
        <v>0</v>
      </c>
      <c r="AO581" s="5">
        <f t="shared" si="244"/>
        <v>0</v>
      </c>
      <c r="AP581" s="5">
        <f t="shared" si="245"/>
        <v>0</v>
      </c>
      <c r="AQ581" s="221">
        <f t="shared" si="246"/>
        <v>0</v>
      </c>
      <c r="AR581" s="86"/>
    </row>
    <row r="582" spans="1:44" s="22" customFormat="1" ht="24.75" customHeight="1" x14ac:dyDescent="0.25">
      <c r="A582" s="24"/>
      <c r="B582" s="268" t="s">
        <v>1154</v>
      </c>
      <c r="C582" s="267" t="s">
        <v>276</v>
      </c>
      <c r="D582" s="14"/>
      <c r="E582" s="14"/>
      <c r="F582" s="14" t="s">
        <v>1824</v>
      </c>
      <c r="G582" s="135">
        <v>0</v>
      </c>
      <c r="H582" s="135">
        <v>0</v>
      </c>
      <c r="I582" s="135">
        <v>0</v>
      </c>
      <c r="J582" s="135">
        <v>1.2</v>
      </c>
      <c r="K582" s="93">
        <v>3</v>
      </c>
      <c r="L582" s="146">
        <v>0</v>
      </c>
      <c r="M582" s="146">
        <v>0</v>
      </c>
      <c r="N582" s="146">
        <v>0</v>
      </c>
      <c r="O582" s="146">
        <v>0</v>
      </c>
      <c r="P582" s="146">
        <v>0</v>
      </c>
      <c r="Q582" s="146">
        <v>0</v>
      </c>
      <c r="R582" s="146">
        <v>0</v>
      </c>
      <c r="S582" s="146">
        <v>0</v>
      </c>
      <c r="T582" s="146">
        <v>0</v>
      </c>
      <c r="U582" s="146">
        <v>0</v>
      </c>
      <c r="V582" s="146">
        <v>0</v>
      </c>
      <c r="W582" s="146">
        <v>0</v>
      </c>
      <c r="X582" s="146">
        <v>0</v>
      </c>
      <c r="Y582" s="221">
        <v>152.4</v>
      </c>
      <c r="Z582" s="222">
        <f t="shared" si="247"/>
        <v>0</v>
      </c>
      <c r="AA582" s="222">
        <f t="shared" si="248"/>
        <v>0</v>
      </c>
      <c r="AB582" s="222">
        <f t="shared" si="249"/>
        <v>0</v>
      </c>
      <c r="AC582" s="222">
        <f t="shared" si="250"/>
        <v>182.88</v>
      </c>
      <c r="AD582" s="222">
        <f t="shared" si="251"/>
        <v>457.20000000000005</v>
      </c>
      <c r="AE582" s="222">
        <f t="shared" si="252"/>
        <v>0</v>
      </c>
      <c r="AF582" s="222">
        <f t="shared" si="211"/>
        <v>0</v>
      </c>
      <c r="AG582" s="222">
        <f t="shared" si="212"/>
        <v>0</v>
      </c>
      <c r="AH582" s="222">
        <f t="shared" si="213"/>
        <v>0</v>
      </c>
      <c r="AI582" s="222">
        <f t="shared" si="214"/>
        <v>0</v>
      </c>
      <c r="AJ582" s="222">
        <f t="shared" si="215"/>
        <v>0</v>
      </c>
      <c r="AK582" s="222">
        <f t="shared" si="216"/>
        <v>0</v>
      </c>
      <c r="AL582" s="5">
        <f t="shared" si="241"/>
        <v>0</v>
      </c>
      <c r="AM582" s="5">
        <f t="shared" si="242"/>
        <v>0</v>
      </c>
      <c r="AN582" s="5">
        <f t="shared" si="243"/>
        <v>0</v>
      </c>
      <c r="AO582" s="5">
        <f t="shared" si="244"/>
        <v>0</v>
      </c>
      <c r="AP582" s="5">
        <f t="shared" si="245"/>
        <v>0</v>
      </c>
      <c r="AQ582" s="221">
        <f t="shared" si="246"/>
        <v>0</v>
      </c>
      <c r="AR582" s="86"/>
    </row>
    <row r="583" spans="1:44" s="22" customFormat="1" ht="24.75" customHeight="1" x14ac:dyDescent="0.25">
      <c r="A583" s="24"/>
      <c r="B583" s="268" t="s">
        <v>277</v>
      </c>
      <c r="C583" s="267" t="s">
        <v>278</v>
      </c>
      <c r="D583" s="14"/>
      <c r="E583" s="14"/>
      <c r="F583" s="14" t="s">
        <v>1824</v>
      </c>
      <c r="G583" s="135">
        <v>0</v>
      </c>
      <c r="H583" s="135">
        <v>0</v>
      </c>
      <c r="I583" s="135">
        <v>0</v>
      </c>
      <c r="J583" s="135">
        <v>0.2</v>
      </c>
      <c r="K583" s="93">
        <v>0.5</v>
      </c>
      <c r="L583" s="146">
        <v>0</v>
      </c>
      <c r="M583" s="146">
        <v>0</v>
      </c>
      <c r="N583" s="146">
        <v>0</v>
      </c>
      <c r="O583" s="146">
        <v>0</v>
      </c>
      <c r="P583" s="146">
        <v>0</v>
      </c>
      <c r="Q583" s="146">
        <v>0</v>
      </c>
      <c r="R583" s="146">
        <v>0</v>
      </c>
      <c r="S583" s="146">
        <v>0</v>
      </c>
      <c r="T583" s="146">
        <v>0</v>
      </c>
      <c r="U583" s="146">
        <v>0</v>
      </c>
      <c r="V583" s="146">
        <v>0</v>
      </c>
      <c r="W583" s="146">
        <v>0</v>
      </c>
      <c r="X583" s="146">
        <v>0</v>
      </c>
      <c r="Y583" s="221">
        <v>175.49</v>
      </c>
      <c r="Z583" s="222">
        <f t="shared" si="247"/>
        <v>0</v>
      </c>
      <c r="AA583" s="222">
        <f t="shared" si="248"/>
        <v>0</v>
      </c>
      <c r="AB583" s="222">
        <f t="shared" si="249"/>
        <v>0</v>
      </c>
      <c r="AC583" s="222">
        <f t="shared" si="250"/>
        <v>35.098000000000006</v>
      </c>
      <c r="AD583" s="222">
        <f t="shared" si="251"/>
        <v>87.745000000000005</v>
      </c>
      <c r="AE583" s="222">
        <f t="shared" si="252"/>
        <v>0</v>
      </c>
      <c r="AF583" s="222">
        <f t="shared" si="211"/>
        <v>0</v>
      </c>
      <c r="AG583" s="222">
        <f t="shared" si="212"/>
        <v>0</v>
      </c>
      <c r="AH583" s="222">
        <f t="shared" si="213"/>
        <v>0</v>
      </c>
      <c r="AI583" s="222">
        <f t="shared" si="214"/>
        <v>0</v>
      </c>
      <c r="AJ583" s="222">
        <f t="shared" si="215"/>
        <v>0</v>
      </c>
      <c r="AK583" s="222">
        <f t="shared" si="216"/>
        <v>0</v>
      </c>
      <c r="AL583" s="5">
        <f t="shared" si="241"/>
        <v>0</v>
      </c>
      <c r="AM583" s="5">
        <f t="shared" si="242"/>
        <v>0</v>
      </c>
      <c r="AN583" s="5">
        <f t="shared" si="243"/>
        <v>0</v>
      </c>
      <c r="AO583" s="5">
        <f t="shared" si="244"/>
        <v>0</v>
      </c>
      <c r="AP583" s="5">
        <f t="shared" si="245"/>
        <v>0</v>
      </c>
      <c r="AQ583" s="221">
        <f t="shared" si="246"/>
        <v>0</v>
      </c>
      <c r="AR583" s="86"/>
    </row>
    <row r="584" spans="1:44" s="30" customFormat="1" ht="21.95" customHeight="1" x14ac:dyDescent="0.25">
      <c r="A584" s="51"/>
      <c r="B584" s="29" t="s">
        <v>924</v>
      </c>
      <c r="C584" s="29"/>
      <c r="D584" s="29"/>
      <c r="E584" s="29"/>
      <c r="F584" s="29"/>
      <c r="G584" s="29"/>
      <c r="H584" s="29"/>
      <c r="I584" s="29"/>
      <c r="J584" s="29"/>
      <c r="K584" s="29"/>
      <c r="L584" s="148"/>
      <c r="M584" s="29"/>
      <c r="N584" s="29"/>
      <c r="O584" s="29"/>
      <c r="P584" s="29"/>
      <c r="Q584" s="29"/>
      <c r="R584" s="148"/>
      <c r="S584" s="29"/>
      <c r="T584" s="29"/>
      <c r="U584" s="29"/>
      <c r="V584" s="29"/>
      <c r="W584" s="29"/>
      <c r="X584" s="148"/>
      <c r="Y584" s="234"/>
      <c r="Z584" s="222"/>
      <c r="AA584" s="222"/>
      <c r="AB584" s="222"/>
      <c r="AC584" s="222"/>
      <c r="AD584" s="222"/>
      <c r="AE584" s="222"/>
      <c r="AF584" s="222"/>
      <c r="AG584" s="222"/>
      <c r="AH584" s="222"/>
      <c r="AI584" s="222"/>
      <c r="AJ584" s="222"/>
      <c r="AK584" s="222"/>
      <c r="AL584" s="5"/>
      <c r="AM584" s="5"/>
      <c r="AN584" s="5"/>
      <c r="AO584" s="5"/>
      <c r="AP584" s="5"/>
      <c r="AQ584" s="221"/>
      <c r="AR584" s="168"/>
    </row>
    <row r="585" spans="1:44" s="22" customFormat="1" ht="24.75" customHeight="1" x14ac:dyDescent="0.25">
      <c r="A585" s="24">
        <v>3187171105</v>
      </c>
      <c r="B585" s="25" t="s">
        <v>1216</v>
      </c>
      <c r="C585" s="14" t="s">
        <v>821</v>
      </c>
      <c r="D585" s="14"/>
      <c r="E585" s="14"/>
      <c r="F585" s="14" t="s">
        <v>1824</v>
      </c>
      <c r="G585" s="135">
        <v>0</v>
      </c>
      <c r="H585" s="135">
        <v>0</v>
      </c>
      <c r="I585" s="135">
        <v>0</v>
      </c>
      <c r="J585" s="135">
        <v>0.8</v>
      </c>
      <c r="K585" s="93">
        <v>2.4</v>
      </c>
      <c r="L585" s="155">
        <v>0</v>
      </c>
      <c r="M585" s="27">
        <v>0</v>
      </c>
      <c r="N585" s="27">
        <v>0</v>
      </c>
      <c r="O585" s="28">
        <v>0.1</v>
      </c>
      <c r="P585" s="28">
        <v>0.5</v>
      </c>
      <c r="Q585" s="31">
        <v>0.8</v>
      </c>
      <c r="R585" s="155">
        <v>1</v>
      </c>
      <c r="S585" s="27">
        <v>0</v>
      </c>
      <c r="T585" s="27">
        <v>0</v>
      </c>
      <c r="U585" s="28">
        <v>0.1</v>
      </c>
      <c r="V585" s="28">
        <v>0.5</v>
      </c>
      <c r="W585" s="31">
        <v>0.8</v>
      </c>
      <c r="X585" s="155">
        <v>1</v>
      </c>
      <c r="Y585" s="222">
        <v>24.5</v>
      </c>
      <c r="Z585" s="222">
        <f>Y585*G585</f>
        <v>0</v>
      </c>
      <c r="AA585" s="222">
        <f>Y585*H585</f>
        <v>0</v>
      </c>
      <c r="AB585" s="222">
        <f>Y585*I585</f>
        <v>0</v>
      </c>
      <c r="AC585" s="222">
        <f>Y585*J585</f>
        <v>19.600000000000001</v>
      </c>
      <c r="AD585" s="222">
        <f>Y585*K585</f>
        <v>58.8</v>
      </c>
      <c r="AE585" s="222">
        <f>Y585*L585</f>
        <v>0</v>
      </c>
      <c r="AF585" s="222">
        <f>Y585*M585</f>
        <v>0</v>
      </c>
      <c r="AG585" s="222">
        <f>Y585*N585</f>
        <v>0</v>
      </c>
      <c r="AH585" s="222">
        <f>Y585*O585</f>
        <v>2.4500000000000002</v>
      </c>
      <c r="AI585" s="222">
        <f>Y585*P585</f>
        <v>12.25</v>
      </c>
      <c r="AJ585" s="222">
        <f>Y585*Q585</f>
        <v>19.600000000000001</v>
      </c>
      <c r="AK585" s="222">
        <f>Y585*R585</f>
        <v>24.5</v>
      </c>
      <c r="AL585" s="5">
        <f>Y585*S585</f>
        <v>0</v>
      </c>
      <c r="AM585" s="5">
        <f>Y585*T585</f>
        <v>0</v>
      </c>
      <c r="AN585" s="5">
        <f>Y585*U585</f>
        <v>2.4500000000000002</v>
      </c>
      <c r="AO585" s="5">
        <f>Y585*V585</f>
        <v>12.25</v>
      </c>
      <c r="AP585" s="5">
        <f>Y585*W585</f>
        <v>19.600000000000001</v>
      </c>
      <c r="AQ585" s="221">
        <f>Y585*X585</f>
        <v>24.5</v>
      </c>
      <c r="AR585" s="86"/>
    </row>
    <row r="586" spans="1:44" s="22" customFormat="1" ht="24.75" customHeight="1" x14ac:dyDescent="0.25">
      <c r="A586" s="24">
        <v>3187172429</v>
      </c>
      <c r="B586" s="25" t="s">
        <v>925</v>
      </c>
      <c r="C586" s="14" t="s">
        <v>835</v>
      </c>
      <c r="D586" s="14"/>
      <c r="E586" s="14"/>
      <c r="F586" s="14" t="s">
        <v>1824</v>
      </c>
      <c r="G586" s="27">
        <v>0</v>
      </c>
      <c r="H586" s="27">
        <v>0</v>
      </c>
      <c r="I586" s="27">
        <v>3.5000000000000003E-2</v>
      </c>
      <c r="J586" s="27">
        <v>0.1</v>
      </c>
      <c r="K586" s="148">
        <v>0.13</v>
      </c>
      <c r="L586" s="148">
        <v>0</v>
      </c>
      <c r="M586" s="27">
        <v>0</v>
      </c>
      <c r="N586" s="27">
        <v>0</v>
      </c>
      <c r="O586" s="27">
        <v>0</v>
      </c>
      <c r="P586" s="27">
        <v>3.5000000000000003E-2</v>
      </c>
      <c r="Q586" s="27">
        <v>0.1</v>
      </c>
      <c r="R586" s="148">
        <v>0.13</v>
      </c>
      <c r="S586" s="27">
        <v>0</v>
      </c>
      <c r="T586" s="27">
        <v>0</v>
      </c>
      <c r="U586" s="27">
        <v>0</v>
      </c>
      <c r="V586" s="27">
        <v>3.5000000000000003E-2</v>
      </c>
      <c r="W586" s="27">
        <v>0.1</v>
      </c>
      <c r="X586" s="27">
        <v>0.1</v>
      </c>
      <c r="Y586" s="222">
        <v>76.58</v>
      </c>
      <c r="Z586" s="222">
        <f>Y586*G586</f>
        <v>0</v>
      </c>
      <c r="AA586" s="222">
        <f>Y586*H586</f>
        <v>0</v>
      </c>
      <c r="AB586" s="222">
        <f>Y586*I586</f>
        <v>2.6803000000000003</v>
      </c>
      <c r="AC586" s="222">
        <f>Y586*J586</f>
        <v>7.6580000000000004</v>
      </c>
      <c r="AD586" s="222">
        <f>Y586*K586</f>
        <v>9.9554000000000009</v>
      </c>
      <c r="AE586" s="222">
        <f>Y586*L586</f>
        <v>0</v>
      </c>
      <c r="AF586" s="222">
        <f>Y586*M586</f>
        <v>0</v>
      </c>
      <c r="AG586" s="222">
        <f>Y586*N586</f>
        <v>0</v>
      </c>
      <c r="AH586" s="222">
        <f>Y586*O586</f>
        <v>0</v>
      </c>
      <c r="AI586" s="222">
        <f>Y586*P586</f>
        <v>2.6803000000000003</v>
      </c>
      <c r="AJ586" s="222">
        <f>Y586*Q586</f>
        <v>7.6580000000000004</v>
      </c>
      <c r="AK586" s="222">
        <f>Y586*R586</f>
        <v>9.9554000000000009</v>
      </c>
      <c r="AL586" s="5">
        <f>Y586*S586</f>
        <v>0</v>
      </c>
      <c r="AM586" s="5">
        <f>Y586*T586</f>
        <v>0</v>
      </c>
      <c r="AN586" s="5">
        <f>Y586*U586</f>
        <v>0</v>
      </c>
      <c r="AO586" s="5">
        <f>Y586*V586</f>
        <v>2.6803000000000003</v>
      </c>
      <c r="AP586" s="5">
        <f>Y586*W586</f>
        <v>7.6580000000000004</v>
      </c>
      <c r="AQ586" s="221">
        <f>Y586*X586</f>
        <v>7.6580000000000004</v>
      </c>
      <c r="AR586" s="86"/>
    </row>
    <row r="587" spans="1:44" s="22" customFormat="1" ht="24.75" customHeight="1" x14ac:dyDescent="0.25">
      <c r="A587" s="24"/>
      <c r="B587" s="29" t="s">
        <v>1215</v>
      </c>
      <c r="C587" s="14"/>
      <c r="D587" s="14"/>
      <c r="E587" s="14"/>
      <c r="F587" s="14"/>
      <c r="G587" s="27"/>
      <c r="H587" s="27"/>
      <c r="I587" s="27"/>
      <c r="J587" s="27"/>
      <c r="K587" s="148"/>
      <c r="L587" s="148"/>
      <c r="M587" s="27"/>
      <c r="N587" s="27"/>
      <c r="O587" s="27"/>
      <c r="P587" s="27"/>
      <c r="Q587" s="27"/>
      <c r="R587" s="148"/>
      <c r="S587" s="27"/>
      <c r="T587" s="27"/>
      <c r="U587" s="27"/>
      <c r="V587" s="27"/>
      <c r="W587" s="27"/>
      <c r="X587" s="27"/>
      <c r="Y587" s="222"/>
      <c r="Z587" s="222"/>
      <c r="AA587" s="222"/>
      <c r="AB587" s="222"/>
      <c r="AC587" s="222"/>
      <c r="AD587" s="222"/>
      <c r="AE587" s="222"/>
      <c r="AF587" s="222"/>
      <c r="AG587" s="222"/>
      <c r="AH587" s="222"/>
      <c r="AI587" s="222"/>
      <c r="AJ587" s="222"/>
      <c r="AK587" s="222"/>
      <c r="AL587" s="5"/>
      <c r="AM587" s="5"/>
      <c r="AN587" s="5"/>
      <c r="AO587" s="5"/>
      <c r="AP587" s="5"/>
      <c r="AQ587" s="221"/>
      <c r="AR587" s="86"/>
    </row>
    <row r="588" spans="1:44" s="22" customFormat="1" ht="24.75" customHeight="1" x14ac:dyDescent="0.25">
      <c r="A588" s="13">
        <v>3187171249</v>
      </c>
      <c r="B588" s="23" t="s">
        <v>1215</v>
      </c>
      <c r="C588" s="12" t="s">
        <v>823</v>
      </c>
      <c r="D588" s="13"/>
      <c r="E588" s="13"/>
      <c r="F588" s="13" t="s">
        <v>1824</v>
      </c>
      <c r="G588" s="135">
        <v>0</v>
      </c>
      <c r="H588" s="135">
        <v>0</v>
      </c>
      <c r="I588" s="135">
        <v>0</v>
      </c>
      <c r="J588" s="135">
        <v>0.3</v>
      </c>
      <c r="K588" s="93">
        <v>0.82</v>
      </c>
      <c r="L588" s="146">
        <v>0</v>
      </c>
      <c r="M588" s="21">
        <v>0</v>
      </c>
      <c r="N588" s="21">
        <v>0</v>
      </c>
      <c r="O588" s="21">
        <v>0</v>
      </c>
      <c r="P588" s="21">
        <v>0</v>
      </c>
      <c r="Q588" s="21">
        <v>0.2</v>
      </c>
      <c r="R588" s="146">
        <v>0.4</v>
      </c>
      <c r="S588" s="21">
        <v>0</v>
      </c>
      <c r="T588" s="21">
        <v>0</v>
      </c>
      <c r="U588" s="21">
        <v>0</v>
      </c>
      <c r="V588" s="21">
        <v>0</v>
      </c>
      <c r="W588" s="21">
        <v>0.1</v>
      </c>
      <c r="X588" s="21">
        <v>0.2</v>
      </c>
      <c r="Y588" s="222">
        <v>9581.94</v>
      </c>
      <c r="Z588" s="222">
        <f>Y588*G588</f>
        <v>0</v>
      </c>
      <c r="AA588" s="222">
        <f>Y588*H588</f>
        <v>0</v>
      </c>
      <c r="AB588" s="222">
        <f>Y588*I588</f>
        <v>0</v>
      </c>
      <c r="AC588" s="222">
        <f>Y588*J588</f>
        <v>2874.5819999999999</v>
      </c>
      <c r="AD588" s="222">
        <f>Y588*K588</f>
        <v>7857.1908000000003</v>
      </c>
      <c r="AE588" s="222">
        <f>Y588*L588</f>
        <v>0</v>
      </c>
      <c r="AF588" s="222">
        <f>Y588*M588</f>
        <v>0</v>
      </c>
      <c r="AG588" s="222">
        <f>Y588*N588</f>
        <v>0</v>
      </c>
      <c r="AH588" s="222">
        <f>Y588*O588</f>
        <v>0</v>
      </c>
      <c r="AI588" s="222">
        <f>Y588*P588</f>
        <v>0</v>
      </c>
      <c r="AJ588" s="222">
        <f>Y588*Q588</f>
        <v>1916.3880000000001</v>
      </c>
      <c r="AK588" s="222">
        <f>Y588*R588</f>
        <v>3832.7760000000003</v>
      </c>
      <c r="AL588" s="5">
        <f t="shared" ref="AL588:AL597" si="253">Y588*S588</f>
        <v>0</v>
      </c>
      <c r="AM588" s="5">
        <f t="shared" ref="AM588:AM597" si="254">Y588*T588</f>
        <v>0</v>
      </c>
      <c r="AN588" s="5">
        <f t="shared" ref="AN588:AN597" si="255">Y588*U588</f>
        <v>0</v>
      </c>
      <c r="AO588" s="5">
        <f t="shared" ref="AO588:AO597" si="256">Y588*V588</f>
        <v>0</v>
      </c>
      <c r="AP588" s="5">
        <f t="shared" ref="AP588:AP597" si="257">Y588*W588</f>
        <v>958.19400000000007</v>
      </c>
      <c r="AQ588" s="221">
        <f t="shared" ref="AQ588:AQ597" si="258">Y588*X588</f>
        <v>1916.3880000000001</v>
      </c>
      <c r="AR588" s="86"/>
    </row>
    <row r="589" spans="1:44" s="22" customFormat="1" ht="24.75" customHeight="1" x14ac:dyDescent="0.25">
      <c r="A589" s="13">
        <v>3187171173</v>
      </c>
      <c r="B589" s="23" t="s">
        <v>1219</v>
      </c>
      <c r="C589" s="13" t="s">
        <v>820</v>
      </c>
      <c r="D589" s="13"/>
      <c r="E589" s="13"/>
      <c r="F589" s="13" t="s">
        <v>1824</v>
      </c>
      <c r="G589" s="21">
        <v>0</v>
      </c>
      <c r="H589" s="21">
        <v>0</v>
      </c>
      <c r="I589" s="21">
        <v>0</v>
      </c>
      <c r="J589" s="21">
        <v>0</v>
      </c>
      <c r="K589" s="21">
        <v>0</v>
      </c>
      <c r="L589" s="146">
        <v>0</v>
      </c>
      <c r="M589" s="21">
        <v>0</v>
      </c>
      <c r="N589" s="21">
        <v>0</v>
      </c>
      <c r="O589" s="21">
        <v>0</v>
      </c>
      <c r="P589" s="21">
        <v>0</v>
      </c>
      <c r="Q589" s="21">
        <v>0</v>
      </c>
      <c r="R589" s="146">
        <v>0.15</v>
      </c>
      <c r="S589" s="21">
        <v>0</v>
      </c>
      <c r="T589" s="21">
        <v>0</v>
      </c>
      <c r="U589" s="21">
        <v>0</v>
      </c>
      <c r="V589" s="21">
        <v>0</v>
      </c>
      <c r="W589" s="21">
        <v>0</v>
      </c>
      <c r="X589" s="146">
        <v>1.4999999999999999E-2</v>
      </c>
      <c r="Y589" s="222">
        <v>289.42</v>
      </c>
      <c r="Z589" s="222">
        <f>Y589*G589</f>
        <v>0</v>
      </c>
      <c r="AA589" s="222">
        <f>Y589*H589</f>
        <v>0</v>
      </c>
      <c r="AB589" s="222">
        <f>Y589*I589</f>
        <v>0</v>
      </c>
      <c r="AC589" s="222">
        <f>Y589*J589</f>
        <v>0</v>
      </c>
      <c r="AD589" s="222">
        <f>Y589*K589</f>
        <v>0</v>
      </c>
      <c r="AE589" s="222">
        <f>Y589*L589</f>
        <v>0</v>
      </c>
      <c r="AF589" s="222">
        <f>Y589*M589</f>
        <v>0</v>
      </c>
      <c r="AG589" s="222">
        <f>Y589*N589</f>
        <v>0</v>
      </c>
      <c r="AH589" s="222">
        <f>Y589*O589</f>
        <v>0</v>
      </c>
      <c r="AI589" s="222">
        <f>Y589*P589</f>
        <v>0</v>
      </c>
      <c r="AJ589" s="222">
        <f>Y589*Q589</f>
        <v>0</v>
      </c>
      <c r="AK589" s="222">
        <f>Y589*R589</f>
        <v>43.413000000000004</v>
      </c>
      <c r="AL589" s="5">
        <f t="shared" si="253"/>
        <v>0</v>
      </c>
      <c r="AM589" s="5">
        <f t="shared" si="254"/>
        <v>0</v>
      </c>
      <c r="AN589" s="5">
        <f t="shared" si="255"/>
        <v>0</v>
      </c>
      <c r="AO589" s="5">
        <f t="shared" si="256"/>
        <v>0</v>
      </c>
      <c r="AP589" s="5">
        <f t="shared" si="257"/>
        <v>0</v>
      </c>
      <c r="AQ589" s="221">
        <f t="shared" si="258"/>
        <v>4.3413000000000004</v>
      </c>
      <c r="AR589" s="86"/>
    </row>
    <row r="590" spans="1:44" s="34" customFormat="1" ht="24.75" customHeight="1" x14ac:dyDescent="0.25">
      <c r="A590" s="24">
        <v>3187170117</v>
      </c>
      <c r="B590" s="32" t="s">
        <v>1218</v>
      </c>
      <c r="C590" s="33" t="s">
        <v>822</v>
      </c>
      <c r="D590" s="14"/>
      <c r="E590" s="14"/>
      <c r="F590" s="14" t="s">
        <v>1824</v>
      </c>
      <c r="G590" s="135">
        <v>0</v>
      </c>
      <c r="H590" s="135">
        <v>0</v>
      </c>
      <c r="I590" s="135">
        <v>0.03</v>
      </c>
      <c r="J590" s="135">
        <v>0.12</v>
      </c>
      <c r="K590" s="135">
        <v>0.37</v>
      </c>
      <c r="L590" s="146">
        <v>0</v>
      </c>
      <c r="M590" s="27">
        <v>0</v>
      </c>
      <c r="N590" s="27">
        <v>0</v>
      </c>
      <c r="O590" s="27">
        <v>0</v>
      </c>
      <c r="P590" s="27">
        <v>0.1</v>
      </c>
      <c r="Q590" s="27">
        <v>0.3</v>
      </c>
      <c r="R590" s="146">
        <v>0.4</v>
      </c>
      <c r="S590" s="27">
        <v>0</v>
      </c>
      <c r="T590" s="27">
        <v>0</v>
      </c>
      <c r="U590" s="27">
        <v>0</v>
      </c>
      <c r="V590" s="27">
        <v>0.1</v>
      </c>
      <c r="W590" s="27">
        <v>0.3</v>
      </c>
      <c r="X590" s="27">
        <v>0.3</v>
      </c>
      <c r="Y590" s="222">
        <v>85.1</v>
      </c>
      <c r="Z590" s="222">
        <f>Y590*G590</f>
        <v>0</v>
      </c>
      <c r="AA590" s="222">
        <f>Y590*H590</f>
        <v>0</v>
      </c>
      <c r="AB590" s="222">
        <f>Y590*I590</f>
        <v>2.5529999999999999</v>
      </c>
      <c r="AC590" s="222">
        <f>Y590*J590</f>
        <v>10.212</v>
      </c>
      <c r="AD590" s="222">
        <f>Y590*K590</f>
        <v>31.486999999999998</v>
      </c>
      <c r="AE590" s="222">
        <f>Y590*L590</f>
        <v>0</v>
      </c>
      <c r="AF590" s="222">
        <f>Y590*M590</f>
        <v>0</v>
      </c>
      <c r="AG590" s="222">
        <f>Y590*N590</f>
        <v>0</v>
      </c>
      <c r="AH590" s="222">
        <f>Y590*O590</f>
        <v>0</v>
      </c>
      <c r="AI590" s="222">
        <f>Y590*P590</f>
        <v>8.51</v>
      </c>
      <c r="AJ590" s="222">
        <f>Y590*Q590</f>
        <v>25.529999999999998</v>
      </c>
      <c r="AK590" s="222">
        <f>Y590*R590</f>
        <v>34.04</v>
      </c>
      <c r="AL590" s="5">
        <f t="shared" si="253"/>
        <v>0</v>
      </c>
      <c r="AM590" s="5">
        <f t="shared" si="254"/>
        <v>0</v>
      </c>
      <c r="AN590" s="5">
        <f t="shared" si="255"/>
        <v>0</v>
      </c>
      <c r="AO590" s="5">
        <f t="shared" si="256"/>
        <v>8.51</v>
      </c>
      <c r="AP590" s="5">
        <f t="shared" si="257"/>
        <v>25.529999999999998</v>
      </c>
      <c r="AQ590" s="221">
        <f t="shared" si="258"/>
        <v>25.529999999999998</v>
      </c>
      <c r="AR590" s="169"/>
    </row>
    <row r="591" spans="1:44" s="22" customFormat="1" ht="24.75" customHeight="1" x14ac:dyDescent="0.25">
      <c r="A591" s="24">
        <v>3187172606</v>
      </c>
      <c r="B591" s="25" t="s">
        <v>279</v>
      </c>
      <c r="C591" s="14" t="s">
        <v>819</v>
      </c>
      <c r="D591" s="14"/>
      <c r="E591" s="14"/>
      <c r="F591" s="14" t="s">
        <v>1824</v>
      </c>
      <c r="G591" s="135">
        <v>0</v>
      </c>
      <c r="H591" s="135">
        <v>0</v>
      </c>
      <c r="I591" s="135">
        <v>0</v>
      </c>
      <c r="J591" s="135">
        <v>0.6</v>
      </c>
      <c r="K591" s="93">
        <v>2.4</v>
      </c>
      <c r="L591" s="146">
        <v>0</v>
      </c>
      <c r="M591" s="27">
        <v>0</v>
      </c>
      <c r="N591" s="27">
        <v>0</v>
      </c>
      <c r="O591" s="27">
        <v>0</v>
      </c>
      <c r="P591" s="27">
        <v>0.6</v>
      </c>
      <c r="Q591" s="27">
        <v>2</v>
      </c>
      <c r="R591" s="146">
        <v>2.4</v>
      </c>
      <c r="S591" s="27">
        <v>0</v>
      </c>
      <c r="T591" s="27">
        <v>0</v>
      </c>
      <c r="U591" s="27">
        <v>0</v>
      </c>
      <c r="V591" s="27">
        <v>0.6</v>
      </c>
      <c r="W591" s="27">
        <v>1</v>
      </c>
      <c r="X591" s="27">
        <v>1</v>
      </c>
      <c r="Y591" s="222">
        <v>362.58</v>
      </c>
      <c r="Z591" s="222">
        <f t="shared" si="247"/>
        <v>0</v>
      </c>
      <c r="AA591" s="222">
        <f t="shared" si="248"/>
        <v>0</v>
      </c>
      <c r="AB591" s="222">
        <f t="shared" si="249"/>
        <v>0</v>
      </c>
      <c r="AC591" s="222">
        <f t="shared" si="250"/>
        <v>217.54799999999997</v>
      </c>
      <c r="AD591" s="222">
        <f t="shared" si="251"/>
        <v>870.19199999999989</v>
      </c>
      <c r="AE591" s="222">
        <f t="shared" si="252"/>
        <v>0</v>
      </c>
      <c r="AF591" s="222">
        <f t="shared" si="211"/>
        <v>0</v>
      </c>
      <c r="AG591" s="222">
        <f t="shared" si="212"/>
        <v>0</v>
      </c>
      <c r="AH591" s="222">
        <f t="shared" si="213"/>
        <v>0</v>
      </c>
      <c r="AI591" s="222">
        <f t="shared" si="214"/>
        <v>217.54799999999997</v>
      </c>
      <c r="AJ591" s="222">
        <f t="shared" si="215"/>
        <v>725.16</v>
      </c>
      <c r="AK591" s="222">
        <f t="shared" si="216"/>
        <v>870.19199999999989</v>
      </c>
      <c r="AL591" s="5">
        <f t="shared" si="253"/>
        <v>0</v>
      </c>
      <c r="AM591" s="5">
        <f t="shared" si="254"/>
        <v>0</v>
      </c>
      <c r="AN591" s="5">
        <f t="shared" si="255"/>
        <v>0</v>
      </c>
      <c r="AO591" s="5">
        <f t="shared" si="256"/>
        <v>217.54799999999997</v>
      </c>
      <c r="AP591" s="5">
        <f t="shared" si="257"/>
        <v>362.58</v>
      </c>
      <c r="AQ591" s="221">
        <f t="shared" si="258"/>
        <v>362.58</v>
      </c>
      <c r="AR591" s="86"/>
    </row>
    <row r="592" spans="1:44" s="22" customFormat="1" ht="26.25" customHeight="1" x14ac:dyDescent="0.25">
      <c r="A592" s="24">
        <v>3187172433</v>
      </c>
      <c r="B592" s="25" t="s">
        <v>2390</v>
      </c>
      <c r="C592" s="14" t="s">
        <v>818</v>
      </c>
      <c r="D592" s="14"/>
      <c r="E592" s="14"/>
      <c r="F592" s="14" t="s">
        <v>1824</v>
      </c>
      <c r="G592" s="135">
        <v>0</v>
      </c>
      <c r="H592" s="135">
        <v>0</v>
      </c>
      <c r="I592" s="135">
        <v>0</v>
      </c>
      <c r="J592" s="135">
        <v>0.5</v>
      </c>
      <c r="K592" s="93">
        <v>1.8</v>
      </c>
      <c r="L592" s="146">
        <v>0</v>
      </c>
      <c r="M592" s="27">
        <v>0</v>
      </c>
      <c r="N592" s="27">
        <v>0</v>
      </c>
      <c r="O592" s="27">
        <v>0</v>
      </c>
      <c r="P592" s="27">
        <v>0.5</v>
      </c>
      <c r="Q592" s="27">
        <v>2</v>
      </c>
      <c r="R592" s="146">
        <v>6</v>
      </c>
      <c r="S592" s="27">
        <v>0</v>
      </c>
      <c r="T592" s="27">
        <v>0</v>
      </c>
      <c r="U592" s="27">
        <v>0</v>
      </c>
      <c r="V592" s="27">
        <v>0.5</v>
      </c>
      <c r="W592" s="27">
        <v>2</v>
      </c>
      <c r="X592" s="146">
        <v>6</v>
      </c>
      <c r="Y592" s="222">
        <v>1412.77</v>
      </c>
      <c r="Z592" s="222">
        <f>Y592*G592</f>
        <v>0</v>
      </c>
      <c r="AA592" s="222">
        <f>Y592*H592</f>
        <v>0</v>
      </c>
      <c r="AB592" s="222">
        <f>Y592*I592</f>
        <v>0</v>
      </c>
      <c r="AC592" s="222">
        <f>Y592*J592</f>
        <v>706.38499999999999</v>
      </c>
      <c r="AD592" s="222">
        <f>Y592*K592</f>
        <v>2542.9859999999999</v>
      </c>
      <c r="AE592" s="222">
        <f>Y592*L592</f>
        <v>0</v>
      </c>
      <c r="AF592" s="222">
        <f>Y592*M592</f>
        <v>0</v>
      </c>
      <c r="AG592" s="222">
        <f>Y592*N592</f>
        <v>0</v>
      </c>
      <c r="AH592" s="222">
        <f>Y592*O592</f>
        <v>0</v>
      </c>
      <c r="AI592" s="222">
        <f>Y592*P592</f>
        <v>706.38499999999999</v>
      </c>
      <c r="AJ592" s="222">
        <f>Y592*Q592</f>
        <v>2825.54</v>
      </c>
      <c r="AK592" s="222">
        <f>Y592*R592</f>
        <v>8476.619999999999</v>
      </c>
      <c r="AL592" s="5">
        <f t="shared" si="253"/>
        <v>0</v>
      </c>
      <c r="AM592" s="5">
        <f t="shared" si="254"/>
        <v>0</v>
      </c>
      <c r="AN592" s="5">
        <f t="shared" si="255"/>
        <v>0</v>
      </c>
      <c r="AO592" s="5">
        <f t="shared" si="256"/>
        <v>706.38499999999999</v>
      </c>
      <c r="AP592" s="5">
        <f t="shared" si="257"/>
        <v>2825.54</v>
      </c>
      <c r="AQ592" s="221">
        <f t="shared" si="258"/>
        <v>8476.619999999999</v>
      </c>
      <c r="AR592" s="86"/>
    </row>
    <row r="593" spans="1:44" s="22" customFormat="1" ht="24.75" customHeight="1" x14ac:dyDescent="0.25">
      <c r="A593" s="13"/>
      <c r="B593" s="268" t="s">
        <v>280</v>
      </c>
      <c r="C593" s="267" t="s">
        <v>282</v>
      </c>
      <c r="D593" s="13"/>
      <c r="E593" s="13"/>
      <c r="F593" s="13" t="s">
        <v>1824</v>
      </c>
      <c r="G593" s="135">
        <v>0</v>
      </c>
      <c r="H593" s="135">
        <v>0</v>
      </c>
      <c r="I593" s="267">
        <v>1.4999999999999999E-2</v>
      </c>
      <c r="J593" s="135">
        <v>0.06</v>
      </c>
      <c r="K593" s="93">
        <v>0.16</v>
      </c>
      <c r="L593" s="146">
        <v>0</v>
      </c>
      <c r="M593" s="146">
        <v>0</v>
      </c>
      <c r="N593" s="146">
        <v>0</v>
      </c>
      <c r="O593" s="146">
        <v>0</v>
      </c>
      <c r="P593" s="146">
        <v>0</v>
      </c>
      <c r="Q593" s="146">
        <v>0</v>
      </c>
      <c r="R593" s="146">
        <v>0</v>
      </c>
      <c r="S593" s="146">
        <v>0</v>
      </c>
      <c r="T593" s="146">
        <v>0</v>
      </c>
      <c r="U593" s="146">
        <v>0</v>
      </c>
      <c r="V593" s="146">
        <v>0</v>
      </c>
      <c r="W593" s="146">
        <v>0</v>
      </c>
      <c r="X593" s="146">
        <v>0</v>
      </c>
      <c r="Y593" s="222">
        <v>45.46</v>
      </c>
      <c r="Z593" s="222">
        <f t="shared" si="247"/>
        <v>0</v>
      </c>
      <c r="AA593" s="222">
        <f t="shared" si="248"/>
        <v>0</v>
      </c>
      <c r="AB593" s="222">
        <f t="shared" si="249"/>
        <v>0.68189999999999995</v>
      </c>
      <c r="AC593" s="222">
        <f t="shared" si="250"/>
        <v>2.7275999999999998</v>
      </c>
      <c r="AD593" s="222">
        <f t="shared" si="251"/>
        <v>7.2736000000000001</v>
      </c>
      <c r="AE593" s="222">
        <f t="shared" si="252"/>
        <v>0</v>
      </c>
      <c r="AF593" s="222">
        <f t="shared" ref="AF593:AF656" si="259">Y593*M593</f>
        <v>0</v>
      </c>
      <c r="AG593" s="222">
        <f t="shared" ref="AG593:AG656" si="260">Y593*N593</f>
        <v>0</v>
      </c>
      <c r="AH593" s="222">
        <f t="shared" ref="AH593:AH656" si="261">Y593*O593</f>
        <v>0</v>
      </c>
      <c r="AI593" s="222">
        <f t="shared" ref="AI593:AI656" si="262">Y593*P593</f>
        <v>0</v>
      </c>
      <c r="AJ593" s="222">
        <f t="shared" ref="AJ593:AJ656" si="263">Y593*Q593</f>
        <v>0</v>
      </c>
      <c r="AK593" s="222">
        <f t="shared" ref="AK593:AK656" si="264">Y593*R593</f>
        <v>0</v>
      </c>
      <c r="AL593" s="5">
        <f t="shared" si="253"/>
        <v>0</v>
      </c>
      <c r="AM593" s="5">
        <f t="shared" si="254"/>
        <v>0</v>
      </c>
      <c r="AN593" s="5">
        <f t="shared" si="255"/>
        <v>0</v>
      </c>
      <c r="AO593" s="5">
        <f t="shared" si="256"/>
        <v>0</v>
      </c>
      <c r="AP593" s="5">
        <f t="shared" si="257"/>
        <v>0</v>
      </c>
      <c r="AQ593" s="221">
        <f t="shared" si="258"/>
        <v>0</v>
      </c>
      <c r="AR593" s="86"/>
    </row>
    <row r="594" spans="1:44" s="22" customFormat="1" ht="24.75" customHeight="1" x14ac:dyDescent="0.25">
      <c r="A594" s="13"/>
      <c r="B594" s="268" t="s">
        <v>1226</v>
      </c>
      <c r="C594" s="267" t="s">
        <v>283</v>
      </c>
      <c r="D594" s="13"/>
      <c r="E594" s="13"/>
      <c r="F594" s="13" t="s">
        <v>1824</v>
      </c>
      <c r="G594" s="135">
        <v>0</v>
      </c>
      <c r="H594" s="135">
        <v>0</v>
      </c>
      <c r="I594" s="267">
        <v>1.4999999999999999E-2</v>
      </c>
      <c r="J594" s="135">
        <v>0.06</v>
      </c>
      <c r="K594" s="93">
        <v>0.16</v>
      </c>
      <c r="L594" s="146">
        <v>0</v>
      </c>
      <c r="M594" s="146">
        <v>0</v>
      </c>
      <c r="N594" s="146">
        <v>0</v>
      </c>
      <c r="O594" s="146">
        <v>0</v>
      </c>
      <c r="P594" s="146">
        <v>0</v>
      </c>
      <c r="Q594" s="146">
        <v>0</v>
      </c>
      <c r="R594" s="146">
        <v>0</v>
      </c>
      <c r="S594" s="146">
        <v>0</v>
      </c>
      <c r="T594" s="146">
        <v>0</v>
      </c>
      <c r="U594" s="146">
        <v>0</v>
      </c>
      <c r="V594" s="146">
        <v>0</v>
      </c>
      <c r="W594" s="146">
        <v>0</v>
      </c>
      <c r="X594" s="146">
        <v>0</v>
      </c>
      <c r="Y594" s="222">
        <v>147.58000000000001</v>
      </c>
      <c r="Z594" s="222">
        <f t="shared" si="247"/>
        <v>0</v>
      </c>
      <c r="AA594" s="222">
        <f t="shared" si="248"/>
        <v>0</v>
      </c>
      <c r="AB594" s="222">
        <f t="shared" si="249"/>
        <v>2.2137000000000002</v>
      </c>
      <c r="AC594" s="222">
        <f t="shared" si="250"/>
        <v>8.8548000000000009</v>
      </c>
      <c r="AD594" s="222">
        <f t="shared" si="251"/>
        <v>23.612800000000004</v>
      </c>
      <c r="AE594" s="222">
        <f t="shared" si="252"/>
        <v>0</v>
      </c>
      <c r="AF594" s="222">
        <f t="shared" si="259"/>
        <v>0</v>
      </c>
      <c r="AG594" s="222">
        <f t="shared" si="260"/>
        <v>0</v>
      </c>
      <c r="AH594" s="222">
        <f t="shared" si="261"/>
        <v>0</v>
      </c>
      <c r="AI594" s="222">
        <f t="shared" si="262"/>
        <v>0</v>
      </c>
      <c r="AJ594" s="222">
        <f t="shared" si="263"/>
        <v>0</v>
      </c>
      <c r="AK594" s="222">
        <f t="shared" si="264"/>
        <v>0</v>
      </c>
      <c r="AL594" s="5">
        <f t="shared" si="253"/>
        <v>0</v>
      </c>
      <c r="AM594" s="5">
        <f t="shared" si="254"/>
        <v>0</v>
      </c>
      <c r="AN594" s="5">
        <f t="shared" si="255"/>
        <v>0</v>
      </c>
      <c r="AO594" s="5">
        <f t="shared" si="256"/>
        <v>0</v>
      </c>
      <c r="AP594" s="5">
        <f t="shared" si="257"/>
        <v>0</v>
      </c>
      <c r="AQ594" s="221">
        <f t="shared" si="258"/>
        <v>0</v>
      </c>
      <c r="AR594" s="86"/>
    </row>
    <row r="595" spans="1:44" s="22" customFormat="1" ht="24.75" customHeight="1" x14ac:dyDescent="0.25">
      <c r="A595" s="13"/>
      <c r="B595" s="268" t="s">
        <v>281</v>
      </c>
      <c r="C595" s="267" t="s">
        <v>284</v>
      </c>
      <c r="D595" s="13"/>
      <c r="E595" s="13"/>
      <c r="F595" s="13" t="s">
        <v>1824</v>
      </c>
      <c r="G595" s="135">
        <v>0</v>
      </c>
      <c r="H595" s="135">
        <v>0</v>
      </c>
      <c r="I595" s="267">
        <v>5.0000000000000001E-3</v>
      </c>
      <c r="J595" s="135">
        <v>1.2E-2</v>
      </c>
      <c r="K595" s="93">
        <v>0.06</v>
      </c>
      <c r="L595" s="146">
        <v>0</v>
      </c>
      <c r="M595" s="146">
        <v>0</v>
      </c>
      <c r="N595" s="146">
        <v>0</v>
      </c>
      <c r="O595" s="146">
        <v>0</v>
      </c>
      <c r="P595" s="146">
        <v>0</v>
      </c>
      <c r="Q595" s="146">
        <v>0</v>
      </c>
      <c r="R595" s="146">
        <v>0</v>
      </c>
      <c r="S595" s="146">
        <v>0</v>
      </c>
      <c r="T595" s="146">
        <v>0</v>
      </c>
      <c r="U595" s="146">
        <v>0</v>
      </c>
      <c r="V595" s="146">
        <v>0</v>
      </c>
      <c r="W595" s="146">
        <v>0</v>
      </c>
      <c r="X595" s="146">
        <v>0</v>
      </c>
      <c r="Y595" s="222">
        <v>174.06</v>
      </c>
      <c r="Z595" s="222">
        <f t="shared" si="247"/>
        <v>0</v>
      </c>
      <c r="AA595" s="222">
        <f t="shared" si="248"/>
        <v>0</v>
      </c>
      <c r="AB595" s="222">
        <f t="shared" si="249"/>
        <v>0.87030000000000007</v>
      </c>
      <c r="AC595" s="222">
        <f t="shared" si="250"/>
        <v>2.0887199999999999</v>
      </c>
      <c r="AD595" s="222">
        <f t="shared" si="251"/>
        <v>10.4436</v>
      </c>
      <c r="AE595" s="222">
        <f t="shared" si="252"/>
        <v>0</v>
      </c>
      <c r="AF595" s="222">
        <f t="shared" si="259"/>
        <v>0</v>
      </c>
      <c r="AG595" s="222">
        <f t="shared" si="260"/>
        <v>0</v>
      </c>
      <c r="AH595" s="222">
        <f t="shared" si="261"/>
        <v>0</v>
      </c>
      <c r="AI595" s="222">
        <f t="shared" si="262"/>
        <v>0</v>
      </c>
      <c r="AJ595" s="222">
        <f t="shared" si="263"/>
        <v>0</v>
      </c>
      <c r="AK595" s="222">
        <f t="shared" si="264"/>
        <v>0</v>
      </c>
      <c r="AL595" s="5">
        <f t="shared" si="253"/>
        <v>0</v>
      </c>
      <c r="AM595" s="5">
        <f t="shared" si="254"/>
        <v>0</v>
      </c>
      <c r="AN595" s="5">
        <f t="shared" si="255"/>
        <v>0</v>
      </c>
      <c r="AO595" s="5">
        <f t="shared" si="256"/>
        <v>0</v>
      </c>
      <c r="AP595" s="5">
        <f t="shared" si="257"/>
        <v>0</v>
      </c>
      <c r="AQ595" s="221">
        <f t="shared" si="258"/>
        <v>0</v>
      </c>
      <c r="AR595" s="86"/>
    </row>
    <row r="596" spans="1:44" s="22" customFormat="1" ht="24.75" customHeight="1" x14ac:dyDescent="0.25">
      <c r="A596" s="13"/>
      <c r="B596" s="268" t="s">
        <v>1226</v>
      </c>
      <c r="C596" s="267" t="s">
        <v>286</v>
      </c>
      <c r="D596" s="13"/>
      <c r="E596" s="13"/>
      <c r="F596" s="13" t="s">
        <v>1824</v>
      </c>
      <c r="G596" s="135">
        <v>0</v>
      </c>
      <c r="H596" s="135">
        <v>0</v>
      </c>
      <c r="I596" s="135">
        <v>0</v>
      </c>
      <c r="J596" s="135">
        <v>0.06</v>
      </c>
      <c r="K596" s="135">
        <v>0.2</v>
      </c>
      <c r="L596" s="146">
        <v>0</v>
      </c>
      <c r="M596" s="146">
        <v>0</v>
      </c>
      <c r="N596" s="146">
        <v>0</v>
      </c>
      <c r="O596" s="146">
        <v>0</v>
      </c>
      <c r="P596" s="146">
        <v>0</v>
      </c>
      <c r="Q596" s="146">
        <v>0</v>
      </c>
      <c r="R596" s="146">
        <v>0</v>
      </c>
      <c r="S596" s="146">
        <v>0</v>
      </c>
      <c r="T596" s="146">
        <v>0</v>
      </c>
      <c r="U596" s="146">
        <v>0</v>
      </c>
      <c r="V596" s="146">
        <v>0</v>
      </c>
      <c r="W596" s="146">
        <v>0</v>
      </c>
      <c r="X596" s="146">
        <v>0</v>
      </c>
      <c r="Y596" s="222">
        <v>147.58000000000001</v>
      </c>
      <c r="Z596" s="222">
        <f t="shared" si="247"/>
        <v>0</v>
      </c>
      <c r="AA596" s="222">
        <f t="shared" si="248"/>
        <v>0</v>
      </c>
      <c r="AB596" s="222">
        <f t="shared" si="249"/>
        <v>0</v>
      </c>
      <c r="AC596" s="222">
        <f t="shared" si="250"/>
        <v>8.8548000000000009</v>
      </c>
      <c r="AD596" s="222">
        <f t="shared" si="251"/>
        <v>29.516000000000005</v>
      </c>
      <c r="AE596" s="222">
        <f t="shared" si="252"/>
        <v>0</v>
      </c>
      <c r="AF596" s="222">
        <f t="shared" si="259"/>
        <v>0</v>
      </c>
      <c r="AG596" s="222">
        <f t="shared" si="260"/>
        <v>0</v>
      </c>
      <c r="AH596" s="222">
        <f t="shared" si="261"/>
        <v>0</v>
      </c>
      <c r="AI596" s="222">
        <f t="shared" si="262"/>
        <v>0</v>
      </c>
      <c r="AJ596" s="222">
        <f t="shared" si="263"/>
        <v>0</v>
      </c>
      <c r="AK596" s="222">
        <f t="shared" si="264"/>
        <v>0</v>
      </c>
      <c r="AL596" s="5">
        <f t="shared" si="253"/>
        <v>0</v>
      </c>
      <c r="AM596" s="5">
        <f t="shared" si="254"/>
        <v>0</v>
      </c>
      <c r="AN596" s="5">
        <f t="shared" si="255"/>
        <v>0</v>
      </c>
      <c r="AO596" s="5">
        <f t="shared" si="256"/>
        <v>0</v>
      </c>
      <c r="AP596" s="5">
        <f t="shared" si="257"/>
        <v>0</v>
      </c>
      <c r="AQ596" s="221">
        <f t="shared" si="258"/>
        <v>0</v>
      </c>
      <c r="AR596" s="86"/>
    </row>
    <row r="597" spans="1:44" s="22" customFormat="1" ht="24.75" customHeight="1" x14ac:dyDescent="0.25">
      <c r="A597" s="13"/>
      <c r="B597" s="268" t="s">
        <v>1216</v>
      </c>
      <c r="C597" s="267" t="s">
        <v>285</v>
      </c>
      <c r="D597" s="13"/>
      <c r="E597" s="13"/>
      <c r="F597" s="13" t="s">
        <v>1824</v>
      </c>
      <c r="G597" s="135">
        <v>0</v>
      </c>
      <c r="H597" s="135">
        <v>0</v>
      </c>
      <c r="I597" s="267">
        <v>1.4999999999999999E-2</v>
      </c>
      <c r="J597" s="135">
        <v>0.1</v>
      </c>
      <c r="K597" s="93">
        <v>0.3</v>
      </c>
      <c r="L597" s="146">
        <v>0</v>
      </c>
      <c r="M597" s="146">
        <v>0</v>
      </c>
      <c r="N597" s="146">
        <v>0</v>
      </c>
      <c r="O597" s="146">
        <v>0</v>
      </c>
      <c r="P597" s="146">
        <v>0</v>
      </c>
      <c r="Q597" s="146">
        <v>0</v>
      </c>
      <c r="R597" s="146">
        <v>0</v>
      </c>
      <c r="S597" s="146">
        <v>0</v>
      </c>
      <c r="T597" s="146">
        <v>0</v>
      </c>
      <c r="U597" s="146">
        <v>0</v>
      </c>
      <c r="V597" s="146">
        <v>0</v>
      </c>
      <c r="W597" s="146">
        <v>0</v>
      </c>
      <c r="X597" s="146">
        <v>0</v>
      </c>
      <c r="Y597" s="222">
        <v>24.2</v>
      </c>
      <c r="Z597" s="222">
        <f t="shared" si="247"/>
        <v>0</v>
      </c>
      <c r="AA597" s="222">
        <f t="shared" si="248"/>
        <v>0</v>
      </c>
      <c r="AB597" s="222">
        <f t="shared" si="249"/>
        <v>0.36299999999999999</v>
      </c>
      <c r="AC597" s="222">
        <f t="shared" si="250"/>
        <v>2.42</v>
      </c>
      <c r="AD597" s="222">
        <f t="shared" si="251"/>
        <v>7.26</v>
      </c>
      <c r="AE597" s="222">
        <f t="shared" si="252"/>
        <v>0</v>
      </c>
      <c r="AF597" s="222">
        <f t="shared" si="259"/>
        <v>0</v>
      </c>
      <c r="AG597" s="222">
        <f t="shared" si="260"/>
        <v>0</v>
      </c>
      <c r="AH597" s="222">
        <f t="shared" si="261"/>
        <v>0</v>
      </c>
      <c r="AI597" s="222">
        <f t="shared" si="262"/>
        <v>0</v>
      </c>
      <c r="AJ597" s="222">
        <f t="shared" si="263"/>
        <v>0</v>
      </c>
      <c r="AK597" s="222">
        <f t="shared" si="264"/>
        <v>0</v>
      </c>
      <c r="AL597" s="5">
        <f t="shared" si="253"/>
        <v>0</v>
      </c>
      <c r="AM597" s="5">
        <f t="shared" si="254"/>
        <v>0</v>
      </c>
      <c r="AN597" s="5">
        <f t="shared" si="255"/>
        <v>0</v>
      </c>
      <c r="AO597" s="5">
        <f t="shared" si="256"/>
        <v>0</v>
      </c>
      <c r="AP597" s="5">
        <f t="shared" si="257"/>
        <v>0</v>
      </c>
      <c r="AQ597" s="221">
        <f t="shared" si="258"/>
        <v>0</v>
      </c>
      <c r="AR597" s="86"/>
    </row>
    <row r="598" spans="1:44" s="30" customFormat="1" ht="24.75" customHeight="1" x14ac:dyDescent="0.25">
      <c r="A598" s="51"/>
      <c r="B598" s="29" t="s">
        <v>926</v>
      </c>
      <c r="C598" s="29"/>
      <c r="D598" s="29"/>
      <c r="E598" s="29"/>
      <c r="F598" s="29"/>
      <c r="G598" s="29"/>
      <c r="H598" s="29"/>
      <c r="I598" s="29"/>
      <c r="J598" s="29"/>
      <c r="K598" s="29"/>
      <c r="L598" s="148"/>
      <c r="M598" s="29"/>
      <c r="N598" s="29"/>
      <c r="O598" s="29"/>
      <c r="P598" s="29"/>
      <c r="Q598" s="29"/>
      <c r="R598" s="148"/>
      <c r="S598" s="29"/>
      <c r="T598" s="29"/>
      <c r="U598" s="29"/>
      <c r="V598" s="29"/>
      <c r="W598" s="29"/>
      <c r="X598" s="148"/>
      <c r="Y598" s="234"/>
      <c r="Z598" s="222"/>
      <c r="AA598" s="222"/>
      <c r="AB598" s="222"/>
      <c r="AC598" s="222"/>
      <c r="AD598" s="222"/>
      <c r="AE598" s="222"/>
      <c r="AF598" s="222"/>
      <c r="AG598" s="222"/>
      <c r="AH598" s="222"/>
      <c r="AI598" s="222"/>
      <c r="AJ598" s="222"/>
      <c r="AK598" s="222"/>
      <c r="AL598" s="5"/>
      <c r="AM598" s="5"/>
      <c r="AN598" s="5"/>
      <c r="AO598" s="5"/>
      <c r="AP598" s="5"/>
      <c r="AQ598" s="221"/>
      <c r="AR598" s="168"/>
    </row>
    <row r="599" spans="1:44" s="22" customFormat="1" ht="25.5" customHeight="1" x14ac:dyDescent="0.25">
      <c r="A599" s="24">
        <v>3187171154</v>
      </c>
      <c r="B599" s="25" t="s">
        <v>192</v>
      </c>
      <c r="C599" s="14" t="s">
        <v>826</v>
      </c>
      <c r="D599" s="14"/>
      <c r="E599" s="14"/>
      <c r="F599" s="14" t="s">
        <v>1824</v>
      </c>
      <c r="G599" s="135">
        <v>0</v>
      </c>
      <c r="H599" s="267">
        <v>4.0000000000000001E-3</v>
      </c>
      <c r="I599" s="135">
        <v>0.42</v>
      </c>
      <c r="J599" s="135">
        <v>1.8</v>
      </c>
      <c r="K599" s="93">
        <v>6</v>
      </c>
      <c r="L599" s="146">
        <v>0</v>
      </c>
      <c r="M599" s="27">
        <v>0</v>
      </c>
      <c r="N599" s="27">
        <v>0</v>
      </c>
      <c r="O599" s="27">
        <v>1</v>
      </c>
      <c r="P599" s="27">
        <v>2</v>
      </c>
      <c r="Q599" s="27">
        <v>6</v>
      </c>
      <c r="R599" s="146">
        <v>6</v>
      </c>
      <c r="S599" s="27">
        <v>0</v>
      </c>
      <c r="T599" s="27">
        <v>0</v>
      </c>
      <c r="U599" s="27">
        <v>1</v>
      </c>
      <c r="V599" s="27">
        <v>2</v>
      </c>
      <c r="W599" s="27">
        <v>6</v>
      </c>
      <c r="X599" s="146">
        <v>6</v>
      </c>
      <c r="Y599" s="222">
        <v>704.16</v>
      </c>
      <c r="Z599" s="222">
        <f>Y599*G599</f>
        <v>0</v>
      </c>
      <c r="AA599" s="222">
        <f>Y599*H599</f>
        <v>2.81664</v>
      </c>
      <c r="AB599" s="222">
        <f>Y599*I599</f>
        <v>295.74719999999996</v>
      </c>
      <c r="AC599" s="222">
        <f>Y599*J599</f>
        <v>1267.4880000000001</v>
      </c>
      <c r="AD599" s="222">
        <f>Y599*K599</f>
        <v>4224.96</v>
      </c>
      <c r="AE599" s="222">
        <f>Y599*L599</f>
        <v>0</v>
      </c>
      <c r="AF599" s="222">
        <f>Y599*M599</f>
        <v>0</v>
      </c>
      <c r="AG599" s="222">
        <f>Y599*N599</f>
        <v>0</v>
      </c>
      <c r="AH599" s="222">
        <f>Y599*O599</f>
        <v>704.16</v>
      </c>
      <c r="AI599" s="222">
        <f>Y599*P599</f>
        <v>1408.32</v>
      </c>
      <c r="AJ599" s="222">
        <f>Y599*Q599</f>
        <v>4224.96</v>
      </c>
      <c r="AK599" s="222">
        <f>Y599*R599</f>
        <v>4224.96</v>
      </c>
      <c r="AL599" s="5">
        <f>Y599*S599</f>
        <v>0</v>
      </c>
      <c r="AM599" s="5">
        <f>Y599*T599</f>
        <v>0</v>
      </c>
      <c r="AN599" s="5">
        <f>Y599*U599</f>
        <v>704.16</v>
      </c>
      <c r="AO599" s="5">
        <f>Y599*V599</f>
        <v>1408.32</v>
      </c>
      <c r="AP599" s="5">
        <f>Y599*W599</f>
        <v>4224.96</v>
      </c>
      <c r="AQ599" s="221">
        <f>Y599*X599</f>
        <v>4224.96</v>
      </c>
      <c r="AR599" s="86"/>
    </row>
    <row r="600" spans="1:44" s="22" customFormat="1" ht="24.75" customHeight="1" x14ac:dyDescent="0.25">
      <c r="A600" s="13">
        <v>3187171159</v>
      </c>
      <c r="B600" s="23" t="s">
        <v>1307</v>
      </c>
      <c r="C600" s="13" t="s">
        <v>825</v>
      </c>
      <c r="D600" s="13"/>
      <c r="E600" s="13"/>
      <c r="F600" s="13" t="s">
        <v>1824</v>
      </c>
      <c r="G600" s="21">
        <v>0</v>
      </c>
      <c r="H600" s="21">
        <v>0</v>
      </c>
      <c r="I600" s="21">
        <v>0</v>
      </c>
      <c r="J600" s="21">
        <v>0</v>
      </c>
      <c r="K600" s="21">
        <v>0</v>
      </c>
      <c r="L600" s="146">
        <v>0</v>
      </c>
      <c r="M600" s="21">
        <v>0</v>
      </c>
      <c r="N600" s="21">
        <v>0</v>
      </c>
      <c r="O600" s="21">
        <v>0</v>
      </c>
      <c r="P600" s="21">
        <v>0</v>
      </c>
      <c r="Q600" s="21">
        <v>0.05</v>
      </c>
      <c r="R600" s="146">
        <v>0.05</v>
      </c>
      <c r="S600" s="21">
        <v>0</v>
      </c>
      <c r="T600" s="21">
        <v>0</v>
      </c>
      <c r="U600" s="21">
        <v>0</v>
      </c>
      <c r="V600" s="21">
        <v>0</v>
      </c>
      <c r="W600" s="21">
        <v>0.05</v>
      </c>
      <c r="X600" s="146">
        <v>0.05</v>
      </c>
      <c r="Y600" s="222">
        <v>103.37</v>
      </c>
      <c r="Z600" s="222">
        <f t="shared" si="247"/>
        <v>0</v>
      </c>
      <c r="AA600" s="222">
        <f t="shared" si="248"/>
        <v>0</v>
      </c>
      <c r="AB600" s="222">
        <f t="shared" si="249"/>
        <v>0</v>
      </c>
      <c r="AC600" s="222">
        <f t="shared" si="250"/>
        <v>0</v>
      </c>
      <c r="AD600" s="222">
        <f t="shared" si="251"/>
        <v>0</v>
      </c>
      <c r="AE600" s="222">
        <f t="shared" si="252"/>
        <v>0</v>
      </c>
      <c r="AF600" s="222">
        <f t="shared" si="259"/>
        <v>0</v>
      </c>
      <c r="AG600" s="222">
        <f t="shared" si="260"/>
        <v>0</v>
      </c>
      <c r="AH600" s="222">
        <f t="shared" si="261"/>
        <v>0</v>
      </c>
      <c r="AI600" s="222">
        <f t="shared" si="262"/>
        <v>0</v>
      </c>
      <c r="AJ600" s="222">
        <f t="shared" si="263"/>
        <v>5.1685000000000008</v>
      </c>
      <c r="AK600" s="222">
        <f t="shared" si="264"/>
        <v>5.1685000000000008</v>
      </c>
      <c r="AL600" s="5">
        <f>Y600*S600</f>
        <v>0</v>
      </c>
      <c r="AM600" s="5">
        <f>Y600*T600</f>
        <v>0</v>
      </c>
      <c r="AN600" s="5">
        <f>Y600*U600</f>
        <v>0</v>
      </c>
      <c r="AO600" s="5">
        <f>Y600*V600</f>
        <v>0</v>
      </c>
      <c r="AP600" s="5">
        <f>Y600*W600</f>
        <v>5.1685000000000008</v>
      </c>
      <c r="AQ600" s="221">
        <f>Y600*X600</f>
        <v>5.1685000000000008</v>
      </c>
      <c r="AR600" s="86"/>
    </row>
    <row r="601" spans="1:44" s="22" customFormat="1" ht="24.75" customHeight="1" x14ac:dyDescent="0.25">
      <c r="A601" s="24">
        <v>3187170465</v>
      </c>
      <c r="B601" s="25" t="s">
        <v>927</v>
      </c>
      <c r="C601" s="14" t="s">
        <v>824</v>
      </c>
      <c r="D601" s="14"/>
      <c r="E601" s="14"/>
      <c r="F601" s="14" t="s">
        <v>1824</v>
      </c>
      <c r="G601" s="135">
        <v>0</v>
      </c>
      <c r="H601" s="135">
        <v>0</v>
      </c>
      <c r="I601" s="135">
        <v>2.5000000000000001E-2</v>
      </c>
      <c r="J601" s="135">
        <v>0.12</v>
      </c>
      <c r="K601" s="135">
        <v>0.35</v>
      </c>
      <c r="L601" s="146">
        <v>0</v>
      </c>
      <c r="M601" s="27">
        <v>0</v>
      </c>
      <c r="N601" s="27">
        <v>0</v>
      </c>
      <c r="O601" s="28">
        <v>2.5000000000000001E-2</v>
      </c>
      <c r="P601" s="27">
        <v>0.12</v>
      </c>
      <c r="Q601" s="27">
        <v>0.3</v>
      </c>
      <c r="R601" s="146">
        <v>0.3</v>
      </c>
      <c r="S601" s="27">
        <v>0</v>
      </c>
      <c r="T601" s="27">
        <v>0</v>
      </c>
      <c r="U601" s="28">
        <v>2.5000000000000001E-2</v>
      </c>
      <c r="V601" s="27">
        <v>0.12</v>
      </c>
      <c r="W601" s="27">
        <v>0.3</v>
      </c>
      <c r="X601" s="146">
        <v>0.3</v>
      </c>
      <c r="Y601" s="222">
        <v>12.47</v>
      </c>
      <c r="Z601" s="222">
        <f>Y601*G601</f>
        <v>0</v>
      </c>
      <c r="AA601" s="222">
        <f>Y601*H601</f>
        <v>0</v>
      </c>
      <c r="AB601" s="222">
        <f>Y601*I601</f>
        <v>0.31175000000000003</v>
      </c>
      <c r="AC601" s="222">
        <f>Y601*J601</f>
        <v>1.4964</v>
      </c>
      <c r="AD601" s="222">
        <f>Y601*K601</f>
        <v>4.3644999999999996</v>
      </c>
      <c r="AE601" s="222">
        <f>Y601*L601</f>
        <v>0</v>
      </c>
      <c r="AF601" s="222">
        <f>Y601*M601</f>
        <v>0</v>
      </c>
      <c r="AG601" s="222">
        <f>Y601*N601</f>
        <v>0</v>
      </c>
      <c r="AH601" s="222">
        <f>Y601*O601</f>
        <v>0.31175000000000003</v>
      </c>
      <c r="AI601" s="222">
        <f>Y601*P601</f>
        <v>1.4964</v>
      </c>
      <c r="AJ601" s="222">
        <f>Y601*Q601</f>
        <v>3.7410000000000001</v>
      </c>
      <c r="AK601" s="222">
        <f>Y601*R601</f>
        <v>3.7410000000000001</v>
      </c>
      <c r="AL601" s="5">
        <f>Y601*S601</f>
        <v>0</v>
      </c>
      <c r="AM601" s="5">
        <f>Y601*T601</f>
        <v>0</v>
      </c>
      <c r="AN601" s="5">
        <f>Y601*U601</f>
        <v>0.31175000000000003</v>
      </c>
      <c r="AO601" s="5">
        <f>Y601*V601</f>
        <v>1.4964</v>
      </c>
      <c r="AP601" s="5">
        <f>Y601*W601</f>
        <v>3.7410000000000001</v>
      </c>
      <c r="AQ601" s="221">
        <f>Y601*X601</f>
        <v>3.7410000000000001</v>
      </c>
      <c r="AR601" s="86"/>
    </row>
    <row r="602" spans="1:44" s="101" customFormat="1" ht="24.75" customHeight="1" x14ac:dyDescent="0.25">
      <c r="A602" s="24"/>
      <c r="B602" s="268" t="s">
        <v>287</v>
      </c>
      <c r="C602" s="267" t="s">
        <v>289</v>
      </c>
      <c r="D602" s="14"/>
      <c r="E602" s="14"/>
      <c r="F602" s="14" t="s">
        <v>1824</v>
      </c>
      <c r="G602" s="135">
        <v>0</v>
      </c>
      <c r="H602" s="135">
        <v>0</v>
      </c>
      <c r="I602" s="135">
        <v>0</v>
      </c>
      <c r="J602" s="135">
        <v>0.15</v>
      </c>
      <c r="K602" s="93">
        <v>0.4</v>
      </c>
      <c r="L602" s="146">
        <v>0</v>
      </c>
      <c r="M602" s="146">
        <v>0</v>
      </c>
      <c r="N602" s="146">
        <v>0</v>
      </c>
      <c r="O602" s="146">
        <v>0</v>
      </c>
      <c r="P602" s="146">
        <v>0</v>
      </c>
      <c r="Q602" s="146">
        <v>0</v>
      </c>
      <c r="R602" s="146">
        <v>0</v>
      </c>
      <c r="S602" s="146">
        <v>0</v>
      </c>
      <c r="T602" s="146">
        <v>0</v>
      </c>
      <c r="U602" s="146">
        <v>0</v>
      </c>
      <c r="V602" s="146">
        <v>0</v>
      </c>
      <c r="W602" s="146">
        <v>0</v>
      </c>
      <c r="X602" s="146">
        <v>0</v>
      </c>
      <c r="Y602" s="222">
        <v>1311.81</v>
      </c>
      <c r="Z602" s="222">
        <f t="shared" si="247"/>
        <v>0</v>
      </c>
      <c r="AA602" s="222">
        <f t="shared" si="248"/>
        <v>0</v>
      </c>
      <c r="AB602" s="222">
        <f t="shared" si="249"/>
        <v>0</v>
      </c>
      <c r="AC602" s="222">
        <f t="shared" si="250"/>
        <v>196.77149999999997</v>
      </c>
      <c r="AD602" s="222">
        <f t="shared" si="251"/>
        <v>524.72400000000005</v>
      </c>
      <c r="AE602" s="222">
        <f t="shared" si="252"/>
        <v>0</v>
      </c>
      <c r="AF602" s="222">
        <f t="shared" si="259"/>
        <v>0</v>
      </c>
      <c r="AG602" s="222">
        <f t="shared" si="260"/>
        <v>0</v>
      </c>
      <c r="AH602" s="222">
        <f t="shared" si="261"/>
        <v>0</v>
      </c>
      <c r="AI602" s="222">
        <f t="shared" si="262"/>
        <v>0</v>
      </c>
      <c r="AJ602" s="222">
        <f t="shared" si="263"/>
        <v>0</v>
      </c>
      <c r="AK602" s="222">
        <f t="shared" si="264"/>
        <v>0</v>
      </c>
      <c r="AL602" s="146">
        <v>0</v>
      </c>
      <c r="AM602" s="146">
        <v>0</v>
      </c>
      <c r="AN602" s="146">
        <v>0</v>
      </c>
      <c r="AO602" s="146">
        <v>0</v>
      </c>
      <c r="AP602" s="146">
        <v>0</v>
      </c>
      <c r="AQ602" s="146">
        <v>0</v>
      </c>
      <c r="AR602" s="4"/>
    </row>
    <row r="603" spans="1:44" s="101" customFormat="1" ht="24.75" customHeight="1" x14ac:dyDescent="0.25">
      <c r="A603" s="24"/>
      <c r="B603" s="268" t="s">
        <v>288</v>
      </c>
      <c r="C603" s="302" t="s">
        <v>290</v>
      </c>
      <c r="D603" s="14"/>
      <c r="E603" s="14"/>
      <c r="F603" s="14" t="s">
        <v>1824</v>
      </c>
      <c r="G603" s="135">
        <v>0</v>
      </c>
      <c r="H603" s="135">
        <v>0</v>
      </c>
      <c r="I603" s="135">
        <v>0</v>
      </c>
      <c r="J603" s="135">
        <v>0.3</v>
      </c>
      <c r="K603" s="93">
        <v>0.8</v>
      </c>
      <c r="L603" s="146">
        <v>0</v>
      </c>
      <c r="M603" s="146">
        <v>0</v>
      </c>
      <c r="N603" s="146">
        <v>0</v>
      </c>
      <c r="O603" s="146">
        <v>0</v>
      </c>
      <c r="P603" s="146">
        <v>0</v>
      </c>
      <c r="Q603" s="146">
        <v>0</v>
      </c>
      <c r="R603" s="146">
        <v>0</v>
      </c>
      <c r="S603" s="146">
        <v>0</v>
      </c>
      <c r="T603" s="146">
        <v>0</v>
      </c>
      <c r="U603" s="146">
        <v>0</v>
      </c>
      <c r="V603" s="146">
        <v>0</v>
      </c>
      <c r="W603" s="146">
        <v>0</v>
      </c>
      <c r="X603" s="146">
        <v>0</v>
      </c>
      <c r="Y603" s="222">
        <v>1005.8</v>
      </c>
      <c r="Z603" s="222">
        <f t="shared" si="247"/>
        <v>0</v>
      </c>
      <c r="AA603" s="222">
        <f t="shared" si="248"/>
        <v>0</v>
      </c>
      <c r="AB603" s="222">
        <f t="shared" si="249"/>
        <v>0</v>
      </c>
      <c r="AC603" s="222">
        <f t="shared" si="250"/>
        <v>301.73999999999995</v>
      </c>
      <c r="AD603" s="222">
        <f t="shared" si="251"/>
        <v>804.64</v>
      </c>
      <c r="AE603" s="222">
        <f t="shared" si="252"/>
        <v>0</v>
      </c>
      <c r="AF603" s="222">
        <f t="shared" si="259"/>
        <v>0</v>
      </c>
      <c r="AG603" s="222">
        <f t="shared" si="260"/>
        <v>0</v>
      </c>
      <c r="AH603" s="222">
        <f t="shared" si="261"/>
        <v>0</v>
      </c>
      <c r="AI603" s="222">
        <f t="shared" si="262"/>
        <v>0</v>
      </c>
      <c r="AJ603" s="222">
        <f t="shared" si="263"/>
        <v>0</v>
      </c>
      <c r="AK603" s="222">
        <f t="shared" si="264"/>
        <v>0</v>
      </c>
      <c r="AL603" s="146">
        <v>0</v>
      </c>
      <c r="AM603" s="146">
        <v>0</v>
      </c>
      <c r="AN603" s="146">
        <v>0</v>
      </c>
      <c r="AO603" s="146">
        <v>0</v>
      </c>
      <c r="AP603" s="146">
        <v>0</v>
      </c>
      <c r="AQ603" s="146">
        <v>0</v>
      </c>
      <c r="AR603" s="4"/>
    </row>
    <row r="604" spans="1:44" s="30" customFormat="1" ht="24.75" customHeight="1" x14ac:dyDescent="0.25">
      <c r="A604" s="51"/>
      <c r="B604" s="29" t="s">
        <v>1221</v>
      </c>
      <c r="C604" s="29"/>
      <c r="D604" s="29"/>
      <c r="E604" s="29"/>
      <c r="F604" s="29"/>
      <c r="G604" s="29"/>
      <c r="H604" s="29"/>
      <c r="I604" s="29"/>
      <c r="J604" s="29"/>
      <c r="K604" s="29"/>
      <c r="L604" s="146"/>
      <c r="M604" s="29"/>
      <c r="N604" s="29"/>
      <c r="O604" s="29"/>
      <c r="P604" s="29"/>
      <c r="Q604" s="29"/>
      <c r="R604" s="148"/>
      <c r="S604" s="29"/>
      <c r="T604" s="29"/>
      <c r="U604" s="29"/>
      <c r="V604" s="29"/>
      <c r="W604" s="29"/>
      <c r="X604" s="148"/>
      <c r="Y604" s="234"/>
      <c r="Z604" s="222"/>
      <c r="AA604" s="222"/>
      <c r="AB604" s="222"/>
      <c r="AC604" s="222"/>
      <c r="AD604" s="222"/>
      <c r="AE604" s="222"/>
      <c r="AF604" s="222"/>
      <c r="AG604" s="222"/>
      <c r="AH604" s="222"/>
      <c r="AI604" s="222"/>
      <c r="AJ604" s="222"/>
      <c r="AK604" s="222"/>
      <c r="AL604" s="5"/>
      <c r="AM604" s="5"/>
      <c r="AN604" s="5"/>
      <c r="AO604" s="5"/>
      <c r="AP604" s="5"/>
      <c r="AQ604" s="221"/>
      <c r="AR604" s="168"/>
    </row>
    <row r="605" spans="1:44" s="54" customFormat="1" ht="23.25" customHeight="1" x14ac:dyDescent="0.25">
      <c r="A605" s="51">
        <v>3187171450</v>
      </c>
      <c r="B605" s="32" t="s">
        <v>1221</v>
      </c>
      <c r="C605" s="33" t="s">
        <v>827</v>
      </c>
      <c r="D605" s="52"/>
      <c r="E605" s="53"/>
      <c r="F605" s="14" t="s">
        <v>1824</v>
      </c>
      <c r="G605" s="135">
        <v>0</v>
      </c>
      <c r="H605" s="135">
        <v>0</v>
      </c>
      <c r="I605" s="135">
        <v>0</v>
      </c>
      <c r="J605" s="135">
        <v>0</v>
      </c>
      <c r="K605" s="93">
        <v>0.15</v>
      </c>
      <c r="L605" s="146">
        <v>0</v>
      </c>
      <c r="M605" s="28">
        <v>0</v>
      </c>
      <c r="N605" s="28">
        <v>0</v>
      </c>
      <c r="O605" s="28">
        <v>0</v>
      </c>
      <c r="P605" s="28">
        <v>0</v>
      </c>
      <c r="Q605" s="28">
        <v>0.2</v>
      </c>
      <c r="R605" s="157">
        <v>0.2</v>
      </c>
      <c r="S605" s="28">
        <v>0</v>
      </c>
      <c r="T605" s="28">
        <v>0</v>
      </c>
      <c r="U605" s="28">
        <v>0</v>
      </c>
      <c r="V605" s="28">
        <v>0</v>
      </c>
      <c r="W605" s="28">
        <v>0.1</v>
      </c>
      <c r="X605" s="157">
        <v>0.1</v>
      </c>
      <c r="Y605" s="222">
        <v>16.41</v>
      </c>
      <c r="Z605" s="222">
        <f t="shared" si="247"/>
        <v>0</v>
      </c>
      <c r="AA605" s="222">
        <f t="shared" si="248"/>
        <v>0</v>
      </c>
      <c r="AB605" s="222">
        <f t="shared" si="249"/>
        <v>0</v>
      </c>
      <c r="AC605" s="222">
        <f t="shared" si="250"/>
        <v>0</v>
      </c>
      <c r="AD605" s="222">
        <f t="shared" si="251"/>
        <v>2.4615</v>
      </c>
      <c r="AE605" s="222">
        <f t="shared" si="252"/>
        <v>0</v>
      </c>
      <c r="AF605" s="222">
        <f t="shared" si="259"/>
        <v>0</v>
      </c>
      <c r="AG605" s="222">
        <f t="shared" si="260"/>
        <v>0</v>
      </c>
      <c r="AH605" s="222">
        <f t="shared" si="261"/>
        <v>0</v>
      </c>
      <c r="AI605" s="222">
        <f t="shared" si="262"/>
        <v>0</v>
      </c>
      <c r="AJ605" s="222">
        <f t="shared" si="263"/>
        <v>3.282</v>
      </c>
      <c r="AK605" s="222">
        <f t="shared" si="264"/>
        <v>3.282</v>
      </c>
      <c r="AL605" s="5">
        <f>Y605*S605</f>
        <v>0</v>
      </c>
      <c r="AM605" s="5">
        <f>Y605*T605</f>
        <v>0</v>
      </c>
      <c r="AN605" s="5">
        <f>Y605*U605</f>
        <v>0</v>
      </c>
      <c r="AO605" s="5">
        <f>Y605*V605</f>
        <v>0</v>
      </c>
      <c r="AP605" s="5">
        <f>Y605*W605</f>
        <v>1.641</v>
      </c>
      <c r="AQ605" s="221">
        <f>Y605*X605</f>
        <v>1.641</v>
      </c>
      <c r="AR605" s="170"/>
    </row>
    <row r="606" spans="1:44" s="54" customFormat="1" ht="24.75" customHeight="1" x14ac:dyDescent="0.25">
      <c r="A606" s="51" t="s">
        <v>2418</v>
      </c>
      <c r="B606" s="52" t="s">
        <v>928</v>
      </c>
      <c r="C606" s="53" t="s">
        <v>2419</v>
      </c>
      <c r="D606" s="53"/>
      <c r="E606" s="53" t="s">
        <v>1581</v>
      </c>
      <c r="F606" s="14" t="s">
        <v>1824</v>
      </c>
      <c r="G606" s="28">
        <v>0</v>
      </c>
      <c r="H606" s="28">
        <v>0</v>
      </c>
      <c r="I606" s="28">
        <v>0</v>
      </c>
      <c r="J606" s="28">
        <v>0</v>
      </c>
      <c r="K606" s="28">
        <v>0</v>
      </c>
      <c r="L606" s="146">
        <v>0</v>
      </c>
      <c r="M606" s="28">
        <v>0</v>
      </c>
      <c r="N606" s="28">
        <v>0</v>
      </c>
      <c r="O606" s="28">
        <v>0.2</v>
      </c>
      <c r="P606" s="28">
        <v>0.9</v>
      </c>
      <c r="Q606" s="28">
        <v>2</v>
      </c>
      <c r="R606" s="157">
        <v>2</v>
      </c>
      <c r="S606" s="28">
        <v>0</v>
      </c>
      <c r="T606" s="28">
        <v>0</v>
      </c>
      <c r="U606" s="28">
        <v>0.2</v>
      </c>
      <c r="V606" s="28">
        <v>0.9</v>
      </c>
      <c r="W606" s="28">
        <v>2</v>
      </c>
      <c r="X606" s="157">
        <v>2</v>
      </c>
      <c r="Y606" s="222">
        <v>29.24</v>
      </c>
      <c r="Z606" s="222">
        <f t="shared" si="247"/>
        <v>0</v>
      </c>
      <c r="AA606" s="222">
        <f t="shared" si="248"/>
        <v>0</v>
      </c>
      <c r="AB606" s="222">
        <f t="shared" si="249"/>
        <v>0</v>
      </c>
      <c r="AC606" s="222">
        <f t="shared" si="250"/>
        <v>0</v>
      </c>
      <c r="AD606" s="222">
        <f t="shared" si="251"/>
        <v>0</v>
      </c>
      <c r="AE606" s="222">
        <f t="shared" si="252"/>
        <v>0</v>
      </c>
      <c r="AF606" s="222">
        <f t="shared" si="259"/>
        <v>0</v>
      </c>
      <c r="AG606" s="222">
        <f t="shared" si="260"/>
        <v>0</v>
      </c>
      <c r="AH606" s="222">
        <f t="shared" si="261"/>
        <v>5.8479999999999999</v>
      </c>
      <c r="AI606" s="222">
        <f t="shared" si="262"/>
        <v>26.315999999999999</v>
      </c>
      <c r="AJ606" s="222">
        <f t="shared" si="263"/>
        <v>58.48</v>
      </c>
      <c r="AK606" s="222">
        <f t="shared" si="264"/>
        <v>58.48</v>
      </c>
      <c r="AL606" s="5">
        <f>Y606*S606</f>
        <v>0</v>
      </c>
      <c r="AM606" s="5">
        <f>Y606*T606</f>
        <v>0</v>
      </c>
      <c r="AN606" s="5">
        <f>Y606*U606</f>
        <v>5.8479999999999999</v>
      </c>
      <c r="AO606" s="5">
        <f>Y606*V606</f>
        <v>26.315999999999999</v>
      </c>
      <c r="AP606" s="5">
        <f>Y606*W606</f>
        <v>58.48</v>
      </c>
      <c r="AQ606" s="221">
        <f>Y606*X606</f>
        <v>58.48</v>
      </c>
      <c r="AR606" s="170"/>
    </row>
    <row r="607" spans="1:44" s="54" customFormat="1" ht="24.75" customHeight="1" x14ac:dyDescent="0.25">
      <c r="A607" s="51"/>
      <c r="B607" s="268" t="s">
        <v>1171</v>
      </c>
      <c r="C607" s="265" t="s">
        <v>291</v>
      </c>
      <c r="D607" s="53"/>
      <c r="E607" s="53" t="s">
        <v>637</v>
      </c>
      <c r="F607" s="14" t="s">
        <v>1824</v>
      </c>
      <c r="G607" s="135">
        <v>0</v>
      </c>
      <c r="H607" s="135">
        <v>0</v>
      </c>
      <c r="I607" s="135">
        <v>0.2</v>
      </c>
      <c r="J607" s="135">
        <v>0.9</v>
      </c>
      <c r="K607" s="93">
        <v>2.4</v>
      </c>
      <c r="L607" s="146">
        <v>0</v>
      </c>
      <c r="M607" s="146">
        <v>0</v>
      </c>
      <c r="N607" s="146">
        <v>0</v>
      </c>
      <c r="O607" s="146">
        <v>0</v>
      </c>
      <c r="P607" s="146">
        <v>0</v>
      </c>
      <c r="Q607" s="146">
        <v>0</v>
      </c>
      <c r="R607" s="146">
        <v>0</v>
      </c>
      <c r="S607" s="146">
        <v>0</v>
      </c>
      <c r="T607" s="146">
        <v>0</v>
      </c>
      <c r="U607" s="146">
        <v>0</v>
      </c>
      <c r="V607" s="146">
        <v>0</v>
      </c>
      <c r="W607" s="146">
        <v>0</v>
      </c>
      <c r="X607" s="146">
        <v>0</v>
      </c>
      <c r="Y607" s="222">
        <v>45.97</v>
      </c>
      <c r="Z607" s="222">
        <f t="shared" si="247"/>
        <v>0</v>
      </c>
      <c r="AA607" s="222">
        <f t="shared" si="248"/>
        <v>0</v>
      </c>
      <c r="AB607" s="222">
        <f t="shared" si="249"/>
        <v>9.1940000000000008</v>
      </c>
      <c r="AC607" s="222">
        <f t="shared" si="250"/>
        <v>41.372999999999998</v>
      </c>
      <c r="AD607" s="222">
        <f t="shared" si="251"/>
        <v>110.32799999999999</v>
      </c>
      <c r="AE607" s="222">
        <f t="shared" si="252"/>
        <v>0</v>
      </c>
      <c r="AF607" s="222">
        <f t="shared" si="259"/>
        <v>0</v>
      </c>
      <c r="AG607" s="222">
        <f t="shared" si="260"/>
        <v>0</v>
      </c>
      <c r="AH607" s="222">
        <f t="shared" si="261"/>
        <v>0</v>
      </c>
      <c r="AI607" s="222">
        <f t="shared" si="262"/>
        <v>0</v>
      </c>
      <c r="AJ607" s="222">
        <f t="shared" si="263"/>
        <v>0</v>
      </c>
      <c r="AK607" s="222">
        <f t="shared" si="264"/>
        <v>0</v>
      </c>
      <c r="AL607" s="5">
        <f>Y607*S607</f>
        <v>0</v>
      </c>
      <c r="AM607" s="5">
        <f>Y607*T607</f>
        <v>0</v>
      </c>
      <c r="AN607" s="5">
        <f>Y607*U607</f>
        <v>0</v>
      </c>
      <c r="AO607" s="5">
        <f>Y607*V607</f>
        <v>0</v>
      </c>
      <c r="AP607" s="5">
        <f>Y607*W607</f>
        <v>0</v>
      </c>
      <c r="AQ607" s="221">
        <f>Y607*X607</f>
        <v>0</v>
      </c>
      <c r="AR607" s="170"/>
    </row>
    <row r="608" spans="1:44" s="30" customFormat="1" ht="24.75" customHeight="1" x14ac:dyDescent="0.25">
      <c r="A608" s="51"/>
      <c r="B608" s="29" t="s">
        <v>929</v>
      </c>
      <c r="C608" s="29"/>
      <c r="D608" s="29"/>
      <c r="E608" s="29"/>
      <c r="F608" s="29"/>
      <c r="G608" s="29"/>
      <c r="H608" s="29"/>
      <c r="I608" s="29"/>
      <c r="J608" s="29"/>
      <c r="K608" s="29"/>
      <c r="L608" s="146"/>
      <c r="M608" s="29"/>
      <c r="N608" s="29"/>
      <c r="O608" s="29"/>
      <c r="P608" s="29"/>
      <c r="Q608" s="29"/>
      <c r="R608" s="148"/>
      <c r="S608" s="29"/>
      <c r="T608" s="29"/>
      <c r="U608" s="29"/>
      <c r="V608" s="29"/>
      <c r="W608" s="29"/>
      <c r="X608" s="148"/>
      <c r="Y608" s="234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/>
      <c r="AJ608" s="222"/>
      <c r="AK608" s="222"/>
      <c r="AL608" s="5"/>
      <c r="AM608" s="5"/>
      <c r="AN608" s="5"/>
      <c r="AO608" s="5"/>
      <c r="AP608" s="5"/>
      <c r="AQ608" s="221"/>
      <c r="AR608" s="168"/>
    </row>
    <row r="609" spans="1:44" s="22" customFormat="1" ht="24.75" customHeight="1" x14ac:dyDescent="0.25">
      <c r="A609" s="24">
        <v>3187171054</v>
      </c>
      <c r="B609" s="25" t="s">
        <v>1230</v>
      </c>
      <c r="C609" s="14" t="s">
        <v>830</v>
      </c>
      <c r="D609" s="14"/>
      <c r="E609" s="14"/>
      <c r="F609" s="140" t="s">
        <v>1824</v>
      </c>
      <c r="G609" s="135">
        <v>0</v>
      </c>
      <c r="H609" s="135">
        <v>0</v>
      </c>
      <c r="I609" s="135">
        <v>0</v>
      </c>
      <c r="J609" s="135">
        <v>5.0000000000000001E-3</v>
      </c>
      <c r="K609" s="93">
        <v>0.02</v>
      </c>
      <c r="L609" s="146">
        <v>0</v>
      </c>
      <c r="M609" s="203">
        <v>0</v>
      </c>
      <c r="N609" s="203">
        <v>0</v>
      </c>
      <c r="O609" s="203">
        <v>0</v>
      </c>
      <c r="P609" s="203">
        <v>0</v>
      </c>
      <c r="Q609" s="203">
        <v>0.01</v>
      </c>
      <c r="R609" s="203">
        <v>0.03</v>
      </c>
      <c r="S609" s="203">
        <v>0</v>
      </c>
      <c r="T609" s="203">
        <v>0</v>
      </c>
      <c r="U609" s="203">
        <v>0</v>
      </c>
      <c r="V609" s="203">
        <v>0</v>
      </c>
      <c r="W609" s="203">
        <v>0.01</v>
      </c>
      <c r="X609" s="203">
        <v>0.01</v>
      </c>
      <c r="Y609" s="255">
        <v>856.25</v>
      </c>
      <c r="Z609" s="222">
        <f>Y609*G609</f>
        <v>0</v>
      </c>
      <c r="AA609" s="222">
        <f>Y609*H609</f>
        <v>0</v>
      </c>
      <c r="AB609" s="222">
        <f>Y609*I609</f>
        <v>0</v>
      </c>
      <c r="AC609" s="222">
        <f>Y609*J609</f>
        <v>4.28125</v>
      </c>
      <c r="AD609" s="222">
        <f>Y609*K609</f>
        <v>17.125</v>
      </c>
      <c r="AE609" s="222">
        <f>Y609*L609</f>
        <v>0</v>
      </c>
      <c r="AF609" s="222">
        <f>Y609*M609</f>
        <v>0</v>
      </c>
      <c r="AG609" s="222">
        <f>Y609*N609</f>
        <v>0</v>
      </c>
      <c r="AH609" s="222">
        <f>Y609*O609</f>
        <v>0</v>
      </c>
      <c r="AI609" s="222">
        <f>Y609*P609</f>
        <v>0</v>
      </c>
      <c r="AJ609" s="222">
        <f>Y609*Q609</f>
        <v>8.5625</v>
      </c>
      <c r="AK609" s="222">
        <f>Y609*R609</f>
        <v>25.6875</v>
      </c>
      <c r="AL609" s="180">
        <f t="shared" ref="AL609:AL616" si="265">Y609*S609</f>
        <v>0</v>
      </c>
      <c r="AM609" s="180">
        <f t="shared" ref="AM609:AM616" si="266">Y609*T609</f>
        <v>0</v>
      </c>
      <c r="AN609" s="180">
        <f t="shared" ref="AN609:AN616" si="267">Y609*U609</f>
        <v>0</v>
      </c>
      <c r="AO609" s="180">
        <f t="shared" ref="AO609:AO616" si="268">Y609*V609</f>
        <v>0</v>
      </c>
      <c r="AP609" s="180">
        <f t="shared" ref="AP609:AP616" si="269">Y609*W609</f>
        <v>8.5625</v>
      </c>
      <c r="AQ609" s="237">
        <f t="shared" ref="AQ609:AQ616" si="270">Y609*X609</f>
        <v>8.5625</v>
      </c>
      <c r="AR609" s="86"/>
    </row>
    <row r="610" spans="1:44" s="22" customFormat="1" ht="24.75" customHeight="1" x14ac:dyDescent="0.25">
      <c r="A610" s="24">
        <v>3187172444</v>
      </c>
      <c r="B610" s="25" t="s">
        <v>1230</v>
      </c>
      <c r="C610" s="14" t="s">
        <v>829</v>
      </c>
      <c r="D610" s="14"/>
      <c r="E610" s="14"/>
      <c r="F610" s="14" t="s">
        <v>1824</v>
      </c>
      <c r="G610" s="135">
        <v>0</v>
      </c>
      <c r="H610" s="135">
        <v>0</v>
      </c>
      <c r="I610" s="135">
        <v>0</v>
      </c>
      <c r="J610" s="135">
        <v>5.0000000000000001E-3</v>
      </c>
      <c r="K610" s="93">
        <v>0.02</v>
      </c>
      <c r="L610" s="146">
        <v>0</v>
      </c>
      <c r="M610" s="27">
        <v>0</v>
      </c>
      <c r="N610" s="27">
        <v>0</v>
      </c>
      <c r="O610" s="27">
        <v>0</v>
      </c>
      <c r="P610" s="27">
        <v>0</v>
      </c>
      <c r="Q610" s="27">
        <v>0.01</v>
      </c>
      <c r="R610" s="148">
        <v>0.03</v>
      </c>
      <c r="S610" s="27">
        <v>0</v>
      </c>
      <c r="T610" s="27">
        <v>0</v>
      </c>
      <c r="U610" s="27">
        <v>0</v>
      </c>
      <c r="V610" s="27">
        <v>0</v>
      </c>
      <c r="W610" s="27">
        <v>0.01</v>
      </c>
      <c r="X610" s="27">
        <v>0.01</v>
      </c>
      <c r="Y610" s="222">
        <v>1940.36</v>
      </c>
      <c r="Z610" s="222">
        <f t="shared" si="247"/>
        <v>0</v>
      </c>
      <c r="AA610" s="222">
        <f t="shared" si="248"/>
        <v>0</v>
      </c>
      <c r="AB610" s="222">
        <f t="shared" si="249"/>
        <v>0</v>
      </c>
      <c r="AC610" s="222">
        <f t="shared" si="250"/>
        <v>9.7018000000000004</v>
      </c>
      <c r="AD610" s="222">
        <f t="shared" si="251"/>
        <v>38.807200000000002</v>
      </c>
      <c r="AE610" s="222">
        <f t="shared" si="252"/>
        <v>0</v>
      </c>
      <c r="AF610" s="222">
        <f t="shared" si="259"/>
        <v>0</v>
      </c>
      <c r="AG610" s="222">
        <f t="shared" si="260"/>
        <v>0</v>
      </c>
      <c r="AH610" s="222">
        <f t="shared" si="261"/>
        <v>0</v>
      </c>
      <c r="AI610" s="222">
        <f t="shared" si="262"/>
        <v>0</v>
      </c>
      <c r="AJ610" s="222">
        <f t="shared" si="263"/>
        <v>19.403600000000001</v>
      </c>
      <c r="AK610" s="222">
        <f t="shared" si="264"/>
        <v>58.210799999999992</v>
      </c>
      <c r="AL610" s="5">
        <f t="shared" si="265"/>
        <v>0</v>
      </c>
      <c r="AM610" s="5">
        <f t="shared" si="266"/>
        <v>0</v>
      </c>
      <c r="AN610" s="5">
        <f t="shared" si="267"/>
        <v>0</v>
      </c>
      <c r="AO610" s="5">
        <f t="shared" si="268"/>
        <v>0</v>
      </c>
      <c r="AP610" s="5">
        <f t="shared" si="269"/>
        <v>19.403600000000001</v>
      </c>
      <c r="AQ610" s="221">
        <f t="shared" si="270"/>
        <v>19.403600000000001</v>
      </c>
      <c r="AR610" s="86"/>
    </row>
    <row r="611" spans="1:44" s="22" customFormat="1" ht="24.75" customHeight="1" x14ac:dyDescent="0.25">
      <c r="A611" s="24">
        <v>3187171435</v>
      </c>
      <c r="B611" s="25" t="s">
        <v>1170</v>
      </c>
      <c r="C611" s="14" t="s">
        <v>1222</v>
      </c>
      <c r="D611" s="14"/>
      <c r="E611" s="14"/>
      <c r="F611" s="14" t="s">
        <v>1824</v>
      </c>
      <c r="G611" s="135">
        <v>0</v>
      </c>
      <c r="H611" s="135">
        <v>0</v>
      </c>
      <c r="I611" s="135">
        <v>0</v>
      </c>
      <c r="J611" s="135">
        <v>5.0000000000000001E-3</v>
      </c>
      <c r="K611" s="93">
        <v>0.02</v>
      </c>
      <c r="L611" s="146">
        <v>0</v>
      </c>
      <c r="M611" s="27">
        <v>0</v>
      </c>
      <c r="N611" s="27">
        <v>0</v>
      </c>
      <c r="O611" s="27">
        <v>0</v>
      </c>
      <c r="P611" s="27">
        <v>0</v>
      </c>
      <c r="Q611" s="27">
        <v>0.01</v>
      </c>
      <c r="R611" s="148">
        <v>0.03</v>
      </c>
      <c r="S611" s="27">
        <v>0</v>
      </c>
      <c r="T611" s="27">
        <v>0</v>
      </c>
      <c r="U611" s="27">
        <v>0</v>
      </c>
      <c r="V611" s="27">
        <v>0</v>
      </c>
      <c r="W611" s="27">
        <v>0.01</v>
      </c>
      <c r="X611" s="27">
        <v>0.01</v>
      </c>
      <c r="Y611" s="221">
        <v>1126.3800000000001</v>
      </c>
      <c r="Z611" s="222">
        <f t="shared" si="247"/>
        <v>0</v>
      </c>
      <c r="AA611" s="222">
        <f t="shared" si="248"/>
        <v>0</v>
      </c>
      <c r="AB611" s="222">
        <f t="shared" si="249"/>
        <v>0</v>
      </c>
      <c r="AC611" s="222">
        <f t="shared" si="250"/>
        <v>5.6319000000000008</v>
      </c>
      <c r="AD611" s="222">
        <f t="shared" si="251"/>
        <v>22.527600000000003</v>
      </c>
      <c r="AE611" s="222">
        <f t="shared" si="252"/>
        <v>0</v>
      </c>
      <c r="AF611" s="222">
        <f t="shared" si="259"/>
        <v>0</v>
      </c>
      <c r="AG611" s="222">
        <f t="shared" si="260"/>
        <v>0</v>
      </c>
      <c r="AH611" s="222">
        <f t="shared" si="261"/>
        <v>0</v>
      </c>
      <c r="AI611" s="222">
        <f t="shared" si="262"/>
        <v>0</v>
      </c>
      <c r="AJ611" s="222">
        <f t="shared" si="263"/>
        <v>11.263800000000002</v>
      </c>
      <c r="AK611" s="222">
        <f t="shared" si="264"/>
        <v>33.791400000000003</v>
      </c>
      <c r="AL611" s="5">
        <f t="shared" si="265"/>
        <v>0</v>
      </c>
      <c r="AM611" s="5">
        <f t="shared" si="266"/>
        <v>0</v>
      </c>
      <c r="AN611" s="5">
        <f t="shared" si="267"/>
        <v>0</v>
      </c>
      <c r="AO611" s="5">
        <f t="shared" si="268"/>
        <v>0</v>
      </c>
      <c r="AP611" s="5">
        <f t="shared" si="269"/>
        <v>11.263800000000002</v>
      </c>
      <c r="AQ611" s="221">
        <f t="shared" si="270"/>
        <v>11.263800000000002</v>
      </c>
      <c r="AR611" s="86"/>
    </row>
    <row r="612" spans="1:44" s="22" customFormat="1" ht="24.75" customHeight="1" x14ac:dyDescent="0.25">
      <c r="A612" s="24"/>
      <c r="B612" s="268" t="s">
        <v>292</v>
      </c>
      <c r="C612" s="265" t="s">
        <v>293</v>
      </c>
      <c r="D612" s="14"/>
      <c r="E612" s="14"/>
      <c r="F612" s="14" t="s">
        <v>1824</v>
      </c>
      <c r="G612" s="135">
        <v>0</v>
      </c>
      <c r="H612" s="135">
        <v>0</v>
      </c>
      <c r="I612" s="135">
        <v>0</v>
      </c>
      <c r="J612" s="135">
        <v>0.05</v>
      </c>
      <c r="K612" s="93">
        <v>0.24</v>
      </c>
      <c r="L612" s="146">
        <v>0</v>
      </c>
      <c r="M612" s="146">
        <v>0</v>
      </c>
      <c r="N612" s="146">
        <v>0</v>
      </c>
      <c r="O612" s="146">
        <v>0</v>
      </c>
      <c r="P612" s="146">
        <v>0</v>
      </c>
      <c r="Q612" s="146">
        <v>0</v>
      </c>
      <c r="R612" s="146">
        <v>0</v>
      </c>
      <c r="S612" s="146">
        <v>0</v>
      </c>
      <c r="T612" s="146">
        <v>0</v>
      </c>
      <c r="U612" s="146">
        <v>0</v>
      </c>
      <c r="V612" s="146">
        <v>0</v>
      </c>
      <c r="W612" s="146">
        <v>0</v>
      </c>
      <c r="X612" s="146">
        <v>0</v>
      </c>
      <c r="Y612" s="221">
        <v>9343.08</v>
      </c>
      <c r="Z612" s="222">
        <f t="shared" si="247"/>
        <v>0</v>
      </c>
      <c r="AA612" s="222">
        <f t="shared" si="248"/>
        <v>0</v>
      </c>
      <c r="AB612" s="222">
        <f t="shared" si="249"/>
        <v>0</v>
      </c>
      <c r="AC612" s="222">
        <f t="shared" si="250"/>
        <v>467.154</v>
      </c>
      <c r="AD612" s="222">
        <f t="shared" si="251"/>
        <v>2242.3391999999999</v>
      </c>
      <c r="AE612" s="222">
        <f t="shared" si="252"/>
        <v>0</v>
      </c>
      <c r="AF612" s="222">
        <f t="shared" si="259"/>
        <v>0</v>
      </c>
      <c r="AG612" s="222">
        <f t="shared" si="260"/>
        <v>0</v>
      </c>
      <c r="AH612" s="222">
        <f t="shared" si="261"/>
        <v>0</v>
      </c>
      <c r="AI612" s="222">
        <f t="shared" si="262"/>
        <v>0</v>
      </c>
      <c r="AJ612" s="222">
        <f t="shared" si="263"/>
        <v>0</v>
      </c>
      <c r="AK612" s="222">
        <f t="shared" si="264"/>
        <v>0</v>
      </c>
      <c r="AL612" s="5">
        <f t="shared" si="265"/>
        <v>0</v>
      </c>
      <c r="AM612" s="5">
        <f t="shared" si="266"/>
        <v>0</v>
      </c>
      <c r="AN612" s="5">
        <f t="shared" si="267"/>
        <v>0</v>
      </c>
      <c r="AO612" s="5">
        <f t="shared" si="268"/>
        <v>0</v>
      </c>
      <c r="AP612" s="5">
        <f t="shared" si="269"/>
        <v>0</v>
      </c>
      <c r="AQ612" s="221">
        <f t="shared" si="270"/>
        <v>0</v>
      </c>
      <c r="AR612" s="86"/>
    </row>
    <row r="613" spans="1:44" s="22" customFormat="1" ht="24.75" customHeight="1" x14ac:dyDescent="0.25">
      <c r="A613" s="24"/>
      <c r="B613" s="268" t="s">
        <v>1202</v>
      </c>
      <c r="C613" s="265" t="s">
        <v>294</v>
      </c>
      <c r="D613" s="14"/>
      <c r="E613" s="14"/>
      <c r="F613" s="14" t="s">
        <v>1824</v>
      </c>
      <c r="G613" s="135">
        <v>0</v>
      </c>
      <c r="H613" s="135">
        <v>0</v>
      </c>
      <c r="I613" s="135">
        <v>0</v>
      </c>
      <c r="J613" s="135">
        <v>0.1</v>
      </c>
      <c r="K613" s="135">
        <v>0.32</v>
      </c>
      <c r="L613" s="146">
        <v>0</v>
      </c>
      <c r="M613" s="146">
        <v>0</v>
      </c>
      <c r="N613" s="146">
        <v>0</v>
      </c>
      <c r="O613" s="146">
        <v>0</v>
      </c>
      <c r="P613" s="146">
        <v>0</v>
      </c>
      <c r="Q613" s="146">
        <v>0</v>
      </c>
      <c r="R613" s="146">
        <v>0</v>
      </c>
      <c r="S613" s="146">
        <v>0</v>
      </c>
      <c r="T613" s="146">
        <v>0</v>
      </c>
      <c r="U613" s="146">
        <v>0</v>
      </c>
      <c r="V613" s="146">
        <v>0</v>
      </c>
      <c r="W613" s="146">
        <v>0</v>
      </c>
      <c r="X613" s="146">
        <v>0</v>
      </c>
      <c r="Y613" s="222">
        <v>712.62</v>
      </c>
      <c r="Z613" s="222">
        <f t="shared" si="247"/>
        <v>0</v>
      </c>
      <c r="AA613" s="222">
        <f t="shared" si="248"/>
        <v>0</v>
      </c>
      <c r="AB613" s="222">
        <f t="shared" si="249"/>
        <v>0</v>
      </c>
      <c r="AC613" s="222">
        <f t="shared" si="250"/>
        <v>71.262</v>
      </c>
      <c r="AD613" s="222">
        <f t="shared" si="251"/>
        <v>228.0384</v>
      </c>
      <c r="AE613" s="222">
        <f t="shared" si="252"/>
        <v>0</v>
      </c>
      <c r="AF613" s="222">
        <f t="shared" si="259"/>
        <v>0</v>
      </c>
      <c r="AG613" s="222">
        <f t="shared" si="260"/>
        <v>0</v>
      </c>
      <c r="AH613" s="222">
        <f t="shared" si="261"/>
        <v>0</v>
      </c>
      <c r="AI613" s="222">
        <f t="shared" si="262"/>
        <v>0</v>
      </c>
      <c r="AJ613" s="222">
        <f t="shared" si="263"/>
        <v>0</v>
      </c>
      <c r="AK613" s="222">
        <f t="shared" si="264"/>
        <v>0</v>
      </c>
      <c r="AL613" s="5">
        <f t="shared" si="265"/>
        <v>0</v>
      </c>
      <c r="AM613" s="5">
        <f t="shared" si="266"/>
        <v>0</v>
      </c>
      <c r="AN613" s="5">
        <f t="shared" si="267"/>
        <v>0</v>
      </c>
      <c r="AO613" s="5">
        <f t="shared" si="268"/>
        <v>0</v>
      </c>
      <c r="AP613" s="5">
        <f t="shared" si="269"/>
        <v>0</v>
      </c>
      <c r="AQ613" s="221">
        <f t="shared" si="270"/>
        <v>0</v>
      </c>
      <c r="AR613" s="86"/>
    </row>
    <row r="614" spans="1:44" s="22" customFormat="1" ht="24.75" customHeight="1" x14ac:dyDescent="0.25">
      <c r="A614" s="24"/>
      <c r="B614" s="268" t="s">
        <v>1239</v>
      </c>
      <c r="C614" s="265" t="s">
        <v>296</v>
      </c>
      <c r="D614" s="14"/>
      <c r="E614" s="14"/>
      <c r="F614" s="14" t="s">
        <v>1824</v>
      </c>
      <c r="G614" s="135">
        <v>0</v>
      </c>
      <c r="H614" s="135">
        <v>0</v>
      </c>
      <c r="I614" s="135">
        <v>0</v>
      </c>
      <c r="J614" s="135">
        <v>0</v>
      </c>
      <c r="K614" s="135">
        <v>0.02</v>
      </c>
      <c r="L614" s="146">
        <v>0</v>
      </c>
      <c r="M614" s="146">
        <v>0</v>
      </c>
      <c r="N614" s="146">
        <v>0</v>
      </c>
      <c r="O614" s="146">
        <v>0</v>
      </c>
      <c r="P614" s="146">
        <v>0</v>
      </c>
      <c r="Q614" s="146">
        <v>0</v>
      </c>
      <c r="R614" s="146">
        <v>0</v>
      </c>
      <c r="S614" s="146">
        <v>0</v>
      </c>
      <c r="T614" s="146">
        <v>0</v>
      </c>
      <c r="U614" s="146">
        <v>0</v>
      </c>
      <c r="V614" s="146">
        <v>0</v>
      </c>
      <c r="W614" s="146">
        <v>0</v>
      </c>
      <c r="X614" s="146">
        <v>0</v>
      </c>
      <c r="Y614" s="221">
        <v>344.41</v>
      </c>
      <c r="Z614" s="222">
        <f t="shared" si="247"/>
        <v>0</v>
      </c>
      <c r="AA614" s="222">
        <f t="shared" si="248"/>
        <v>0</v>
      </c>
      <c r="AB614" s="222">
        <f t="shared" si="249"/>
        <v>0</v>
      </c>
      <c r="AC614" s="222">
        <f t="shared" si="250"/>
        <v>0</v>
      </c>
      <c r="AD614" s="222">
        <f t="shared" si="251"/>
        <v>6.8882000000000003</v>
      </c>
      <c r="AE614" s="222">
        <f t="shared" si="252"/>
        <v>0</v>
      </c>
      <c r="AF614" s="222">
        <f t="shared" si="259"/>
        <v>0</v>
      </c>
      <c r="AG614" s="222">
        <f t="shared" si="260"/>
        <v>0</v>
      </c>
      <c r="AH614" s="222">
        <f t="shared" si="261"/>
        <v>0</v>
      </c>
      <c r="AI614" s="222">
        <f t="shared" si="262"/>
        <v>0</v>
      </c>
      <c r="AJ614" s="222">
        <f t="shared" si="263"/>
        <v>0</v>
      </c>
      <c r="AK614" s="222">
        <f t="shared" si="264"/>
        <v>0</v>
      </c>
      <c r="AL614" s="5">
        <f t="shared" si="265"/>
        <v>0</v>
      </c>
      <c r="AM614" s="5">
        <f t="shared" si="266"/>
        <v>0</v>
      </c>
      <c r="AN614" s="5">
        <f t="shared" si="267"/>
        <v>0</v>
      </c>
      <c r="AO614" s="5">
        <f t="shared" si="268"/>
        <v>0</v>
      </c>
      <c r="AP614" s="5">
        <f t="shared" si="269"/>
        <v>0</v>
      </c>
      <c r="AQ614" s="221">
        <f t="shared" si="270"/>
        <v>0</v>
      </c>
      <c r="AR614" s="86"/>
    </row>
    <row r="615" spans="1:44" s="22" customFormat="1" ht="24.75" customHeight="1" x14ac:dyDescent="0.25">
      <c r="A615" s="24"/>
      <c r="B615" s="268" t="s">
        <v>295</v>
      </c>
      <c r="C615" s="265" t="s">
        <v>297</v>
      </c>
      <c r="D615" s="14"/>
      <c r="E615" s="14"/>
      <c r="F615" s="14" t="s">
        <v>1824</v>
      </c>
      <c r="G615" s="135">
        <v>0</v>
      </c>
      <c r="H615" s="135">
        <v>0</v>
      </c>
      <c r="I615" s="135">
        <v>0</v>
      </c>
      <c r="J615" s="135">
        <v>0</v>
      </c>
      <c r="K615" s="135">
        <v>0.03</v>
      </c>
      <c r="L615" s="146">
        <v>0</v>
      </c>
      <c r="M615" s="146">
        <v>0</v>
      </c>
      <c r="N615" s="146">
        <v>0</v>
      </c>
      <c r="O615" s="146">
        <v>0</v>
      </c>
      <c r="P615" s="146">
        <v>0</v>
      </c>
      <c r="Q615" s="146">
        <v>0</v>
      </c>
      <c r="R615" s="146">
        <v>0</v>
      </c>
      <c r="S615" s="146">
        <v>0</v>
      </c>
      <c r="T615" s="146">
        <v>0</v>
      </c>
      <c r="U615" s="146">
        <v>0</v>
      </c>
      <c r="V615" s="146">
        <v>0</v>
      </c>
      <c r="W615" s="146">
        <v>0</v>
      </c>
      <c r="X615" s="146">
        <v>0</v>
      </c>
      <c r="Y615" s="221">
        <v>558.35</v>
      </c>
      <c r="Z615" s="222">
        <f t="shared" si="247"/>
        <v>0</v>
      </c>
      <c r="AA615" s="222">
        <f t="shared" si="248"/>
        <v>0</v>
      </c>
      <c r="AB615" s="222">
        <f t="shared" si="249"/>
        <v>0</v>
      </c>
      <c r="AC615" s="222">
        <f t="shared" si="250"/>
        <v>0</v>
      </c>
      <c r="AD615" s="222">
        <f t="shared" si="251"/>
        <v>16.750499999999999</v>
      </c>
      <c r="AE615" s="222">
        <f t="shared" si="252"/>
        <v>0</v>
      </c>
      <c r="AF615" s="222">
        <f t="shared" si="259"/>
        <v>0</v>
      </c>
      <c r="AG615" s="222">
        <f t="shared" si="260"/>
        <v>0</v>
      </c>
      <c r="AH615" s="222">
        <f t="shared" si="261"/>
        <v>0</v>
      </c>
      <c r="AI615" s="222">
        <f t="shared" si="262"/>
        <v>0</v>
      </c>
      <c r="AJ615" s="222">
        <f t="shared" si="263"/>
        <v>0</v>
      </c>
      <c r="AK615" s="222">
        <f t="shared" si="264"/>
        <v>0</v>
      </c>
      <c r="AL615" s="5">
        <f t="shared" si="265"/>
        <v>0</v>
      </c>
      <c r="AM615" s="5">
        <f t="shared" si="266"/>
        <v>0</v>
      </c>
      <c r="AN615" s="5">
        <f t="shared" si="267"/>
        <v>0</v>
      </c>
      <c r="AO615" s="5">
        <f t="shared" si="268"/>
        <v>0</v>
      </c>
      <c r="AP615" s="5">
        <f t="shared" si="269"/>
        <v>0</v>
      </c>
      <c r="AQ615" s="221">
        <f t="shared" si="270"/>
        <v>0</v>
      </c>
      <c r="AR615" s="86"/>
    </row>
    <row r="616" spans="1:44" s="22" customFormat="1" ht="24.75" customHeight="1" x14ac:dyDescent="0.25">
      <c r="A616" s="24"/>
      <c r="B616" s="268" t="s">
        <v>1202</v>
      </c>
      <c r="C616" s="265" t="s">
        <v>298</v>
      </c>
      <c r="D616" s="14"/>
      <c r="E616" s="14"/>
      <c r="F616" s="14" t="s">
        <v>1824</v>
      </c>
      <c r="G616" s="135">
        <v>0</v>
      </c>
      <c r="H616" s="135">
        <v>0</v>
      </c>
      <c r="I616" s="135">
        <v>0</v>
      </c>
      <c r="J616" s="135">
        <v>0.05</v>
      </c>
      <c r="K616" s="135">
        <v>0.24</v>
      </c>
      <c r="L616" s="146">
        <v>0</v>
      </c>
      <c r="M616" s="146">
        <v>0</v>
      </c>
      <c r="N616" s="146">
        <v>0</v>
      </c>
      <c r="O616" s="146">
        <v>0</v>
      </c>
      <c r="P616" s="146">
        <v>0</v>
      </c>
      <c r="Q616" s="146">
        <v>0</v>
      </c>
      <c r="R616" s="146">
        <v>0</v>
      </c>
      <c r="S616" s="146">
        <v>0</v>
      </c>
      <c r="T616" s="146">
        <v>0</v>
      </c>
      <c r="U616" s="146">
        <v>0</v>
      </c>
      <c r="V616" s="146">
        <v>0</v>
      </c>
      <c r="W616" s="146">
        <v>0</v>
      </c>
      <c r="X616" s="146">
        <v>0</v>
      </c>
      <c r="Y616" s="222">
        <v>712.62</v>
      </c>
      <c r="Z616" s="222">
        <f t="shared" si="247"/>
        <v>0</v>
      </c>
      <c r="AA616" s="222">
        <f t="shared" si="248"/>
        <v>0</v>
      </c>
      <c r="AB616" s="222">
        <f t="shared" si="249"/>
        <v>0</v>
      </c>
      <c r="AC616" s="222">
        <f t="shared" si="250"/>
        <v>35.631</v>
      </c>
      <c r="AD616" s="222">
        <f t="shared" si="251"/>
        <v>171.02879999999999</v>
      </c>
      <c r="AE616" s="222">
        <f t="shared" si="252"/>
        <v>0</v>
      </c>
      <c r="AF616" s="222">
        <f t="shared" si="259"/>
        <v>0</v>
      </c>
      <c r="AG616" s="222">
        <f t="shared" si="260"/>
        <v>0</v>
      </c>
      <c r="AH616" s="222">
        <f t="shared" si="261"/>
        <v>0</v>
      </c>
      <c r="AI616" s="222">
        <f t="shared" si="262"/>
        <v>0</v>
      </c>
      <c r="AJ616" s="222">
        <f t="shared" si="263"/>
        <v>0</v>
      </c>
      <c r="AK616" s="222">
        <f t="shared" si="264"/>
        <v>0</v>
      </c>
      <c r="AL616" s="5">
        <f t="shared" si="265"/>
        <v>0</v>
      </c>
      <c r="AM616" s="5">
        <f t="shared" si="266"/>
        <v>0</v>
      </c>
      <c r="AN616" s="5">
        <f t="shared" si="267"/>
        <v>0</v>
      </c>
      <c r="AO616" s="5">
        <f t="shared" si="268"/>
        <v>0</v>
      </c>
      <c r="AP616" s="5">
        <f t="shared" si="269"/>
        <v>0</v>
      </c>
      <c r="AQ616" s="221">
        <f t="shared" si="270"/>
        <v>0</v>
      </c>
      <c r="AR616" s="86"/>
    </row>
    <row r="617" spans="1:44" s="30" customFormat="1" ht="24.75" customHeight="1" x14ac:dyDescent="0.25">
      <c r="A617" s="51"/>
      <c r="B617" s="29" t="s">
        <v>1223</v>
      </c>
      <c r="C617" s="29"/>
      <c r="D617" s="29"/>
      <c r="E617" s="29"/>
      <c r="F617" s="29"/>
      <c r="G617" s="29"/>
      <c r="H617" s="29"/>
      <c r="I617" s="29"/>
      <c r="J617" s="29"/>
      <c r="K617" s="29"/>
      <c r="L617" s="146"/>
      <c r="M617" s="29"/>
      <c r="N617" s="29"/>
      <c r="O617" s="29"/>
      <c r="P617" s="29"/>
      <c r="Q617" s="29"/>
      <c r="R617" s="148"/>
      <c r="S617" s="29"/>
      <c r="T617" s="29"/>
      <c r="U617" s="29"/>
      <c r="V617" s="29"/>
      <c r="W617" s="29"/>
      <c r="X617" s="148"/>
      <c r="Y617" s="234"/>
      <c r="Z617" s="222"/>
      <c r="AA617" s="222"/>
      <c r="AB617" s="222"/>
      <c r="AC617" s="222"/>
      <c r="AD617" s="222"/>
      <c r="AE617" s="222"/>
      <c r="AF617" s="222"/>
      <c r="AG617" s="222"/>
      <c r="AH617" s="222"/>
      <c r="AI617" s="222"/>
      <c r="AJ617" s="222"/>
      <c r="AK617" s="222"/>
      <c r="AL617" s="5"/>
      <c r="AM617" s="5"/>
      <c r="AN617" s="5"/>
      <c r="AO617" s="5"/>
      <c r="AP617" s="5"/>
      <c r="AQ617" s="221"/>
      <c r="AR617" s="168"/>
    </row>
    <row r="618" spans="1:44" s="34" customFormat="1" ht="24.75" customHeight="1" x14ac:dyDescent="0.25">
      <c r="A618" s="24">
        <v>3187171119</v>
      </c>
      <c r="B618" s="32" t="s">
        <v>1225</v>
      </c>
      <c r="C618" s="33" t="s">
        <v>834</v>
      </c>
      <c r="D618" s="14"/>
      <c r="E618" s="14"/>
      <c r="F618" s="14" t="s">
        <v>1824</v>
      </c>
      <c r="G618" s="135">
        <v>0</v>
      </c>
      <c r="H618" s="135">
        <v>0</v>
      </c>
      <c r="I618" s="135">
        <v>0</v>
      </c>
      <c r="J618" s="135">
        <v>0.01</v>
      </c>
      <c r="K618" s="135">
        <v>0.03</v>
      </c>
      <c r="L618" s="146">
        <v>0</v>
      </c>
      <c r="M618" s="27">
        <v>0</v>
      </c>
      <c r="N618" s="27">
        <v>0</v>
      </c>
      <c r="O618" s="27">
        <v>0</v>
      </c>
      <c r="P618" s="27">
        <v>0.01</v>
      </c>
      <c r="Q618" s="27">
        <v>0.02</v>
      </c>
      <c r="R618" s="148">
        <v>0.03</v>
      </c>
      <c r="S618" s="27">
        <v>0</v>
      </c>
      <c r="T618" s="27">
        <v>0</v>
      </c>
      <c r="U618" s="27">
        <v>0</v>
      </c>
      <c r="V618" s="27">
        <v>0.01</v>
      </c>
      <c r="W618" s="27">
        <v>0.02</v>
      </c>
      <c r="X618" s="27">
        <v>0.02</v>
      </c>
      <c r="Y618" s="222">
        <v>285</v>
      </c>
      <c r="Z618" s="222">
        <f>Y618*G618</f>
        <v>0</v>
      </c>
      <c r="AA618" s="222">
        <f>Y618*H618</f>
        <v>0</v>
      </c>
      <c r="AB618" s="222">
        <f>Y618*I618</f>
        <v>0</v>
      </c>
      <c r="AC618" s="222">
        <f>Y618*J618</f>
        <v>2.85</v>
      </c>
      <c r="AD618" s="222">
        <f>Y618*K618</f>
        <v>8.5499999999999989</v>
      </c>
      <c r="AE618" s="222">
        <f>Y618*L618</f>
        <v>0</v>
      </c>
      <c r="AF618" s="222">
        <f>Y618*M618</f>
        <v>0</v>
      </c>
      <c r="AG618" s="222">
        <f>Y618*N618</f>
        <v>0</v>
      </c>
      <c r="AH618" s="222">
        <f>Y618*O618</f>
        <v>0</v>
      </c>
      <c r="AI618" s="222">
        <f>Y618*P618</f>
        <v>2.85</v>
      </c>
      <c r="AJ618" s="222">
        <f>Y618*Q618</f>
        <v>5.7</v>
      </c>
      <c r="AK618" s="222">
        <f>Y618*R618</f>
        <v>8.5499999999999989</v>
      </c>
      <c r="AL618" s="5">
        <f t="shared" ref="AL618:AL627" si="271">Y618*S618</f>
        <v>0</v>
      </c>
      <c r="AM618" s="5">
        <f t="shared" ref="AM618:AM627" si="272">Y618*T618</f>
        <v>0</v>
      </c>
      <c r="AN618" s="5">
        <f t="shared" ref="AN618:AN627" si="273">Y618*U618</f>
        <v>0</v>
      </c>
      <c r="AO618" s="5">
        <f t="shared" ref="AO618:AO627" si="274">Y618*V618</f>
        <v>2.85</v>
      </c>
      <c r="AP618" s="5">
        <f t="shared" ref="AP618:AP627" si="275">Y618*W618</f>
        <v>5.7</v>
      </c>
      <c r="AQ618" s="221">
        <f t="shared" ref="AQ618:AQ627" si="276">Y618*X618</f>
        <v>5.7</v>
      </c>
      <c r="AR618" s="169"/>
    </row>
    <row r="619" spans="1:44" s="22" customFormat="1" ht="24.75" customHeight="1" x14ac:dyDescent="0.25">
      <c r="A619" s="24">
        <v>3187171093</v>
      </c>
      <c r="B619" s="25" t="s">
        <v>1559</v>
      </c>
      <c r="C619" s="14" t="s">
        <v>1172</v>
      </c>
      <c r="D619" s="14"/>
      <c r="E619" s="14"/>
      <c r="F619" s="14" t="s">
        <v>1824</v>
      </c>
      <c r="G619" s="135">
        <v>0</v>
      </c>
      <c r="H619" s="135">
        <v>0</v>
      </c>
      <c r="I619" s="135">
        <v>0.14000000000000001</v>
      </c>
      <c r="J619" s="135">
        <v>0.62</v>
      </c>
      <c r="K619" s="93">
        <v>1.84</v>
      </c>
      <c r="L619" s="146">
        <v>0</v>
      </c>
      <c r="M619" s="27">
        <v>0</v>
      </c>
      <c r="N619" s="27">
        <v>0</v>
      </c>
      <c r="O619" s="28">
        <v>0.14000000000000001</v>
      </c>
      <c r="P619" s="28">
        <v>0.6</v>
      </c>
      <c r="Q619" s="31">
        <v>2</v>
      </c>
      <c r="R619" s="151">
        <v>2</v>
      </c>
      <c r="S619" s="27">
        <v>0</v>
      </c>
      <c r="T619" s="27">
        <v>0</v>
      </c>
      <c r="U619" s="28">
        <v>0.14000000000000001</v>
      </c>
      <c r="V619" s="28">
        <v>0.6</v>
      </c>
      <c r="W619" s="31">
        <v>2</v>
      </c>
      <c r="X619" s="151">
        <v>2</v>
      </c>
      <c r="Y619" s="221">
        <v>35.6</v>
      </c>
      <c r="Z619" s="222">
        <f>Y619*G619</f>
        <v>0</v>
      </c>
      <c r="AA619" s="222">
        <f>Y619*H619</f>
        <v>0</v>
      </c>
      <c r="AB619" s="222">
        <f>Y619*I619</f>
        <v>4.9840000000000009</v>
      </c>
      <c r="AC619" s="222">
        <f>Y619*J619</f>
        <v>22.071999999999999</v>
      </c>
      <c r="AD619" s="222">
        <f>Y619*K619</f>
        <v>65.504000000000005</v>
      </c>
      <c r="AE619" s="222">
        <f>Y619*L619</f>
        <v>0</v>
      </c>
      <c r="AF619" s="222">
        <f>Y619*M619</f>
        <v>0</v>
      </c>
      <c r="AG619" s="222">
        <f>Y619*N619</f>
        <v>0</v>
      </c>
      <c r="AH619" s="222">
        <f>Y619*O619</f>
        <v>4.9840000000000009</v>
      </c>
      <c r="AI619" s="222">
        <f>Y619*P619</f>
        <v>21.36</v>
      </c>
      <c r="AJ619" s="222">
        <f>Y619*Q619</f>
        <v>71.2</v>
      </c>
      <c r="AK619" s="222">
        <f>Y619*R619</f>
        <v>71.2</v>
      </c>
      <c r="AL619" s="5">
        <f t="shared" si="271"/>
        <v>0</v>
      </c>
      <c r="AM619" s="5">
        <f t="shared" si="272"/>
        <v>0</v>
      </c>
      <c r="AN619" s="5">
        <f t="shared" si="273"/>
        <v>4.9840000000000009</v>
      </c>
      <c r="AO619" s="5">
        <f t="shared" si="274"/>
        <v>21.36</v>
      </c>
      <c r="AP619" s="5">
        <f t="shared" si="275"/>
        <v>71.2</v>
      </c>
      <c r="AQ619" s="221">
        <f t="shared" si="276"/>
        <v>71.2</v>
      </c>
      <c r="AR619" s="86"/>
    </row>
    <row r="620" spans="1:44" s="34" customFormat="1" ht="24.75" customHeight="1" x14ac:dyDescent="0.25">
      <c r="A620" s="24">
        <v>3187170061</v>
      </c>
      <c r="B620" s="32" t="s">
        <v>930</v>
      </c>
      <c r="C620" s="33" t="s">
        <v>2421</v>
      </c>
      <c r="D620" s="14"/>
      <c r="E620" s="14"/>
      <c r="F620" s="140" t="s">
        <v>1824</v>
      </c>
      <c r="G620" s="135">
        <v>0</v>
      </c>
      <c r="H620" s="135">
        <v>0</v>
      </c>
      <c r="I620" s="135">
        <v>0</v>
      </c>
      <c r="J620" s="135">
        <v>0.03</v>
      </c>
      <c r="K620" s="135">
        <v>0.11</v>
      </c>
      <c r="L620" s="146">
        <v>0</v>
      </c>
      <c r="M620" s="203">
        <v>0</v>
      </c>
      <c r="N620" s="203">
        <v>0</v>
      </c>
      <c r="O620" s="203">
        <v>0</v>
      </c>
      <c r="P620" s="203">
        <v>0.03</v>
      </c>
      <c r="Q620" s="203">
        <v>0.1</v>
      </c>
      <c r="R620" s="203">
        <v>0.1</v>
      </c>
      <c r="S620" s="203">
        <v>0</v>
      </c>
      <c r="T620" s="203">
        <v>0</v>
      </c>
      <c r="U620" s="203">
        <v>0</v>
      </c>
      <c r="V620" s="203">
        <v>0.03</v>
      </c>
      <c r="W620" s="203">
        <v>0.1</v>
      </c>
      <c r="X620" s="203">
        <v>0.1</v>
      </c>
      <c r="Y620" s="226">
        <v>298</v>
      </c>
      <c r="Z620" s="222">
        <f>Y620*G620</f>
        <v>0</v>
      </c>
      <c r="AA620" s="222">
        <f>Y620*H620</f>
        <v>0</v>
      </c>
      <c r="AB620" s="222">
        <f>Y620*I620</f>
        <v>0</v>
      </c>
      <c r="AC620" s="222">
        <f>Y620*J620</f>
        <v>8.94</v>
      </c>
      <c r="AD620" s="222">
        <f>Y620*K620</f>
        <v>32.78</v>
      </c>
      <c r="AE620" s="222">
        <f>Y620*L620</f>
        <v>0</v>
      </c>
      <c r="AF620" s="222">
        <f>Y620*M620</f>
        <v>0</v>
      </c>
      <c r="AG620" s="222">
        <f>Y620*N620</f>
        <v>0</v>
      </c>
      <c r="AH620" s="222">
        <f>Y620*O620</f>
        <v>0</v>
      </c>
      <c r="AI620" s="222">
        <f>Y620*P620</f>
        <v>8.94</v>
      </c>
      <c r="AJ620" s="222">
        <f>Y620*Q620</f>
        <v>29.8</v>
      </c>
      <c r="AK620" s="222">
        <f>Y620*R620</f>
        <v>29.8</v>
      </c>
      <c r="AL620" s="256">
        <f t="shared" si="271"/>
        <v>0</v>
      </c>
      <c r="AM620" s="256">
        <f t="shared" si="272"/>
        <v>0</v>
      </c>
      <c r="AN620" s="256">
        <f t="shared" si="273"/>
        <v>0</v>
      </c>
      <c r="AO620" s="256">
        <f t="shared" si="274"/>
        <v>8.94</v>
      </c>
      <c r="AP620" s="256">
        <f t="shared" si="275"/>
        <v>29.8</v>
      </c>
      <c r="AQ620" s="222">
        <f t="shared" si="276"/>
        <v>29.8</v>
      </c>
      <c r="AR620" s="169"/>
    </row>
    <row r="621" spans="1:44" s="34" customFormat="1" ht="24.75" customHeight="1" x14ac:dyDescent="0.25">
      <c r="A621" s="24">
        <v>3187171134</v>
      </c>
      <c r="B621" s="32" t="s">
        <v>932</v>
      </c>
      <c r="C621" s="35" t="s">
        <v>931</v>
      </c>
      <c r="D621" s="14"/>
      <c r="E621" s="14"/>
      <c r="F621" s="140" t="s">
        <v>1824</v>
      </c>
      <c r="G621" s="135">
        <v>0</v>
      </c>
      <c r="H621" s="135">
        <v>0</v>
      </c>
      <c r="I621" s="135">
        <v>0</v>
      </c>
      <c r="J621" s="135">
        <v>0.1</v>
      </c>
      <c r="K621" s="135">
        <v>0.32</v>
      </c>
      <c r="L621" s="146">
        <v>0</v>
      </c>
      <c r="M621" s="203">
        <v>0</v>
      </c>
      <c r="N621" s="203">
        <v>0</v>
      </c>
      <c r="O621" s="203">
        <v>0</v>
      </c>
      <c r="P621" s="203">
        <v>0.1</v>
      </c>
      <c r="Q621" s="203">
        <v>0.32</v>
      </c>
      <c r="R621" s="203">
        <v>0.32</v>
      </c>
      <c r="S621" s="203">
        <v>0</v>
      </c>
      <c r="T621" s="203">
        <v>0</v>
      </c>
      <c r="U621" s="203">
        <v>0</v>
      </c>
      <c r="V621" s="203">
        <v>0.1</v>
      </c>
      <c r="W621" s="203">
        <v>0.3</v>
      </c>
      <c r="X621" s="203">
        <v>0.3</v>
      </c>
      <c r="Y621" s="226">
        <v>858.39</v>
      </c>
      <c r="Z621" s="222">
        <f>Y621*G621</f>
        <v>0</v>
      </c>
      <c r="AA621" s="222">
        <f>Y621*H621</f>
        <v>0</v>
      </c>
      <c r="AB621" s="222">
        <f>Y621*I621</f>
        <v>0</v>
      </c>
      <c r="AC621" s="222">
        <f>Y621*J621</f>
        <v>85.838999999999999</v>
      </c>
      <c r="AD621" s="222">
        <f>Y621*K621</f>
        <v>274.6848</v>
      </c>
      <c r="AE621" s="222">
        <f>Y621*L621</f>
        <v>0</v>
      </c>
      <c r="AF621" s="222">
        <f>Y621*M621</f>
        <v>0</v>
      </c>
      <c r="AG621" s="222">
        <f>Y621*N621</f>
        <v>0</v>
      </c>
      <c r="AH621" s="222">
        <f>Y621*O621</f>
        <v>0</v>
      </c>
      <c r="AI621" s="222">
        <f>Y621*P621</f>
        <v>85.838999999999999</v>
      </c>
      <c r="AJ621" s="222">
        <f>Y621*Q621</f>
        <v>274.6848</v>
      </c>
      <c r="AK621" s="222">
        <f>Y621*R621</f>
        <v>274.6848</v>
      </c>
      <c r="AL621" s="256">
        <f t="shared" si="271"/>
        <v>0</v>
      </c>
      <c r="AM621" s="256">
        <f t="shared" si="272"/>
        <v>0</v>
      </c>
      <c r="AN621" s="256">
        <f t="shared" si="273"/>
        <v>0</v>
      </c>
      <c r="AO621" s="256">
        <f t="shared" si="274"/>
        <v>85.838999999999999</v>
      </c>
      <c r="AP621" s="256">
        <f t="shared" si="275"/>
        <v>257.517</v>
      </c>
      <c r="AQ621" s="222">
        <f t="shared" si="276"/>
        <v>257.517</v>
      </c>
      <c r="AR621" s="169"/>
    </row>
    <row r="622" spans="1:44" s="22" customFormat="1" ht="24.75" customHeight="1" x14ac:dyDescent="0.25">
      <c r="A622" s="24">
        <v>3187171135</v>
      </c>
      <c r="B622" s="32" t="s">
        <v>933</v>
      </c>
      <c r="C622" s="14" t="s">
        <v>831</v>
      </c>
      <c r="D622" s="14"/>
      <c r="E622" s="14"/>
      <c r="F622" s="140" t="s">
        <v>1824</v>
      </c>
      <c r="G622" s="135">
        <v>0</v>
      </c>
      <c r="H622" s="135">
        <v>0</v>
      </c>
      <c r="I622" s="135">
        <v>0</v>
      </c>
      <c r="J622" s="135">
        <v>0.1</v>
      </c>
      <c r="K622" s="135">
        <v>0.32</v>
      </c>
      <c r="L622" s="146">
        <v>0</v>
      </c>
      <c r="M622" s="203">
        <v>0</v>
      </c>
      <c r="N622" s="203">
        <v>0</v>
      </c>
      <c r="O622" s="203">
        <v>0</v>
      </c>
      <c r="P622" s="203">
        <v>0.1</v>
      </c>
      <c r="Q622" s="203">
        <v>0.32</v>
      </c>
      <c r="R622" s="203">
        <v>0.32</v>
      </c>
      <c r="S622" s="203">
        <v>0</v>
      </c>
      <c r="T622" s="203">
        <v>0</v>
      </c>
      <c r="U622" s="203">
        <v>0</v>
      </c>
      <c r="V622" s="203">
        <v>0.1</v>
      </c>
      <c r="W622" s="203">
        <v>0.3</v>
      </c>
      <c r="X622" s="203">
        <v>0.3</v>
      </c>
      <c r="Y622" s="226">
        <v>565.88</v>
      </c>
      <c r="Z622" s="222">
        <f t="shared" si="247"/>
        <v>0</v>
      </c>
      <c r="AA622" s="222">
        <f t="shared" si="248"/>
        <v>0</v>
      </c>
      <c r="AB622" s="222">
        <f t="shared" si="249"/>
        <v>0</v>
      </c>
      <c r="AC622" s="222">
        <f t="shared" si="250"/>
        <v>56.588000000000001</v>
      </c>
      <c r="AD622" s="222">
        <f t="shared" si="251"/>
        <v>181.08160000000001</v>
      </c>
      <c r="AE622" s="222">
        <f t="shared" si="252"/>
        <v>0</v>
      </c>
      <c r="AF622" s="222">
        <f t="shared" si="259"/>
        <v>0</v>
      </c>
      <c r="AG622" s="222">
        <f t="shared" si="260"/>
        <v>0</v>
      </c>
      <c r="AH622" s="222">
        <f t="shared" si="261"/>
        <v>0</v>
      </c>
      <c r="AI622" s="222">
        <f t="shared" si="262"/>
        <v>56.588000000000001</v>
      </c>
      <c r="AJ622" s="222">
        <f t="shared" si="263"/>
        <v>181.08160000000001</v>
      </c>
      <c r="AK622" s="222">
        <f t="shared" si="264"/>
        <v>181.08160000000001</v>
      </c>
      <c r="AL622" s="256">
        <f t="shared" si="271"/>
        <v>0</v>
      </c>
      <c r="AM622" s="256">
        <f t="shared" si="272"/>
        <v>0</v>
      </c>
      <c r="AN622" s="256">
        <f t="shared" si="273"/>
        <v>0</v>
      </c>
      <c r="AO622" s="256">
        <f t="shared" si="274"/>
        <v>56.588000000000001</v>
      </c>
      <c r="AP622" s="256">
        <f t="shared" si="275"/>
        <v>169.76399999999998</v>
      </c>
      <c r="AQ622" s="222">
        <f t="shared" si="276"/>
        <v>169.76399999999998</v>
      </c>
      <c r="AR622" s="86"/>
    </row>
    <row r="623" spans="1:44" s="34" customFormat="1" ht="24.75" customHeight="1" x14ac:dyDescent="0.25">
      <c r="A623" s="24">
        <v>3187172410</v>
      </c>
      <c r="B623" s="25" t="s">
        <v>311</v>
      </c>
      <c r="C623" s="33" t="s">
        <v>2422</v>
      </c>
      <c r="D623" s="14"/>
      <c r="E623" s="14"/>
      <c r="F623" s="140" t="s">
        <v>1824</v>
      </c>
      <c r="G623" s="135">
        <v>0</v>
      </c>
      <c r="H623" s="135">
        <v>0</v>
      </c>
      <c r="I623" s="135">
        <v>0</v>
      </c>
      <c r="J623" s="135">
        <v>7.0000000000000007E-2</v>
      </c>
      <c r="K623" s="135">
        <v>0.21</v>
      </c>
      <c r="L623" s="146">
        <v>0</v>
      </c>
      <c r="M623" s="203">
        <v>0</v>
      </c>
      <c r="N623" s="203">
        <v>0</v>
      </c>
      <c r="O623" s="203">
        <v>0</v>
      </c>
      <c r="P623" s="203">
        <v>7.0000000000000007E-2</v>
      </c>
      <c r="Q623" s="203">
        <v>0.2</v>
      </c>
      <c r="R623" s="203">
        <v>0.21</v>
      </c>
      <c r="S623" s="203">
        <v>0</v>
      </c>
      <c r="T623" s="203">
        <v>0</v>
      </c>
      <c r="U623" s="203">
        <v>0</v>
      </c>
      <c r="V623" s="203">
        <v>7.0000000000000007E-2</v>
      </c>
      <c r="W623" s="203">
        <v>0.2</v>
      </c>
      <c r="X623" s="203">
        <v>0.2</v>
      </c>
      <c r="Y623" s="226">
        <v>189.82</v>
      </c>
      <c r="Z623" s="222">
        <f>Y623*G623</f>
        <v>0</v>
      </c>
      <c r="AA623" s="222">
        <f>Y623*H623</f>
        <v>0</v>
      </c>
      <c r="AB623" s="222">
        <f>Y623*I623</f>
        <v>0</v>
      </c>
      <c r="AC623" s="222">
        <f>Y623*J623</f>
        <v>13.287400000000002</v>
      </c>
      <c r="AD623" s="222">
        <f>Y623*K623</f>
        <v>39.862199999999994</v>
      </c>
      <c r="AE623" s="222">
        <f>Y623*L623</f>
        <v>0</v>
      </c>
      <c r="AF623" s="222">
        <f>Y623*M623</f>
        <v>0</v>
      </c>
      <c r="AG623" s="222">
        <f>Y623*N623</f>
        <v>0</v>
      </c>
      <c r="AH623" s="222">
        <f>Y623*O623</f>
        <v>0</v>
      </c>
      <c r="AI623" s="222">
        <f>Y623*P623</f>
        <v>13.287400000000002</v>
      </c>
      <c r="AJ623" s="222">
        <f>Y623*Q623</f>
        <v>37.963999999999999</v>
      </c>
      <c r="AK623" s="222">
        <f>Y623*R623</f>
        <v>39.862199999999994</v>
      </c>
      <c r="AL623" s="256">
        <f t="shared" si="271"/>
        <v>0</v>
      </c>
      <c r="AM623" s="256">
        <f t="shared" si="272"/>
        <v>0</v>
      </c>
      <c r="AN623" s="256">
        <f t="shared" si="273"/>
        <v>0</v>
      </c>
      <c r="AO623" s="256">
        <f t="shared" si="274"/>
        <v>13.287400000000002</v>
      </c>
      <c r="AP623" s="256">
        <f t="shared" si="275"/>
        <v>37.963999999999999</v>
      </c>
      <c r="AQ623" s="222">
        <f t="shared" si="276"/>
        <v>37.963999999999999</v>
      </c>
      <c r="AR623" s="169"/>
    </row>
    <row r="624" spans="1:44" s="34" customFormat="1" ht="24.75" customHeight="1" x14ac:dyDescent="0.25">
      <c r="A624" s="24">
        <v>3129004847</v>
      </c>
      <c r="B624" s="32" t="s">
        <v>1227</v>
      </c>
      <c r="C624" s="33" t="s">
        <v>2423</v>
      </c>
      <c r="D624" s="14"/>
      <c r="E624" s="14"/>
      <c r="F624" s="14" t="s">
        <v>1824</v>
      </c>
      <c r="G624" s="135">
        <v>0</v>
      </c>
      <c r="H624" s="135">
        <v>0</v>
      </c>
      <c r="I624" s="135">
        <v>0</v>
      </c>
      <c r="J624" s="135">
        <v>0.08</v>
      </c>
      <c r="K624" s="135">
        <v>0.24</v>
      </c>
      <c r="L624" s="146">
        <v>0</v>
      </c>
      <c r="M624" s="27">
        <v>0</v>
      </c>
      <c r="N624" s="27">
        <v>0</v>
      </c>
      <c r="O624" s="27">
        <v>0</v>
      </c>
      <c r="P624" s="27">
        <v>0.08</v>
      </c>
      <c r="Q624" s="27">
        <v>0.24</v>
      </c>
      <c r="R624" s="148">
        <v>0.24</v>
      </c>
      <c r="S624" s="27">
        <v>0</v>
      </c>
      <c r="T624" s="27">
        <v>0</v>
      </c>
      <c r="U624" s="27">
        <v>0</v>
      </c>
      <c r="V624" s="27">
        <v>0.08</v>
      </c>
      <c r="W624" s="27">
        <v>0.2</v>
      </c>
      <c r="X624" s="27">
        <v>0.2</v>
      </c>
      <c r="Y624" s="222">
        <v>293.76</v>
      </c>
      <c r="Z624" s="222">
        <f>Y624*G624</f>
        <v>0</v>
      </c>
      <c r="AA624" s="222">
        <f>Y624*H624</f>
        <v>0</v>
      </c>
      <c r="AB624" s="222">
        <f>Y624*I624</f>
        <v>0</v>
      </c>
      <c r="AC624" s="222">
        <f>Y624*J624</f>
        <v>23.500799999999998</v>
      </c>
      <c r="AD624" s="222">
        <f>Y624*K624</f>
        <v>70.502399999999994</v>
      </c>
      <c r="AE624" s="222">
        <f>Y624*L624</f>
        <v>0</v>
      </c>
      <c r="AF624" s="222">
        <f>Y624*M624</f>
        <v>0</v>
      </c>
      <c r="AG624" s="222">
        <f>Y624*N624</f>
        <v>0</v>
      </c>
      <c r="AH624" s="222">
        <f>Y624*O624</f>
        <v>0</v>
      </c>
      <c r="AI624" s="222">
        <f>Y624*P624</f>
        <v>23.500799999999998</v>
      </c>
      <c r="AJ624" s="222">
        <f>Y624*Q624</f>
        <v>70.502399999999994</v>
      </c>
      <c r="AK624" s="222">
        <f>Y624*R624</f>
        <v>70.502399999999994</v>
      </c>
      <c r="AL624" s="5">
        <f t="shared" si="271"/>
        <v>0</v>
      </c>
      <c r="AM624" s="5">
        <f t="shared" si="272"/>
        <v>0</v>
      </c>
      <c r="AN624" s="5">
        <f t="shared" si="273"/>
        <v>0</v>
      </c>
      <c r="AO624" s="5">
        <f t="shared" si="274"/>
        <v>23.500799999999998</v>
      </c>
      <c r="AP624" s="5">
        <f t="shared" si="275"/>
        <v>58.752000000000002</v>
      </c>
      <c r="AQ624" s="221">
        <f t="shared" si="276"/>
        <v>58.752000000000002</v>
      </c>
      <c r="AR624" s="169"/>
    </row>
    <row r="625" spans="1:44" s="22" customFormat="1" ht="24.75" customHeight="1" x14ac:dyDescent="0.25">
      <c r="A625" s="24" t="s">
        <v>2420</v>
      </c>
      <c r="B625" s="25" t="s">
        <v>934</v>
      </c>
      <c r="C625" s="14" t="s">
        <v>832</v>
      </c>
      <c r="D625" s="14"/>
      <c r="E625" s="14"/>
      <c r="F625" s="140" t="s">
        <v>1824</v>
      </c>
      <c r="G625" s="135">
        <v>0</v>
      </c>
      <c r="H625" s="135">
        <v>0</v>
      </c>
      <c r="I625" s="135">
        <v>0</v>
      </c>
      <c r="J625" s="135">
        <v>5.0000000000000001E-3</v>
      </c>
      <c r="K625" s="93">
        <v>2.5000000000000001E-2</v>
      </c>
      <c r="L625" s="146">
        <v>0</v>
      </c>
      <c r="M625" s="144">
        <v>0</v>
      </c>
      <c r="N625" s="144">
        <v>0</v>
      </c>
      <c r="O625" s="144">
        <v>0</v>
      </c>
      <c r="P625" s="144">
        <v>0</v>
      </c>
      <c r="Q625" s="144">
        <v>0.02</v>
      </c>
      <c r="R625" s="144">
        <v>0.02</v>
      </c>
      <c r="S625" s="144">
        <v>0</v>
      </c>
      <c r="T625" s="144">
        <v>0</v>
      </c>
      <c r="U625" s="144">
        <v>0</v>
      </c>
      <c r="V625" s="144">
        <v>0</v>
      </c>
      <c r="W625" s="144">
        <v>0.01</v>
      </c>
      <c r="X625" s="144">
        <v>0.01</v>
      </c>
      <c r="Y625" s="226">
        <v>6620</v>
      </c>
      <c r="Z625" s="222">
        <f t="shared" ref="Z625:Z686" si="277">Y625*G625</f>
        <v>0</v>
      </c>
      <c r="AA625" s="222">
        <f t="shared" ref="AA625:AA686" si="278">Y625*H625</f>
        <v>0</v>
      </c>
      <c r="AB625" s="222">
        <f t="shared" ref="AB625:AB686" si="279">Y625*I625</f>
        <v>0</v>
      </c>
      <c r="AC625" s="222">
        <f t="shared" ref="AC625:AC686" si="280">Y625*J625</f>
        <v>33.1</v>
      </c>
      <c r="AD625" s="222">
        <f t="shared" ref="AD625:AD686" si="281">Y625*K625</f>
        <v>165.5</v>
      </c>
      <c r="AE625" s="222">
        <f t="shared" ref="AE625:AE686" si="282">Y625*L625</f>
        <v>0</v>
      </c>
      <c r="AF625" s="222">
        <f t="shared" si="259"/>
        <v>0</v>
      </c>
      <c r="AG625" s="222">
        <f t="shared" si="260"/>
        <v>0</v>
      </c>
      <c r="AH625" s="222">
        <f t="shared" si="261"/>
        <v>0</v>
      </c>
      <c r="AI625" s="222">
        <f t="shared" si="262"/>
        <v>0</v>
      </c>
      <c r="AJ625" s="222">
        <f t="shared" si="263"/>
        <v>132.4</v>
      </c>
      <c r="AK625" s="222">
        <f t="shared" si="264"/>
        <v>132.4</v>
      </c>
      <c r="AL625" s="256">
        <f t="shared" si="271"/>
        <v>0</v>
      </c>
      <c r="AM625" s="256">
        <f t="shared" si="272"/>
        <v>0</v>
      </c>
      <c r="AN625" s="256">
        <f t="shared" si="273"/>
        <v>0</v>
      </c>
      <c r="AO625" s="256">
        <f t="shared" si="274"/>
        <v>0</v>
      </c>
      <c r="AP625" s="256">
        <f t="shared" si="275"/>
        <v>66.2</v>
      </c>
      <c r="AQ625" s="222">
        <f t="shared" si="276"/>
        <v>66.2</v>
      </c>
      <c r="AR625" s="86"/>
    </row>
    <row r="626" spans="1:44" s="22" customFormat="1" ht="24.75" customHeight="1" x14ac:dyDescent="0.25">
      <c r="A626" s="24">
        <v>3187171044</v>
      </c>
      <c r="B626" s="25" t="s">
        <v>935</v>
      </c>
      <c r="C626" s="14" t="s">
        <v>833</v>
      </c>
      <c r="D626" s="14"/>
      <c r="E626" s="14"/>
      <c r="F626" s="140" t="s">
        <v>1824</v>
      </c>
      <c r="G626" s="135">
        <v>0</v>
      </c>
      <c r="H626" s="135">
        <v>0</v>
      </c>
      <c r="I626" s="135">
        <v>0</v>
      </c>
      <c r="J626" s="135">
        <v>5.0000000000000001E-3</v>
      </c>
      <c r="K626" s="93">
        <v>2.5000000000000001E-2</v>
      </c>
      <c r="L626" s="146">
        <v>0</v>
      </c>
      <c r="M626" s="203">
        <v>0</v>
      </c>
      <c r="N626" s="203">
        <v>0</v>
      </c>
      <c r="O626" s="203">
        <v>0</v>
      </c>
      <c r="P626" s="203">
        <v>0</v>
      </c>
      <c r="Q626" s="203">
        <v>0.02</v>
      </c>
      <c r="R626" s="203">
        <v>0.02</v>
      </c>
      <c r="S626" s="203">
        <v>0</v>
      </c>
      <c r="T626" s="203">
        <v>0</v>
      </c>
      <c r="U626" s="203">
        <v>0</v>
      </c>
      <c r="V626" s="203">
        <v>0</v>
      </c>
      <c r="W626" s="203">
        <v>0.01</v>
      </c>
      <c r="X626" s="203">
        <v>0.01</v>
      </c>
      <c r="Y626" s="226">
        <v>4708.0600000000004</v>
      </c>
      <c r="Z626" s="222">
        <f t="shared" si="277"/>
        <v>0</v>
      </c>
      <c r="AA626" s="222">
        <f t="shared" si="278"/>
        <v>0</v>
      </c>
      <c r="AB626" s="222">
        <f t="shared" si="279"/>
        <v>0</v>
      </c>
      <c r="AC626" s="222">
        <f t="shared" si="280"/>
        <v>23.540300000000002</v>
      </c>
      <c r="AD626" s="222">
        <f t="shared" si="281"/>
        <v>117.70150000000001</v>
      </c>
      <c r="AE626" s="222">
        <f t="shared" si="282"/>
        <v>0</v>
      </c>
      <c r="AF626" s="222">
        <f t="shared" si="259"/>
        <v>0</v>
      </c>
      <c r="AG626" s="222">
        <f t="shared" si="260"/>
        <v>0</v>
      </c>
      <c r="AH626" s="222">
        <f t="shared" si="261"/>
        <v>0</v>
      </c>
      <c r="AI626" s="222">
        <f t="shared" si="262"/>
        <v>0</v>
      </c>
      <c r="AJ626" s="222">
        <f t="shared" si="263"/>
        <v>94.161200000000008</v>
      </c>
      <c r="AK626" s="222">
        <f t="shared" si="264"/>
        <v>94.161200000000008</v>
      </c>
      <c r="AL626" s="256">
        <f t="shared" si="271"/>
        <v>0</v>
      </c>
      <c r="AM626" s="256">
        <f t="shared" si="272"/>
        <v>0</v>
      </c>
      <c r="AN626" s="256">
        <f t="shared" si="273"/>
        <v>0</v>
      </c>
      <c r="AO626" s="256">
        <f t="shared" si="274"/>
        <v>0</v>
      </c>
      <c r="AP626" s="256">
        <f t="shared" si="275"/>
        <v>47.080600000000004</v>
      </c>
      <c r="AQ626" s="222">
        <f t="shared" si="276"/>
        <v>47.080600000000004</v>
      </c>
      <c r="AR626" s="86"/>
    </row>
    <row r="627" spans="1:44" s="34" customFormat="1" ht="24.75" customHeight="1" x14ac:dyDescent="0.25">
      <c r="A627" s="24"/>
      <c r="B627" s="268" t="s">
        <v>299</v>
      </c>
      <c r="C627" s="267" t="s">
        <v>300</v>
      </c>
      <c r="D627" s="14"/>
      <c r="E627" s="14"/>
      <c r="F627" s="14" t="s">
        <v>1824</v>
      </c>
      <c r="G627" s="135">
        <v>0</v>
      </c>
      <c r="H627" s="135">
        <v>0</v>
      </c>
      <c r="I627" s="135">
        <v>0</v>
      </c>
      <c r="J627" s="135">
        <v>0.04</v>
      </c>
      <c r="K627" s="135">
        <v>0.15</v>
      </c>
      <c r="L627" s="146">
        <v>0</v>
      </c>
      <c r="M627" s="146">
        <v>0</v>
      </c>
      <c r="N627" s="146">
        <v>0</v>
      </c>
      <c r="O627" s="146">
        <v>0</v>
      </c>
      <c r="P627" s="146">
        <v>0</v>
      </c>
      <c r="Q627" s="146">
        <v>0</v>
      </c>
      <c r="R627" s="146">
        <v>0</v>
      </c>
      <c r="S627" s="146">
        <v>0</v>
      </c>
      <c r="T627" s="146">
        <v>0</v>
      </c>
      <c r="U627" s="146">
        <v>0</v>
      </c>
      <c r="V627" s="146">
        <v>0</v>
      </c>
      <c r="W627" s="146">
        <v>0</v>
      </c>
      <c r="X627" s="146">
        <v>0</v>
      </c>
      <c r="Y627" s="222">
        <v>835.28</v>
      </c>
      <c r="Z627" s="222">
        <f t="shared" si="277"/>
        <v>0</v>
      </c>
      <c r="AA627" s="222">
        <f t="shared" si="278"/>
        <v>0</v>
      </c>
      <c r="AB627" s="222">
        <f t="shared" si="279"/>
        <v>0</v>
      </c>
      <c r="AC627" s="222">
        <f t="shared" si="280"/>
        <v>33.411200000000001</v>
      </c>
      <c r="AD627" s="222">
        <f t="shared" si="281"/>
        <v>125.29199999999999</v>
      </c>
      <c r="AE627" s="222">
        <f t="shared" si="282"/>
        <v>0</v>
      </c>
      <c r="AF627" s="222">
        <f t="shared" si="259"/>
        <v>0</v>
      </c>
      <c r="AG627" s="222">
        <f t="shared" si="260"/>
        <v>0</v>
      </c>
      <c r="AH627" s="222">
        <f t="shared" si="261"/>
        <v>0</v>
      </c>
      <c r="AI627" s="222">
        <f t="shared" si="262"/>
        <v>0</v>
      </c>
      <c r="AJ627" s="222">
        <f t="shared" si="263"/>
        <v>0</v>
      </c>
      <c r="AK627" s="222">
        <f t="shared" si="264"/>
        <v>0</v>
      </c>
      <c r="AL627" s="5">
        <f t="shared" si="271"/>
        <v>0</v>
      </c>
      <c r="AM627" s="5">
        <f t="shared" si="272"/>
        <v>0</v>
      </c>
      <c r="AN627" s="5">
        <f t="shared" si="273"/>
        <v>0</v>
      </c>
      <c r="AO627" s="5">
        <f t="shared" si="274"/>
        <v>0</v>
      </c>
      <c r="AP627" s="5">
        <f t="shared" si="275"/>
        <v>0</v>
      </c>
      <c r="AQ627" s="221">
        <f t="shared" si="276"/>
        <v>0</v>
      </c>
      <c r="AR627" s="169"/>
    </row>
    <row r="628" spans="1:44" s="30" customFormat="1" ht="24.75" customHeight="1" x14ac:dyDescent="0.25">
      <c r="A628" s="51"/>
      <c r="B628" s="202" t="s">
        <v>2392</v>
      </c>
      <c r="C628" s="29"/>
      <c r="D628" s="29"/>
      <c r="E628" s="29"/>
      <c r="F628" s="29"/>
      <c r="G628" s="29"/>
      <c r="H628" s="29"/>
      <c r="I628" s="29"/>
      <c r="J628" s="29"/>
      <c r="K628" s="29"/>
      <c r="L628" s="146"/>
      <c r="M628" s="29"/>
      <c r="N628" s="29"/>
      <c r="O628" s="29"/>
      <c r="P628" s="29"/>
      <c r="Q628" s="29"/>
      <c r="R628" s="148"/>
      <c r="S628" s="29"/>
      <c r="T628" s="29"/>
      <c r="U628" s="29"/>
      <c r="V628" s="29"/>
      <c r="W628" s="29"/>
      <c r="X628" s="148"/>
      <c r="Y628" s="234"/>
      <c r="Z628" s="222">
        <f t="shared" si="277"/>
        <v>0</v>
      </c>
      <c r="AA628" s="222">
        <f t="shared" si="278"/>
        <v>0</v>
      </c>
      <c r="AB628" s="222">
        <f t="shared" si="279"/>
        <v>0</v>
      </c>
      <c r="AC628" s="222">
        <f t="shared" si="280"/>
        <v>0</v>
      </c>
      <c r="AD628" s="222">
        <f t="shared" si="281"/>
        <v>0</v>
      </c>
      <c r="AE628" s="222">
        <f t="shared" si="282"/>
        <v>0</v>
      </c>
      <c r="AF628" s="222">
        <f t="shared" si="259"/>
        <v>0</v>
      </c>
      <c r="AG628" s="222">
        <f t="shared" si="260"/>
        <v>0</v>
      </c>
      <c r="AH628" s="222">
        <f t="shared" si="261"/>
        <v>0</v>
      </c>
      <c r="AI628" s="222">
        <f t="shared" si="262"/>
        <v>0</v>
      </c>
      <c r="AJ628" s="222">
        <f t="shared" si="263"/>
        <v>0</v>
      </c>
      <c r="AK628" s="222">
        <f t="shared" si="264"/>
        <v>0</v>
      </c>
      <c r="AL628" s="5"/>
      <c r="AM628" s="5"/>
      <c r="AN628" s="5"/>
      <c r="AO628" s="5"/>
      <c r="AP628" s="5"/>
      <c r="AQ628" s="221"/>
      <c r="AR628" s="168"/>
    </row>
    <row r="629" spans="1:44" s="34" customFormat="1" ht="24.75" customHeight="1" x14ac:dyDescent="0.25">
      <c r="A629" s="24">
        <v>3187171443</v>
      </c>
      <c r="B629" s="32" t="s">
        <v>1229</v>
      </c>
      <c r="C629" s="33" t="s">
        <v>841</v>
      </c>
      <c r="D629" s="14"/>
      <c r="E629" s="14"/>
      <c r="F629" s="14" t="s">
        <v>1824</v>
      </c>
      <c r="G629" s="135">
        <v>0</v>
      </c>
      <c r="H629" s="135">
        <v>0</v>
      </c>
      <c r="I629" s="135">
        <v>0</v>
      </c>
      <c r="J629" s="135">
        <v>0</v>
      </c>
      <c r="K629" s="135">
        <v>0.03</v>
      </c>
      <c r="L629" s="146">
        <v>0</v>
      </c>
      <c r="M629" s="27">
        <v>0</v>
      </c>
      <c r="N629" s="27">
        <v>0</v>
      </c>
      <c r="O629" s="27">
        <v>0</v>
      </c>
      <c r="P629" s="27">
        <v>0</v>
      </c>
      <c r="Q629" s="27">
        <v>0.02</v>
      </c>
      <c r="R629" s="148">
        <v>0.03</v>
      </c>
      <c r="S629" s="27">
        <v>0</v>
      </c>
      <c r="T629" s="27">
        <v>0</v>
      </c>
      <c r="U629" s="27">
        <v>0</v>
      </c>
      <c r="V629" s="27">
        <v>0</v>
      </c>
      <c r="W629" s="27">
        <v>0.02</v>
      </c>
      <c r="X629" s="27">
        <v>0.02</v>
      </c>
      <c r="Y629" s="222">
        <v>6288</v>
      </c>
      <c r="Z629" s="222">
        <f t="shared" ref="Z629:Z634" si="283">Y629*G629</f>
        <v>0</v>
      </c>
      <c r="AA629" s="222">
        <f t="shared" ref="AA629:AA634" si="284">Y629*H629</f>
        <v>0</v>
      </c>
      <c r="AB629" s="222">
        <f t="shared" ref="AB629:AB634" si="285">Y629*I629</f>
        <v>0</v>
      </c>
      <c r="AC629" s="222">
        <f t="shared" ref="AC629:AC634" si="286">Y629*J629</f>
        <v>0</v>
      </c>
      <c r="AD629" s="222">
        <f t="shared" ref="AD629:AD634" si="287">Y629*K629</f>
        <v>188.64</v>
      </c>
      <c r="AE629" s="222">
        <f t="shared" ref="AE629:AE634" si="288">Y629*L629</f>
        <v>0</v>
      </c>
      <c r="AF629" s="222">
        <f t="shared" ref="AF629:AF634" si="289">Y629*M629</f>
        <v>0</v>
      </c>
      <c r="AG629" s="222">
        <f t="shared" ref="AG629:AG634" si="290">Y629*N629</f>
        <v>0</v>
      </c>
      <c r="AH629" s="222">
        <f t="shared" ref="AH629:AH634" si="291">Y629*O629</f>
        <v>0</v>
      </c>
      <c r="AI629" s="222">
        <f t="shared" ref="AI629:AI634" si="292">Y629*P629</f>
        <v>0</v>
      </c>
      <c r="AJ629" s="222">
        <f t="shared" ref="AJ629:AJ634" si="293">Y629*Q629</f>
        <v>125.76</v>
      </c>
      <c r="AK629" s="222">
        <f t="shared" ref="AK629:AK634" si="294">Y629*R629</f>
        <v>188.64</v>
      </c>
      <c r="AL629" s="5">
        <f t="shared" ref="AL629:AL644" si="295">Y629*S629</f>
        <v>0</v>
      </c>
      <c r="AM629" s="5">
        <f t="shared" ref="AM629:AM644" si="296">Y629*T629</f>
        <v>0</v>
      </c>
      <c r="AN629" s="5">
        <f t="shared" ref="AN629:AN644" si="297">Y629*U629</f>
        <v>0</v>
      </c>
      <c r="AO629" s="5">
        <f t="shared" ref="AO629:AO644" si="298">Y629*V629</f>
        <v>0</v>
      </c>
      <c r="AP629" s="5">
        <f t="shared" ref="AP629:AP644" si="299">Y629*W629</f>
        <v>125.76</v>
      </c>
      <c r="AQ629" s="221">
        <f t="shared" ref="AQ629:AQ644" si="300">Y629*X629</f>
        <v>125.76</v>
      </c>
      <c r="AR629" s="169"/>
    </row>
    <row r="630" spans="1:44" s="34" customFormat="1" ht="24.75" customHeight="1" x14ac:dyDescent="0.25">
      <c r="A630" s="24">
        <v>3187172311</v>
      </c>
      <c r="B630" s="32" t="s">
        <v>1230</v>
      </c>
      <c r="C630" s="33" t="s">
        <v>842</v>
      </c>
      <c r="D630" s="14"/>
      <c r="E630" s="14"/>
      <c r="F630" s="14" t="s">
        <v>1824</v>
      </c>
      <c r="G630" s="135">
        <v>0</v>
      </c>
      <c r="H630" s="135">
        <v>0</v>
      </c>
      <c r="I630" s="135">
        <v>0</v>
      </c>
      <c r="J630" s="135">
        <v>0</v>
      </c>
      <c r="K630" s="135">
        <v>2.5000000000000001E-2</v>
      </c>
      <c r="L630" s="146">
        <v>0</v>
      </c>
      <c r="M630" s="27">
        <v>0</v>
      </c>
      <c r="N630" s="27">
        <v>0</v>
      </c>
      <c r="O630" s="27">
        <v>0</v>
      </c>
      <c r="P630" s="27">
        <v>0</v>
      </c>
      <c r="Q630" s="27">
        <v>2.5000000000000001E-2</v>
      </c>
      <c r="R630" s="148">
        <v>2.5000000000000001E-2</v>
      </c>
      <c r="S630" s="27">
        <v>0</v>
      </c>
      <c r="T630" s="27">
        <v>0</v>
      </c>
      <c r="U630" s="27">
        <v>0</v>
      </c>
      <c r="V630" s="27">
        <v>0</v>
      </c>
      <c r="W630" s="27">
        <v>0.02</v>
      </c>
      <c r="X630" s="27">
        <v>0.02</v>
      </c>
      <c r="Y630" s="222">
        <v>4590.24</v>
      </c>
      <c r="Z630" s="222">
        <f t="shared" si="283"/>
        <v>0</v>
      </c>
      <c r="AA630" s="222">
        <f t="shared" si="284"/>
        <v>0</v>
      </c>
      <c r="AB630" s="222">
        <f t="shared" si="285"/>
        <v>0</v>
      </c>
      <c r="AC630" s="222">
        <f t="shared" si="286"/>
        <v>0</v>
      </c>
      <c r="AD630" s="222">
        <f t="shared" si="287"/>
        <v>114.756</v>
      </c>
      <c r="AE630" s="222">
        <f t="shared" si="288"/>
        <v>0</v>
      </c>
      <c r="AF630" s="222">
        <f t="shared" si="289"/>
        <v>0</v>
      </c>
      <c r="AG630" s="222">
        <f t="shared" si="290"/>
        <v>0</v>
      </c>
      <c r="AH630" s="222">
        <f t="shared" si="291"/>
        <v>0</v>
      </c>
      <c r="AI630" s="222">
        <f t="shared" si="292"/>
        <v>0</v>
      </c>
      <c r="AJ630" s="222">
        <f t="shared" si="293"/>
        <v>114.756</v>
      </c>
      <c r="AK630" s="222">
        <f t="shared" si="294"/>
        <v>114.756</v>
      </c>
      <c r="AL630" s="5">
        <f t="shared" si="295"/>
        <v>0</v>
      </c>
      <c r="AM630" s="5">
        <f t="shared" si="296"/>
        <v>0</v>
      </c>
      <c r="AN630" s="5">
        <f t="shared" si="297"/>
        <v>0</v>
      </c>
      <c r="AO630" s="5">
        <f t="shared" si="298"/>
        <v>0</v>
      </c>
      <c r="AP630" s="5">
        <f t="shared" si="299"/>
        <v>91.8048</v>
      </c>
      <c r="AQ630" s="221">
        <f t="shared" si="300"/>
        <v>91.8048</v>
      </c>
      <c r="AR630" s="169"/>
    </row>
    <row r="631" spans="1:44" s="22" customFormat="1" ht="24.75" customHeight="1" x14ac:dyDescent="0.25">
      <c r="A631" s="13">
        <v>2539410051</v>
      </c>
      <c r="B631" s="23" t="s">
        <v>938</v>
      </c>
      <c r="C631" s="13" t="s">
        <v>2417</v>
      </c>
      <c r="D631" s="13"/>
      <c r="E631" s="13" t="s">
        <v>1235</v>
      </c>
      <c r="F631" s="13" t="s">
        <v>1824</v>
      </c>
      <c r="G631" s="135">
        <v>0</v>
      </c>
      <c r="H631" s="135">
        <v>0</v>
      </c>
      <c r="I631" s="135">
        <v>0</v>
      </c>
      <c r="J631" s="135">
        <v>0</v>
      </c>
      <c r="K631" s="135">
        <v>0.05</v>
      </c>
      <c r="L631" s="146">
        <v>0</v>
      </c>
      <c r="M631" s="21">
        <v>0</v>
      </c>
      <c r="N631" s="21">
        <v>0</v>
      </c>
      <c r="O631" s="21">
        <v>0</v>
      </c>
      <c r="P631" s="21">
        <v>0</v>
      </c>
      <c r="Q631" s="21">
        <v>1</v>
      </c>
      <c r="R631" s="146">
        <v>1</v>
      </c>
      <c r="S631" s="21">
        <v>0</v>
      </c>
      <c r="T631" s="21">
        <v>0</v>
      </c>
      <c r="U631" s="21">
        <v>0</v>
      </c>
      <c r="V631" s="21">
        <v>0</v>
      </c>
      <c r="W631" s="21">
        <v>1</v>
      </c>
      <c r="X631" s="146">
        <v>1</v>
      </c>
      <c r="Y631" s="222">
        <v>83.12</v>
      </c>
      <c r="Z631" s="222">
        <f t="shared" si="283"/>
        <v>0</v>
      </c>
      <c r="AA631" s="222">
        <f t="shared" si="284"/>
        <v>0</v>
      </c>
      <c r="AB631" s="222">
        <f t="shared" si="285"/>
        <v>0</v>
      </c>
      <c r="AC631" s="222">
        <f t="shared" si="286"/>
        <v>0</v>
      </c>
      <c r="AD631" s="222">
        <f t="shared" si="287"/>
        <v>4.1560000000000006</v>
      </c>
      <c r="AE631" s="222">
        <f t="shared" si="288"/>
        <v>0</v>
      </c>
      <c r="AF631" s="222">
        <f t="shared" si="289"/>
        <v>0</v>
      </c>
      <c r="AG631" s="222">
        <f t="shared" si="290"/>
        <v>0</v>
      </c>
      <c r="AH631" s="222">
        <f t="shared" si="291"/>
        <v>0</v>
      </c>
      <c r="AI631" s="222">
        <f t="shared" si="292"/>
        <v>0</v>
      </c>
      <c r="AJ631" s="222">
        <f t="shared" si="293"/>
        <v>83.12</v>
      </c>
      <c r="AK631" s="222">
        <f t="shared" si="294"/>
        <v>83.12</v>
      </c>
      <c r="AL631" s="5">
        <f t="shared" si="295"/>
        <v>0</v>
      </c>
      <c r="AM631" s="5">
        <f t="shared" si="296"/>
        <v>0</v>
      </c>
      <c r="AN631" s="5">
        <f t="shared" si="297"/>
        <v>0</v>
      </c>
      <c r="AO631" s="5">
        <f t="shared" si="298"/>
        <v>0</v>
      </c>
      <c r="AP631" s="5">
        <f t="shared" si="299"/>
        <v>83.12</v>
      </c>
      <c r="AQ631" s="221">
        <f t="shared" si="300"/>
        <v>83.12</v>
      </c>
      <c r="AR631" s="86"/>
    </row>
    <row r="632" spans="1:44" s="34" customFormat="1" ht="24.75" customHeight="1" x14ac:dyDescent="0.25">
      <c r="A632" s="24" t="s">
        <v>2281</v>
      </c>
      <c r="B632" s="32" t="s">
        <v>1231</v>
      </c>
      <c r="C632" s="33" t="s">
        <v>843</v>
      </c>
      <c r="D632" s="14"/>
      <c r="E632" s="14"/>
      <c r="F632" s="14" t="s">
        <v>1824</v>
      </c>
      <c r="G632" s="135">
        <v>0</v>
      </c>
      <c r="H632" s="135">
        <v>0</v>
      </c>
      <c r="I632" s="135">
        <v>0</v>
      </c>
      <c r="J632" s="135">
        <v>0</v>
      </c>
      <c r="K632" s="135">
        <v>3.5000000000000003E-2</v>
      </c>
      <c r="L632" s="146">
        <v>0</v>
      </c>
      <c r="M632" s="27">
        <v>0</v>
      </c>
      <c r="N632" s="27">
        <v>0</v>
      </c>
      <c r="O632" s="27">
        <v>0</v>
      </c>
      <c r="P632" s="27">
        <v>0</v>
      </c>
      <c r="Q632" s="27">
        <v>3.5000000000000003E-2</v>
      </c>
      <c r="R632" s="148">
        <v>3.5000000000000003E-2</v>
      </c>
      <c r="S632" s="27">
        <v>0</v>
      </c>
      <c r="T632" s="27">
        <v>0</v>
      </c>
      <c r="U632" s="27">
        <v>0</v>
      </c>
      <c r="V632" s="27">
        <v>0</v>
      </c>
      <c r="W632" s="27">
        <v>0.03</v>
      </c>
      <c r="X632" s="27">
        <v>0.03</v>
      </c>
      <c r="Y632" s="222">
        <v>643.79999999999995</v>
      </c>
      <c r="Z632" s="222">
        <f t="shared" si="283"/>
        <v>0</v>
      </c>
      <c r="AA632" s="222">
        <f t="shared" si="284"/>
        <v>0</v>
      </c>
      <c r="AB632" s="222">
        <f t="shared" si="285"/>
        <v>0</v>
      </c>
      <c r="AC632" s="222">
        <f t="shared" si="286"/>
        <v>0</v>
      </c>
      <c r="AD632" s="222">
        <f t="shared" si="287"/>
        <v>22.533000000000001</v>
      </c>
      <c r="AE632" s="222">
        <f t="shared" si="288"/>
        <v>0</v>
      </c>
      <c r="AF632" s="222">
        <f t="shared" si="289"/>
        <v>0</v>
      </c>
      <c r="AG632" s="222">
        <f t="shared" si="290"/>
        <v>0</v>
      </c>
      <c r="AH632" s="222">
        <f t="shared" si="291"/>
        <v>0</v>
      </c>
      <c r="AI632" s="222">
        <f t="shared" si="292"/>
        <v>0</v>
      </c>
      <c r="AJ632" s="222">
        <f t="shared" si="293"/>
        <v>22.533000000000001</v>
      </c>
      <c r="AK632" s="222">
        <f t="shared" si="294"/>
        <v>22.533000000000001</v>
      </c>
      <c r="AL632" s="5">
        <f t="shared" si="295"/>
        <v>0</v>
      </c>
      <c r="AM632" s="5">
        <f t="shared" si="296"/>
        <v>0</v>
      </c>
      <c r="AN632" s="5">
        <f t="shared" si="297"/>
        <v>0</v>
      </c>
      <c r="AO632" s="5">
        <f t="shared" si="298"/>
        <v>0</v>
      </c>
      <c r="AP632" s="5">
        <f t="shared" si="299"/>
        <v>19.313999999999997</v>
      </c>
      <c r="AQ632" s="221">
        <f t="shared" si="300"/>
        <v>19.313999999999997</v>
      </c>
      <c r="AR632" s="169"/>
    </row>
    <row r="633" spans="1:44" s="22" customFormat="1" ht="24.75" customHeight="1" x14ac:dyDescent="0.25">
      <c r="A633" s="24" t="s">
        <v>94</v>
      </c>
      <c r="B633" s="25" t="s">
        <v>1307</v>
      </c>
      <c r="C633" s="14" t="s">
        <v>846</v>
      </c>
      <c r="D633" s="14"/>
      <c r="E633" s="14"/>
      <c r="F633" s="14" t="s">
        <v>1824</v>
      </c>
      <c r="G633" s="27">
        <v>0</v>
      </c>
      <c r="H633" s="27">
        <v>0</v>
      </c>
      <c r="I633" s="27">
        <v>3.5000000000000003E-2</v>
      </c>
      <c r="J633" s="27">
        <v>0.1</v>
      </c>
      <c r="K633" s="148">
        <v>0.13</v>
      </c>
      <c r="L633" s="148">
        <v>0</v>
      </c>
      <c r="M633" s="27">
        <v>0</v>
      </c>
      <c r="N633" s="27">
        <v>0</v>
      </c>
      <c r="O633" s="27">
        <v>0</v>
      </c>
      <c r="P633" s="27">
        <v>3.5000000000000003E-2</v>
      </c>
      <c r="Q633" s="27">
        <v>0.1</v>
      </c>
      <c r="R633" s="148">
        <v>0.13</v>
      </c>
      <c r="S633" s="27">
        <v>0</v>
      </c>
      <c r="T633" s="27">
        <v>0</v>
      </c>
      <c r="U633" s="27">
        <v>0</v>
      </c>
      <c r="V633" s="27">
        <v>3.5000000000000003E-2</v>
      </c>
      <c r="W633" s="27">
        <v>0.1</v>
      </c>
      <c r="X633" s="27">
        <v>0.1</v>
      </c>
      <c r="Y633" s="222">
        <v>84.01</v>
      </c>
      <c r="Z633" s="222">
        <f t="shared" si="283"/>
        <v>0</v>
      </c>
      <c r="AA633" s="222">
        <f t="shared" si="284"/>
        <v>0</v>
      </c>
      <c r="AB633" s="222">
        <f t="shared" si="285"/>
        <v>2.9403500000000005</v>
      </c>
      <c r="AC633" s="222">
        <f t="shared" si="286"/>
        <v>8.4010000000000016</v>
      </c>
      <c r="AD633" s="222">
        <f t="shared" si="287"/>
        <v>10.9213</v>
      </c>
      <c r="AE633" s="222">
        <f t="shared" si="288"/>
        <v>0</v>
      </c>
      <c r="AF633" s="222">
        <f t="shared" si="289"/>
        <v>0</v>
      </c>
      <c r="AG633" s="222">
        <f t="shared" si="290"/>
        <v>0</v>
      </c>
      <c r="AH633" s="222">
        <f t="shared" si="291"/>
        <v>0</v>
      </c>
      <c r="AI633" s="222">
        <f t="shared" si="292"/>
        <v>2.9403500000000005</v>
      </c>
      <c r="AJ633" s="222">
        <f t="shared" si="293"/>
        <v>8.4010000000000016</v>
      </c>
      <c r="AK633" s="222">
        <f t="shared" si="294"/>
        <v>10.9213</v>
      </c>
      <c r="AL633" s="5">
        <f t="shared" si="295"/>
        <v>0</v>
      </c>
      <c r="AM633" s="5">
        <f t="shared" si="296"/>
        <v>0</v>
      </c>
      <c r="AN633" s="5">
        <f t="shared" si="297"/>
        <v>0</v>
      </c>
      <c r="AO633" s="5">
        <f t="shared" si="298"/>
        <v>2.9403500000000005</v>
      </c>
      <c r="AP633" s="5">
        <f t="shared" si="299"/>
        <v>8.4010000000000016</v>
      </c>
      <c r="AQ633" s="221">
        <f t="shared" si="300"/>
        <v>8.4010000000000016</v>
      </c>
      <c r="AR633" s="86"/>
    </row>
    <row r="634" spans="1:44" s="22" customFormat="1" ht="24.75" customHeight="1" x14ac:dyDescent="0.25">
      <c r="A634" s="24">
        <v>3187171195</v>
      </c>
      <c r="B634" s="25" t="s">
        <v>939</v>
      </c>
      <c r="C634" s="14" t="s">
        <v>847</v>
      </c>
      <c r="D634" s="14"/>
      <c r="E634" s="14"/>
      <c r="F634" s="14" t="s">
        <v>1824</v>
      </c>
      <c r="G634" s="27">
        <v>0</v>
      </c>
      <c r="H634" s="27">
        <v>0</v>
      </c>
      <c r="I634" s="27">
        <v>0.08</v>
      </c>
      <c r="J634" s="27">
        <v>0.2</v>
      </c>
      <c r="K634" s="148">
        <v>0.24</v>
      </c>
      <c r="L634" s="148">
        <v>0</v>
      </c>
      <c r="M634" s="27">
        <v>0</v>
      </c>
      <c r="N634" s="27">
        <v>0</v>
      </c>
      <c r="O634" s="27">
        <v>0</v>
      </c>
      <c r="P634" s="27">
        <v>0.08</v>
      </c>
      <c r="Q634" s="27">
        <v>0.2</v>
      </c>
      <c r="R634" s="148">
        <v>0.24</v>
      </c>
      <c r="S634" s="27">
        <v>0</v>
      </c>
      <c r="T634" s="27">
        <v>0</v>
      </c>
      <c r="U634" s="27">
        <v>0</v>
      </c>
      <c r="V634" s="27">
        <v>0.08</v>
      </c>
      <c r="W634" s="27">
        <v>0.1</v>
      </c>
      <c r="X634" s="27">
        <v>0.1</v>
      </c>
      <c r="Y634" s="222">
        <v>97.89</v>
      </c>
      <c r="Z634" s="222">
        <f t="shared" si="283"/>
        <v>0</v>
      </c>
      <c r="AA634" s="222">
        <f t="shared" si="284"/>
        <v>0</v>
      </c>
      <c r="AB634" s="222">
        <f t="shared" si="285"/>
        <v>7.8311999999999999</v>
      </c>
      <c r="AC634" s="222">
        <f t="shared" si="286"/>
        <v>19.578000000000003</v>
      </c>
      <c r="AD634" s="222">
        <f t="shared" si="287"/>
        <v>23.493600000000001</v>
      </c>
      <c r="AE634" s="222">
        <f t="shared" si="288"/>
        <v>0</v>
      </c>
      <c r="AF634" s="222">
        <f t="shared" si="289"/>
        <v>0</v>
      </c>
      <c r="AG634" s="222">
        <f t="shared" si="290"/>
        <v>0</v>
      </c>
      <c r="AH634" s="222">
        <f t="shared" si="291"/>
        <v>0</v>
      </c>
      <c r="AI634" s="222">
        <f t="shared" si="292"/>
        <v>7.8311999999999999</v>
      </c>
      <c r="AJ634" s="222">
        <f t="shared" si="293"/>
        <v>19.578000000000003</v>
      </c>
      <c r="AK634" s="222">
        <f t="shared" si="294"/>
        <v>23.493600000000001</v>
      </c>
      <c r="AL634" s="5">
        <f>Y634*S634</f>
        <v>0</v>
      </c>
      <c r="AM634" s="5">
        <f>Y634*T634</f>
        <v>0</v>
      </c>
      <c r="AN634" s="5">
        <f>Y634*U634</f>
        <v>0</v>
      </c>
      <c r="AO634" s="5">
        <f>Y634*V634</f>
        <v>7.8311999999999999</v>
      </c>
      <c r="AP634" s="5">
        <f>Y634*W634</f>
        <v>9.7890000000000015</v>
      </c>
      <c r="AQ634" s="221">
        <f>Y634*X634</f>
        <v>9.7890000000000015</v>
      </c>
      <c r="AR634" s="86"/>
    </row>
    <row r="635" spans="1:44" s="22" customFormat="1" ht="24.75" customHeight="1" x14ac:dyDescent="0.25">
      <c r="A635" s="24">
        <v>3187171292</v>
      </c>
      <c r="B635" s="25" t="s">
        <v>1231</v>
      </c>
      <c r="C635" s="14" t="s">
        <v>936</v>
      </c>
      <c r="D635" s="14"/>
      <c r="E635" s="14"/>
      <c r="F635" s="14" t="s">
        <v>1824</v>
      </c>
      <c r="G635" s="135">
        <v>0</v>
      </c>
      <c r="H635" s="135">
        <v>0</v>
      </c>
      <c r="I635" s="135">
        <v>0</v>
      </c>
      <c r="J635" s="135">
        <v>0.03</v>
      </c>
      <c r="K635" s="135">
        <v>7.0000000000000007E-2</v>
      </c>
      <c r="L635" s="146">
        <v>0</v>
      </c>
      <c r="M635" s="27">
        <v>0</v>
      </c>
      <c r="N635" s="27">
        <v>0</v>
      </c>
      <c r="O635" s="27">
        <v>0</v>
      </c>
      <c r="P635" s="27">
        <v>0.03</v>
      </c>
      <c r="Q635" s="27">
        <v>0.05</v>
      </c>
      <c r="R635" s="148">
        <v>7.0000000000000007E-2</v>
      </c>
      <c r="S635" s="27">
        <v>0</v>
      </c>
      <c r="T635" s="27">
        <v>0</v>
      </c>
      <c r="U635" s="27">
        <v>0</v>
      </c>
      <c r="V635" s="27">
        <v>0.03</v>
      </c>
      <c r="W635" s="27">
        <v>0.05</v>
      </c>
      <c r="X635" s="27">
        <v>0.05</v>
      </c>
      <c r="Y635" s="222">
        <v>300</v>
      </c>
      <c r="Z635" s="222">
        <f t="shared" si="277"/>
        <v>0</v>
      </c>
      <c r="AA635" s="222">
        <f t="shared" si="278"/>
        <v>0</v>
      </c>
      <c r="AB635" s="222">
        <f t="shared" si="279"/>
        <v>0</v>
      </c>
      <c r="AC635" s="222">
        <f t="shared" si="280"/>
        <v>9</v>
      </c>
      <c r="AD635" s="222">
        <f t="shared" si="281"/>
        <v>21.000000000000004</v>
      </c>
      <c r="AE635" s="222">
        <f t="shared" si="282"/>
        <v>0</v>
      </c>
      <c r="AF635" s="222">
        <f t="shared" si="259"/>
        <v>0</v>
      </c>
      <c r="AG635" s="222">
        <f t="shared" si="260"/>
        <v>0</v>
      </c>
      <c r="AH635" s="222">
        <f t="shared" si="261"/>
        <v>0</v>
      </c>
      <c r="AI635" s="222">
        <f t="shared" si="262"/>
        <v>9</v>
      </c>
      <c r="AJ635" s="222">
        <f t="shared" si="263"/>
        <v>15</v>
      </c>
      <c r="AK635" s="222">
        <f t="shared" si="264"/>
        <v>21.000000000000004</v>
      </c>
      <c r="AL635" s="5">
        <f t="shared" si="295"/>
        <v>0</v>
      </c>
      <c r="AM635" s="5">
        <f t="shared" si="296"/>
        <v>0</v>
      </c>
      <c r="AN635" s="5">
        <f t="shared" si="297"/>
        <v>0</v>
      </c>
      <c r="AO635" s="5">
        <f t="shared" si="298"/>
        <v>9</v>
      </c>
      <c r="AP635" s="5">
        <f t="shared" si="299"/>
        <v>15</v>
      </c>
      <c r="AQ635" s="221">
        <f t="shared" si="300"/>
        <v>15</v>
      </c>
      <c r="AR635" s="86"/>
    </row>
    <row r="636" spans="1:44" s="22" customFormat="1" ht="24.75" customHeight="1" x14ac:dyDescent="0.25">
      <c r="A636" s="24">
        <v>3187172452</v>
      </c>
      <c r="B636" s="25" t="s">
        <v>2393</v>
      </c>
      <c r="C636" s="14" t="s">
        <v>837</v>
      </c>
      <c r="D636" s="14"/>
      <c r="E636" s="14" t="s">
        <v>2424</v>
      </c>
      <c r="F636" s="14" t="s">
        <v>1824</v>
      </c>
      <c r="G636" s="135">
        <v>0</v>
      </c>
      <c r="H636" s="135">
        <v>0</v>
      </c>
      <c r="I636" s="135">
        <v>0</v>
      </c>
      <c r="J636" s="135">
        <v>0.14000000000000001</v>
      </c>
      <c r="K636" s="135">
        <v>0.42</v>
      </c>
      <c r="L636" s="146">
        <v>0</v>
      </c>
      <c r="M636" s="27">
        <v>0</v>
      </c>
      <c r="N636" s="27">
        <v>0</v>
      </c>
      <c r="O636" s="27">
        <v>0</v>
      </c>
      <c r="P636" s="27">
        <v>0.14000000000000001</v>
      </c>
      <c r="Q636" s="27">
        <v>0.42</v>
      </c>
      <c r="R636" s="148">
        <v>0.42</v>
      </c>
      <c r="S636" s="27">
        <v>0</v>
      </c>
      <c r="T636" s="27">
        <v>0</v>
      </c>
      <c r="U636" s="27">
        <v>0</v>
      </c>
      <c r="V636" s="27">
        <v>0.14000000000000001</v>
      </c>
      <c r="W636" s="27">
        <v>0.4</v>
      </c>
      <c r="X636" s="27">
        <v>0.4</v>
      </c>
      <c r="Y636" s="222">
        <v>18.54</v>
      </c>
      <c r="Z636" s="222">
        <f t="shared" si="277"/>
        <v>0</v>
      </c>
      <c r="AA636" s="222">
        <f t="shared" si="278"/>
        <v>0</v>
      </c>
      <c r="AB636" s="222">
        <f t="shared" si="279"/>
        <v>0</v>
      </c>
      <c r="AC636" s="222">
        <f t="shared" si="280"/>
        <v>2.5956000000000001</v>
      </c>
      <c r="AD636" s="222">
        <f t="shared" si="281"/>
        <v>7.7867999999999995</v>
      </c>
      <c r="AE636" s="222">
        <f t="shared" si="282"/>
        <v>0</v>
      </c>
      <c r="AF636" s="222">
        <f t="shared" si="259"/>
        <v>0</v>
      </c>
      <c r="AG636" s="222">
        <f t="shared" si="260"/>
        <v>0</v>
      </c>
      <c r="AH636" s="222">
        <f t="shared" si="261"/>
        <v>0</v>
      </c>
      <c r="AI636" s="222">
        <f t="shared" si="262"/>
        <v>2.5956000000000001</v>
      </c>
      <c r="AJ636" s="222">
        <f t="shared" si="263"/>
        <v>7.7867999999999995</v>
      </c>
      <c r="AK636" s="222">
        <f t="shared" si="264"/>
        <v>7.7867999999999995</v>
      </c>
      <c r="AL636" s="5">
        <f t="shared" si="295"/>
        <v>0</v>
      </c>
      <c r="AM636" s="5">
        <f t="shared" si="296"/>
        <v>0</v>
      </c>
      <c r="AN636" s="5">
        <f t="shared" si="297"/>
        <v>0</v>
      </c>
      <c r="AO636" s="5">
        <f t="shared" si="298"/>
        <v>2.5956000000000001</v>
      </c>
      <c r="AP636" s="5">
        <f t="shared" si="299"/>
        <v>7.4160000000000004</v>
      </c>
      <c r="AQ636" s="221">
        <f t="shared" si="300"/>
        <v>7.4160000000000004</v>
      </c>
      <c r="AR636" s="86"/>
    </row>
    <row r="637" spans="1:44" s="22" customFormat="1" ht="24.75" customHeight="1" x14ac:dyDescent="0.25">
      <c r="A637" s="24">
        <v>3187171167</v>
      </c>
      <c r="B637" s="25" t="s">
        <v>2393</v>
      </c>
      <c r="C637" s="14" t="s">
        <v>838</v>
      </c>
      <c r="D637" s="14"/>
      <c r="E637" s="14" t="s">
        <v>2426</v>
      </c>
      <c r="F637" s="14" t="s">
        <v>1824</v>
      </c>
      <c r="G637" s="135">
        <v>0</v>
      </c>
      <c r="H637" s="135">
        <v>0</v>
      </c>
      <c r="I637" s="135">
        <v>0</v>
      </c>
      <c r="J637" s="135">
        <v>0.14000000000000001</v>
      </c>
      <c r="K637" s="135">
        <v>0.42</v>
      </c>
      <c r="L637" s="146">
        <v>0</v>
      </c>
      <c r="M637" s="27">
        <v>0</v>
      </c>
      <c r="N637" s="27">
        <v>0</v>
      </c>
      <c r="O637" s="27">
        <v>0</v>
      </c>
      <c r="P637" s="27">
        <v>0.14000000000000001</v>
      </c>
      <c r="Q637" s="27">
        <v>0.42</v>
      </c>
      <c r="R637" s="148">
        <v>0.42</v>
      </c>
      <c r="S637" s="27">
        <v>0</v>
      </c>
      <c r="T637" s="27">
        <v>0</v>
      </c>
      <c r="U637" s="27">
        <v>0</v>
      </c>
      <c r="V637" s="27">
        <v>0.14000000000000001</v>
      </c>
      <c r="W637" s="27">
        <v>0.4</v>
      </c>
      <c r="X637" s="27">
        <v>0.4</v>
      </c>
      <c r="Y637" s="222">
        <v>18.54</v>
      </c>
      <c r="Z637" s="222">
        <f t="shared" si="277"/>
        <v>0</v>
      </c>
      <c r="AA637" s="222">
        <f t="shared" si="278"/>
        <v>0</v>
      </c>
      <c r="AB637" s="222">
        <f t="shared" si="279"/>
        <v>0</v>
      </c>
      <c r="AC637" s="222">
        <f t="shared" si="280"/>
        <v>2.5956000000000001</v>
      </c>
      <c r="AD637" s="222">
        <f t="shared" si="281"/>
        <v>7.7867999999999995</v>
      </c>
      <c r="AE637" s="222">
        <f t="shared" si="282"/>
        <v>0</v>
      </c>
      <c r="AF637" s="222">
        <f t="shared" si="259"/>
        <v>0</v>
      </c>
      <c r="AG637" s="222">
        <f t="shared" si="260"/>
        <v>0</v>
      </c>
      <c r="AH637" s="222">
        <f t="shared" si="261"/>
        <v>0</v>
      </c>
      <c r="AI637" s="222">
        <f t="shared" si="262"/>
        <v>2.5956000000000001</v>
      </c>
      <c r="AJ637" s="222">
        <f t="shared" si="263"/>
        <v>7.7867999999999995</v>
      </c>
      <c r="AK637" s="222">
        <f t="shared" si="264"/>
        <v>7.7867999999999995</v>
      </c>
      <c r="AL637" s="5">
        <f t="shared" si="295"/>
        <v>0</v>
      </c>
      <c r="AM637" s="5">
        <f t="shared" si="296"/>
        <v>0</v>
      </c>
      <c r="AN637" s="5">
        <f t="shared" si="297"/>
        <v>0</v>
      </c>
      <c r="AO637" s="5">
        <f t="shared" si="298"/>
        <v>2.5956000000000001</v>
      </c>
      <c r="AP637" s="5">
        <f t="shared" si="299"/>
        <v>7.4160000000000004</v>
      </c>
      <c r="AQ637" s="221">
        <f t="shared" si="300"/>
        <v>7.4160000000000004</v>
      </c>
      <c r="AR637" s="86"/>
    </row>
    <row r="638" spans="1:44" s="22" customFormat="1" ht="24.75" customHeight="1" x14ac:dyDescent="0.25">
      <c r="A638" s="24">
        <v>3187172418</v>
      </c>
      <c r="B638" s="25" t="s">
        <v>2393</v>
      </c>
      <c r="C638" s="14" t="s">
        <v>836</v>
      </c>
      <c r="D638" s="14"/>
      <c r="E638" s="14" t="s">
        <v>2425</v>
      </c>
      <c r="F638" s="14" t="s">
        <v>1824</v>
      </c>
      <c r="G638" s="135">
        <v>0</v>
      </c>
      <c r="H638" s="135">
        <v>0</v>
      </c>
      <c r="I638" s="135">
        <v>0</v>
      </c>
      <c r="J638" s="135">
        <v>0.14000000000000001</v>
      </c>
      <c r="K638" s="135">
        <v>0.42</v>
      </c>
      <c r="L638" s="146">
        <v>0</v>
      </c>
      <c r="M638" s="27">
        <v>0</v>
      </c>
      <c r="N638" s="27">
        <v>0</v>
      </c>
      <c r="O638" s="27">
        <v>0</v>
      </c>
      <c r="P638" s="27">
        <v>0.14000000000000001</v>
      </c>
      <c r="Q638" s="27">
        <v>0.42</v>
      </c>
      <c r="R638" s="148">
        <v>0.42</v>
      </c>
      <c r="S638" s="27">
        <v>0</v>
      </c>
      <c r="T638" s="27">
        <v>0</v>
      </c>
      <c r="U638" s="27">
        <v>0</v>
      </c>
      <c r="V638" s="27">
        <v>0.14000000000000001</v>
      </c>
      <c r="W638" s="27">
        <v>0.4</v>
      </c>
      <c r="X638" s="27">
        <v>0.4</v>
      </c>
      <c r="Y638" s="222">
        <v>18.54</v>
      </c>
      <c r="Z638" s="222">
        <f>Y638*G638</f>
        <v>0</v>
      </c>
      <c r="AA638" s="222">
        <f>Y638*H638</f>
        <v>0</v>
      </c>
      <c r="AB638" s="222">
        <f>Y638*I638</f>
        <v>0</v>
      </c>
      <c r="AC638" s="222">
        <f>Y638*J638</f>
        <v>2.5956000000000001</v>
      </c>
      <c r="AD638" s="222">
        <f>Y638*K638</f>
        <v>7.7867999999999995</v>
      </c>
      <c r="AE638" s="222">
        <f>Y638*L638</f>
        <v>0</v>
      </c>
      <c r="AF638" s="222">
        <f>Y638*M638</f>
        <v>0</v>
      </c>
      <c r="AG638" s="222">
        <f>Y638*N638</f>
        <v>0</v>
      </c>
      <c r="AH638" s="222">
        <f>Y638*O638</f>
        <v>0</v>
      </c>
      <c r="AI638" s="222">
        <f>Y638*P638</f>
        <v>2.5956000000000001</v>
      </c>
      <c r="AJ638" s="222">
        <f>Y638*Q638</f>
        <v>7.7867999999999995</v>
      </c>
      <c r="AK638" s="222">
        <f>Y638*R638</f>
        <v>7.7867999999999995</v>
      </c>
      <c r="AL638" s="5">
        <f t="shared" si="295"/>
        <v>0</v>
      </c>
      <c r="AM638" s="5">
        <f t="shared" si="296"/>
        <v>0</v>
      </c>
      <c r="AN638" s="5">
        <f t="shared" si="297"/>
        <v>0</v>
      </c>
      <c r="AO638" s="5">
        <f t="shared" si="298"/>
        <v>2.5956000000000001</v>
      </c>
      <c r="AP638" s="5">
        <f t="shared" si="299"/>
        <v>7.4160000000000004</v>
      </c>
      <c r="AQ638" s="221">
        <f t="shared" si="300"/>
        <v>7.4160000000000004</v>
      </c>
      <c r="AR638" s="86"/>
    </row>
    <row r="639" spans="1:44" s="22" customFormat="1" ht="24.75" customHeight="1" x14ac:dyDescent="0.25">
      <c r="A639" s="13">
        <v>3129006131</v>
      </c>
      <c r="B639" s="23" t="s">
        <v>1314</v>
      </c>
      <c r="C639" s="13" t="s">
        <v>2416</v>
      </c>
      <c r="D639" s="13"/>
      <c r="E639" s="13" t="s">
        <v>301</v>
      </c>
      <c r="F639" s="13" t="s">
        <v>1824</v>
      </c>
      <c r="G639" s="135">
        <v>0</v>
      </c>
      <c r="H639" s="135">
        <v>0</v>
      </c>
      <c r="I639" s="135">
        <v>0</v>
      </c>
      <c r="J639" s="135">
        <v>0</v>
      </c>
      <c r="K639" s="135">
        <v>0.35</v>
      </c>
      <c r="L639" s="146">
        <v>0</v>
      </c>
      <c r="M639" s="21">
        <v>0</v>
      </c>
      <c r="N639" s="21">
        <v>0</v>
      </c>
      <c r="O639" s="21">
        <v>0</v>
      </c>
      <c r="P639" s="21">
        <v>0</v>
      </c>
      <c r="Q639" s="21">
        <v>0</v>
      </c>
      <c r="R639" s="146">
        <v>7.0000000000000007E-2</v>
      </c>
      <c r="S639" s="21">
        <v>0</v>
      </c>
      <c r="T639" s="21">
        <v>0</v>
      </c>
      <c r="U639" s="21">
        <v>0</v>
      </c>
      <c r="V639" s="21">
        <v>0</v>
      </c>
      <c r="W639" s="21">
        <v>0</v>
      </c>
      <c r="X639" s="146">
        <v>7.0000000000000007E-2</v>
      </c>
      <c r="Y639" s="222">
        <v>110.2</v>
      </c>
      <c r="Z639" s="222">
        <f>Y639*G639</f>
        <v>0</v>
      </c>
      <c r="AA639" s="222">
        <f>Y639*H639</f>
        <v>0</v>
      </c>
      <c r="AB639" s="222">
        <f>Y639*I639</f>
        <v>0</v>
      </c>
      <c r="AC639" s="222">
        <f>Y639*J639</f>
        <v>0</v>
      </c>
      <c r="AD639" s="222">
        <f>Y639*K639</f>
        <v>38.57</v>
      </c>
      <c r="AE639" s="222">
        <f>Y639*L639</f>
        <v>0</v>
      </c>
      <c r="AF639" s="222">
        <f>Y639*M639</f>
        <v>0</v>
      </c>
      <c r="AG639" s="222">
        <f>Y639*N639</f>
        <v>0</v>
      </c>
      <c r="AH639" s="222">
        <f>Y639*O639</f>
        <v>0</v>
      </c>
      <c r="AI639" s="222">
        <f>Y639*P639</f>
        <v>0</v>
      </c>
      <c r="AJ639" s="222">
        <f>Y639*Q639</f>
        <v>0</v>
      </c>
      <c r="AK639" s="222">
        <f>Y639*R639</f>
        <v>7.7140000000000013</v>
      </c>
      <c r="AL639" s="5">
        <f t="shared" si="295"/>
        <v>0</v>
      </c>
      <c r="AM639" s="5">
        <f t="shared" si="296"/>
        <v>0</v>
      </c>
      <c r="AN639" s="5">
        <f t="shared" si="297"/>
        <v>0</v>
      </c>
      <c r="AO639" s="5">
        <f t="shared" si="298"/>
        <v>0</v>
      </c>
      <c r="AP639" s="5">
        <f t="shared" si="299"/>
        <v>0</v>
      </c>
      <c r="AQ639" s="221">
        <f t="shared" si="300"/>
        <v>7.7140000000000013</v>
      </c>
      <c r="AR639" s="86"/>
    </row>
    <row r="640" spans="1:44" s="34" customFormat="1" ht="24.75" customHeight="1" x14ac:dyDescent="0.25">
      <c r="A640" s="24">
        <v>3187172416</v>
      </c>
      <c r="B640" s="32" t="s">
        <v>2394</v>
      </c>
      <c r="C640" s="33" t="s">
        <v>844</v>
      </c>
      <c r="D640" s="14"/>
      <c r="E640" s="14"/>
      <c r="F640" s="14" t="s">
        <v>1824</v>
      </c>
      <c r="G640" s="135">
        <v>0</v>
      </c>
      <c r="H640" s="135">
        <v>0</v>
      </c>
      <c r="I640" s="135">
        <v>0</v>
      </c>
      <c r="J640" s="135">
        <v>0.05</v>
      </c>
      <c r="K640" s="135">
        <v>2.5000000000000001E-2</v>
      </c>
      <c r="L640" s="146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0.02</v>
      </c>
      <c r="R640" s="148">
        <v>2.5000000000000001E-2</v>
      </c>
      <c r="S640" s="27">
        <v>0</v>
      </c>
      <c r="T640" s="27">
        <v>0</v>
      </c>
      <c r="U640" s="27">
        <v>0</v>
      </c>
      <c r="V640" s="27">
        <v>0</v>
      </c>
      <c r="W640" s="27">
        <v>0.02</v>
      </c>
      <c r="X640" s="27">
        <v>0.02</v>
      </c>
      <c r="Y640" s="222">
        <v>358</v>
      </c>
      <c r="Z640" s="222">
        <f t="shared" si="277"/>
        <v>0</v>
      </c>
      <c r="AA640" s="222">
        <f t="shared" si="278"/>
        <v>0</v>
      </c>
      <c r="AB640" s="222">
        <f t="shared" si="279"/>
        <v>0</v>
      </c>
      <c r="AC640" s="222">
        <f t="shared" si="280"/>
        <v>17.900000000000002</v>
      </c>
      <c r="AD640" s="222">
        <f t="shared" si="281"/>
        <v>8.9500000000000011</v>
      </c>
      <c r="AE640" s="222">
        <f t="shared" si="282"/>
        <v>0</v>
      </c>
      <c r="AF640" s="222">
        <f t="shared" si="259"/>
        <v>0</v>
      </c>
      <c r="AG640" s="222">
        <f t="shared" si="260"/>
        <v>0</v>
      </c>
      <c r="AH640" s="222">
        <f t="shared" si="261"/>
        <v>0</v>
      </c>
      <c r="AI640" s="222">
        <f t="shared" si="262"/>
        <v>0</v>
      </c>
      <c r="AJ640" s="222">
        <f t="shared" si="263"/>
        <v>7.16</v>
      </c>
      <c r="AK640" s="222">
        <f t="shared" si="264"/>
        <v>8.9500000000000011</v>
      </c>
      <c r="AL640" s="5">
        <f t="shared" si="295"/>
        <v>0</v>
      </c>
      <c r="AM640" s="5">
        <f t="shared" si="296"/>
        <v>0</v>
      </c>
      <c r="AN640" s="5">
        <f t="shared" si="297"/>
        <v>0</v>
      </c>
      <c r="AO640" s="5">
        <f t="shared" si="298"/>
        <v>0</v>
      </c>
      <c r="AP640" s="5">
        <f t="shared" si="299"/>
        <v>7.16</v>
      </c>
      <c r="AQ640" s="221">
        <f t="shared" si="300"/>
        <v>7.16</v>
      </c>
      <c r="AR640" s="169"/>
    </row>
    <row r="641" spans="1:44" s="22" customFormat="1" ht="24.75" customHeight="1" x14ac:dyDescent="0.25">
      <c r="A641" s="24">
        <v>3187171215</v>
      </c>
      <c r="B641" s="25" t="s">
        <v>1233</v>
      </c>
      <c r="C641" s="14" t="s">
        <v>840</v>
      </c>
      <c r="D641" s="14"/>
      <c r="E641" s="14"/>
      <c r="F641" s="14" t="s">
        <v>1824</v>
      </c>
      <c r="G641" s="135">
        <v>0</v>
      </c>
      <c r="H641" s="135">
        <v>0</v>
      </c>
      <c r="I641" s="135">
        <v>0</v>
      </c>
      <c r="J641" s="135">
        <v>0</v>
      </c>
      <c r="K641" s="135">
        <v>0.08</v>
      </c>
      <c r="L641" s="146">
        <v>0</v>
      </c>
      <c r="M641" s="27">
        <v>0</v>
      </c>
      <c r="N641" s="27">
        <v>0</v>
      </c>
      <c r="O641" s="27">
        <v>0</v>
      </c>
      <c r="P641" s="27">
        <v>0</v>
      </c>
      <c r="Q641" s="27">
        <v>0.04</v>
      </c>
      <c r="R641" s="148">
        <v>0.08</v>
      </c>
      <c r="S641" s="27">
        <v>0</v>
      </c>
      <c r="T641" s="27">
        <v>0</v>
      </c>
      <c r="U641" s="27">
        <v>0</v>
      </c>
      <c r="V641" s="27">
        <v>0</v>
      </c>
      <c r="W641" s="27">
        <v>0.04</v>
      </c>
      <c r="X641" s="27">
        <v>0.04</v>
      </c>
      <c r="Y641" s="222">
        <v>182.25</v>
      </c>
      <c r="Z641" s="222">
        <f>Y641*G641</f>
        <v>0</v>
      </c>
      <c r="AA641" s="222">
        <f>Y641*H641</f>
        <v>0</v>
      </c>
      <c r="AB641" s="222">
        <f>Y641*I641</f>
        <v>0</v>
      </c>
      <c r="AC641" s="222">
        <f>Y641*J641</f>
        <v>0</v>
      </c>
      <c r="AD641" s="222">
        <f>Y641*K641</f>
        <v>14.58</v>
      </c>
      <c r="AE641" s="222">
        <f>Y641*L641</f>
        <v>0</v>
      </c>
      <c r="AF641" s="222">
        <f>Y641*M641</f>
        <v>0</v>
      </c>
      <c r="AG641" s="222">
        <f>Y641*N641</f>
        <v>0</v>
      </c>
      <c r="AH641" s="222">
        <f>Y641*O641</f>
        <v>0</v>
      </c>
      <c r="AI641" s="222">
        <f>Y641*P641</f>
        <v>0</v>
      </c>
      <c r="AJ641" s="222">
        <f>Y641*Q641</f>
        <v>7.29</v>
      </c>
      <c r="AK641" s="222">
        <f>Y641*R641</f>
        <v>14.58</v>
      </c>
      <c r="AL641" s="5">
        <f t="shared" si="295"/>
        <v>0</v>
      </c>
      <c r="AM641" s="5">
        <f t="shared" si="296"/>
        <v>0</v>
      </c>
      <c r="AN641" s="5">
        <f t="shared" si="297"/>
        <v>0</v>
      </c>
      <c r="AO641" s="5">
        <f t="shared" si="298"/>
        <v>0</v>
      </c>
      <c r="AP641" s="5">
        <f t="shared" si="299"/>
        <v>7.29</v>
      </c>
      <c r="AQ641" s="221">
        <f t="shared" si="300"/>
        <v>7.29</v>
      </c>
      <c r="AR641" s="86"/>
    </row>
    <row r="642" spans="1:44" s="22" customFormat="1" ht="24.75" customHeight="1" x14ac:dyDescent="0.25">
      <c r="A642" s="24">
        <v>3187171183</v>
      </c>
      <c r="B642" s="25" t="s">
        <v>1551</v>
      </c>
      <c r="C642" s="14" t="s">
        <v>937</v>
      </c>
      <c r="D642" s="14"/>
      <c r="E642" s="14"/>
      <c r="F642" s="14" t="s">
        <v>1824</v>
      </c>
      <c r="G642" s="27">
        <v>0</v>
      </c>
      <c r="H642" s="27">
        <v>0</v>
      </c>
      <c r="I642" s="27">
        <v>0</v>
      </c>
      <c r="J642" s="27">
        <v>3.5000000000000003E-2</v>
      </c>
      <c r="K642" s="28">
        <v>0.3</v>
      </c>
      <c r="L642" s="146">
        <v>0</v>
      </c>
      <c r="M642" s="27">
        <v>0</v>
      </c>
      <c r="N642" s="27">
        <v>0</v>
      </c>
      <c r="O642" s="27">
        <v>0</v>
      </c>
      <c r="P642" s="27">
        <v>3.5000000000000003E-2</v>
      </c>
      <c r="Q642" s="28">
        <v>0.3</v>
      </c>
      <c r="R642" s="158">
        <v>0.35</v>
      </c>
      <c r="S642" s="27">
        <v>0</v>
      </c>
      <c r="T642" s="27">
        <v>0</v>
      </c>
      <c r="U642" s="27">
        <v>0</v>
      </c>
      <c r="V642" s="27">
        <v>3.5000000000000003E-2</v>
      </c>
      <c r="W642" s="28">
        <v>0.3</v>
      </c>
      <c r="X642" s="28">
        <v>0.3</v>
      </c>
      <c r="Y642" s="224">
        <v>483.87</v>
      </c>
      <c r="Z642" s="222">
        <f>Y642*G642</f>
        <v>0</v>
      </c>
      <c r="AA642" s="222">
        <f>Y642*H642</f>
        <v>0</v>
      </c>
      <c r="AB642" s="222">
        <f>Y642*I642</f>
        <v>0</v>
      </c>
      <c r="AC642" s="222">
        <f>Y642*J642</f>
        <v>16.935450000000003</v>
      </c>
      <c r="AD642" s="222">
        <f>Y642*K642</f>
        <v>145.161</v>
      </c>
      <c r="AE642" s="222">
        <f>Y642*L642</f>
        <v>0</v>
      </c>
      <c r="AF642" s="222">
        <f>Y642*M642</f>
        <v>0</v>
      </c>
      <c r="AG642" s="222">
        <f>Y642*N642</f>
        <v>0</v>
      </c>
      <c r="AH642" s="222">
        <f>Y642*O642</f>
        <v>0</v>
      </c>
      <c r="AI642" s="222">
        <f>Y642*P642</f>
        <v>16.935450000000003</v>
      </c>
      <c r="AJ642" s="222">
        <f>Y642*Q642</f>
        <v>145.161</v>
      </c>
      <c r="AK642" s="222">
        <f>Y642*R642</f>
        <v>169.3545</v>
      </c>
      <c r="AL642" s="5">
        <f t="shared" si="295"/>
        <v>0</v>
      </c>
      <c r="AM642" s="5">
        <f t="shared" si="296"/>
        <v>0</v>
      </c>
      <c r="AN642" s="5">
        <f t="shared" si="297"/>
        <v>0</v>
      </c>
      <c r="AO642" s="5">
        <f t="shared" si="298"/>
        <v>16.935450000000003</v>
      </c>
      <c r="AP642" s="5">
        <f t="shared" si="299"/>
        <v>145.161</v>
      </c>
      <c r="AQ642" s="221">
        <f t="shared" si="300"/>
        <v>145.161</v>
      </c>
      <c r="AR642" s="86"/>
    </row>
    <row r="643" spans="1:44" s="22" customFormat="1" ht="24.75" customHeight="1" x14ac:dyDescent="0.25">
      <c r="A643" s="24">
        <v>3187171444</v>
      </c>
      <c r="B643" s="25" t="s">
        <v>1233</v>
      </c>
      <c r="C643" s="14" t="s">
        <v>845</v>
      </c>
      <c r="D643" s="14"/>
      <c r="E643" s="14"/>
      <c r="F643" s="14" t="s">
        <v>1824</v>
      </c>
      <c r="G643" s="135">
        <v>0</v>
      </c>
      <c r="H643" s="135">
        <v>0</v>
      </c>
      <c r="I643" s="135">
        <v>0</v>
      </c>
      <c r="J643" s="135">
        <v>0</v>
      </c>
      <c r="K643" s="135">
        <v>0</v>
      </c>
      <c r="L643" s="146">
        <v>0</v>
      </c>
      <c r="M643" s="27">
        <v>0</v>
      </c>
      <c r="N643" s="27">
        <v>0</v>
      </c>
      <c r="O643" s="27">
        <v>0</v>
      </c>
      <c r="P643" s="27">
        <v>0.02</v>
      </c>
      <c r="Q643" s="27">
        <v>0.03</v>
      </c>
      <c r="R643" s="148">
        <v>0.05</v>
      </c>
      <c r="S643" s="27">
        <v>0</v>
      </c>
      <c r="T643" s="27">
        <v>0</v>
      </c>
      <c r="U643" s="27">
        <v>0</v>
      </c>
      <c r="V643" s="27">
        <v>0.02</v>
      </c>
      <c r="W643" s="27">
        <v>0.03</v>
      </c>
      <c r="X643" s="27">
        <v>0.03</v>
      </c>
      <c r="Y643" s="224">
        <v>691.88</v>
      </c>
      <c r="Z643" s="222">
        <f t="shared" si="277"/>
        <v>0</v>
      </c>
      <c r="AA643" s="222">
        <f t="shared" si="278"/>
        <v>0</v>
      </c>
      <c r="AB643" s="222">
        <f t="shared" si="279"/>
        <v>0</v>
      </c>
      <c r="AC643" s="222">
        <f t="shared" si="280"/>
        <v>0</v>
      </c>
      <c r="AD643" s="222">
        <f t="shared" si="281"/>
        <v>0</v>
      </c>
      <c r="AE643" s="222">
        <f t="shared" si="282"/>
        <v>0</v>
      </c>
      <c r="AF643" s="222">
        <f t="shared" si="259"/>
        <v>0</v>
      </c>
      <c r="AG643" s="222">
        <f t="shared" si="260"/>
        <v>0</v>
      </c>
      <c r="AH643" s="222">
        <f t="shared" si="261"/>
        <v>0</v>
      </c>
      <c r="AI643" s="222">
        <f t="shared" si="262"/>
        <v>13.8376</v>
      </c>
      <c r="AJ643" s="222">
        <f t="shared" si="263"/>
        <v>20.756399999999999</v>
      </c>
      <c r="AK643" s="222">
        <f t="shared" si="264"/>
        <v>34.594000000000001</v>
      </c>
      <c r="AL643" s="5">
        <f t="shared" si="295"/>
        <v>0</v>
      </c>
      <c r="AM643" s="5">
        <f t="shared" si="296"/>
        <v>0</v>
      </c>
      <c r="AN643" s="5">
        <f t="shared" si="297"/>
        <v>0</v>
      </c>
      <c r="AO643" s="5">
        <f t="shared" si="298"/>
        <v>13.8376</v>
      </c>
      <c r="AP643" s="5">
        <f t="shared" si="299"/>
        <v>20.756399999999999</v>
      </c>
      <c r="AQ643" s="221">
        <f t="shared" si="300"/>
        <v>20.756399999999999</v>
      </c>
      <c r="AR643" s="86"/>
    </row>
    <row r="644" spans="1:44" s="22" customFormat="1" ht="24.75" customHeight="1" x14ac:dyDescent="0.25">
      <c r="A644" s="24">
        <v>3187171102</v>
      </c>
      <c r="B644" s="25" t="s">
        <v>1228</v>
      </c>
      <c r="C644" s="14" t="s">
        <v>839</v>
      </c>
      <c r="D644" s="14"/>
      <c r="E644" s="14"/>
      <c r="F644" s="14" t="s">
        <v>1824</v>
      </c>
      <c r="G644" s="135">
        <v>0</v>
      </c>
      <c r="H644" s="135">
        <v>0</v>
      </c>
      <c r="I644" s="135">
        <v>0</v>
      </c>
      <c r="J644" s="135">
        <v>3.5999999999999997E-2</v>
      </c>
      <c r="K644" s="135">
        <v>0.11</v>
      </c>
      <c r="L644" s="146">
        <v>0</v>
      </c>
      <c r="M644" s="27">
        <v>0</v>
      </c>
      <c r="N644" s="27">
        <v>0</v>
      </c>
      <c r="O644" s="27">
        <v>0</v>
      </c>
      <c r="P644" s="27">
        <v>3.5999999999999997E-2</v>
      </c>
      <c r="Q644" s="27">
        <v>0.1</v>
      </c>
      <c r="R644" s="148">
        <v>0.11</v>
      </c>
      <c r="S644" s="27">
        <v>0</v>
      </c>
      <c r="T644" s="27">
        <v>0</v>
      </c>
      <c r="U644" s="27">
        <v>0</v>
      </c>
      <c r="V644" s="27">
        <v>3.5999999999999997E-2</v>
      </c>
      <c r="W644" s="27">
        <v>0.1</v>
      </c>
      <c r="X644" s="27">
        <v>0.1</v>
      </c>
      <c r="Y644" s="222">
        <v>108</v>
      </c>
      <c r="Z644" s="222">
        <f>Y644*G644</f>
        <v>0</v>
      </c>
      <c r="AA644" s="222">
        <f>Y644*H644</f>
        <v>0</v>
      </c>
      <c r="AB644" s="222">
        <f>Y644*I644</f>
        <v>0</v>
      </c>
      <c r="AC644" s="222">
        <f>Y644*J644</f>
        <v>3.8879999999999999</v>
      </c>
      <c r="AD644" s="222">
        <f>Y644*K644</f>
        <v>11.88</v>
      </c>
      <c r="AE644" s="222">
        <f>Y644*L644</f>
        <v>0</v>
      </c>
      <c r="AF644" s="222">
        <f>Y644*M644</f>
        <v>0</v>
      </c>
      <c r="AG644" s="222">
        <f>Y644*N644</f>
        <v>0</v>
      </c>
      <c r="AH644" s="222">
        <f>Y644*O644</f>
        <v>0</v>
      </c>
      <c r="AI644" s="222">
        <f>Y644*P644</f>
        <v>3.8879999999999999</v>
      </c>
      <c r="AJ644" s="222">
        <f>Y644*Q644</f>
        <v>10.8</v>
      </c>
      <c r="AK644" s="222">
        <f>Y644*R644</f>
        <v>11.88</v>
      </c>
      <c r="AL644" s="5">
        <f t="shared" si="295"/>
        <v>0</v>
      </c>
      <c r="AM644" s="5">
        <f t="shared" si="296"/>
        <v>0</v>
      </c>
      <c r="AN644" s="5">
        <f t="shared" si="297"/>
        <v>0</v>
      </c>
      <c r="AO644" s="5">
        <f t="shared" si="298"/>
        <v>3.8879999999999999</v>
      </c>
      <c r="AP644" s="5">
        <f t="shared" si="299"/>
        <v>10.8</v>
      </c>
      <c r="AQ644" s="221">
        <f t="shared" si="300"/>
        <v>10.8</v>
      </c>
      <c r="AR644" s="86"/>
    </row>
    <row r="645" spans="1:44" s="22" customFormat="1" ht="24.75" customHeight="1" x14ac:dyDescent="0.25">
      <c r="A645" s="13"/>
      <c r="B645" s="268" t="s">
        <v>302</v>
      </c>
      <c r="C645" s="267" t="s">
        <v>304</v>
      </c>
      <c r="D645" s="13"/>
      <c r="E645" s="13"/>
      <c r="F645" s="13" t="s">
        <v>1824</v>
      </c>
      <c r="G645" s="135">
        <v>0</v>
      </c>
      <c r="H645" s="135">
        <v>0</v>
      </c>
      <c r="I645" s="135">
        <v>0</v>
      </c>
      <c r="J645" s="135">
        <v>0</v>
      </c>
      <c r="K645" s="135">
        <v>0.35</v>
      </c>
      <c r="L645" s="146">
        <v>0</v>
      </c>
      <c r="M645" s="146">
        <v>0</v>
      </c>
      <c r="N645" s="146">
        <v>0</v>
      </c>
      <c r="O645" s="146">
        <v>0</v>
      </c>
      <c r="P645" s="146">
        <v>0</v>
      </c>
      <c r="Q645" s="146">
        <v>0</v>
      </c>
      <c r="R645" s="146">
        <v>0</v>
      </c>
      <c r="S645" s="146">
        <v>0</v>
      </c>
      <c r="T645" s="146">
        <v>0</v>
      </c>
      <c r="U645" s="146">
        <v>0</v>
      </c>
      <c r="V645" s="146">
        <v>0</v>
      </c>
      <c r="W645" s="146">
        <v>0</v>
      </c>
      <c r="X645" s="146">
        <v>0</v>
      </c>
      <c r="Y645" s="222">
        <v>125.59</v>
      </c>
      <c r="Z645" s="222">
        <f t="shared" si="277"/>
        <v>0</v>
      </c>
      <c r="AA645" s="222">
        <f t="shared" si="278"/>
        <v>0</v>
      </c>
      <c r="AB645" s="222">
        <f t="shared" si="279"/>
        <v>0</v>
      </c>
      <c r="AC645" s="222">
        <f t="shared" si="280"/>
        <v>0</v>
      </c>
      <c r="AD645" s="222">
        <f t="shared" si="281"/>
        <v>43.956499999999998</v>
      </c>
      <c r="AE645" s="222">
        <f t="shared" si="282"/>
        <v>0</v>
      </c>
      <c r="AF645" s="222">
        <f t="shared" si="259"/>
        <v>0</v>
      </c>
      <c r="AG645" s="222">
        <f t="shared" si="260"/>
        <v>0</v>
      </c>
      <c r="AH645" s="222">
        <f t="shared" si="261"/>
        <v>0</v>
      </c>
      <c r="AI645" s="222">
        <f t="shared" si="262"/>
        <v>0</v>
      </c>
      <c r="AJ645" s="222">
        <f t="shared" si="263"/>
        <v>0</v>
      </c>
      <c r="AK645" s="222">
        <f t="shared" si="264"/>
        <v>0</v>
      </c>
      <c r="AL645" s="5"/>
      <c r="AM645" s="5"/>
      <c r="AN645" s="5"/>
      <c r="AO645" s="5"/>
      <c r="AP645" s="5"/>
      <c r="AQ645" s="221"/>
      <c r="AR645" s="86"/>
    </row>
    <row r="646" spans="1:44" s="22" customFormat="1" ht="24.75" customHeight="1" x14ac:dyDescent="0.25">
      <c r="A646" s="13"/>
      <c r="B646" s="300" t="s">
        <v>1202</v>
      </c>
      <c r="C646" s="267" t="s">
        <v>303</v>
      </c>
      <c r="D646" s="13"/>
      <c r="E646" s="13"/>
      <c r="F646" s="13" t="s">
        <v>1824</v>
      </c>
      <c r="G646" s="135">
        <v>0</v>
      </c>
      <c r="H646" s="135">
        <v>0</v>
      </c>
      <c r="I646" s="135">
        <v>0</v>
      </c>
      <c r="J646" s="135">
        <v>0</v>
      </c>
      <c r="K646" s="135">
        <v>0.35</v>
      </c>
      <c r="L646" s="146">
        <v>0</v>
      </c>
      <c r="M646" s="146">
        <v>0</v>
      </c>
      <c r="N646" s="146">
        <v>0</v>
      </c>
      <c r="O646" s="146">
        <v>0</v>
      </c>
      <c r="P646" s="146">
        <v>0</v>
      </c>
      <c r="Q646" s="146">
        <v>0</v>
      </c>
      <c r="R646" s="146">
        <v>0</v>
      </c>
      <c r="S646" s="146">
        <v>0</v>
      </c>
      <c r="T646" s="146">
        <v>0</v>
      </c>
      <c r="U646" s="146">
        <v>0</v>
      </c>
      <c r="V646" s="146">
        <v>0</v>
      </c>
      <c r="W646" s="146">
        <v>0</v>
      </c>
      <c r="X646" s="146">
        <v>0</v>
      </c>
      <c r="Y646" s="222">
        <v>110.2</v>
      </c>
      <c r="Z646" s="222">
        <f t="shared" si="277"/>
        <v>0</v>
      </c>
      <c r="AA646" s="222">
        <f t="shared" si="278"/>
        <v>0</v>
      </c>
      <c r="AB646" s="222">
        <f t="shared" si="279"/>
        <v>0</v>
      </c>
      <c r="AC646" s="222">
        <f t="shared" si="280"/>
        <v>0</v>
      </c>
      <c r="AD646" s="222">
        <f t="shared" si="281"/>
        <v>38.57</v>
      </c>
      <c r="AE646" s="222">
        <f t="shared" si="282"/>
        <v>0</v>
      </c>
      <c r="AF646" s="222">
        <f t="shared" si="259"/>
        <v>0</v>
      </c>
      <c r="AG646" s="222">
        <f t="shared" si="260"/>
        <v>0</v>
      </c>
      <c r="AH646" s="222">
        <f t="shared" si="261"/>
        <v>0</v>
      </c>
      <c r="AI646" s="222">
        <f t="shared" si="262"/>
        <v>0</v>
      </c>
      <c r="AJ646" s="222">
        <f t="shared" si="263"/>
        <v>0</v>
      </c>
      <c r="AK646" s="222">
        <f t="shared" si="264"/>
        <v>0</v>
      </c>
      <c r="AL646" s="5"/>
      <c r="AM646" s="5"/>
      <c r="AN646" s="5"/>
      <c r="AO646" s="5"/>
      <c r="AP646" s="5"/>
      <c r="AQ646" s="221"/>
      <c r="AR646" s="86"/>
    </row>
    <row r="647" spans="1:44" s="22" customFormat="1" ht="24.75" customHeight="1" x14ac:dyDescent="0.25">
      <c r="A647" s="13"/>
      <c r="B647" s="268" t="s">
        <v>1605</v>
      </c>
      <c r="C647" s="267" t="s">
        <v>305</v>
      </c>
      <c r="D647" s="13"/>
      <c r="E647" s="13"/>
      <c r="F647" s="13" t="s">
        <v>1824</v>
      </c>
      <c r="G647" s="135">
        <v>0</v>
      </c>
      <c r="H647" s="135">
        <v>0</v>
      </c>
      <c r="I647" s="135">
        <v>0</v>
      </c>
      <c r="J647" s="135">
        <v>1.4999999999999999E-2</v>
      </c>
      <c r="K647" s="135">
        <v>0.06</v>
      </c>
      <c r="L647" s="146">
        <v>0</v>
      </c>
      <c r="M647" s="146">
        <v>0</v>
      </c>
      <c r="N647" s="146">
        <v>0</v>
      </c>
      <c r="O647" s="146">
        <v>0</v>
      </c>
      <c r="P647" s="146">
        <v>0</v>
      </c>
      <c r="Q647" s="146">
        <v>0</v>
      </c>
      <c r="R647" s="146">
        <v>0</v>
      </c>
      <c r="S647" s="146">
        <v>0</v>
      </c>
      <c r="T647" s="146">
        <v>0</v>
      </c>
      <c r="U647" s="146">
        <v>0</v>
      </c>
      <c r="V647" s="146">
        <v>0</v>
      </c>
      <c r="W647" s="146">
        <v>0</v>
      </c>
      <c r="X647" s="146">
        <v>0</v>
      </c>
      <c r="Y647" s="222">
        <v>64.14</v>
      </c>
      <c r="Z647" s="222">
        <f t="shared" si="277"/>
        <v>0</v>
      </c>
      <c r="AA647" s="222">
        <f t="shared" si="278"/>
        <v>0</v>
      </c>
      <c r="AB647" s="222">
        <f t="shared" si="279"/>
        <v>0</v>
      </c>
      <c r="AC647" s="222">
        <f t="shared" si="280"/>
        <v>0.96209999999999996</v>
      </c>
      <c r="AD647" s="222">
        <f t="shared" si="281"/>
        <v>3.8483999999999998</v>
      </c>
      <c r="AE647" s="222">
        <f t="shared" si="282"/>
        <v>0</v>
      </c>
      <c r="AF647" s="222">
        <f t="shared" si="259"/>
        <v>0</v>
      </c>
      <c r="AG647" s="222">
        <f t="shared" si="260"/>
        <v>0</v>
      </c>
      <c r="AH647" s="222">
        <f t="shared" si="261"/>
        <v>0</v>
      </c>
      <c r="AI647" s="222">
        <f t="shared" si="262"/>
        <v>0</v>
      </c>
      <c r="AJ647" s="222">
        <f t="shared" si="263"/>
        <v>0</v>
      </c>
      <c r="AK647" s="222">
        <f t="shared" si="264"/>
        <v>0</v>
      </c>
      <c r="AL647" s="5"/>
      <c r="AM647" s="5"/>
      <c r="AN647" s="5"/>
      <c r="AO647" s="5"/>
      <c r="AP647" s="5"/>
      <c r="AQ647" s="221"/>
      <c r="AR647" s="86"/>
    </row>
    <row r="648" spans="1:44" s="22" customFormat="1" ht="24.75" customHeight="1" x14ac:dyDescent="0.25">
      <c r="A648" s="13"/>
      <c r="B648" s="268" t="s">
        <v>1232</v>
      </c>
      <c r="C648" s="303" t="s">
        <v>306</v>
      </c>
      <c r="D648" s="13"/>
      <c r="E648" s="13"/>
      <c r="F648" s="13" t="s">
        <v>1824</v>
      </c>
      <c r="G648" s="135">
        <v>0</v>
      </c>
      <c r="H648" s="135">
        <v>0</v>
      </c>
      <c r="I648" s="135">
        <v>0</v>
      </c>
      <c r="J648" s="135">
        <v>7.0000000000000007E-2</v>
      </c>
      <c r="K648" s="135">
        <v>0.04</v>
      </c>
      <c r="L648" s="146">
        <v>0</v>
      </c>
      <c r="M648" s="146">
        <v>0</v>
      </c>
      <c r="N648" s="146">
        <v>0</v>
      </c>
      <c r="O648" s="146">
        <v>0</v>
      </c>
      <c r="P648" s="146">
        <v>0</v>
      </c>
      <c r="Q648" s="146">
        <v>0</v>
      </c>
      <c r="R648" s="146">
        <v>0</v>
      </c>
      <c r="S648" s="146">
        <v>0</v>
      </c>
      <c r="T648" s="146">
        <v>0</v>
      </c>
      <c r="U648" s="146">
        <v>0</v>
      </c>
      <c r="V648" s="146">
        <v>0</v>
      </c>
      <c r="W648" s="146">
        <v>0</v>
      </c>
      <c r="X648" s="146">
        <v>0</v>
      </c>
      <c r="Y648" s="222">
        <v>589.75</v>
      </c>
      <c r="Z648" s="222">
        <f t="shared" si="277"/>
        <v>0</v>
      </c>
      <c r="AA648" s="222">
        <f t="shared" si="278"/>
        <v>0</v>
      </c>
      <c r="AB648" s="222">
        <f t="shared" si="279"/>
        <v>0</v>
      </c>
      <c r="AC648" s="222">
        <f t="shared" si="280"/>
        <v>41.282500000000006</v>
      </c>
      <c r="AD648" s="222">
        <f t="shared" si="281"/>
        <v>23.59</v>
      </c>
      <c r="AE648" s="222">
        <f t="shared" si="282"/>
        <v>0</v>
      </c>
      <c r="AF648" s="222">
        <f t="shared" si="259"/>
        <v>0</v>
      </c>
      <c r="AG648" s="222">
        <f t="shared" si="260"/>
        <v>0</v>
      </c>
      <c r="AH648" s="222">
        <f t="shared" si="261"/>
        <v>0</v>
      </c>
      <c r="AI648" s="222">
        <f t="shared" si="262"/>
        <v>0</v>
      </c>
      <c r="AJ648" s="222">
        <f t="shared" si="263"/>
        <v>0</v>
      </c>
      <c r="AK648" s="222">
        <f t="shared" si="264"/>
        <v>0</v>
      </c>
      <c r="AL648" s="5"/>
      <c r="AM648" s="5"/>
      <c r="AN648" s="5"/>
      <c r="AO648" s="5"/>
      <c r="AP648" s="5"/>
      <c r="AQ648" s="221"/>
      <c r="AR648" s="86"/>
    </row>
    <row r="649" spans="1:44" s="22" customFormat="1" ht="24.75" customHeight="1" x14ac:dyDescent="0.25">
      <c r="A649" s="13"/>
      <c r="B649" s="339" t="s">
        <v>750</v>
      </c>
      <c r="C649" s="303"/>
      <c r="D649" s="13"/>
      <c r="E649" s="13"/>
      <c r="F649" s="13"/>
      <c r="G649" s="135"/>
      <c r="H649" s="135"/>
      <c r="I649" s="135"/>
      <c r="J649" s="135"/>
      <c r="K649" s="135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222"/>
      <c r="Z649" s="222"/>
      <c r="AA649" s="222"/>
      <c r="AB649" s="222"/>
      <c r="AC649" s="222"/>
      <c r="AD649" s="222"/>
      <c r="AE649" s="222"/>
      <c r="AF649" s="222"/>
      <c r="AG649" s="222"/>
      <c r="AH649" s="222"/>
      <c r="AI649" s="222"/>
      <c r="AJ649" s="222"/>
      <c r="AK649" s="222"/>
      <c r="AL649" s="5"/>
      <c r="AM649" s="5"/>
      <c r="AN649" s="5"/>
      <c r="AO649" s="5"/>
      <c r="AP649" s="5"/>
      <c r="AQ649" s="221"/>
      <c r="AR649" s="86"/>
    </row>
    <row r="650" spans="1:44" s="22" customFormat="1" ht="24.75" customHeight="1" x14ac:dyDescent="0.25">
      <c r="A650" s="24">
        <v>3187171192</v>
      </c>
      <c r="B650" s="25" t="s">
        <v>1307</v>
      </c>
      <c r="C650" s="14" t="s">
        <v>848</v>
      </c>
      <c r="D650" s="14"/>
      <c r="E650" s="14"/>
      <c r="F650" s="14" t="s">
        <v>1824</v>
      </c>
      <c r="G650" s="27">
        <v>0</v>
      </c>
      <c r="H650" s="27">
        <v>0</v>
      </c>
      <c r="I650" s="27">
        <v>0.08</v>
      </c>
      <c r="J650" s="27">
        <v>0.2</v>
      </c>
      <c r="K650" s="148">
        <v>0.24</v>
      </c>
      <c r="L650" s="148">
        <v>0</v>
      </c>
      <c r="M650" s="27">
        <v>0</v>
      </c>
      <c r="N650" s="27">
        <v>0</v>
      </c>
      <c r="O650" s="27">
        <v>0</v>
      </c>
      <c r="P650" s="27">
        <v>0.08</v>
      </c>
      <c r="Q650" s="27">
        <v>0.2</v>
      </c>
      <c r="R650" s="148">
        <v>0.24</v>
      </c>
      <c r="S650" s="27">
        <v>0</v>
      </c>
      <c r="T650" s="27">
        <v>0</v>
      </c>
      <c r="U650" s="27">
        <v>0</v>
      </c>
      <c r="V650" s="27">
        <v>0.08</v>
      </c>
      <c r="W650" s="27">
        <v>0.2</v>
      </c>
      <c r="X650" s="27">
        <v>0.2</v>
      </c>
      <c r="Y650" s="222">
        <v>53.5</v>
      </c>
      <c r="Z650" s="222">
        <f>Y650*G650</f>
        <v>0</v>
      </c>
      <c r="AA650" s="222">
        <f>Y650*H650</f>
        <v>0</v>
      </c>
      <c r="AB650" s="222">
        <f>Y650*I650</f>
        <v>4.28</v>
      </c>
      <c r="AC650" s="222">
        <f>Y650*J650</f>
        <v>10.700000000000001</v>
      </c>
      <c r="AD650" s="222">
        <f>Y650*K650</f>
        <v>12.84</v>
      </c>
      <c r="AE650" s="222">
        <f>Y650*L650</f>
        <v>0</v>
      </c>
      <c r="AF650" s="222">
        <f>Y650*M650</f>
        <v>0</v>
      </c>
      <c r="AG650" s="222">
        <f>Y650*N650</f>
        <v>0</v>
      </c>
      <c r="AH650" s="222">
        <f>Y650*O650</f>
        <v>0</v>
      </c>
      <c r="AI650" s="222">
        <f>Y650*P650</f>
        <v>4.28</v>
      </c>
      <c r="AJ650" s="222">
        <f>Y650*Q650</f>
        <v>10.700000000000001</v>
      </c>
      <c r="AK650" s="222">
        <f>Y650*R650</f>
        <v>12.84</v>
      </c>
      <c r="AL650" s="5">
        <f>Y650*S650</f>
        <v>0</v>
      </c>
      <c r="AM650" s="5">
        <f>Y650*T650</f>
        <v>0</v>
      </c>
      <c r="AN650" s="5">
        <f>Y650*U650</f>
        <v>0</v>
      </c>
      <c r="AO650" s="5">
        <f>Y650*V650</f>
        <v>4.28</v>
      </c>
      <c r="AP650" s="5">
        <f>Y650*W650</f>
        <v>10.700000000000001</v>
      </c>
      <c r="AQ650" s="221">
        <f>Y650*X650</f>
        <v>10.700000000000001</v>
      </c>
      <c r="AR650" s="86"/>
    </row>
    <row r="651" spans="1:44" s="22" customFormat="1" ht="24.75" customHeight="1" x14ac:dyDescent="0.25">
      <c r="A651" s="24">
        <v>3187172327</v>
      </c>
      <c r="B651" s="25" t="s">
        <v>1307</v>
      </c>
      <c r="C651" s="14" t="s">
        <v>1552</v>
      </c>
      <c r="D651" s="14"/>
      <c r="E651" s="14"/>
      <c r="F651" s="14" t="s">
        <v>1824</v>
      </c>
      <c r="G651" s="27">
        <v>0</v>
      </c>
      <c r="H651" s="27">
        <v>0</v>
      </c>
      <c r="I651" s="27">
        <v>3.5000000000000003E-2</v>
      </c>
      <c r="J651" s="27">
        <v>0.1</v>
      </c>
      <c r="K651" s="148">
        <v>0.13</v>
      </c>
      <c r="L651" s="148">
        <v>0</v>
      </c>
      <c r="M651" s="27">
        <v>0</v>
      </c>
      <c r="N651" s="27">
        <v>0</v>
      </c>
      <c r="O651" s="27">
        <v>0</v>
      </c>
      <c r="P651" s="27">
        <v>3.5000000000000003E-2</v>
      </c>
      <c r="Q651" s="27">
        <v>0.1</v>
      </c>
      <c r="R651" s="148">
        <v>0.13</v>
      </c>
      <c r="S651" s="27">
        <v>0</v>
      </c>
      <c r="T651" s="27">
        <v>0</v>
      </c>
      <c r="U651" s="27">
        <v>0</v>
      </c>
      <c r="V651" s="27">
        <v>3.5000000000000003E-2</v>
      </c>
      <c r="W651" s="27">
        <v>0.1</v>
      </c>
      <c r="X651" s="27">
        <v>0.1</v>
      </c>
      <c r="Y651" s="222">
        <v>356.31</v>
      </c>
      <c r="Z651" s="222">
        <f>Y651*G651</f>
        <v>0</v>
      </c>
      <c r="AA651" s="222">
        <f>Y651*H651</f>
        <v>0</v>
      </c>
      <c r="AB651" s="222">
        <f>Y651*I651</f>
        <v>12.47085</v>
      </c>
      <c r="AC651" s="222">
        <f>Y651*J651</f>
        <v>35.631</v>
      </c>
      <c r="AD651" s="222">
        <f>Y651*K651</f>
        <v>46.320300000000003</v>
      </c>
      <c r="AE651" s="222">
        <f>Y651*L651</f>
        <v>0</v>
      </c>
      <c r="AF651" s="222">
        <f>Y651*M651</f>
        <v>0</v>
      </c>
      <c r="AG651" s="222">
        <f>Y651*N651</f>
        <v>0</v>
      </c>
      <c r="AH651" s="222">
        <f>Y651*O651</f>
        <v>0</v>
      </c>
      <c r="AI651" s="222">
        <f>Y651*P651</f>
        <v>12.47085</v>
      </c>
      <c r="AJ651" s="222">
        <f>Y651*Q651</f>
        <v>35.631</v>
      </c>
      <c r="AK651" s="222">
        <f>Y651*R651</f>
        <v>46.320300000000003</v>
      </c>
      <c r="AL651" s="5">
        <f>Y651*S651</f>
        <v>0</v>
      </c>
      <c r="AM651" s="5">
        <f>Y651*T651</f>
        <v>0</v>
      </c>
      <c r="AN651" s="5">
        <f>Y651*U651</f>
        <v>0</v>
      </c>
      <c r="AO651" s="5">
        <f>Y651*V651</f>
        <v>12.47085</v>
      </c>
      <c r="AP651" s="5">
        <f>Y651*W651</f>
        <v>35.631</v>
      </c>
      <c r="AQ651" s="221">
        <f>Y651*X651</f>
        <v>35.631</v>
      </c>
      <c r="AR651" s="86"/>
    </row>
    <row r="652" spans="1:44" s="22" customFormat="1" ht="24.75" customHeight="1" x14ac:dyDescent="0.25">
      <c r="A652" s="24">
        <v>3187171191</v>
      </c>
      <c r="B652" s="25" t="s">
        <v>1307</v>
      </c>
      <c r="C652" s="14" t="s">
        <v>940</v>
      </c>
      <c r="D652" s="14"/>
      <c r="E652" s="14"/>
      <c r="F652" s="14" t="s">
        <v>1824</v>
      </c>
      <c r="G652" s="27">
        <v>0</v>
      </c>
      <c r="H652" s="27">
        <v>0</v>
      </c>
      <c r="I652" s="27">
        <v>0.08</v>
      </c>
      <c r="J652" s="27">
        <v>0.2</v>
      </c>
      <c r="K652" s="148">
        <v>0.24</v>
      </c>
      <c r="L652" s="148">
        <v>0</v>
      </c>
      <c r="M652" s="27">
        <v>0</v>
      </c>
      <c r="N652" s="27">
        <v>0</v>
      </c>
      <c r="O652" s="27">
        <v>0</v>
      </c>
      <c r="P652" s="27">
        <v>0.08</v>
      </c>
      <c r="Q652" s="27">
        <v>0.2</v>
      </c>
      <c r="R652" s="148">
        <v>0.24</v>
      </c>
      <c r="S652" s="27">
        <v>0</v>
      </c>
      <c r="T652" s="27">
        <v>0</v>
      </c>
      <c r="U652" s="27">
        <v>0</v>
      </c>
      <c r="V652" s="27">
        <v>0.08</v>
      </c>
      <c r="W652" s="27">
        <v>0.2</v>
      </c>
      <c r="X652" s="27">
        <v>0.2</v>
      </c>
      <c r="Y652" s="222">
        <v>66.23</v>
      </c>
      <c r="Z652" s="222">
        <f>Y652*G652</f>
        <v>0</v>
      </c>
      <c r="AA652" s="222">
        <f>Y652*H652</f>
        <v>0</v>
      </c>
      <c r="AB652" s="222">
        <f>Y652*I652</f>
        <v>5.2984</v>
      </c>
      <c r="AC652" s="222">
        <f>Y652*J652</f>
        <v>13.246000000000002</v>
      </c>
      <c r="AD652" s="222">
        <f>Y652*K652</f>
        <v>15.895200000000001</v>
      </c>
      <c r="AE652" s="222">
        <f>Y652*L652</f>
        <v>0</v>
      </c>
      <c r="AF652" s="222">
        <f>Y652*M652</f>
        <v>0</v>
      </c>
      <c r="AG652" s="222">
        <f>Y652*N652</f>
        <v>0</v>
      </c>
      <c r="AH652" s="222">
        <f>Y652*O652</f>
        <v>0</v>
      </c>
      <c r="AI652" s="222">
        <f>Y652*P652</f>
        <v>5.2984</v>
      </c>
      <c r="AJ652" s="222">
        <f>Y652*Q652</f>
        <v>13.246000000000002</v>
      </c>
      <c r="AK652" s="222">
        <f>Y652*R652</f>
        <v>15.895200000000001</v>
      </c>
      <c r="AL652" s="5">
        <f>Y652*S652</f>
        <v>0</v>
      </c>
      <c r="AM652" s="5">
        <f>Y652*T652</f>
        <v>0</v>
      </c>
      <c r="AN652" s="5">
        <f>Y652*U652</f>
        <v>0</v>
      </c>
      <c r="AO652" s="5">
        <f>Y652*V652</f>
        <v>5.2984</v>
      </c>
      <c r="AP652" s="5">
        <f>Y652*W652</f>
        <v>13.246000000000002</v>
      </c>
      <c r="AQ652" s="221">
        <f>Y652*X652</f>
        <v>13.246000000000002</v>
      </c>
      <c r="AR652" s="86"/>
    </row>
    <row r="653" spans="1:44" s="30" customFormat="1" ht="24.75" customHeight="1" x14ac:dyDescent="0.25">
      <c r="A653" s="51"/>
      <c r="B653" s="29" t="s">
        <v>942</v>
      </c>
      <c r="C653" s="29"/>
      <c r="D653" s="29"/>
      <c r="E653" s="29"/>
      <c r="F653" s="29"/>
      <c r="G653" s="29"/>
      <c r="H653" s="29"/>
      <c r="I653" s="29"/>
      <c r="J653" s="29"/>
      <c r="K653" s="29"/>
      <c r="L653" s="146"/>
      <c r="M653" s="29"/>
      <c r="N653" s="29"/>
      <c r="O653" s="29"/>
      <c r="P653" s="29"/>
      <c r="Q653" s="29"/>
      <c r="R653" s="148"/>
      <c r="S653" s="29"/>
      <c r="T653" s="29"/>
      <c r="U653" s="29"/>
      <c r="V653" s="29"/>
      <c r="W653" s="29"/>
      <c r="X653" s="148"/>
      <c r="Y653" s="234"/>
      <c r="Z653" s="222"/>
      <c r="AA653" s="222"/>
      <c r="AB653" s="222"/>
      <c r="AC653" s="222"/>
      <c r="AD653" s="222"/>
      <c r="AE653" s="222"/>
      <c r="AF653" s="222"/>
      <c r="AG653" s="222"/>
      <c r="AH653" s="222"/>
      <c r="AI653" s="222"/>
      <c r="AJ653" s="222"/>
      <c r="AK653" s="222"/>
      <c r="AL653" s="5"/>
      <c r="AM653" s="5"/>
      <c r="AN653" s="5"/>
      <c r="AO653" s="5"/>
      <c r="AP653" s="5"/>
      <c r="AQ653" s="221"/>
      <c r="AR653" s="168"/>
    </row>
    <row r="654" spans="1:44" s="22" customFormat="1" ht="24.75" customHeight="1" x14ac:dyDescent="0.25">
      <c r="A654" s="24">
        <v>3187171529</v>
      </c>
      <c r="B654" s="25" t="s">
        <v>1237</v>
      </c>
      <c r="C654" s="14" t="s">
        <v>849</v>
      </c>
      <c r="D654" s="14"/>
      <c r="E654" s="14"/>
      <c r="F654" s="14" t="s">
        <v>1824</v>
      </c>
      <c r="G654" s="135">
        <v>0</v>
      </c>
      <c r="H654" s="135">
        <v>0</v>
      </c>
      <c r="I654" s="135">
        <v>0</v>
      </c>
      <c r="J654" s="135">
        <v>3.0000000000000001E-3</v>
      </c>
      <c r="K654" s="135">
        <v>0.01</v>
      </c>
      <c r="L654" s="146">
        <v>0</v>
      </c>
      <c r="M654" s="27">
        <v>0</v>
      </c>
      <c r="N654" s="27">
        <v>0</v>
      </c>
      <c r="O654" s="27">
        <v>0</v>
      </c>
      <c r="P654" s="27">
        <v>0</v>
      </c>
      <c r="Q654" s="27">
        <v>0</v>
      </c>
      <c r="R654" s="148">
        <v>0.01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148">
        <v>0.01</v>
      </c>
      <c r="Y654" s="222">
        <v>900</v>
      </c>
      <c r="Z654" s="222">
        <f t="shared" si="277"/>
        <v>0</v>
      </c>
      <c r="AA654" s="222">
        <f t="shared" si="278"/>
        <v>0</v>
      </c>
      <c r="AB654" s="222">
        <f t="shared" si="279"/>
        <v>0</v>
      </c>
      <c r="AC654" s="222">
        <f t="shared" si="280"/>
        <v>2.7</v>
      </c>
      <c r="AD654" s="222">
        <f t="shared" si="281"/>
        <v>9</v>
      </c>
      <c r="AE654" s="222">
        <f t="shared" si="282"/>
        <v>0</v>
      </c>
      <c r="AF654" s="222">
        <f t="shared" si="259"/>
        <v>0</v>
      </c>
      <c r="AG654" s="222">
        <f t="shared" si="260"/>
        <v>0</v>
      </c>
      <c r="AH654" s="222">
        <f t="shared" si="261"/>
        <v>0</v>
      </c>
      <c r="AI654" s="222">
        <f t="shared" si="262"/>
        <v>0</v>
      </c>
      <c r="AJ654" s="222">
        <f t="shared" si="263"/>
        <v>0</v>
      </c>
      <c r="AK654" s="222">
        <f t="shared" si="264"/>
        <v>9</v>
      </c>
      <c r="AL654" s="5">
        <f t="shared" ref="AL654:AL661" si="301">Y654*S654</f>
        <v>0</v>
      </c>
      <c r="AM654" s="5">
        <f t="shared" ref="AM654:AM661" si="302">Y654*T654</f>
        <v>0</v>
      </c>
      <c r="AN654" s="5">
        <f t="shared" ref="AN654:AN661" si="303">Y654*U654</f>
        <v>0</v>
      </c>
      <c r="AO654" s="5">
        <f t="shared" ref="AO654:AO661" si="304">Y654*V654</f>
        <v>0</v>
      </c>
      <c r="AP654" s="5">
        <f t="shared" ref="AP654:AP661" si="305">Y654*W654</f>
        <v>0</v>
      </c>
      <c r="AQ654" s="221">
        <f t="shared" ref="AQ654:AQ661" si="306">Y654*X654</f>
        <v>9</v>
      </c>
      <c r="AR654" s="86"/>
    </row>
    <row r="655" spans="1:44" s="40" customFormat="1" ht="24.75" customHeight="1" x14ac:dyDescent="0.25">
      <c r="A655" s="38" t="s">
        <v>2396</v>
      </c>
      <c r="B655" s="39" t="s">
        <v>941</v>
      </c>
      <c r="C655" s="17" t="s">
        <v>850</v>
      </c>
      <c r="D655" s="17"/>
      <c r="E655" s="17"/>
      <c r="F655" s="17" t="s">
        <v>1824</v>
      </c>
      <c r="G655" s="135">
        <v>0</v>
      </c>
      <c r="H655" s="135">
        <v>0</v>
      </c>
      <c r="I655" s="135">
        <v>0</v>
      </c>
      <c r="J655" s="135">
        <v>3.0000000000000001E-3</v>
      </c>
      <c r="K655" s="135">
        <v>0.01</v>
      </c>
      <c r="L655" s="146">
        <v>0</v>
      </c>
      <c r="M655" s="27">
        <v>0</v>
      </c>
      <c r="N655" s="27">
        <v>0</v>
      </c>
      <c r="O655" s="27">
        <v>0</v>
      </c>
      <c r="P655" s="27">
        <v>0</v>
      </c>
      <c r="Q655" s="27">
        <v>0</v>
      </c>
      <c r="R655" s="148">
        <v>0.01</v>
      </c>
      <c r="S655" s="27">
        <v>0</v>
      </c>
      <c r="T655" s="27">
        <v>0</v>
      </c>
      <c r="U655" s="27">
        <v>0</v>
      </c>
      <c r="V655" s="27">
        <v>0</v>
      </c>
      <c r="W655" s="27">
        <v>0</v>
      </c>
      <c r="X655" s="148">
        <v>0.01</v>
      </c>
      <c r="Y655" s="235">
        <v>375.94</v>
      </c>
      <c r="Z655" s="222">
        <f t="shared" si="277"/>
        <v>0</v>
      </c>
      <c r="AA655" s="222">
        <f t="shared" si="278"/>
        <v>0</v>
      </c>
      <c r="AB655" s="222">
        <f t="shared" si="279"/>
        <v>0</v>
      </c>
      <c r="AC655" s="222">
        <f t="shared" si="280"/>
        <v>1.12782</v>
      </c>
      <c r="AD655" s="222">
        <f t="shared" si="281"/>
        <v>3.7593999999999999</v>
      </c>
      <c r="AE655" s="222">
        <f t="shared" si="282"/>
        <v>0</v>
      </c>
      <c r="AF655" s="222">
        <f t="shared" si="259"/>
        <v>0</v>
      </c>
      <c r="AG655" s="222">
        <f t="shared" si="260"/>
        <v>0</v>
      </c>
      <c r="AH655" s="222">
        <f t="shared" si="261"/>
        <v>0</v>
      </c>
      <c r="AI655" s="222">
        <f t="shared" si="262"/>
        <v>0</v>
      </c>
      <c r="AJ655" s="222">
        <f t="shared" si="263"/>
        <v>0</v>
      </c>
      <c r="AK655" s="222">
        <f t="shared" si="264"/>
        <v>3.7593999999999999</v>
      </c>
      <c r="AL655" s="5">
        <f t="shared" si="301"/>
        <v>0</v>
      </c>
      <c r="AM655" s="5">
        <f t="shared" si="302"/>
        <v>0</v>
      </c>
      <c r="AN655" s="5">
        <f t="shared" si="303"/>
        <v>0</v>
      </c>
      <c r="AO655" s="5">
        <f t="shared" si="304"/>
        <v>0</v>
      </c>
      <c r="AP655" s="5">
        <f t="shared" si="305"/>
        <v>0</v>
      </c>
      <c r="AQ655" s="221">
        <f t="shared" si="306"/>
        <v>3.7593999999999999</v>
      </c>
      <c r="AR655" s="171"/>
    </row>
    <row r="656" spans="1:44" s="42" customFormat="1" ht="24.75" customHeight="1" x14ac:dyDescent="0.25">
      <c r="A656" s="38">
        <v>3187171051</v>
      </c>
      <c r="B656" s="41" t="s">
        <v>1237</v>
      </c>
      <c r="C656" s="35" t="s">
        <v>851</v>
      </c>
      <c r="D656" s="17"/>
      <c r="E656" s="17"/>
      <c r="F656" s="17" t="s">
        <v>1824</v>
      </c>
      <c r="G656" s="135">
        <v>0</v>
      </c>
      <c r="H656" s="135">
        <v>0</v>
      </c>
      <c r="I656" s="135">
        <v>0</v>
      </c>
      <c r="J656" s="135">
        <v>3.0000000000000001E-3</v>
      </c>
      <c r="K656" s="135">
        <v>0.01</v>
      </c>
      <c r="L656" s="146">
        <v>0</v>
      </c>
      <c r="M656" s="27">
        <v>0</v>
      </c>
      <c r="N656" s="27">
        <v>0</v>
      </c>
      <c r="O656" s="27">
        <v>0</v>
      </c>
      <c r="P656" s="27">
        <v>0</v>
      </c>
      <c r="Q656" s="27">
        <v>0</v>
      </c>
      <c r="R656" s="148">
        <v>0.01</v>
      </c>
      <c r="S656" s="27">
        <v>0</v>
      </c>
      <c r="T656" s="27">
        <v>0</v>
      </c>
      <c r="U656" s="27">
        <v>0</v>
      </c>
      <c r="V656" s="27">
        <v>0</v>
      </c>
      <c r="W656" s="27">
        <v>0</v>
      </c>
      <c r="X656" s="148">
        <v>0.01</v>
      </c>
      <c r="Y656" s="222">
        <v>355.81</v>
      </c>
      <c r="Z656" s="222">
        <f t="shared" si="277"/>
        <v>0</v>
      </c>
      <c r="AA656" s="222">
        <f t="shared" si="278"/>
        <v>0</v>
      </c>
      <c r="AB656" s="222">
        <f t="shared" si="279"/>
        <v>0</v>
      </c>
      <c r="AC656" s="222">
        <f t="shared" si="280"/>
        <v>1.0674300000000001</v>
      </c>
      <c r="AD656" s="222">
        <f t="shared" si="281"/>
        <v>3.5581</v>
      </c>
      <c r="AE656" s="222">
        <f t="shared" si="282"/>
        <v>0</v>
      </c>
      <c r="AF656" s="222">
        <f t="shared" si="259"/>
        <v>0</v>
      </c>
      <c r="AG656" s="222">
        <f t="shared" si="260"/>
        <v>0</v>
      </c>
      <c r="AH656" s="222">
        <f t="shared" si="261"/>
        <v>0</v>
      </c>
      <c r="AI656" s="222">
        <f t="shared" si="262"/>
        <v>0</v>
      </c>
      <c r="AJ656" s="222">
        <f t="shared" si="263"/>
        <v>0</v>
      </c>
      <c r="AK656" s="222">
        <f t="shared" si="264"/>
        <v>3.5581</v>
      </c>
      <c r="AL656" s="5">
        <f t="shared" si="301"/>
        <v>0</v>
      </c>
      <c r="AM656" s="5">
        <f t="shared" si="302"/>
        <v>0</v>
      </c>
      <c r="AN656" s="5">
        <f t="shared" si="303"/>
        <v>0</v>
      </c>
      <c r="AO656" s="5">
        <f t="shared" si="304"/>
        <v>0</v>
      </c>
      <c r="AP656" s="5">
        <f t="shared" si="305"/>
        <v>0</v>
      </c>
      <c r="AQ656" s="221">
        <f t="shared" si="306"/>
        <v>3.5581</v>
      </c>
      <c r="AR656" s="172"/>
    </row>
    <row r="657" spans="1:44" s="42" customFormat="1" ht="24.75" customHeight="1" x14ac:dyDescent="0.25">
      <c r="A657" s="38">
        <v>3187172425</v>
      </c>
      <c r="B657" s="41" t="s">
        <v>1202</v>
      </c>
      <c r="C657" s="35" t="s">
        <v>852</v>
      </c>
      <c r="D657" s="17"/>
      <c r="E657" s="17"/>
      <c r="F657" s="17" t="s">
        <v>1824</v>
      </c>
      <c r="G657" s="135">
        <v>0</v>
      </c>
      <c r="H657" s="135">
        <v>0</v>
      </c>
      <c r="I657" s="135">
        <v>0</v>
      </c>
      <c r="J657" s="135">
        <v>0.02</v>
      </c>
      <c r="K657" s="135">
        <v>0.01</v>
      </c>
      <c r="L657" s="146">
        <v>0</v>
      </c>
      <c r="M657" s="27">
        <v>0</v>
      </c>
      <c r="N657" s="27">
        <v>0</v>
      </c>
      <c r="O657" s="27">
        <v>0</v>
      </c>
      <c r="P657" s="27">
        <v>0.01</v>
      </c>
      <c r="Q657" s="27">
        <v>0.02</v>
      </c>
      <c r="R657" s="148">
        <v>0.02</v>
      </c>
      <c r="S657" s="27">
        <v>0</v>
      </c>
      <c r="T657" s="27">
        <v>0</v>
      </c>
      <c r="U657" s="27">
        <v>0</v>
      </c>
      <c r="V657" s="27">
        <v>0.01</v>
      </c>
      <c r="W657" s="27">
        <v>0.02</v>
      </c>
      <c r="X657" s="148">
        <v>0.02</v>
      </c>
      <c r="Y657" s="222">
        <v>231.06</v>
      </c>
      <c r="Z657" s="222">
        <f t="shared" si="277"/>
        <v>0</v>
      </c>
      <c r="AA657" s="222">
        <f t="shared" si="278"/>
        <v>0</v>
      </c>
      <c r="AB657" s="222">
        <f t="shared" si="279"/>
        <v>0</v>
      </c>
      <c r="AC657" s="222">
        <f t="shared" si="280"/>
        <v>4.6212</v>
      </c>
      <c r="AD657" s="222">
        <f t="shared" si="281"/>
        <v>2.3106</v>
      </c>
      <c r="AE657" s="222">
        <f t="shared" si="282"/>
        <v>0</v>
      </c>
      <c r="AF657" s="222">
        <f t="shared" ref="AF657:AF724" si="307">Y657*M657</f>
        <v>0</v>
      </c>
      <c r="AG657" s="222">
        <f t="shared" ref="AG657:AG724" si="308">Y657*N657</f>
        <v>0</v>
      </c>
      <c r="AH657" s="222">
        <f t="shared" ref="AH657:AH724" si="309">Y657*O657</f>
        <v>0</v>
      </c>
      <c r="AI657" s="222">
        <f t="shared" ref="AI657:AI724" si="310">Y657*P657</f>
        <v>2.3106</v>
      </c>
      <c r="AJ657" s="222">
        <f t="shared" ref="AJ657:AJ724" si="311">Y657*Q657</f>
        <v>4.6212</v>
      </c>
      <c r="AK657" s="222">
        <f t="shared" ref="AK657:AK724" si="312">Y657*R657</f>
        <v>4.6212</v>
      </c>
      <c r="AL657" s="5">
        <f t="shared" si="301"/>
        <v>0</v>
      </c>
      <c r="AM657" s="5">
        <f t="shared" si="302"/>
        <v>0</v>
      </c>
      <c r="AN657" s="5">
        <f t="shared" si="303"/>
        <v>0</v>
      </c>
      <c r="AO657" s="5">
        <f t="shared" si="304"/>
        <v>2.3106</v>
      </c>
      <c r="AP657" s="5">
        <f t="shared" si="305"/>
        <v>4.6212</v>
      </c>
      <c r="AQ657" s="221">
        <f t="shared" si="306"/>
        <v>4.6212</v>
      </c>
      <c r="AR657" s="172"/>
    </row>
    <row r="658" spans="1:44" s="42" customFormat="1" ht="24.75" customHeight="1" x14ac:dyDescent="0.25">
      <c r="A658" s="38"/>
      <c r="B658" s="268" t="s">
        <v>1236</v>
      </c>
      <c r="C658" s="267" t="s">
        <v>308</v>
      </c>
      <c r="D658" s="17"/>
      <c r="E658" s="17"/>
      <c r="F658" s="17" t="s">
        <v>1824</v>
      </c>
      <c r="G658" s="135">
        <v>0</v>
      </c>
      <c r="H658" s="135">
        <v>0</v>
      </c>
      <c r="I658" s="135">
        <v>0</v>
      </c>
      <c r="J658" s="135">
        <v>0</v>
      </c>
      <c r="K658" s="135">
        <v>0.06</v>
      </c>
      <c r="L658" s="146">
        <v>0</v>
      </c>
      <c r="M658" s="146">
        <v>0</v>
      </c>
      <c r="N658" s="146">
        <v>0</v>
      </c>
      <c r="O658" s="146">
        <v>0</v>
      </c>
      <c r="P658" s="146">
        <v>0</v>
      </c>
      <c r="Q658" s="146">
        <v>0</v>
      </c>
      <c r="R658" s="146">
        <v>0</v>
      </c>
      <c r="S658" s="146">
        <v>0</v>
      </c>
      <c r="T658" s="146">
        <v>0</v>
      </c>
      <c r="U658" s="146">
        <v>0</v>
      </c>
      <c r="V658" s="146">
        <v>0</v>
      </c>
      <c r="W658" s="146">
        <v>0</v>
      </c>
      <c r="X658" s="146">
        <v>0</v>
      </c>
      <c r="Y658" s="222">
        <v>9335.2099999999991</v>
      </c>
      <c r="Z658" s="222">
        <f t="shared" si="277"/>
        <v>0</v>
      </c>
      <c r="AA658" s="222">
        <f t="shared" si="278"/>
        <v>0</v>
      </c>
      <c r="AB658" s="222">
        <f t="shared" si="279"/>
        <v>0</v>
      </c>
      <c r="AC658" s="222">
        <f t="shared" si="280"/>
        <v>0</v>
      </c>
      <c r="AD658" s="222">
        <f t="shared" si="281"/>
        <v>560.11259999999993</v>
      </c>
      <c r="AE658" s="222">
        <f t="shared" si="282"/>
        <v>0</v>
      </c>
      <c r="AF658" s="222">
        <f t="shared" si="307"/>
        <v>0</v>
      </c>
      <c r="AG658" s="222">
        <f t="shared" si="308"/>
        <v>0</v>
      </c>
      <c r="AH658" s="222">
        <f t="shared" si="309"/>
        <v>0</v>
      </c>
      <c r="AI658" s="222">
        <f t="shared" si="310"/>
        <v>0</v>
      </c>
      <c r="AJ658" s="222">
        <f t="shared" si="311"/>
        <v>0</v>
      </c>
      <c r="AK658" s="222">
        <f t="shared" si="312"/>
        <v>0</v>
      </c>
      <c r="AL658" s="5">
        <f t="shared" si="301"/>
        <v>0</v>
      </c>
      <c r="AM658" s="5">
        <f t="shared" si="302"/>
        <v>0</v>
      </c>
      <c r="AN658" s="5">
        <f t="shared" si="303"/>
        <v>0</v>
      </c>
      <c r="AO658" s="5">
        <f t="shared" si="304"/>
        <v>0</v>
      </c>
      <c r="AP658" s="5">
        <f t="shared" si="305"/>
        <v>0</v>
      </c>
      <c r="AQ658" s="221">
        <f t="shared" si="306"/>
        <v>0</v>
      </c>
      <c r="AR658" s="172"/>
    </row>
    <row r="659" spans="1:44" s="42" customFormat="1" ht="24.75" customHeight="1" x14ac:dyDescent="0.25">
      <c r="A659" s="38"/>
      <c r="B659" s="268" t="s">
        <v>1230</v>
      </c>
      <c r="C659" s="267" t="s">
        <v>1238</v>
      </c>
      <c r="D659" s="17"/>
      <c r="E659" s="17"/>
      <c r="F659" s="17" t="s">
        <v>1824</v>
      </c>
      <c r="G659" s="135">
        <v>0</v>
      </c>
      <c r="H659" s="135">
        <v>0</v>
      </c>
      <c r="I659" s="135">
        <v>0</v>
      </c>
      <c r="J659" s="135">
        <v>3.0000000000000001E-3</v>
      </c>
      <c r="K659" s="135">
        <v>0.01</v>
      </c>
      <c r="L659" s="146">
        <v>0</v>
      </c>
      <c r="M659" s="146">
        <v>0</v>
      </c>
      <c r="N659" s="146">
        <v>0</v>
      </c>
      <c r="O659" s="146">
        <v>0</v>
      </c>
      <c r="P659" s="146">
        <v>0</v>
      </c>
      <c r="Q659" s="146">
        <v>0</v>
      </c>
      <c r="R659" s="146">
        <v>0</v>
      </c>
      <c r="S659" s="146">
        <v>0</v>
      </c>
      <c r="T659" s="146">
        <v>0</v>
      </c>
      <c r="U659" s="146">
        <v>0</v>
      </c>
      <c r="V659" s="146">
        <v>0</v>
      </c>
      <c r="W659" s="146">
        <v>0</v>
      </c>
      <c r="X659" s="146">
        <v>0</v>
      </c>
      <c r="Y659" s="222">
        <v>3433.58</v>
      </c>
      <c r="Z659" s="222">
        <f t="shared" si="277"/>
        <v>0</v>
      </c>
      <c r="AA659" s="222">
        <f t="shared" si="278"/>
        <v>0</v>
      </c>
      <c r="AB659" s="222">
        <f t="shared" si="279"/>
        <v>0</v>
      </c>
      <c r="AC659" s="222">
        <f t="shared" si="280"/>
        <v>10.300739999999999</v>
      </c>
      <c r="AD659" s="222">
        <f t="shared" si="281"/>
        <v>34.335799999999999</v>
      </c>
      <c r="AE659" s="222">
        <f t="shared" si="282"/>
        <v>0</v>
      </c>
      <c r="AF659" s="222">
        <f t="shared" si="307"/>
        <v>0</v>
      </c>
      <c r="AG659" s="222">
        <f t="shared" si="308"/>
        <v>0</v>
      </c>
      <c r="AH659" s="222">
        <f t="shared" si="309"/>
        <v>0</v>
      </c>
      <c r="AI659" s="222">
        <f t="shared" si="310"/>
        <v>0</v>
      </c>
      <c r="AJ659" s="222">
        <f t="shared" si="311"/>
        <v>0</v>
      </c>
      <c r="AK659" s="222">
        <f t="shared" si="312"/>
        <v>0</v>
      </c>
      <c r="AL659" s="5">
        <f t="shared" si="301"/>
        <v>0</v>
      </c>
      <c r="AM659" s="5">
        <f t="shared" si="302"/>
        <v>0</v>
      </c>
      <c r="AN659" s="5">
        <f t="shared" si="303"/>
        <v>0</v>
      </c>
      <c r="AO659" s="5">
        <f t="shared" si="304"/>
        <v>0</v>
      </c>
      <c r="AP659" s="5">
        <f t="shared" si="305"/>
        <v>0</v>
      </c>
      <c r="AQ659" s="221">
        <f t="shared" si="306"/>
        <v>0</v>
      </c>
      <c r="AR659" s="172"/>
    </row>
    <row r="660" spans="1:44" s="42" customFormat="1" ht="24.75" customHeight="1" x14ac:dyDescent="0.25">
      <c r="A660" s="38"/>
      <c r="B660" s="268" t="s">
        <v>1585</v>
      </c>
      <c r="C660" s="267" t="s">
        <v>307</v>
      </c>
      <c r="D660" s="17"/>
      <c r="E660" s="17"/>
      <c r="F660" s="17" t="s">
        <v>1824</v>
      </c>
      <c r="G660" s="135">
        <v>0</v>
      </c>
      <c r="H660" s="135">
        <v>0</v>
      </c>
      <c r="I660" s="135">
        <v>0</v>
      </c>
      <c r="J660" s="135">
        <v>3.0000000000000001E-3</v>
      </c>
      <c r="K660" s="135">
        <v>0.01</v>
      </c>
      <c r="L660" s="146">
        <v>0</v>
      </c>
      <c r="M660" s="146">
        <v>0</v>
      </c>
      <c r="N660" s="146">
        <v>0</v>
      </c>
      <c r="O660" s="146">
        <v>0</v>
      </c>
      <c r="P660" s="146">
        <v>0</v>
      </c>
      <c r="Q660" s="146">
        <v>0</v>
      </c>
      <c r="R660" s="146">
        <v>0</v>
      </c>
      <c r="S660" s="146">
        <v>0</v>
      </c>
      <c r="T660" s="146">
        <v>0</v>
      </c>
      <c r="U660" s="146">
        <v>0</v>
      </c>
      <c r="V660" s="146">
        <v>0</v>
      </c>
      <c r="W660" s="146">
        <v>0</v>
      </c>
      <c r="X660" s="146">
        <v>0</v>
      </c>
      <c r="Y660" s="222">
        <v>1859.97</v>
      </c>
      <c r="Z660" s="222">
        <f t="shared" si="277"/>
        <v>0</v>
      </c>
      <c r="AA660" s="222">
        <f t="shared" si="278"/>
        <v>0</v>
      </c>
      <c r="AB660" s="222">
        <f t="shared" si="279"/>
        <v>0</v>
      </c>
      <c r="AC660" s="222">
        <f t="shared" si="280"/>
        <v>5.5799099999999999</v>
      </c>
      <c r="AD660" s="222">
        <f t="shared" si="281"/>
        <v>18.599700000000002</v>
      </c>
      <c r="AE660" s="222">
        <f t="shared" si="282"/>
        <v>0</v>
      </c>
      <c r="AF660" s="222">
        <f t="shared" si="307"/>
        <v>0</v>
      </c>
      <c r="AG660" s="222">
        <f t="shared" si="308"/>
        <v>0</v>
      </c>
      <c r="AH660" s="222">
        <f t="shared" si="309"/>
        <v>0</v>
      </c>
      <c r="AI660" s="222">
        <f t="shared" si="310"/>
        <v>0</v>
      </c>
      <c r="AJ660" s="222">
        <f t="shared" si="311"/>
        <v>0</v>
      </c>
      <c r="AK660" s="222">
        <f t="shared" si="312"/>
        <v>0</v>
      </c>
      <c r="AL660" s="5">
        <f t="shared" si="301"/>
        <v>0</v>
      </c>
      <c r="AM660" s="5">
        <f t="shared" si="302"/>
        <v>0</v>
      </c>
      <c r="AN660" s="5">
        <f t="shared" si="303"/>
        <v>0</v>
      </c>
      <c r="AO660" s="5">
        <f t="shared" si="304"/>
        <v>0</v>
      </c>
      <c r="AP660" s="5">
        <f t="shared" si="305"/>
        <v>0</v>
      </c>
      <c r="AQ660" s="221">
        <f t="shared" si="306"/>
        <v>0</v>
      </c>
      <c r="AR660" s="172"/>
    </row>
    <row r="661" spans="1:44" s="42" customFormat="1" ht="24.75" customHeight="1" x14ac:dyDescent="0.25">
      <c r="A661" s="38"/>
      <c r="B661" s="268" t="s">
        <v>1239</v>
      </c>
      <c r="C661" s="267" t="s">
        <v>309</v>
      </c>
      <c r="D661" s="17"/>
      <c r="E661" s="17"/>
      <c r="F661" s="17" t="s">
        <v>1824</v>
      </c>
      <c r="G661" s="135">
        <v>0</v>
      </c>
      <c r="H661" s="135">
        <v>0</v>
      </c>
      <c r="I661" s="135">
        <v>0</v>
      </c>
      <c r="J661" s="135">
        <v>3.0000000000000001E-3</v>
      </c>
      <c r="K661" s="135">
        <v>0.01</v>
      </c>
      <c r="L661" s="146">
        <v>0</v>
      </c>
      <c r="M661" s="146">
        <v>0</v>
      </c>
      <c r="N661" s="146">
        <v>0</v>
      </c>
      <c r="O661" s="146">
        <v>0</v>
      </c>
      <c r="P661" s="146">
        <v>0</v>
      </c>
      <c r="Q661" s="146">
        <v>0</v>
      </c>
      <c r="R661" s="146">
        <v>0</v>
      </c>
      <c r="S661" s="146">
        <v>0</v>
      </c>
      <c r="T661" s="146">
        <v>0</v>
      </c>
      <c r="U661" s="146">
        <v>0</v>
      </c>
      <c r="V661" s="146">
        <v>0</v>
      </c>
      <c r="W661" s="146">
        <v>0</v>
      </c>
      <c r="X661" s="146">
        <v>0</v>
      </c>
      <c r="Y661" s="222">
        <v>499.49</v>
      </c>
      <c r="Z661" s="222">
        <f t="shared" si="277"/>
        <v>0</v>
      </c>
      <c r="AA661" s="222">
        <f t="shared" si="278"/>
        <v>0</v>
      </c>
      <c r="AB661" s="222">
        <f t="shared" si="279"/>
        <v>0</v>
      </c>
      <c r="AC661" s="222">
        <f t="shared" si="280"/>
        <v>1.49847</v>
      </c>
      <c r="AD661" s="222">
        <f t="shared" si="281"/>
        <v>4.9949000000000003</v>
      </c>
      <c r="AE661" s="222">
        <f t="shared" si="282"/>
        <v>0</v>
      </c>
      <c r="AF661" s="222">
        <f t="shared" si="307"/>
        <v>0</v>
      </c>
      <c r="AG661" s="222">
        <f t="shared" si="308"/>
        <v>0</v>
      </c>
      <c r="AH661" s="222">
        <f t="shared" si="309"/>
        <v>0</v>
      </c>
      <c r="AI661" s="222">
        <f t="shared" si="310"/>
        <v>0</v>
      </c>
      <c r="AJ661" s="222">
        <f t="shared" si="311"/>
        <v>0</v>
      </c>
      <c r="AK661" s="222">
        <f t="shared" si="312"/>
        <v>0</v>
      </c>
      <c r="AL661" s="5">
        <f t="shared" si="301"/>
        <v>0</v>
      </c>
      <c r="AM661" s="5">
        <f t="shared" si="302"/>
        <v>0</v>
      </c>
      <c r="AN661" s="5">
        <f t="shared" si="303"/>
        <v>0</v>
      </c>
      <c r="AO661" s="5">
        <f t="shared" si="304"/>
        <v>0</v>
      </c>
      <c r="AP661" s="5">
        <f t="shared" si="305"/>
        <v>0</v>
      </c>
      <c r="AQ661" s="221">
        <f t="shared" si="306"/>
        <v>0</v>
      </c>
      <c r="AR661" s="172"/>
    </row>
    <row r="662" spans="1:44" s="44" customFormat="1" ht="24.75" customHeight="1" x14ac:dyDescent="0.25">
      <c r="A662" s="38"/>
      <c r="B662" s="43" t="s">
        <v>1240</v>
      </c>
      <c r="C662" s="43"/>
      <c r="D662" s="43"/>
      <c r="E662" s="43"/>
      <c r="F662" s="43"/>
      <c r="G662" s="43"/>
      <c r="H662" s="43"/>
      <c r="I662" s="27"/>
      <c r="J662" s="27"/>
      <c r="K662" s="27"/>
      <c r="L662" s="146"/>
      <c r="M662" s="43"/>
      <c r="N662" s="43"/>
      <c r="O662" s="27"/>
      <c r="P662" s="27"/>
      <c r="Q662" s="27"/>
      <c r="R662" s="148"/>
      <c r="S662" s="43"/>
      <c r="T662" s="43"/>
      <c r="U662" s="27"/>
      <c r="V662" s="27"/>
      <c r="W662" s="27"/>
      <c r="X662" s="148"/>
      <c r="Y662" s="236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5"/>
      <c r="AM662" s="5"/>
      <c r="AN662" s="5"/>
      <c r="AO662" s="5"/>
      <c r="AP662" s="5"/>
      <c r="AQ662" s="221"/>
      <c r="AR662" s="173"/>
    </row>
    <row r="663" spans="1:44" s="42" customFormat="1" ht="24.75" customHeight="1" x14ac:dyDescent="0.25">
      <c r="A663" s="38">
        <v>3187171052</v>
      </c>
      <c r="B663" s="39" t="s">
        <v>1241</v>
      </c>
      <c r="C663" s="35" t="s">
        <v>854</v>
      </c>
      <c r="D663" s="17"/>
      <c r="E663" s="17"/>
      <c r="F663" s="17" t="s">
        <v>1824</v>
      </c>
      <c r="G663" s="135">
        <v>0</v>
      </c>
      <c r="H663" s="135">
        <v>0</v>
      </c>
      <c r="I663" s="135">
        <v>0</v>
      </c>
      <c r="J663" s="135">
        <v>5.0000000000000001E-3</v>
      </c>
      <c r="K663" s="135">
        <v>1.4999999999999999E-2</v>
      </c>
      <c r="L663" s="146">
        <v>0</v>
      </c>
      <c r="M663" s="27">
        <v>0</v>
      </c>
      <c r="N663" s="27">
        <v>0</v>
      </c>
      <c r="O663" s="27">
        <v>0</v>
      </c>
      <c r="P663" s="27">
        <v>5.0000000000000001E-3</v>
      </c>
      <c r="Q663" s="27">
        <v>0.01</v>
      </c>
      <c r="R663" s="148">
        <v>0.02</v>
      </c>
      <c r="S663" s="27">
        <v>0</v>
      </c>
      <c r="T663" s="27">
        <v>0</v>
      </c>
      <c r="U663" s="27">
        <v>0</v>
      </c>
      <c r="V663" s="27">
        <v>5.0000000000000001E-3</v>
      </c>
      <c r="W663" s="27">
        <v>0.01</v>
      </c>
      <c r="X663" s="27">
        <v>0.01</v>
      </c>
      <c r="Y663" s="222">
        <v>1564.3</v>
      </c>
      <c r="Z663" s="222">
        <f>Y663*G663</f>
        <v>0</v>
      </c>
      <c r="AA663" s="222">
        <f>Y663*H663</f>
        <v>0</v>
      </c>
      <c r="AB663" s="222">
        <f>Y663*I663</f>
        <v>0</v>
      </c>
      <c r="AC663" s="222">
        <f>Y663*J663</f>
        <v>7.8215000000000003</v>
      </c>
      <c r="AD663" s="222">
        <f>Y663*K663</f>
        <v>23.464499999999997</v>
      </c>
      <c r="AE663" s="222">
        <f>Y663*L663</f>
        <v>0</v>
      </c>
      <c r="AF663" s="222">
        <f>Y663*M663</f>
        <v>0</v>
      </c>
      <c r="AG663" s="222">
        <f>Y663*N663</f>
        <v>0</v>
      </c>
      <c r="AH663" s="222">
        <f>Y663*O663</f>
        <v>0</v>
      </c>
      <c r="AI663" s="222">
        <f>Y663*P663</f>
        <v>7.8215000000000003</v>
      </c>
      <c r="AJ663" s="222">
        <f>Y663*Q663</f>
        <v>15.643000000000001</v>
      </c>
      <c r="AK663" s="222">
        <f>Y663*R663</f>
        <v>31.286000000000001</v>
      </c>
      <c r="AL663" s="5">
        <f>Y663*S663</f>
        <v>0</v>
      </c>
      <c r="AM663" s="5">
        <f>Y663*T663</f>
        <v>0</v>
      </c>
      <c r="AN663" s="5">
        <f>Y663*U663</f>
        <v>0</v>
      </c>
      <c r="AO663" s="5">
        <f>Y663*V663</f>
        <v>7.8215000000000003</v>
      </c>
      <c r="AP663" s="5">
        <f>Y663*W663</f>
        <v>15.643000000000001</v>
      </c>
      <c r="AQ663" s="221">
        <f>Y663*X663</f>
        <v>15.643000000000001</v>
      </c>
      <c r="AR663" s="172"/>
    </row>
    <row r="664" spans="1:44" s="42" customFormat="1" ht="24.75" customHeight="1" x14ac:dyDescent="0.25">
      <c r="A664" s="38">
        <v>3187171043</v>
      </c>
      <c r="B664" s="39" t="s">
        <v>1241</v>
      </c>
      <c r="C664" s="35" t="s">
        <v>856</v>
      </c>
      <c r="D664" s="17"/>
      <c r="E664" s="17"/>
      <c r="F664" s="17" t="s">
        <v>1824</v>
      </c>
      <c r="G664" s="135">
        <v>0</v>
      </c>
      <c r="H664" s="135">
        <v>0</v>
      </c>
      <c r="I664" s="135">
        <v>0</v>
      </c>
      <c r="J664" s="135">
        <v>4.0000000000000001E-3</v>
      </c>
      <c r="K664" s="135">
        <v>1.4999999999999999E-2</v>
      </c>
      <c r="L664" s="146">
        <v>0</v>
      </c>
      <c r="M664" s="27">
        <v>0</v>
      </c>
      <c r="N664" s="27">
        <v>0</v>
      </c>
      <c r="O664" s="27">
        <v>0</v>
      </c>
      <c r="P664" s="27">
        <v>4.0000000000000001E-3</v>
      </c>
      <c r="Q664" s="27">
        <v>0.01</v>
      </c>
      <c r="R664" s="148">
        <v>0.02</v>
      </c>
      <c r="S664" s="27">
        <v>0</v>
      </c>
      <c r="T664" s="27">
        <v>0</v>
      </c>
      <c r="U664" s="27">
        <v>0</v>
      </c>
      <c r="V664" s="27">
        <v>4.0000000000000001E-3</v>
      </c>
      <c r="W664" s="27">
        <v>0.01</v>
      </c>
      <c r="X664" s="27">
        <v>0.01</v>
      </c>
      <c r="Y664" s="222">
        <v>2657.05</v>
      </c>
      <c r="Z664" s="222">
        <f>Y664*G664</f>
        <v>0</v>
      </c>
      <c r="AA664" s="222">
        <f>Y664*H664</f>
        <v>0</v>
      </c>
      <c r="AB664" s="222">
        <f>Y664*I664</f>
        <v>0</v>
      </c>
      <c r="AC664" s="222">
        <f>Y664*J664</f>
        <v>10.628200000000001</v>
      </c>
      <c r="AD664" s="222">
        <f>Y664*K664</f>
        <v>39.85575</v>
      </c>
      <c r="AE664" s="222">
        <f>Y664*L664</f>
        <v>0</v>
      </c>
      <c r="AF664" s="222">
        <f>Y664*M664</f>
        <v>0</v>
      </c>
      <c r="AG664" s="222">
        <f>Y664*N664</f>
        <v>0</v>
      </c>
      <c r="AH664" s="222">
        <f>Y664*O664</f>
        <v>0</v>
      </c>
      <c r="AI664" s="222">
        <f>Y664*P664</f>
        <v>10.628200000000001</v>
      </c>
      <c r="AJ664" s="222">
        <f>Y664*Q664</f>
        <v>26.570500000000003</v>
      </c>
      <c r="AK664" s="222">
        <f>Y664*R664</f>
        <v>53.141000000000005</v>
      </c>
      <c r="AL664" s="5">
        <f>Y664*S664</f>
        <v>0</v>
      </c>
      <c r="AM664" s="5">
        <f>Y664*T664</f>
        <v>0</v>
      </c>
      <c r="AN664" s="5">
        <f>Y664*U664</f>
        <v>0</v>
      </c>
      <c r="AO664" s="5">
        <f>Y664*V664</f>
        <v>10.628200000000001</v>
      </c>
      <c r="AP664" s="5">
        <f>Y664*W664</f>
        <v>26.570500000000003</v>
      </c>
      <c r="AQ664" s="221">
        <f>Y664*X664</f>
        <v>26.570500000000003</v>
      </c>
      <c r="AR664" s="172"/>
    </row>
    <row r="665" spans="1:44" s="42" customFormat="1" ht="24.75" customHeight="1" x14ac:dyDescent="0.25">
      <c r="A665" s="38">
        <v>3187171053</v>
      </c>
      <c r="B665" s="39" t="s">
        <v>1241</v>
      </c>
      <c r="C665" s="35" t="s">
        <v>855</v>
      </c>
      <c r="D665" s="17"/>
      <c r="E665" s="17"/>
      <c r="F665" s="17" t="s">
        <v>1824</v>
      </c>
      <c r="G665" s="135">
        <v>0</v>
      </c>
      <c r="H665" s="135">
        <v>0</v>
      </c>
      <c r="I665" s="135">
        <v>0</v>
      </c>
      <c r="J665" s="135">
        <v>4.0000000000000001E-3</v>
      </c>
      <c r="K665" s="135">
        <v>1.4999999999999999E-2</v>
      </c>
      <c r="L665" s="146">
        <v>0</v>
      </c>
      <c r="M665" s="27">
        <v>0</v>
      </c>
      <c r="N665" s="27">
        <v>0</v>
      </c>
      <c r="O665" s="27">
        <v>0</v>
      </c>
      <c r="P665" s="27">
        <v>4.0000000000000001E-3</v>
      </c>
      <c r="Q665" s="27">
        <v>0.01</v>
      </c>
      <c r="R665" s="148">
        <v>0.02</v>
      </c>
      <c r="S665" s="27">
        <v>0</v>
      </c>
      <c r="T665" s="27">
        <v>0</v>
      </c>
      <c r="U665" s="27">
        <v>0</v>
      </c>
      <c r="V665" s="27">
        <v>4.0000000000000001E-3</v>
      </c>
      <c r="W665" s="27">
        <v>0.01</v>
      </c>
      <c r="X665" s="27">
        <v>0.01</v>
      </c>
      <c r="Y665" s="222">
        <v>1812.9</v>
      </c>
      <c r="Z665" s="222">
        <f>Y665*G665</f>
        <v>0</v>
      </c>
      <c r="AA665" s="222">
        <f>Y665*H665</f>
        <v>0</v>
      </c>
      <c r="AB665" s="222">
        <f>Y665*I665</f>
        <v>0</v>
      </c>
      <c r="AC665" s="222">
        <f>Y665*J665</f>
        <v>7.2516000000000007</v>
      </c>
      <c r="AD665" s="222">
        <f>Y665*K665</f>
        <v>27.1935</v>
      </c>
      <c r="AE665" s="222">
        <f>Y665*L665</f>
        <v>0</v>
      </c>
      <c r="AF665" s="222">
        <f>Y665*M665</f>
        <v>0</v>
      </c>
      <c r="AG665" s="222">
        <f>Y665*N665</f>
        <v>0</v>
      </c>
      <c r="AH665" s="222">
        <f>Y665*O665</f>
        <v>0</v>
      </c>
      <c r="AI665" s="222">
        <f>Y665*P665</f>
        <v>7.2516000000000007</v>
      </c>
      <c r="AJ665" s="222">
        <f>Y665*Q665</f>
        <v>18.129000000000001</v>
      </c>
      <c r="AK665" s="222">
        <f>Y665*R665</f>
        <v>36.258000000000003</v>
      </c>
      <c r="AL665" s="5">
        <f>Y665*S665</f>
        <v>0</v>
      </c>
      <c r="AM665" s="5">
        <f>Y665*T665</f>
        <v>0</v>
      </c>
      <c r="AN665" s="5">
        <f>Y665*U665</f>
        <v>0</v>
      </c>
      <c r="AO665" s="5">
        <f>Y665*V665</f>
        <v>7.2516000000000007</v>
      </c>
      <c r="AP665" s="5">
        <f>Y665*W665</f>
        <v>18.129000000000001</v>
      </c>
      <c r="AQ665" s="221">
        <f>Y665*X665</f>
        <v>18.129000000000001</v>
      </c>
      <c r="AR665" s="172"/>
    </row>
    <row r="666" spans="1:44" s="40" customFormat="1" ht="24.75" customHeight="1" x14ac:dyDescent="0.25">
      <c r="A666" s="38">
        <v>3187171045</v>
      </c>
      <c r="B666" s="39" t="s">
        <v>1241</v>
      </c>
      <c r="C666" s="17" t="s">
        <v>1242</v>
      </c>
      <c r="D666" s="17"/>
      <c r="E666" s="17"/>
      <c r="F666" s="17" t="s">
        <v>1824</v>
      </c>
      <c r="G666" s="135">
        <v>0</v>
      </c>
      <c r="H666" s="135">
        <v>0</v>
      </c>
      <c r="I666" s="135">
        <v>0</v>
      </c>
      <c r="J666" s="135">
        <v>4.0000000000000001E-3</v>
      </c>
      <c r="K666" s="135">
        <v>1.4999999999999999E-2</v>
      </c>
      <c r="L666" s="146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0.01</v>
      </c>
      <c r="R666" s="148">
        <v>1.4999999999999999E-2</v>
      </c>
      <c r="S666" s="27">
        <v>0</v>
      </c>
      <c r="T666" s="27">
        <v>0</v>
      </c>
      <c r="U666" s="27">
        <v>0</v>
      </c>
      <c r="V666" s="27">
        <v>0</v>
      </c>
      <c r="W666" s="27">
        <v>0.01</v>
      </c>
      <c r="X666" s="27">
        <v>0.01</v>
      </c>
      <c r="Y666" s="222">
        <v>3000.3</v>
      </c>
      <c r="Z666" s="222">
        <f t="shared" si="277"/>
        <v>0</v>
      </c>
      <c r="AA666" s="222">
        <f t="shared" si="278"/>
        <v>0</v>
      </c>
      <c r="AB666" s="222">
        <f t="shared" si="279"/>
        <v>0</v>
      </c>
      <c r="AC666" s="222">
        <f t="shared" si="280"/>
        <v>12.001200000000001</v>
      </c>
      <c r="AD666" s="222">
        <f t="shared" si="281"/>
        <v>45.0045</v>
      </c>
      <c r="AE666" s="222">
        <f t="shared" si="282"/>
        <v>0</v>
      </c>
      <c r="AF666" s="222">
        <f t="shared" si="307"/>
        <v>0</v>
      </c>
      <c r="AG666" s="222">
        <f t="shared" si="308"/>
        <v>0</v>
      </c>
      <c r="AH666" s="222">
        <f t="shared" si="309"/>
        <v>0</v>
      </c>
      <c r="AI666" s="222">
        <f t="shared" si="310"/>
        <v>0</v>
      </c>
      <c r="AJ666" s="222">
        <f t="shared" si="311"/>
        <v>30.003000000000004</v>
      </c>
      <c r="AK666" s="222">
        <f t="shared" si="312"/>
        <v>45.0045</v>
      </c>
      <c r="AL666" s="5">
        <f t="shared" ref="AL666:AL677" si="313">Y666*S666</f>
        <v>0</v>
      </c>
      <c r="AM666" s="5">
        <f t="shared" ref="AM666:AM677" si="314">Y666*T666</f>
        <v>0</v>
      </c>
      <c r="AN666" s="5">
        <f t="shared" ref="AN666:AN677" si="315">Y666*U666</f>
        <v>0</v>
      </c>
      <c r="AO666" s="5">
        <f t="shared" ref="AO666:AO677" si="316">Y666*V666</f>
        <v>0</v>
      </c>
      <c r="AP666" s="5">
        <f t="shared" ref="AP666:AP677" si="317">Y666*W666</f>
        <v>30.003000000000004</v>
      </c>
      <c r="AQ666" s="221">
        <f t="shared" ref="AQ666:AQ677" si="318">Y666*X666</f>
        <v>30.003000000000004</v>
      </c>
      <c r="AR666" s="171"/>
    </row>
    <row r="667" spans="1:44" s="22" customFormat="1" ht="24.75" customHeight="1" x14ac:dyDescent="0.25">
      <c r="A667" s="24">
        <v>3187170126</v>
      </c>
      <c r="B667" s="25" t="s">
        <v>943</v>
      </c>
      <c r="C667" s="14" t="s">
        <v>857</v>
      </c>
      <c r="D667" s="14"/>
      <c r="E667" s="14"/>
      <c r="F667" s="14" t="s">
        <v>1824</v>
      </c>
      <c r="G667" s="27">
        <v>0</v>
      </c>
      <c r="H667" s="27">
        <v>0</v>
      </c>
      <c r="I667" s="27">
        <v>0.08</v>
      </c>
      <c r="J667" s="27">
        <v>0.2</v>
      </c>
      <c r="K667" s="148">
        <v>0.24</v>
      </c>
      <c r="L667" s="148">
        <v>0</v>
      </c>
      <c r="M667" s="27">
        <v>0</v>
      </c>
      <c r="N667" s="27">
        <v>0</v>
      </c>
      <c r="O667" s="27">
        <v>0</v>
      </c>
      <c r="P667" s="27">
        <v>0.08</v>
      </c>
      <c r="Q667" s="27">
        <v>0.2</v>
      </c>
      <c r="R667" s="148">
        <v>0.24</v>
      </c>
      <c r="S667" s="27">
        <v>0</v>
      </c>
      <c r="T667" s="27">
        <v>0</v>
      </c>
      <c r="U667" s="27">
        <v>0</v>
      </c>
      <c r="V667" s="27">
        <v>0.08</v>
      </c>
      <c r="W667" s="27">
        <v>0.2</v>
      </c>
      <c r="X667" s="27">
        <v>0.2</v>
      </c>
      <c r="Y667" s="222">
        <v>95.18</v>
      </c>
      <c r="Z667" s="222">
        <f>Y667*G667</f>
        <v>0</v>
      </c>
      <c r="AA667" s="222">
        <f>Y667*H667</f>
        <v>0</v>
      </c>
      <c r="AB667" s="222">
        <f>Y667*I667</f>
        <v>7.6144000000000007</v>
      </c>
      <c r="AC667" s="222">
        <f>Y667*J667</f>
        <v>19.036000000000001</v>
      </c>
      <c r="AD667" s="222">
        <f>Y667*K667</f>
        <v>22.8432</v>
      </c>
      <c r="AE667" s="222">
        <f>Y667*L667</f>
        <v>0</v>
      </c>
      <c r="AF667" s="222">
        <f>Y667*M667</f>
        <v>0</v>
      </c>
      <c r="AG667" s="222">
        <f>Y667*N667</f>
        <v>0</v>
      </c>
      <c r="AH667" s="222">
        <f>Y667*O667</f>
        <v>0</v>
      </c>
      <c r="AI667" s="222">
        <f>Y667*P667</f>
        <v>7.6144000000000007</v>
      </c>
      <c r="AJ667" s="222">
        <f>Y667*Q667</f>
        <v>19.036000000000001</v>
      </c>
      <c r="AK667" s="222">
        <f>Y667*R667</f>
        <v>22.8432</v>
      </c>
      <c r="AL667" s="5">
        <f>Y667*S667</f>
        <v>0</v>
      </c>
      <c r="AM667" s="5">
        <f>Y667*T667</f>
        <v>0</v>
      </c>
      <c r="AN667" s="5">
        <f>Y667*U667</f>
        <v>0</v>
      </c>
      <c r="AO667" s="5">
        <f>Y667*V667</f>
        <v>7.6144000000000007</v>
      </c>
      <c r="AP667" s="5">
        <f>Y667*W667</f>
        <v>19.036000000000001</v>
      </c>
      <c r="AQ667" s="221">
        <f>Y667*X667</f>
        <v>19.036000000000001</v>
      </c>
      <c r="AR667" s="86"/>
    </row>
    <row r="668" spans="1:44" s="40" customFormat="1" ht="24.75" customHeight="1" x14ac:dyDescent="0.25">
      <c r="A668" s="38">
        <v>3187172423</v>
      </c>
      <c r="B668" s="39" t="s">
        <v>1202</v>
      </c>
      <c r="C668" s="17" t="s">
        <v>1243</v>
      </c>
      <c r="D668" s="17"/>
      <c r="E668" s="17"/>
      <c r="F668" s="17" t="s">
        <v>1824</v>
      </c>
      <c r="G668" s="135">
        <v>0</v>
      </c>
      <c r="H668" s="135">
        <v>0</v>
      </c>
      <c r="I668" s="135">
        <v>0</v>
      </c>
      <c r="J668" s="135">
        <v>1.4E-2</v>
      </c>
      <c r="K668" s="135">
        <v>0.04</v>
      </c>
      <c r="L668" s="146">
        <v>0</v>
      </c>
      <c r="M668" s="27">
        <v>0</v>
      </c>
      <c r="N668" s="27">
        <v>0</v>
      </c>
      <c r="O668" s="27">
        <v>0</v>
      </c>
      <c r="P668" s="27">
        <v>0.01</v>
      </c>
      <c r="Q668" s="27">
        <v>0.03</v>
      </c>
      <c r="R668" s="148">
        <v>0.04</v>
      </c>
      <c r="S668" s="27">
        <v>0</v>
      </c>
      <c r="T668" s="27">
        <v>0</v>
      </c>
      <c r="U668" s="27">
        <v>0</v>
      </c>
      <c r="V668" s="27">
        <v>0.01</v>
      </c>
      <c r="W668" s="27">
        <v>0.03</v>
      </c>
      <c r="X668" s="27">
        <v>0.03</v>
      </c>
      <c r="Y668" s="222">
        <v>342.29</v>
      </c>
      <c r="Z668" s="222">
        <f>Y668*G668</f>
        <v>0</v>
      </c>
      <c r="AA668" s="222">
        <f>Y668*H668</f>
        <v>0</v>
      </c>
      <c r="AB668" s="222">
        <f>Y668*I668</f>
        <v>0</v>
      </c>
      <c r="AC668" s="222">
        <f>Y668*J668</f>
        <v>4.7920600000000002</v>
      </c>
      <c r="AD668" s="222">
        <f>Y668*K668</f>
        <v>13.691600000000001</v>
      </c>
      <c r="AE668" s="222">
        <f>Y668*L668</f>
        <v>0</v>
      </c>
      <c r="AF668" s="222">
        <f>Y668*M668</f>
        <v>0</v>
      </c>
      <c r="AG668" s="222">
        <f>Y668*N668</f>
        <v>0</v>
      </c>
      <c r="AH668" s="222">
        <f>Y668*O668</f>
        <v>0</v>
      </c>
      <c r="AI668" s="222">
        <f>Y668*P668</f>
        <v>3.4229000000000003</v>
      </c>
      <c r="AJ668" s="222">
        <f>Y668*Q668</f>
        <v>10.268700000000001</v>
      </c>
      <c r="AK668" s="222">
        <f>Y668*R668</f>
        <v>13.691600000000001</v>
      </c>
      <c r="AL668" s="5">
        <f>Y668*S668</f>
        <v>0</v>
      </c>
      <c r="AM668" s="5">
        <f>Y668*T668</f>
        <v>0</v>
      </c>
      <c r="AN668" s="5">
        <f>Y668*U668</f>
        <v>0</v>
      </c>
      <c r="AO668" s="5">
        <f>Y668*V668</f>
        <v>3.4229000000000003</v>
      </c>
      <c r="AP668" s="5">
        <f>Y668*W668</f>
        <v>10.268700000000001</v>
      </c>
      <c r="AQ668" s="221">
        <f>Y668*X668</f>
        <v>10.268700000000001</v>
      </c>
      <c r="AR668" s="171"/>
    </row>
    <row r="669" spans="1:44" s="40" customFormat="1" ht="24.75" customHeight="1" x14ac:dyDescent="0.25">
      <c r="A669" s="38">
        <v>3187170099</v>
      </c>
      <c r="B669" s="39" t="s">
        <v>336</v>
      </c>
      <c r="C669" s="17" t="s">
        <v>853</v>
      </c>
      <c r="D669" s="17"/>
      <c r="E669" s="17"/>
      <c r="F669" s="17" t="s">
        <v>1824</v>
      </c>
      <c r="G669" s="135">
        <v>0</v>
      </c>
      <c r="H669" s="135">
        <v>0</v>
      </c>
      <c r="I669" s="135">
        <v>0</v>
      </c>
      <c r="J669" s="135">
        <v>6.0000000000000001E-3</v>
      </c>
      <c r="K669" s="135">
        <v>0.02</v>
      </c>
      <c r="L669" s="146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0.01</v>
      </c>
      <c r="R669" s="148">
        <v>0.02</v>
      </c>
      <c r="S669" s="27">
        <v>0</v>
      </c>
      <c r="T669" s="27">
        <v>0</v>
      </c>
      <c r="U669" s="27">
        <v>0</v>
      </c>
      <c r="V669" s="27">
        <v>0</v>
      </c>
      <c r="W669" s="27">
        <v>0.01</v>
      </c>
      <c r="X669" s="27">
        <v>0.01</v>
      </c>
      <c r="Y669" s="222">
        <v>2937.27</v>
      </c>
      <c r="Z669" s="222">
        <f t="shared" si="277"/>
        <v>0</v>
      </c>
      <c r="AA669" s="222">
        <f t="shared" si="278"/>
        <v>0</v>
      </c>
      <c r="AB669" s="222">
        <f t="shared" si="279"/>
        <v>0</v>
      </c>
      <c r="AC669" s="222">
        <f t="shared" si="280"/>
        <v>17.623619999999999</v>
      </c>
      <c r="AD669" s="222">
        <f t="shared" si="281"/>
        <v>58.745400000000004</v>
      </c>
      <c r="AE669" s="222">
        <f t="shared" si="282"/>
        <v>0</v>
      </c>
      <c r="AF669" s="222">
        <f t="shared" si="307"/>
        <v>0</v>
      </c>
      <c r="AG669" s="222">
        <f t="shared" si="308"/>
        <v>0</v>
      </c>
      <c r="AH669" s="222">
        <f t="shared" si="309"/>
        <v>0</v>
      </c>
      <c r="AI669" s="222">
        <f t="shared" si="310"/>
        <v>0</v>
      </c>
      <c r="AJ669" s="222">
        <f t="shared" si="311"/>
        <v>29.372700000000002</v>
      </c>
      <c r="AK669" s="222">
        <f t="shared" si="312"/>
        <v>58.745400000000004</v>
      </c>
      <c r="AL669" s="5">
        <f t="shared" si="313"/>
        <v>0</v>
      </c>
      <c r="AM669" s="5">
        <f t="shared" si="314"/>
        <v>0</v>
      </c>
      <c r="AN669" s="5">
        <f t="shared" si="315"/>
        <v>0</v>
      </c>
      <c r="AO669" s="5">
        <f t="shared" si="316"/>
        <v>0</v>
      </c>
      <c r="AP669" s="5">
        <f t="shared" si="317"/>
        <v>29.372700000000002</v>
      </c>
      <c r="AQ669" s="221">
        <f t="shared" si="318"/>
        <v>29.372700000000002</v>
      </c>
      <c r="AR669" s="171"/>
    </row>
    <row r="670" spans="1:44" s="40" customFormat="1" ht="24.75" customHeight="1" x14ac:dyDescent="0.25">
      <c r="A670" s="38" t="s">
        <v>2400</v>
      </c>
      <c r="B670" s="39" t="s">
        <v>2401</v>
      </c>
      <c r="C670" s="17" t="s">
        <v>2402</v>
      </c>
      <c r="D670" s="17"/>
      <c r="E670" s="17"/>
      <c r="F670" s="17" t="s">
        <v>1824</v>
      </c>
      <c r="G670" s="135">
        <v>0</v>
      </c>
      <c r="H670" s="135">
        <v>0</v>
      </c>
      <c r="I670" s="135">
        <v>0.01</v>
      </c>
      <c r="J670" s="135">
        <v>0.02</v>
      </c>
      <c r="K670" s="135">
        <v>0.04</v>
      </c>
      <c r="L670" s="146">
        <v>0</v>
      </c>
      <c r="M670" s="27">
        <v>0</v>
      </c>
      <c r="N670" s="27">
        <v>0</v>
      </c>
      <c r="O670" s="27">
        <v>0</v>
      </c>
      <c r="P670" s="27">
        <v>0.02</v>
      </c>
      <c r="Q670" s="27">
        <v>0.03</v>
      </c>
      <c r="R670" s="148">
        <v>0.04</v>
      </c>
      <c r="S670" s="27">
        <v>0</v>
      </c>
      <c r="T670" s="27">
        <v>0</v>
      </c>
      <c r="U670" s="27">
        <v>0</v>
      </c>
      <c r="V670" s="27">
        <v>0.02</v>
      </c>
      <c r="W670" s="27">
        <v>0.03</v>
      </c>
      <c r="X670" s="27">
        <v>0.03</v>
      </c>
      <c r="Y670" s="235">
        <v>145.99</v>
      </c>
      <c r="Z670" s="222">
        <f>Y670*G670</f>
        <v>0</v>
      </c>
      <c r="AA670" s="222">
        <f>Y670*H670</f>
        <v>0</v>
      </c>
      <c r="AB670" s="222">
        <f>Y670*I670</f>
        <v>1.4599000000000002</v>
      </c>
      <c r="AC670" s="222">
        <f>Y670*J670</f>
        <v>2.9198000000000004</v>
      </c>
      <c r="AD670" s="222">
        <f>Y670*K670</f>
        <v>5.8396000000000008</v>
      </c>
      <c r="AE670" s="222">
        <f>Y670*L670</f>
        <v>0</v>
      </c>
      <c r="AF670" s="222">
        <f>Y670*M670</f>
        <v>0</v>
      </c>
      <c r="AG670" s="222">
        <f>Y670*N670</f>
        <v>0</v>
      </c>
      <c r="AH670" s="222">
        <f>Y670*O670</f>
        <v>0</v>
      </c>
      <c r="AI670" s="222">
        <f>Y670*P670</f>
        <v>2.9198000000000004</v>
      </c>
      <c r="AJ670" s="222">
        <f>Y670*Q670</f>
        <v>4.3796999999999997</v>
      </c>
      <c r="AK670" s="222">
        <f>Y670*R670</f>
        <v>5.8396000000000008</v>
      </c>
      <c r="AL670" s="5">
        <f>Y670*S670</f>
        <v>0</v>
      </c>
      <c r="AM670" s="5">
        <f>Y670*T670</f>
        <v>0</v>
      </c>
      <c r="AN670" s="5">
        <f>Y670*U670</f>
        <v>0</v>
      </c>
      <c r="AO670" s="5">
        <f>Y670*V670</f>
        <v>2.9198000000000004</v>
      </c>
      <c r="AP670" s="5">
        <f>Y670*W670</f>
        <v>4.3796999999999997</v>
      </c>
      <c r="AQ670" s="221">
        <f>Y670*X670</f>
        <v>4.3796999999999997</v>
      </c>
      <c r="AR670" s="171"/>
    </row>
    <row r="671" spans="1:44" s="40" customFormat="1" ht="24.75" customHeight="1" x14ac:dyDescent="0.25">
      <c r="A671" s="38" t="s">
        <v>2397</v>
      </c>
      <c r="B671" s="39" t="s">
        <v>2398</v>
      </c>
      <c r="C671" s="17" t="s">
        <v>2399</v>
      </c>
      <c r="D671" s="17"/>
      <c r="E671" s="17"/>
      <c r="F671" s="17" t="s">
        <v>1824</v>
      </c>
      <c r="G671" s="135">
        <v>0</v>
      </c>
      <c r="H671" s="135">
        <v>0</v>
      </c>
      <c r="I671" s="135">
        <v>0.01</v>
      </c>
      <c r="J671" s="135">
        <v>0.02</v>
      </c>
      <c r="K671" s="135">
        <v>0.04</v>
      </c>
      <c r="L671" s="146">
        <v>0</v>
      </c>
      <c r="M671" s="27">
        <v>0</v>
      </c>
      <c r="N671" s="27">
        <v>0</v>
      </c>
      <c r="O671" s="27">
        <v>0</v>
      </c>
      <c r="P671" s="27">
        <v>0.02</v>
      </c>
      <c r="Q671" s="27">
        <v>0.03</v>
      </c>
      <c r="R671" s="148">
        <v>0.04</v>
      </c>
      <c r="S671" s="27">
        <v>0</v>
      </c>
      <c r="T671" s="27">
        <v>0</v>
      </c>
      <c r="U671" s="27">
        <v>0</v>
      </c>
      <c r="V671" s="27">
        <v>0.02</v>
      </c>
      <c r="W671" s="27">
        <v>0.03</v>
      </c>
      <c r="X671" s="27">
        <v>0.03</v>
      </c>
      <c r="Y671" s="235">
        <v>154.11000000000001</v>
      </c>
      <c r="Z671" s="222">
        <f>Y671*G671</f>
        <v>0</v>
      </c>
      <c r="AA671" s="222">
        <f>Y671*H671</f>
        <v>0</v>
      </c>
      <c r="AB671" s="222">
        <f>Y671*I671</f>
        <v>1.5411000000000001</v>
      </c>
      <c r="AC671" s="222">
        <f>Y671*J671</f>
        <v>3.0822000000000003</v>
      </c>
      <c r="AD671" s="222">
        <f>Y671*K671</f>
        <v>6.1644000000000005</v>
      </c>
      <c r="AE671" s="222">
        <f>Y671*L671</f>
        <v>0</v>
      </c>
      <c r="AF671" s="222">
        <f>Y671*M671</f>
        <v>0</v>
      </c>
      <c r="AG671" s="222">
        <f>Y671*N671</f>
        <v>0</v>
      </c>
      <c r="AH671" s="222">
        <f>Y671*O671</f>
        <v>0</v>
      </c>
      <c r="AI671" s="222">
        <f>Y671*P671</f>
        <v>3.0822000000000003</v>
      </c>
      <c r="AJ671" s="222">
        <f>Y671*Q671</f>
        <v>4.6233000000000004</v>
      </c>
      <c r="AK671" s="222">
        <f>Y671*R671</f>
        <v>6.1644000000000005</v>
      </c>
      <c r="AL671" s="5">
        <f>Y671*S671</f>
        <v>0</v>
      </c>
      <c r="AM671" s="5">
        <f>Y671*T671</f>
        <v>0</v>
      </c>
      <c r="AN671" s="5">
        <f>Y671*U671</f>
        <v>0</v>
      </c>
      <c r="AO671" s="5">
        <f>Y671*V671</f>
        <v>3.0822000000000003</v>
      </c>
      <c r="AP671" s="5">
        <f>Y671*W671</f>
        <v>4.6233000000000004</v>
      </c>
      <c r="AQ671" s="221">
        <f>Y671*X671</f>
        <v>4.6233000000000004</v>
      </c>
      <c r="AR671" s="171"/>
    </row>
    <row r="672" spans="1:44" s="42" customFormat="1" ht="24.75" customHeight="1" x14ac:dyDescent="0.25">
      <c r="A672" s="38">
        <v>2531100777</v>
      </c>
      <c r="B672" s="41" t="s">
        <v>1245</v>
      </c>
      <c r="C672" s="35" t="s">
        <v>1246</v>
      </c>
      <c r="D672" s="17"/>
      <c r="E672" s="17"/>
      <c r="F672" s="17" t="s">
        <v>1824</v>
      </c>
      <c r="G672" s="135">
        <v>0</v>
      </c>
      <c r="H672" s="135">
        <v>0</v>
      </c>
      <c r="I672" s="135">
        <v>1.2E-2</v>
      </c>
      <c r="J672" s="135">
        <v>0.08</v>
      </c>
      <c r="K672" s="135">
        <v>0.15</v>
      </c>
      <c r="L672" s="146">
        <v>0</v>
      </c>
      <c r="M672" s="27">
        <v>0</v>
      </c>
      <c r="N672" s="27">
        <v>0</v>
      </c>
      <c r="O672" s="27">
        <v>1.2E-2</v>
      </c>
      <c r="P672" s="27">
        <v>0.08</v>
      </c>
      <c r="Q672" s="27">
        <v>0.2</v>
      </c>
      <c r="R672" s="148">
        <v>0.2</v>
      </c>
      <c r="S672" s="27">
        <v>0</v>
      </c>
      <c r="T672" s="27">
        <v>0</v>
      </c>
      <c r="U672" s="27">
        <v>1.2E-2</v>
      </c>
      <c r="V672" s="27">
        <v>0.08</v>
      </c>
      <c r="W672" s="27">
        <v>0.2</v>
      </c>
      <c r="X672" s="27">
        <v>0.2</v>
      </c>
      <c r="Y672" s="222">
        <v>26.37</v>
      </c>
      <c r="Z672" s="222">
        <f>Y672*G672</f>
        <v>0</v>
      </c>
      <c r="AA672" s="222">
        <f>Y672*H672</f>
        <v>0</v>
      </c>
      <c r="AB672" s="222">
        <f>Y672*I672</f>
        <v>0.31644</v>
      </c>
      <c r="AC672" s="222">
        <f>Y672*J672</f>
        <v>2.1095999999999999</v>
      </c>
      <c r="AD672" s="222">
        <f>Y672*K672</f>
        <v>3.9554999999999998</v>
      </c>
      <c r="AE672" s="222">
        <f>Y672*L672</f>
        <v>0</v>
      </c>
      <c r="AF672" s="222">
        <f>Y672*M672</f>
        <v>0</v>
      </c>
      <c r="AG672" s="222">
        <f>Y672*N672</f>
        <v>0</v>
      </c>
      <c r="AH672" s="222">
        <f>Y672*O672</f>
        <v>0.31644</v>
      </c>
      <c r="AI672" s="222">
        <f>Y672*P672</f>
        <v>2.1095999999999999</v>
      </c>
      <c r="AJ672" s="222">
        <f>Y672*Q672</f>
        <v>5.2740000000000009</v>
      </c>
      <c r="AK672" s="222">
        <f>Y672*R672</f>
        <v>5.2740000000000009</v>
      </c>
      <c r="AL672" s="5">
        <f>Y672*S672</f>
        <v>0</v>
      </c>
      <c r="AM672" s="5">
        <f>Y672*T672</f>
        <v>0</v>
      </c>
      <c r="AN672" s="5">
        <f>Y672*U672</f>
        <v>0.31644</v>
      </c>
      <c r="AO672" s="5">
        <f>Y672*V672</f>
        <v>2.1095999999999999</v>
      </c>
      <c r="AP672" s="5">
        <f>Y672*W672</f>
        <v>5.2740000000000009</v>
      </c>
      <c r="AQ672" s="221">
        <f>Y672*X672</f>
        <v>5.2740000000000009</v>
      </c>
      <c r="AR672" s="172"/>
    </row>
    <row r="673" spans="1:44" s="40" customFormat="1" ht="24.75" customHeight="1" x14ac:dyDescent="0.25">
      <c r="A673" s="38">
        <v>3187172422</v>
      </c>
      <c r="B673" s="39" t="s">
        <v>1202</v>
      </c>
      <c r="C673" s="17" t="s">
        <v>1244</v>
      </c>
      <c r="D673" s="17"/>
      <c r="E673" s="17"/>
      <c r="F673" s="17" t="s">
        <v>1824</v>
      </c>
      <c r="G673" s="135">
        <v>0</v>
      </c>
      <c r="H673" s="135">
        <v>0</v>
      </c>
      <c r="I673" s="135">
        <v>0</v>
      </c>
      <c r="J673" s="135">
        <v>1.4E-2</v>
      </c>
      <c r="K673" s="135">
        <v>0.04</v>
      </c>
      <c r="L673" s="146">
        <v>0</v>
      </c>
      <c r="M673" s="27">
        <v>0</v>
      </c>
      <c r="N673" s="27">
        <v>0</v>
      </c>
      <c r="O673" s="27">
        <v>0</v>
      </c>
      <c r="P673" s="27">
        <v>0.01</v>
      </c>
      <c r="Q673" s="27">
        <v>0.03</v>
      </c>
      <c r="R673" s="148">
        <v>0.04</v>
      </c>
      <c r="S673" s="27">
        <v>0</v>
      </c>
      <c r="T673" s="27">
        <v>0</v>
      </c>
      <c r="U673" s="27">
        <v>0</v>
      </c>
      <c r="V673" s="27">
        <v>0.01</v>
      </c>
      <c r="W673" s="27">
        <v>0.03</v>
      </c>
      <c r="X673" s="27">
        <v>0.03</v>
      </c>
      <c r="Y673" s="222">
        <v>705.31</v>
      </c>
      <c r="Z673" s="222">
        <f t="shared" si="277"/>
        <v>0</v>
      </c>
      <c r="AA673" s="222">
        <f t="shared" si="278"/>
        <v>0</v>
      </c>
      <c r="AB673" s="222">
        <f t="shared" si="279"/>
        <v>0</v>
      </c>
      <c r="AC673" s="222">
        <f t="shared" si="280"/>
        <v>9.8743400000000001</v>
      </c>
      <c r="AD673" s="222">
        <f t="shared" si="281"/>
        <v>28.212399999999999</v>
      </c>
      <c r="AE673" s="222">
        <f t="shared" si="282"/>
        <v>0</v>
      </c>
      <c r="AF673" s="222">
        <f t="shared" si="307"/>
        <v>0</v>
      </c>
      <c r="AG673" s="222">
        <f t="shared" si="308"/>
        <v>0</v>
      </c>
      <c r="AH673" s="222">
        <f t="shared" si="309"/>
        <v>0</v>
      </c>
      <c r="AI673" s="222">
        <f t="shared" si="310"/>
        <v>7.0530999999999997</v>
      </c>
      <c r="AJ673" s="222">
        <f t="shared" si="311"/>
        <v>21.159299999999998</v>
      </c>
      <c r="AK673" s="222">
        <f t="shared" si="312"/>
        <v>28.212399999999999</v>
      </c>
      <c r="AL673" s="5">
        <f t="shared" si="313"/>
        <v>0</v>
      </c>
      <c r="AM673" s="5">
        <f t="shared" si="314"/>
        <v>0</v>
      </c>
      <c r="AN673" s="5">
        <f t="shared" si="315"/>
        <v>0</v>
      </c>
      <c r="AO673" s="5">
        <f t="shared" si="316"/>
        <v>7.0530999999999997</v>
      </c>
      <c r="AP673" s="5">
        <f t="shared" si="317"/>
        <v>21.159299999999998</v>
      </c>
      <c r="AQ673" s="221">
        <f t="shared" si="318"/>
        <v>21.159299999999998</v>
      </c>
      <c r="AR673" s="171"/>
    </row>
    <row r="674" spans="1:44" s="42" customFormat="1" ht="24.75" customHeight="1" x14ac:dyDescent="0.25">
      <c r="A674" s="38"/>
      <c r="B674" s="268" t="s">
        <v>1240</v>
      </c>
      <c r="C674" s="267" t="s">
        <v>310</v>
      </c>
      <c r="D674" s="17"/>
      <c r="E674" s="17"/>
      <c r="F674" s="17" t="s">
        <v>1824</v>
      </c>
      <c r="G674" s="135">
        <v>0</v>
      </c>
      <c r="H674" s="135">
        <v>0</v>
      </c>
      <c r="I674" s="135">
        <v>0</v>
      </c>
      <c r="J674" s="135">
        <v>0</v>
      </c>
      <c r="K674" s="135">
        <v>0.04</v>
      </c>
      <c r="L674" s="146">
        <v>0</v>
      </c>
      <c r="M674" s="146">
        <v>0</v>
      </c>
      <c r="N674" s="146">
        <v>0</v>
      </c>
      <c r="O674" s="146">
        <v>0</v>
      </c>
      <c r="P674" s="146">
        <v>0</v>
      </c>
      <c r="Q674" s="146">
        <v>0</v>
      </c>
      <c r="R674" s="146">
        <v>0</v>
      </c>
      <c r="S674" s="146">
        <v>0</v>
      </c>
      <c r="T674" s="146">
        <v>0</v>
      </c>
      <c r="U674" s="146">
        <v>0</v>
      </c>
      <c r="V674" s="146">
        <v>0</v>
      </c>
      <c r="W674" s="146">
        <v>0</v>
      </c>
      <c r="X674" s="146">
        <v>0</v>
      </c>
      <c r="Y674" s="222">
        <v>53013.05</v>
      </c>
      <c r="Z674" s="222">
        <f t="shared" si="277"/>
        <v>0</v>
      </c>
      <c r="AA674" s="222">
        <f t="shared" si="278"/>
        <v>0</v>
      </c>
      <c r="AB674" s="222">
        <f t="shared" si="279"/>
        <v>0</v>
      </c>
      <c r="AC674" s="222">
        <f t="shared" si="280"/>
        <v>0</v>
      </c>
      <c r="AD674" s="222">
        <f t="shared" si="281"/>
        <v>2120.5219999999999</v>
      </c>
      <c r="AE674" s="222">
        <f t="shared" si="282"/>
        <v>0</v>
      </c>
      <c r="AF674" s="222">
        <f t="shared" si="307"/>
        <v>0</v>
      </c>
      <c r="AG674" s="222">
        <f t="shared" si="308"/>
        <v>0</v>
      </c>
      <c r="AH674" s="222">
        <f t="shared" si="309"/>
        <v>0</v>
      </c>
      <c r="AI674" s="222">
        <f t="shared" si="310"/>
        <v>0</v>
      </c>
      <c r="AJ674" s="222">
        <f t="shared" si="311"/>
        <v>0</v>
      </c>
      <c r="AK674" s="222">
        <f t="shared" si="312"/>
        <v>0</v>
      </c>
      <c r="AL674" s="5">
        <f t="shared" si="313"/>
        <v>0</v>
      </c>
      <c r="AM674" s="5">
        <f t="shared" si="314"/>
        <v>0</v>
      </c>
      <c r="AN674" s="5">
        <f t="shared" si="315"/>
        <v>0</v>
      </c>
      <c r="AO674" s="5">
        <f t="shared" si="316"/>
        <v>0</v>
      </c>
      <c r="AP674" s="5">
        <f t="shared" si="317"/>
        <v>0</v>
      </c>
      <c r="AQ674" s="221">
        <f t="shared" si="318"/>
        <v>0</v>
      </c>
      <c r="AR674" s="172"/>
    </row>
    <row r="675" spans="1:44" s="42" customFormat="1" ht="24.75" customHeight="1" x14ac:dyDescent="0.25">
      <c r="A675" s="38"/>
      <c r="B675" s="268" t="s">
        <v>311</v>
      </c>
      <c r="C675" s="267" t="s">
        <v>312</v>
      </c>
      <c r="D675" s="17"/>
      <c r="E675" s="17"/>
      <c r="F675" s="17" t="s">
        <v>1824</v>
      </c>
      <c r="G675" s="135">
        <v>0</v>
      </c>
      <c r="H675" s="135">
        <v>0</v>
      </c>
      <c r="I675" s="135">
        <v>0</v>
      </c>
      <c r="J675" s="135">
        <v>0.01</v>
      </c>
      <c r="K675" s="135">
        <v>2.5000000000000001E-2</v>
      </c>
      <c r="L675" s="146">
        <v>0</v>
      </c>
      <c r="M675" s="146">
        <v>0</v>
      </c>
      <c r="N675" s="146">
        <v>0</v>
      </c>
      <c r="O675" s="146">
        <v>0</v>
      </c>
      <c r="P675" s="146">
        <v>0</v>
      </c>
      <c r="Q675" s="146">
        <v>0</v>
      </c>
      <c r="R675" s="146">
        <v>0</v>
      </c>
      <c r="S675" s="146">
        <v>0</v>
      </c>
      <c r="T675" s="146">
        <v>0</v>
      </c>
      <c r="U675" s="146">
        <v>0</v>
      </c>
      <c r="V675" s="146">
        <v>0</v>
      </c>
      <c r="W675" s="146">
        <v>0</v>
      </c>
      <c r="X675" s="146">
        <v>0</v>
      </c>
      <c r="Y675" s="222">
        <v>42013</v>
      </c>
      <c r="Z675" s="222">
        <f t="shared" si="277"/>
        <v>0</v>
      </c>
      <c r="AA675" s="222">
        <f t="shared" si="278"/>
        <v>0</v>
      </c>
      <c r="AB675" s="222">
        <f t="shared" si="279"/>
        <v>0</v>
      </c>
      <c r="AC675" s="222">
        <f t="shared" si="280"/>
        <v>420.13</v>
      </c>
      <c r="AD675" s="222">
        <f t="shared" si="281"/>
        <v>1050.325</v>
      </c>
      <c r="AE675" s="222">
        <f t="shared" si="282"/>
        <v>0</v>
      </c>
      <c r="AF675" s="222">
        <f t="shared" si="307"/>
        <v>0</v>
      </c>
      <c r="AG675" s="222">
        <f t="shared" si="308"/>
        <v>0</v>
      </c>
      <c r="AH675" s="222">
        <f t="shared" si="309"/>
        <v>0</v>
      </c>
      <c r="AI675" s="222">
        <f t="shared" si="310"/>
        <v>0</v>
      </c>
      <c r="AJ675" s="222">
        <f t="shared" si="311"/>
        <v>0</v>
      </c>
      <c r="AK675" s="222">
        <f t="shared" si="312"/>
        <v>0</v>
      </c>
      <c r="AL675" s="5">
        <f t="shared" si="313"/>
        <v>0</v>
      </c>
      <c r="AM675" s="5">
        <f t="shared" si="314"/>
        <v>0</v>
      </c>
      <c r="AN675" s="5">
        <f t="shared" si="315"/>
        <v>0</v>
      </c>
      <c r="AO675" s="5">
        <f t="shared" si="316"/>
        <v>0</v>
      </c>
      <c r="AP675" s="5">
        <f t="shared" si="317"/>
        <v>0</v>
      </c>
      <c r="AQ675" s="221">
        <f t="shared" si="318"/>
        <v>0</v>
      </c>
      <c r="AR675" s="172"/>
    </row>
    <row r="676" spans="1:44" s="42" customFormat="1" ht="24.75" customHeight="1" x14ac:dyDescent="0.25">
      <c r="A676" s="38"/>
      <c r="B676" s="268" t="s">
        <v>1237</v>
      </c>
      <c r="C676" s="267" t="s">
        <v>313</v>
      </c>
      <c r="D676" s="17"/>
      <c r="E676" s="17"/>
      <c r="F676" s="17" t="s">
        <v>1824</v>
      </c>
      <c r="G676" s="135">
        <v>0</v>
      </c>
      <c r="H676" s="135">
        <v>0</v>
      </c>
      <c r="I676" s="135">
        <v>0</v>
      </c>
      <c r="J676" s="135">
        <v>6.0000000000000001E-3</v>
      </c>
      <c r="K676" s="135">
        <v>0.02</v>
      </c>
      <c r="L676" s="146">
        <v>0</v>
      </c>
      <c r="M676" s="146">
        <v>0</v>
      </c>
      <c r="N676" s="146">
        <v>0</v>
      </c>
      <c r="O676" s="146">
        <v>0</v>
      </c>
      <c r="P676" s="146">
        <v>0</v>
      </c>
      <c r="Q676" s="146">
        <v>0</v>
      </c>
      <c r="R676" s="146">
        <v>0</v>
      </c>
      <c r="S676" s="146">
        <v>0</v>
      </c>
      <c r="T676" s="146">
        <v>0</v>
      </c>
      <c r="U676" s="146">
        <v>0</v>
      </c>
      <c r="V676" s="146">
        <v>0</v>
      </c>
      <c r="W676" s="146">
        <v>0</v>
      </c>
      <c r="X676" s="146">
        <v>0</v>
      </c>
      <c r="Y676" s="237">
        <v>3301.8</v>
      </c>
      <c r="Z676" s="222">
        <f t="shared" si="277"/>
        <v>0</v>
      </c>
      <c r="AA676" s="222">
        <f t="shared" si="278"/>
        <v>0</v>
      </c>
      <c r="AB676" s="222">
        <f t="shared" si="279"/>
        <v>0</v>
      </c>
      <c r="AC676" s="222">
        <f t="shared" si="280"/>
        <v>19.8108</v>
      </c>
      <c r="AD676" s="222">
        <f t="shared" si="281"/>
        <v>66.036000000000001</v>
      </c>
      <c r="AE676" s="222">
        <f t="shared" si="282"/>
        <v>0</v>
      </c>
      <c r="AF676" s="222">
        <f t="shared" si="307"/>
        <v>0</v>
      </c>
      <c r="AG676" s="222">
        <f t="shared" si="308"/>
        <v>0</v>
      </c>
      <c r="AH676" s="222">
        <f t="shared" si="309"/>
        <v>0</v>
      </c>
      <c r="AI676" s="222">
        <f t="shared" si="310"/>
        <v>0</v>
      </c>
      <c r="AJ676" s="222">
        <f t="shared" si="311"/>
        <v>0</v>
      </c>
      <c r="AK676" s="222">
        <f t="shared" si="312"/>
        <v>0</v>
      </c>
      <c r="AL676" s="5">
        <f t="shared" si="313"/>
        <v>0</v>
      </c>
      <c r="AM676" s="5">
        <f t="shared" si="314"/>
        <v>0</v>
      </c>
      <c r="AN676" s="5">
        <f t="shared" si="315"/>
        <v>0</v>
      </c>
      <c r="AO676" s="5">
        <f t="shared" si="316"/>
        <v>0</v>
      </c>
      <c r="AP676" s="5">
        <f t="shared" si="317"/>
        <v>0</v>
      </c>
      <c r="AQ676" s="221">
        <f t="shared" si="318"/>
        <v>0</v>
      </c>
      <c r="AR676" s="172"/>
    </row>
    <row r="677" spans="1:44" s="42" customFormat="1" ht="24.75" customHeight="1" x14ac:dyDescent="0.25">
      <c r="A677" s="38"/>
      <c r="B677" s="268" t="s">
        <v>1202</v>
      </c>
      <c r="C677" s="267" t="s">
        <v>314</v>
      </c>
      <c r="D677" s="17"/>
      <c r="E677" s="17"/>
      <c r="F677" s="17" t="s">
        <v>1824</v>
      </c>
      <c r="G677" s="135">
        <v>0</v>
      </c>
      <c r="H677" s="135">
        <v>0</v>
      </c>
      <c r="I677" s="135">
        <v>0</v>
      </c>
      <c r="J677" s="135">
        <v>1.4E-2</v>
      </c>
      <c r="K677" s="135">
        <v>0.04</v>
      </c>
      <c r="L677" s="146">
        <v>0</v>
      </c>
      <c r="M677" s="146">
        <v>0</v>
      </c>
      <c r="N677" s="146">
        <v>0</v>
      </c>
      <c r="O677" s="146">
        <v>0</v>
      </c>
      <c r="P677" s="146">
        <v>0</v>
      </c>
      <c r="Q677" s="146">
        <v>0</v>
      </c>
      <c r="R677" s="146">
        <v>0</v>
      </c>
      <c r="S677" s="146">
        <v>0</v>
      </c>
      <c r="T677" s="146">
        <v>0</v>
      </c>
      <c r="U677" s="146">
        <v>0</v>
      </c>
      <c r="V677" s="146">
        <v>0</v>
      </c>
      <c r="W677" s="146">
        <v>0</v>
      </c>
      <c r="X677" s="146">
        <v>0</v>
      </c>
      <c r="Y677" s="237">
        <v>650.71</v>
      </c>
      <c r="Z677" s="222">
        <f t="shared" si="277"/>
        <v>0</v>
      </c>
      <c r="AA677" s="222">
        <f t="shared" si="278"/>
        <v>0</v>
      </c>
      <c r="AB677" s="222">
        <f t="shared" si="279"/>
        <v>0</v>
      </c>
      <c r="AC677" s="222">
        <f t="shared" si="280"/>
        <v>9.1099399999999999</v>
      </c>
      <c r="AD677" s="222">
        <f t="shared" si="281"/>
        <v>26.028400000000001</v>
      </c>
      <c r="AE677" s="222">
        <f t="shared" si="282"/>
        <v>0</v>
      </c>
      <c r="AF677" s="222">
        <f t="shared" si="307"/>
        <v>0</v>
      </c>
      <c r="AG677" s="222">
        <f t="shared" si="308"/>
        <v>0</v>
      </c>
      <c r="AH677" s="222">
        <f t="shared" si="309"/>
        <v>0</v>
      </c>
      <c r="AI677" s="222">
        <f t="shared" si="310"/>
        <v>0</v>
      </c>
      <c r="AJ677" s="222">
        <f t="shared" si="311"/>
        <v>0</v>
      </c>
      <c r="AK677" s="222">
        <f t="shared" si="312"/>
        <v>0</v>
      </c>
      <c r="AL677" s="5">
        <f t="shared" si="313"/>
        <v>0</v>
      </c>
      <c r="AM677" s="5">
        <f t="shared" si="314"/>
        <v>0</v>
      </c>
      <c r="AN677" s="5">
        <f t="shared" si="315"/>
        <v>0</v>
      </c>
      <c r="AO677" s="5">
        <f t="shared" si="316"/>
        <v>0</v>
      </c>
      <c r="AP677" s="5">
        <f t="shared" si="317"/>
        <v>0</v>
      </c>
      <c r="AQ677" s="221">
        <f t="shared" si="318"/>
        <v>0</v>
      </c>
      <c r="AR677" s="172"/>
    </row>
    <row r="678" spans="1:44" s="40" customFormat="1" ht="24.75" customHeight="1" x14ac:dyDescent="0.25">
      <c r="A678" s="12"/>
      <c r="B678" s="46" t="s">
        <v>667</v>
      </c>
      <c r="C678" s="47"/>
      <c r="D678" s="12"/>
      <c r="E678" s="12"/>
      <c r="F678" s="12"/>
      <c r="G678" s="21"/>
      <c r="H678" s="21"/>
      <c r="I678" s="21"/>
      <c r="J678" s="21"/>
      <c r="K678" s="21"/>
      <c r="L678" s="146"/>
      <c r="M678" s="21"/>
      <c r="N678" s="21"/>
      <c r="O678" s="21"/>
      <c r="P678" s="21"/>
      <c r="Q678" s="21"/>
      <c r="R678" s="146"/>
      <c r="S678" s="21"/>
      <c r="T678" s="21"/>
      <c r="U678" s="21"/>
      <c r="V678" s="21"/>
      <c r="W678" s="21"/>
      <c r="X678" s="146"/>
      <c r="Y678" s="230"/>
      <c r="Z678" s="222">
        <f t="shared" si="277"/>
        <v>0</v>
      </c>
      <c r="AA678" s="222">
        <f t="shared" si="278"/>
        <v>0</v>
      </c>
      <c r="AB678" s="222">
        <f t="shared" si="279"/>
        <v>0</v>
      </c>
      <c r="AC678" s="222">
        <f t="shared" si="280"/>
        <v>0</v>
      </c>
      <c r="AD678" s="222">
        <f t="shared" si="281"/>
        <v>0</v>
      </c>
      <c r="AE678" s="222">
        <f t="shared" si="282"/>
        <v>0</v>
      </c>
      <c r="AF678" s="222">
        <f t="shared" si="307"/>
        <v>0</v>
      </c>
      <c r="AG678" s="222">
        <f t="shared" si="308"/>
        <v>0</v>
      </c>
      <c r="AH678" s="222">
        <f t="shared" si="309"/>
        <v>0</v>
      </c>
      <c r="AI678" s="222">
        <f t="shared" si="310"/>
        <v>0</v>
      </c>
      <c r="AJ678" s="222">
        <f t="shared" si="311"/>
        <v>0</v>
      </c>
      <c r="AK678" s="222">
        <f t="shared" si="312"/>
        <v>0</v>
      </c>
      <c r="AL678" s="5"/>
      <c r="AM678" s="5"/>
      <c r="AN678" s="5"/>
      <c r="AO678" s="5"/>
      <c r="AP678" s="5"/>
      <c r="AQ678" s="221"/>
      <c r="AR678" s="171"/>
    </row>
    <row r="679" spans="1:44" s="22" customFormat="1" ht="24.75" customHeight="1" x14ac:dyDescent="0.25">
      <c r="A679" s="24">
        <v>3187171344</v>
      </c>
      <c r="B679" s="25" t="s">
        <v>1559</v>
      </c>
      <c r="C679" s="14" t="s">
        <v>769</v>
      </c>
      <c r="D679" s="14"/>
      <c r="E679" s="14"/>
      <c r="F679" s="14" t="s">
        <v>1824</v>
      </c>
      <c r="G679" s="135">
        <v>0</v>
      </c>
      <c r="H679" s="135">
        <v>0</v>
      </c>
      <c r="I679" s="135">
        <v>0</v>
      </c>
      <c r="J679" s="135">
        <v>0.43</v>
      </c>
      <c r="K679" s="135">
        <v>1.29</v>
      </c>
      <c r="L679" s="146">
        <v>0</v>
      </c>
      <c r="M679" s="27">
        <v>0</v>
      </c>
      <c r="N679" s="27">
        <v>0</v>
      </c>
      <c r="O679" s="27">
        <v>0</v>
      </c>
      <c r="P679" s="27">
        <v>0.43</v>
      </c>
      <c r="Q679" s="27">
        <v>1</v>
      </c>
      <c r="R679" s="148">
        <v>2</v>
      </c>
      <c r="S679" s="27">
        <v>0</v>
      </c>
      <c r="T679" s="27">
        <v>0</v>
      </c>
      <c r="U679" s="27">
        <v>0</v>
      </c>
      <c r="V679" s="27">
        <v>0.43</v>
      </c>
      <c r="W679" s="27">
        <v>1</v>
      </c>
      <c r="X679" s="148">
        <v>2</v>
      </c>
      <c r="Y679" s="222">
        <v>12.05</v>
      </c>
      <c r="Z679" s="222">
        <f>Y679*G679</f>
        <v>0</v>
      </c>
      <c r="AA679" s="222">
        <f>Y679*H679</f>
        <v>0</v>
      </c>
      <c r="AB679" s="222">
        <f>Y679*I679</f>
        <v>0</v>
      </c>
      <c r="AC679" s="222">
        <f>Y679*J679</f>
        <v>5.1815000000000007</v>
      </c>
      <c r="AD679" s="222">
        <f>Y679*K679</f>
        <v>15.544500000000001</v>
      </c>
      <c r="AE679" s="222">
        <f>Y679*L679</f>
        <v>0</v>
      </c>
      <c r="AF679" s="222">
        <f>Y679*M679</f>
        <v>0</v>
      </c>
      <c r="AG679" s="222">
        <f>Y679*N679</f>
        <v>0</v>
      </c>
      <c r="AH679" s="222">
        <f>Y679*O679</f>
        <v>0</v>
      </c>
      <c r="AI679" s="222">
        <f>Y679*P679</f>
        <v>5.1815000000000007</v>
      </c>
      <c r="AJ679" s="222">
        <f>Y679*Q679</f>
        <v>12.05</v>
      </c>
      <c r="AK679" s="222">
        <f>Y679*R679</f>
        <v>24.1</v>
      </c>
      <c r="AL679" s="5">
        <f>Y679*S679</f>
        <v>0</v>
      </c>
      <c r="AM679" s="5">
        <f>Y679*T679</f>
        <v>0</v>
      </c>
      <c r="AN679" s="5">
        <f>Y679*U679</f>
        <v>0</v>
      </c>
      <c r="AO679" s="5">
        <f>Y679*V679</f>
        <v>5.1815000000000007</v>
      </c>
      <c r="AP679" s="5">
        <f>Y679*W679</f>
        <v>12.05</v>
      </c>
      <c r="AQ679" s="221">
        <f>Y679*X679</f>
        <v>24.1</v>
      </c>
      <c r="AR679" s="86"/>
    </row>
    <row r="680" spans="1:44" s="22" customFormat="1" ht="26.25" customHeight="1" x14ac:dyDescent="0.25">
      <c r="A680" s="24" t="s">
        <v>2280</v>
      </c>
      <c r="B680" s="25" t="s">
        <v>1559</v>
      </c>
      <c r="C680" s="14" t="s">
        <v>1568</v>
      </c>
      <c r="D680" s="14"/>
      <c r="E680" s="14"/>
      <c r="F680" s="14" t="s">
        <v>1824</v>
      </c>
      <c r="G680" s="135">
        <v>0</v>
      </c>
      <c r="H680" s="135">
        <v>0</v>
      </c>
      <c r="I680" s="135">
        <v>0</v>
      </c>
      <c r="J680" s="135">
        <v>0.43</v>
      </c>
      <c r="K680" s="135">
        <v>1.29</v>
      </c>
      <c r="L680" s="146">
        <v>0</v>
      </c>
      <c r="M680" s="27">
        <v>0</v>
      </c>
      <c r="N680" s="27">
        <v>0</v>
      </c>
      <c r="O680" s="27">
        <v>0</v>
      </c>
      <c r="P680" s="27">
        <v>0.43</v>
      </c>
      <c r="Q680" s="27">
        <v>0.5</v>
      </c>
      <c r="R680" s="148">
        <v>1</v>
      </c>
      <c r="S680" s="27">
        <v>0</v>
      </c>
      <c r="T680" s="27">
        <v>0</v>
      </c>
      <c r="U680" s="27">
        <v>0</v>
      </c>
      <c r="V680" s="27">
        <v>0.43</v>
      </c>
      <c r="W680" s="27">
        <v>0.5</v>
      </c>
      <c r="X680" s="148">
        <v>1</v>
      </c>
      <c r="Y680" s="222">
        <v>12.05</v>
      </c>
      <c r="Z680" s="222">
        <f>Y680*G680</f>
        <v>0</v>
      </c>
      <c r="AA680" s="222">
        <f>Y680*H680</f>
        <v>0</v>
      </c>
      <c r="AB680" s="222">
        <f>Y680*I680</f>
        <v>0</v>
      </c>
      <c r="AC680" s="222">
        <f>Y680*J680</f>
        <v>5.1815000000000007</v>
      </c>
      <c r="AD680" s="222">
        <f>Y680*K680</f>
        <v>15.544500000000001</v>
      </c>
      <c r="AE680" s="222">
        <f>Y680*L680</f>
        <v>0</v>
      </c>
      <c r="AF680" s="222">
        <f>Y680*M680</f>
        <v>0</v>
      </c>
      <c r="AG680" s="222">
        <f>Y680*N680</f>
        <v>0</v>
      </c>
      <c r="AH680" s="222">
        <f>Y680*O680</f>
        <v>0</v>
      </c>
      <c r="AI680" s="222">
        <f>Y680*P680</f>
        <v>5.1815000000000007</v>
      </c>
      <c r="AJ680" s="222">
        <f>Y680*Q680</f>
        <v>6.0250000000000004</v>
      </c>
      <c r="AK680" s="222">
        <f>Y680*R680</f>
        <v>12.05</v>
      </c>
      <c r="AL680" s="5">
        <f>Y680*S680</f>
        <v>0</v>
      </c>
      <c r="AM680" s="5">
        <f>Y680*T680</f>
        <v>0</v>
      </c>
      <c r="AN680" s="5">
        <f>Y680*U680</f>
        <v>0</v>
      </c>
      <c r="AO680" s="5">
        <f>Y680*V680</f>
        <v>5.1815000000000007</v>
      </c>
      <c r="AP680" s="5">
        <f>Y680*W680</f>
        <v>6.0250000000000004</v>
      </c>
      <c r="AQ680" s="221">
        <f>Y680*X680</f>
        <v>12.05</v>
      </c>
      <c r="AR680" s="86"/>
    </row>
    <row r="681" spans="1:44" s="40" customFormat="1" ht="30.75" customHeight="1" x14ac:dyDescent="0.25">
      <c r="A681" s="12">
        <v>4571200014</v>
      </c>
      <c r="B681" s="20" t="s">
        <v>2403</v>
      </c>
      <c r="C681" s="12" t="s">
        <v>2404</v>
      </c>
      <c r="D681" s="12" t="s">
        <v>2405</v>
      </c>
      <c r="E681" s="12"/>
      <c r="F681" s="17" t="s">
        <v>1824</v>
      </c>
      <c r="G681" s="135">
        <v>0</v>
      </c>
      <c r="H681" s="135">
        <v>0.02</v>
      </c>
      <c r="I681" s="135">
        <v>1</v>
      </c>
      <c r="J681" s="135">
        <v>1</v>
      </c>
      <c r="K681" s="135">
        <v>1</v>
      </c>
      <c r="L681" s="146">
        <v>0</v>
      </c>
      <c r="M681" s="21">
        <v>0</v>
      </c>
      <c r="N681" s="21">
        <v>0</v>
      </c>
      <c r="O681" s="21">
        <v>1</v>
      </c>
      <c r="P681" s="21">
        <v>1</v>
      </c>
      <c r="Q681" s="21">
        <v>1</v>
      </c>
      <c r="R681" s="146">
        <v>1</v>
      </c>
      <c r="S681" s="21">
        <v>0</v>
      </c>
      <c r="T681" s="21">
        <v>0</v>
      </c>
      <c r="U681" s="21">
        <v>1</v>
      </c>
      <c r="V681" s="21">
        <v>1</v>
      </c>
      <c r="W681" s="21">
        <v>1</v>
      </c>
      <c r="X681" s="146">
        <v>1</v>
      </c>
      <c r="Y681" s="237">
        <v>20.75</v>
      </c>
      <c r="Z681" s="222">
        <f t="shared" si="277"/>
        <v>0</v>
      </c>
      <c r="AA681" s="222">
        <f t="shared" si="278"/>
        <v>0.41500000000000004</v>
      </c>
      <c r="AB681" s="222">
        <f t="shared" si="279"/>
        <v>20.75</v>
      </c>
      <c r="AC681" s="222">
        <f t="shared" si="280"/>
        <v>20.75</v>
      </c>
      <c r="AD681" s="222">
        <f t="shared" si="281"/>
        <v>20.75</v>
      </c>
      <c r="AE681" s="222">
        <f t="shared" si="282"/>
        <v>0</v>
      </c>
      <c r="AF681" s="222">
        <f t="shared" si="307"/>
        <v>0</v>
      </c>
      <c r="AG681" s="222">
        <f t="shared" si="308"/>
        <v>0</v>
      </c>
      <c r="AH681" s="222">
        <f t="shared" si="309"/>
        <v>20.75</v>
      </c>
      <c r="AI681" s="222">
        <f t="shared" si="310"/>
        <v>20.75</v>
      </c>
      <c r="AJ681" s="222">
        <f t="shared" si="311"/>
        <v>20.75</v>
      </c>
      <c r="AK681" s="222">
        <f t="shared" si="312"/>
        <v>20.75</v>
      </c>
      <c r="AL681" s="5">
        <f t="shared" ref="AL681:AL686" si="319">Y681*S681</f>
        <v>0</v>
      </c>
      <c r="AM681" s="5">
        <f t="shared" ref="AM681:AM686" si="320">Y681*T681</f>
        <v>0</v>
      </c>
      <c r="AN681" s="5">
        <f t="shared" ref="AN681:AN686" si="321">Y681*U681</f>
        <v>20.75</v>
      </c>
      <c r="AO681" s="5">
        <f t="shared" ref="AO681:AO686" si="322">Y681*V681</f>
        <v>20.75</v>
      </c>
      <c r="AP681" s="5">
        <f t="shared" ref="AP681:AP686" si="323">Y681*W681</f>
        <v>20.75</v>
      </c>
      <c r="AQ681" s="221">
        <f t="shared" ref="AQ681:AQ686" si="324">Y681*X681</f>
        <v>20.75</v>
      </c>
      <c r="AR681" s="171"/>
    </row>
    <row r="682" spans="1:44" s="40" customFormat="1" ht="24.75" customHeight="1" x14ac:dyDescent="0.25">
      <c r="A682" s="38" t="s">
        <v>2406</v>
      </c>
      <c r="B682" s="45" t="s">
        <v>2407</v>
      </c>
      <c r="C682" s="17" t="s">
        <v>2408</v>
      </c>
      <c r="D682" s="17"/>
      <c r="E682" s="17"/>
      <c r="F682" s="17" t="s">
        <v>1824</v>
      </c>
      <c r="G682" s="27">
        <v>0</v>
      </c>
      <c r="H682" s="27">
        <v>0</v>
      </c>
      <c r="I682" s="27">
        <v>0</v>
      </c>
      <c r="J682" s="27">
        <v>0</v>
      </c>
      <c r="K682" s="27">
        <v>0</v>
      </c>
      <c r="L682" s="146">
        <v>0</v>
      </c>
      <c r="M682" s="27">
        <v>0</v>
      </c>
      <c r="N682" s="27">
        <v>0</v>
      </c>
      <c r="O682" s="27">
        <v>0</v>
      </c>
      <c r="P682" s="27">
        <v>0</v>
      </c>
      <c r="Q682" s="27">
        <v>20</v>
      </c>
      <c r="R682" s="148">
        <v>20</v>
      </c>
      <c r="S682" s="27">
        <v>0</v>
      </c>
      <c r="T682" s="27">
        <v>0</v>
      </c>
      <c r="U682" s="27">
        <v>0</v>
      </c>
      <c r="V682" s="27">
        <v>0</v>
      </c>
      <c r="W682" s="27">
        <v>10</v>
      </c>
      <c r="X682" s="148">
        <v>15</v>
      </c>
      <c r="Y682" s="238">
        <v>5.75</v>
      </c>
      <c r="Z682" s="222">
        <f t="shared" si="277"/>
        <v>0</v>
      </c>
      <c r="AA682" s="222">
        <f t="shared" si="278"/>
        <v>0</v>
      </c>
      <c r="AB682" s="222">
        <f t="shared" si="279"/>
        <v>0</v>
      </c>
      <c r="AC682" s="222">
        <f t="shared" si="280"/>
        <v>0</v>
      </c>
      <c r="AD682" s="222">
        <f t="shared" si="281"/>
        <v>0</v>
      </c>
      <c r="AE682" s="222">
        <f t="shared" si="282"/>
        <v>0</v>
      </c>
      <c r="AF682" s="222">
        <f t="shared" si="307"/>
        <v>0</v>
      </c>
      <c r="AG682" s="222">
        <f t="shared" si="308"/>
        <v>0</v>
      </c>
      <c r="AH682" s="222">
        <f t="shared" si="309"/>
        <v>0</v>
      </c>
      <c r="AI682" s="222">
        <f t="shared" si="310"/>
        <v>0</v>
      </c>
      <c r="AJ682" s="222">
        <f t="shared" si="311"/>
        <v>115</v>
      </c>
      <c r="AK682" s="222">
        <f t="shared" si="312"/>
        <v>115</v>
      </c>
      <c r="AL682" s="5">
        <f t="shared" si="319"/>
        <v>0</v>
      </c>
      <c r="AM682" s="5">
        <f t="shared" si="320"/>
        <v>0</v>
      </c>
      <c r="AN682" s="5">
        <f t="shared" si="321"/>
        <v>0</v>
      </c>
      <c r="AO682" s="5">
        <f t="shared" si="322"/>
        <v>0</v>
      </c>
      <c r="AP682" s="5">
        <f t="shared" si="323"/>
        <v>57.5</v>
      </c>
      <c r="AQ682" s="221">
        <f t="shared" si="324"/>
        <v>86.25</v>
      </c>
      <c r="AR682" s="171"/>
    </row>
    <row r="683" spans="1:44" s="40" customFormat="1" ht="24.75" customHeight="1" x14ac:dyDescent="0.25">
      <c r="A683" s="38" t="s">
        <v>2409</v>
      </c>
      <c r="B683" s="39" t="s">
        <v>2410</v>
      </c>
      <c r="C683" s="17" t="s">
        <v>2411</v>
      </c>
      <c r="D683" s="17"/>
      <c r="E683" s="17"/>
      <c r="F683" s="17" t="s">
        <v>1824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0</v>
      </c>
      <c r="O683" s="27">
        <v>5</v>
      </c>
      <c r="P683" s="27">
        <v>5</v>
      </c>
      <c r="Q683" s="27">
        <v>5</v>
      </c>
      <c r="R683" s="148">
        <v>5</v>
      </c>
      <c r="S683" s="27">
        <v>0</v>
      </c>
      <c r="T683" s="27">
        <v>0</v>
      </c>
      <c r="U683" s="27">
        <v>5</v>
      </c>
      <c r="V683" s="27">
        <v>5</v>
      </c>
      <c r="W683" s="27">
        <v>5</v>
      </c>
      <c r="X683" s="148">
        <v>5</v>
      </c>
      <c r="Y683" s="222">
        <v>29.61</v>
      </c>
      <c r="Z683" s="222">
        <f t="shared" si="277"/>
        <v>0</v>
      </c>
      <c r="AA683" s="222">
        <f t="shared" si="278"/>
        <v>0</v>
      </c>
      <c r="AB683" s="222">
        <f t="shared" si="279"/>
        <v>0</v>
      </c>
      <c r="AC683" s="222">
        <f t="shared" si="280"/>
        <v>0</v>
      </c>
      <c r="AD683" s="222">
        <f t="shared" si="281"/>
        <v>0</v>
      </c>
      <c r="AE683" s="222">
        <f t="shared" si="282"/>
        <v>0</v>
      </c>
      <c r="AF683" s="222">
        <f t="shared" si="307"/>
        <v>0</v>
      </c>
      <c r="AG683" s="222">
        <f t="shared" si="308"/>
        <v>0</v>
      </c>
      <c r="AH683" s="222">
        <f t="shared" si="309"/>
        <v>148.05000000000001</v>
      </c>
      <c r="AI683" s="222">
        <f t="shared" si="310"/>
        <v>148.05000000000001</v>
      </c>
      <c r="AJ683" s="222">
        <f t="shared" si="311"/>
        <v>148.05000000000001</v>
      </c>
      <c r="AK683" s="222">
        <f t="shared" si="312"/>
        <v>148.05000000000001</v>
      </c>
      <c r="AL683" s="5">
        <f t="shared" si="319"/>
        <v>0</v>
      </c>
      <c r="AM683" s="5">
        <f t="shared" si="320"/>
        <v>0</v>
      </c>
      <c r="AN683" s="5">
        <f t="shared" si="321"/>
        <v>148.05000000000001</v>
      </c>
      <c r="AO683" s="5">
        <f t="shared" si="322"/>
        <v>148.05000000000001</v>
      </c>
      <c r="AP683" s="5">
        <f t="shared" si="323"/>
        <v>148.05000000000001</v>
      </c>
      <c r="AQ683" s="221">
        <f t="shared" si="324"/>
        <v>148.05000000000001</v>
      </c>
      <c r="AR683" s="171"/>
    </row>
    <row r="684" spans="1:44" s="40" customFormat="1" ht="33.75" customHeight="1" x14ac:dyDescent="0.25">
      <c r="A684" s="38"/>
      <c r="B684" s="268" t="s">
        <v>315</v>
      </c>
      <c r="C684" s="267" t="s">
        <v>316</v>
      </c>
      <c r="D684" s="17"/>
      <c r="E684" s="17"/>
      <c r="F684" s="17" t="s">
        <v>1824</v>
      </c>
      <c r="G684" s="135">
        <v>0</v>
      </c>
      <c r="H684" s="135">
        <v>0</v>
      </c>
      <c r="I684" s="135">
        <v>0.1</v>
      </c>
      <c r="J684" s="135">
        <v>0.5</v>
      </c>
      <c r="K684" s="135">
        <v>1</v>
      </c>
      <c r="L684" s="27">
        <v>0</v>
      </c>
      <c r="M684" s="27">
        <v>0</v>
      </c>
      <c r="N684" s="27">
        <v>0</v>
      </c>
      <c r="O684" s="27">
        <v>0</v>
      </c>
      <c r="P684" s="27">
        <v>0</v>
      </c>
      <c r="Q684" s="27">
        <v>0</v>
      </c>
      <c r="R684" s="27">
        <v>0</v>
      </c>
      <c r="S684" s="27">
        <v>0</v>
      </c>
      <c r="T684" s="27">
        <v>0</v>
      </c>
      <c r="U684" s="27">
        <v>0</v>
      </c>
      <c r="V684" s="27">
        <v>0</v>
      </c>
      <c r="W684" s="27">
        <v>0</v>
      </c>
      <c r="X684" s="27">
        <v>0</v>
      </c>
      <c r="Y684" s="222">
        <v>6807.92</v>
      </c>
      <c r="Z684" s="222">
        <f t="shared" si="277"/>
        <v>0</v>
      </c>
      <c r="AA684" s="222">
        <f t="shared" si="278"/>
        <v>0</v>
      </c>
      <c r="AB684" s="222">
        <f t="shared" si="279"/>
        <v>680.79200000000003</v>
      </c>
      <c r="AC684" s="222">
        <f t="shared" si="280"/>
        <v>3403.96</v>
      </c>
      <c r="AD684" s="222">
        <f t="shared" si="281"/>
        <v>6807.92</v>
      </c>
      <c r="AE684" s="222">
        <f t="shared" si="282"/>
        <v>0</v>
      </c>
      <c r="AF684" s="222">
        <f t="shared" si="307"/>
        <v>0</v>
      </c>
      <c r="AG684" s="222">
        <f t="shared" si="308"/>
        <v>0</v>
      </c>
      <c r="AH684" s="222">
        <f t="shared" si="309"/>
        <v>0</v>
      </c>
      <c r="AI684" s="222">
        <f t="shared" si="310"/>
        <v>0</v>
      </c>
      <c r="AJ684" s="222">
        <f t="shared" si="311"/>
        <v>0</v>
      </c>
      <c r="AK684" s="222">
        <f t="shared" si="312"/>
        <v>0</v>
      </c>
      <c r="AL684" s="5">
        <f t="shared" si="319"/>
        <v>0</v>
      </c>
      <c r="AM684" s="5">
        <f t="shared" si="320"/>
        <v>0</v>
      </c>
      <c r="AN684" s="5">
        <f t="shared" si="321"/>
        <v>0</v>
      </c>
      <c r="AO684" s="5">
        <f t="shared" si="322"/>
        <v>0</v>
      </c>
      <c r="AP684" s="5">
        <f t="shared" si="323"/>
        <v>0</v>
      </c>
      <c r="AQ684" s="221">
        <f t="shared" si="324"/>
        <v>0</v>
      </c>
      <c r="AR684" s="171"/>
    </row>
    <row r="685" spans="1:44" s="40" customFormat="1" ht="24.75" customHeight="1" x14ac:dyDescent="0.25">
      <c r="A685" s="38"/>
      <c r="B685" s="268" t="s">
        <v>317</v>
      </c>
      <c r="C685" s="267" t="s">
        <v>318</v>
      </c>
      <c r="D685" s="17"/>
      <c r="E685" s="17"/>
      <c r="F685" s="17" t="s">
        <v>1824</v>
      </c>
      <c r="G685" s="135">
        <v>0</v>
      </c>
      <c r="H685" s="135">
        <v>0</v>
      </c>
      <c r="I685" s="135">
        <v>0</v>
      </c>
      <c r="J685" s="135">
        <v>0.05</v>
      </c>
      <c r="K685" s="135">
        <v>0.12</v>
      </c>
      <c r="L685" s="27">
        <v>0</v>
      </c>
      <c r="M685" s="27">
        <v>0</v>
      </c>
      <c r="N685" s="27">
        <v>0</v>
      </c>
      <c r="O685" s="27">
        <v>0</v>
      </c>
      <c r="P685" s="27">
        <v>0</v>
      </c>
      <c r="Q685" s="27">
        <v>0</v>
      </c>
      <c r="R685" s="27">
        <v>0</v>
      </c>
      <c r="S685" s="27">
        <v>0</v>
      </c>
      <c r="T685" s="27">
        <v>0</v>
      </c>
      <c r="U685" s="27">
        <v>0</v>
      </c>
      <c r="V685" s="27">
        <v>0</v>
      </c>
      <c r="W685" s="27">
        <v>0</v>
      </c>
      <c r="X685" s="27">
        <v>0</v>
      </c>
      <c r="Y685" s="222">
        <v>3450.54</v>
      </c>
      <c r="Z685" s="222">
        <f t="shared" si="277"/>
        <v>0</v>
      </c>
      <c r="AA685" s="222">
        <f t="shared" si="278"/>
        <v>0</v>
      </c>
      <c r="AB685" s="222">
        <f t="shared" si="279"/>
        <v>0</v>
      </c>
      <c r="AC685" s="222">
        <f t="shared" si="280"/>
        <v>172.52700000000002</v>
      </c>
      <c r="AD685" s="222">
        <f t="shared" si="281"/>
        <v>414.06479999999999</v>
      </c>
      <c r="AE685" s="222">
        <f t="shared" si="282"/>
        <v>0</v>
      </c>
      <c r="AF685" s="222">
        <f t="shared" si="307"/>
        <v>0</v>
      </c>
      <c r="AG685" s="222">
        <f t="shared" si="308"/>
        <v>0</v>
      </c>
      <c r="AH685" s="222">
        <f t="shared" si="309"/>
        <v>0</v>
      </c>
      <c r="AI685" s="222">
        <f t="shared" si="310"/>
        <v>0</v>
      </c>
      <c r="AJ685" s="222">
        <f t="shared" si="311"/>
        <v>0</v>
      </c>
      <c r="AK685" s="222">
        <f t="shared" si="312"/>
        <v>0</v>
      </c>
      <c r="AL685" s="5">
        <f t="shared" si="319"/>
        <v>0</v>
      </c>
      <c r="AM685" s="5">
        <f t="shared" si="320"/>
        <v>0</v>
      </c>
      <c r="AN685" s="5">
        <f t="shared" si="321"/>
        <v>0</v>
      </c>
      <c r="AO685" s="5">
        <f t="shared" si="322"/>
        <v>0</v>
      </c>
      <c r="AP685" s="5">
        <f t="shared" si="323"/>
        <v>0</v>
      </c>
      <c r="AQ685" s="221">
        <f t="shared" si="324"/>
        <v>0</v>
      </c>
      <c r="AR685" s="171"/>
    </row>
    <row r="686" spans="1:44" s="40" customFormat="1" ht="24.75" customHeight="1" x14ac:dyDescent="0.25">
      <c r="A686" s="38"/>
      <c r="B686" s="268" t="s">
        <v>319</v>
      </c>
      <c r="C686" s="267" t="s">
        <v>320</v>
      </c>
      <c r="D686" s="17"/>
      <c r="E686" s="17"/>
      <c r="F686" s="17" t="s">
        <v>1824</v>
      </c>
      <c r="G686" s="135">
        <v>0</v>
      </c>
      <c r="H686" s="135">
        <v>0</v>
      </c>
      <c r="I686" s="135">
        <v>0</v>
      </c>
      <c r="J686" s="135">
        <v>0</v>
      </c>
      <c r="K686" s="135">
        <v>0.03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0</v>
      </c>
      <c r="S686" s="27">
        <v>0</v>
      </c>
      <c r="T686" s="27">
        <v>0</v>
      </c>
      <c r="U686" s="27">
        <v>0</v>
      </c>
      <c r="V686" s="27">
        <v>0</v>
      </c>
      <c r="W686" s="27">
        <v>0</v>
      </c>
      <c r="X686" s="27">
        <v>0</v>
      </c>
      <c r="Y686" s="222">
        <v>66.08</v>
      </c>
      <c r="Z686" s="222">
        <f t="shared" si="277"/>
        <v>0</v>
      </c>
      <c r="AA686" s="222">
        <f t="shared" si="278"/>
        <v>0</v>
      </c>
      <c r="AB686" s="222">
        <f t="shared" si="279"/>
        <v>0</v>
      </c>
      <c r="AC686" s="222">
        <f t="shared" si="280"/>
        <v>0</v>
      </c>
      <c r="AD686" s="222">
        <f t="shared" si="281"/>
        <v>1.9823999999999999</v>
      </c>
      <c r="AE686" s="222">
        <f t="shared" si="282"/>
        <v>0</v>
      </c>
      <c r="AF686" s="222">
        <f t="shared" si="307"/>
        <v>0</v>
      </c>
      <c r="AG686" s="222">
        <f t="shared" si="308"/>
        <v>0</v>
      </c>
      <c r="AH686" s="222">
        <f t="shared" si="309"/>
        <v>0</v>
      </c>
      <c r="AI686" s="222">
        <f t="shared" si="310"/>
        <v>0</v>
      </c>
      <c r="AJ686" s="222">
        <f t="shared" si="311"/>
        <v>0</v>
      </c>
      <c r="AK686" s="222">
        <f t="shared" si="312"/>
        <v>0</v>
      </c>
      <c r="AL686" s="5">
        <f t="shared" si="319"/>
        <v>0</v>
      </c>
      <c r="AM686" s="5">
        <f t="shared" si="320"/>
        <v>0</v>
      </c>
      <c r="AN686" s="5">
        <f t="shared" si="321"/>
        <v>0</v>
      </c>
      <c r="AO686" s="5">
        <f t="shared" si="322"/>
        <v>0</v>
      </c>
      <c r="AP686" s="5">
        <f t="shared" si="323"/>
        <v>0</v>
      </c>
      <c r="AQ686" s="221">
        <f t="shared" si="324"/>
        <v>0</v>
      </c>
      <c r="AR686" s="171"/>
    </row>
    <row r="687" spans="1:44" s="30" customFormat="1" ht="24.75" customHeight="1" x14ac:dyDescent="0.25">
      <c r="A687" s="51"/>
      <c r="B687" s="202" t="s">
        <v>2430</v>
      </c>
      <c r="C687" s="29"/>
      <c r="D687" s="29"/>
      <c r="E687" s="29"/>
      <c r="F687" s="29"/>
      <c r="G687" s="29"/>
      <c r="H687" s="29"/>
      <c r="I687" s="29"/>
      <c r="J687" s="29"/>
      <c r="K687" s="29"/>
      <c r="L687" s="146"/>
      <c r="M687" s="29"/>
      <c r="N687" s="29"/>
      <c r="O687" s="29"/>
      <c r="P687" s="29"/>
      <c r="Q687" s="29"/>
      <c r="R687" s="148"/>
      <c r="S687" s="29"/>
      <c r="T687" s="29"/>
      <c r="U687" s="29"/>
      <c r="V687" s="29"/>
      <c r="W687" s="29"/>
      <c r="X687" s="148"/>
      <c r="Y687" s="234"/>
      <c r="Z687" s="222"/>
      <c r="AA687" s="222"/>
      <c r="AB687" s="222"/>
      <c r="AC687" s="222"/>
      <c r="AD687" s="222"/>
      <c r="AE687" s="222"/>
      <c r="AF687" s="222"/>
      <c r="AG687" s="222"/>
      <c r="AH687" s="222"/>
      <c r="AI687" s="222"/>
      <c r="AJ687" s="222"/>
      <c r="AK687" s="222"/>
      <c r="AL687" s="5"/>
      <c r="AM687" s="5"/>
      <c r="AN687" s="5"/>
      <c r="AO687" s="5"/>
      <c r="AP687" s="5"/>
      <c r="AQ687" s="221"/>
      <c r="AR687" s="168"/>
    </row>
    <row r="688" spans="1:44" s="22" customFormat="1" ht="24.75" customHeight="1" x14ac:dyDescent="0.25">
      <c r="A688" s="24">
        <v>3187172518</v>
      </c>
      <c r="B688" s="25" t="s">
        <v>1248</v>
      </c>
      <c r="C688" s="14" t="s">
        <v>859</v>
      </c>
      <c r="D688" s="14"/>
      <c r="E688" s="14"/>
      <c r="F688" s="14" t="s">
        <v>1824</v>
      </c>
      <c r="G688" s="135">
        <v>0</v>
      </c>
      <c r="H688" s="135">
        <v>0</v>
      </c>
      <c r="I688" s="135">
        <v>0</v>
      </c>
      <c r="J688" s="135">
        <v>7.0000000000000001E-3</v>
      </c>
      <c r="K688" s="135">
        <v>0.03</v>
      </c>
      <c r="L688" s="146">
        <v>0</v>
      </c>
      <c r="M688" s="27">
        <v>0</v>
      </c>
      <c r="N688" s="27">
        <v>0</v>
      </c>
      <c r="O688" s="27">
        <v>0</v>
      </c>
      <c r="P688" s="27">
        <v>0</v>
      </c>
      <c r="Q688" s="27">
        <v>0.02</v>
      </c>
      <c r="R688" s="148">
        <v>0.04</v>
      </c>
      <c r="S688" s="27">
        <v>0</v>
      </c>
      <c r="T688" s="27">
        <v>0</v>
      </c>
      <c r="U688" s="27">
        <v>0</v>
      </c>
      <c r="V688" s="27">
        <v>0</v>
      </c>
      <c r="W688" s="27">
        <v>0.01</v>
      </c>
      <c r="X688" s="27">
        <v>0.01</v>
      </c>
      <c r="Y688" s="222">
        <v>2781.28</v>
      </c>
      <c r="Z688" s="222">
        <f>Y688*G688</f>
        <v>0</v>
      </c>
      <c r="AA688" s="222">
        <f>Y688*H688</f>
        <v>0</v>
      </c>
      <c r="AB688" s="222">
        <f>Y688*I688</f>
        <v>0</v>
      </c>
      <c r="AC688" s="222">
        <f>Y688*J688</f>
        <v>19.468960000000003</v>
      </c>
      <c r="AD688" s="222">
        <f>Y688*K688</f>
        <v>83.438400000000001</v>
      </c>
      <c r="AE688" s="222">
        <f>Y688*L688</f>
        <v>0</v>
      </c>
      <c r="AF688" s="222">
        <f>Y688*M688</f>
        <v>0</v>
      </c>
      <c r="AG688" s="222">
        <f>Y688*N688</f>
        <v>0</v>
      </c>
      <c r="AH688" s="222">
        <f>Y688*O688</f>
        <v>0</v>
      </c>
      <c r="AI688" s="222">
        <f>Y688*P688</f>
        <v>0</v>
      </c>
      <c r="AJ688" s="222">
        <f>Y688*Q688</f>
        <v>55.625600000000006</v>
      </c>
      <c r="AK688" s="222">
        <f>Y688*R688</f>
        <v>111.25120000000001</v>
      </c>
      <c r="AL688" s="5">
        <f>Y688*S688</f>
        <v>0</v>
      </c>
      <c r="AM688" s="5">
        <f>Y688*T688</f>
        <v>0</v>
      </c>
      <c r="AN688" s="5">
        <f>Y688*U688</f>
        <v>0</v>
      </c>
      <c r="AO688" s="5">
        <f>Y688*V688</f>
        <v>0</v>
      </c>
      <c r="AP688" s="5">
        <f>Y688*W688</f>
        <v>27.812800000000003</v>
      </c>
      <c r="AQ688" s="221">
        <f>Y688*X688</f>
        <v>27.812800000000003</v>
      </c>
      <c r="AR688" s="86"/>
    </row>
    <row r="689" spans="1:44" s="22" customFormat="1" ht="24.75" customHeight="1" x14ac:dyDescent="0.25">
      <c r="A689" s="24">
        <v>3187172431</v>
      </c>
      <c r="B689" s="25" t="s">
        <v>2431</v>
      </c>
      <c r="C689" s="14" t="s">
        <v>858</v>
      </c>
      <c r="D689" s="14"/>
      <c r="E689" s="14"/>
      <c r="F689" s="14" t="s">
        <v>1824</v>
      </c>
      <c r="G689" s="135">
        <v>0</v>
      </c>
      <c r="H689" s="135">
        <v>0</v>
      </c>
      <c r="I689" s="135">
        <v>0</v>
      </c>
      <c r="J689" s="135">
        <v>0.05</v>
      </c>
      <c r="K689" s="135">
        <v>0.22</v>
      </c>
      <c r="L689" s="146">
        <v>0</v>
      </c>
      <c r="M689" s="27">
        <v>0</v>
      </c>
      <c r="N689" s="27">
        <v>0</v>
      </c>
      <c r="O689" s="27">
        <v>0</v>
      </c>
      <c r="P689" s="27">
        <v>0.05</v>
      </c>
      <c r="Q689" s="27">
        <v>0.2</v>
      </c>
      <c r="R689" s="148">
        <v>0.2</v>
      </c>
      <c r="S689" s="27">
        <v>0</v>
      </c>
      <c r="T689" s="27">
        <v>0</v>
      </c>
      <c r="U689" s="27">
        <v>0</v>
      </c>
      <c r="V689" s="27">
        <v>0.05</v>
      </c>
      <c r="W689" s="27">
        <v>0.06</v>
      </c>
      <c r="X689" s="148">
        <v>0.06</v>
      </c>
      <c r="Y689" s="222">
        <f>141.7*39.3</f>
        <v>5568.8099999999995</v>
      </c>
      <c r="Z689" s="222">
        <f t="shared" ref="Z689:Z748" si="325">Y689*G689</f>
        <v>0</v>
      </c>
      <c r="AA689" s="222">
        <f t="shared" ref="AA689:AA748" si="326">Y689*H689</f>
        <v>0</v>
      </c>
      <c r="AB689" s="222">
        <f t="shared" ref="AB689:AB748" si="327">Y689*I689</f>
        <v>0</v>
      </c>
      <c r="AC689" s="222">
        <f t="shared" ref="AC689:AC748" si="328">Y689*J689</f>
        <v>278.44049999999999</v>
      </c>
      <c r="AD689" s="222">
        <f t="shared" ref="AD689:AD748" si="329">Y689*K689</f>
        <v>1225.1381999999999</v>
      </c>
      <c r="AE689" s="222">
        <f t="shared" ref="AE689:AE748" si="330">Y689*L689</f>
        <v>0</v>
      </c>
      <c r="AF689" s="222">
        <f t="shared" si="307"/>
        <v>0</v>
      </c>
      <c r="AG689" s="222">
        <f t="shared" si="308"/>
        <v>0</v>
      </c>
      <c r="AH689" s="222">
        <f t="shared" si="309"/>
        <v>0</v>
      </c>
      <c r="AI689" s="222">
        <f t="shared" si="310"/>
        <v>278.44049999999999</v>
      </c>
      <c r="AJ689" s="222">
        <f t="shared" si="311"/>
        <v>1113.7619999999999</v>
      </c>
      <c r="AK689" s="222">
        <f t="shared" si="312"/>
        <v>1113.7619999999999</v>
      </c>
      <c r="AL689" s="5">
        <f>Y689*S689</f>
        <v>0</v>
      </c>
      <c r="AM689" s="5">
        <f t="shared" ref="AM689:AM695" si="331">Y689*T689</f>
        <v>0</v>
      </c>
      <c r="AN689" s="5">
        <f t="shared" ref="AN689:AN695" si="332">Y689*U689</f>
        <v>0</v>
      </c>
      <c r="AO689" s="5">
        <f t="shared" ref="AO689:AO695" si="333">Y689*V689</f>
        <v>278.44049999999999</v>
      </c>
      <c r="AP689" s="5">
        <f t="shared" ref="AP689:AP695" si="334">Y689*W689</f>
        <v>334.12859999999995</v>
      </c>
      <c r="AQ689" s="221">
        <f t="shared" ref="AQ689:AQ695" si="335">Y689*X689</f>
        <v>334.12859999999995</v>
      </c>
      <c r="AR689" s="86"/>
    </row>
    <row r="690" spans="1:44" s="34" customFormat="1" ht="24.75" customHeight="1" x14ac:dyDescent="0.25">
      <c r="A690" s="24">
        <v>3187170020</v>
      </c>
      <c r="B690" s="32" t="s">
        <v>1249</v>
      </c>
      <c r="C690" s="33" t="s">
        <v>1250</v>
      </c>
      <c r="D690" s="14"/>
      <c r="E690" s="14"/>
      <c r="F690" s="14" t="s">
        <v>1824</v>
      </c>
      <c r="G690" s="135">
        <v>0</v>
      </c>
      <c r="H690" s="135">
        <v>0</v>
      </c>
      <c r="I690" s="135">
        <v>0</v>
      </c>
      <c r="J690" s="135">
        <v>1.4E-2</v>
      </c>
      <c r="K690" s="135">
        <v>0.04</v>
      </c>
      <c r="L690" s="146">
        <v>0</v>
      </c>
      <c r="M690" s="27">
        <v>0</v>
      </c>
      <c r="N690" s="27">
        <v>0</v>
      </c>
      <c r="O690" s="27">
        <v>0</v>
      </c>
      <c r="P690" s="27">
        <v>0</v>
      </c>
      <c r="Q690" s="28">
        <v>0.02</v>
      </c>
      <c r="R690" s="158">
        <v>0.04</v>
      </c>
      <c r="S690" s="27">
        <v>0</v>
      </c>
      <c r="T690" s="27">
        <v>0</v>
      </c>
      <c r="U690" s="27">
        <v>0</v>
      </c>
      <c r="V690" s="27">
        <v>0</v>
      </c>
      <c r="W690" s="28">
        <v>0.01</v>
      </c>
      <c r="X690" s="28">
        <v>0.01</v>
      </c>
      <c r="Y690" s="222">
        <v>739.86</v>
      </c>
      <c r="Z690" s="222">
        <f t="shared" si="325"/>
        <v>0</v>
      </c>
      <c r="AA690" s="222">
        <f t="shared" si="326"/>
        <v>0</v>
      </c>
      <c r="AB690" s="222">
        <f t="shared" si="327"/>
        <v>0</v>
      </c>
      <c r="AC690" s="222">
        <f t="shared" si="328"/>
        <v>10.358040000000001</v>
      </c>
      <c r="AD690" s="222">
        <f t="shared" si="329"/>
        <v>29.5944</v>
      </c>
      <c r="AE690" s="222">
        <f t="shared" si="330"/>
        <v>0</v>
      </c>
      <c r="AF690" s="222">
        <f t="shared" si="307"/>
        <v>0</v>
      </c>
      <c r="AG690" s="222">
        <f t="shared" si="308"/>
        <v>0</v>
      </c>
      <c r="AH690" s="222">
        <f t="shared" si="309"/>
        <v>0</v>
      </c>
      <c r="AI690" s="222">
        <f t="shared" si="310"/>
        <v>0</v>
      </c>
      <c r="AJ690" s="222">
        <f t="shared" si="311"/>
        <v>14.7972</v>
      </c>
      <c r="AK690" s="222">
        <f t="shared" si="312"/>
        <v>29.5944</v>
      </c>
      <c r="AL690" s="5">
        <f>Y690*S690</f>
        <v>0</v>
      </c>
      <c r="AM690" s="5">
        <f t="shared" si="331"/>
        <v>0</v>
      </c>
      <c r="AN690" s="5">
        <f t="shared" si="332"/>
        <v>0</v>
      </c>
      <c r="AO690" s="5">
        <f t="shared" si="333"/>
        <v>0</v>
      </c>
      <c r="AP690" s="5">
        <f t="shared" si="334"/>
        <v>7.3986000000000001</v>
      </c>
      <c r="AQ690" s="221">
        <f t="shared" si="335"/>
        <v>7.3986000000000001</v>
      </c>
      <c r="AR690" s="169"/>
    </row>
    <row r="691" spans="1:44" s="34" customFormat="1" ht="27" customHeight="1" x14ac:dyDescent="0.25">
      <c r="A691" s="24">
        <v>3187170797</v>
      </c>
      <c r="B691" s="32" t="s">
        <v>1251</v>
      </c>
      <c r="C691" s="33" t="s">
        <v>1252</v>
      </c>
      <c r="D691" s="14"/>
      <c r="E691" s="14"/>
      <c r="F691" s="14" t="s">
        <v>1824</v>
      </c>
      <c r="G691" s="135">
        <v>0</v>
      </c>
      <c r="H691" s="135">
        <v>0</v>
      </c>
      <c r="I691" s="135">
        <v>0</v>
      </c>
      <c r="J691" s="135">
        <v>0.1</v>
      </c>
      <c r="K691" s="135">
        <v>0.05</v>
      </c>
      <c r="L691" s="146">
        <v>0</v>
      </c>
      <c r="M691" s="27">
        <v>0</v>
      </c>
      <c r="N691" s="27">
        <v>0.5</v>
      </c>
      <c r="O691" s="27">
        <v>0.8</v>
      </c>
      <c r="P691" s="28">
        <v>0.9</v>
      </c>
      <c r="Q691" s="28">
        <v>1</v>
      </c>
      <c r="R691" s="158">
        <v>1</v>
      </c>
      <c r="S691" s="27">
        <v>0</v>
      </c>
      <c r="T691" s="27">
        <v>0.5</v>
      </c>
      <c r="U691" s="27">
        <v>0.8</v>
      </c>
      <c r="V691" s="28">
        <v>0.9</v>
      </c>
      <c r="W691" s="28">
        <v>1</v>
      </c>
      <c r="X691" s="158">
        <v>1</v>
      </c>
      <c r="Y691" s="222">
        <v>94</v>
      </c>
      <c r="Z691" s="222">
        <f>Y691*G691</f>
        <v>0</v>
      </c>
      <c r="AA691" s="222">
        <f>Y691*H691</f>
        <v>0</v>
      </c>
      <c r="AB691" s="222">
        <f>Y691*I691</f>
        <v>0</v>
      </c>
      <c r="AC691" s="222">
        <f>Y691*J691</f>
        <v>9.4</v>
      </c>
      <c r="AD691" s="222">
        <f>Y691*K691</f>
        <v>4.7</v>
      </c>
      <c r="AE691" s="222">
        <f>Y691*L691</f>
        <v>0</v>
      </c>
      <c r="AF691" s="222">
        <f>Y691*M691</f>
        <v>0</v>
      </c>
      <c r="AG691" s="222">
        <f>Y691*N691</f>
        <v>47</v>
      </c>
      <c r="AH691" s="222">
        <f>Y691*O691</f>
        <v>75.2</v>
      </c>
      <c r="AI691" s="222">
        <f>Y691*P691</f>
        <v>84.600000000000009</v>
      </c>
      <c r="AJ691" s="222">
        <f>Y691*Q691</f>
        <v>94</v>
      </c>
      <c r="AK691" s="222">
        <f>Y691*R691</f>
        <v>94</v>
      </c>
      <c r="AL691" s="5">
        <f>Y691*S691</f>
        <v>0</v>
      </c>
      <c r="AM691" s="5">
        <f>Y691*T691</f>
        <v>47</v>
      </c>
      <c r="AN691" s="5">
        <f>Y691*U691</f>
        <v>75.2</v>
      </c>
      <c r="AO691" s="5">
        <f>Y691*V691</f>
        <v>84.600000000000009</v>
      </c>
      <c r="AP691" s="5">
        <f>Y691*W691</f>
        <v>94</v>
      </c>
      <c r="AQ691" s="221">
        <f>Y691*X691</f>
        <v>94</v>
      </c>
      <c r="AR691" s="169"/>
    </row>
    <row r="692" spans="1:44" s="34" customFormat="1" ht="24.75" customHeight="1" x14ac:dyDescent="0.25">
      <c r="A692" s="24"/>
      <c r="B692" s="268" t="s">
        <v>321</v>
      </c>
      <c r="C692" s="267" t="s">
        <v>327</v>
      </c>
      <c r="D692" s="14"/>
      <c r="E692" s="14"/>
      <c r="F692" s="14" t="s">
        <v>1824</v>
      </c>
      <c r="G692" s="135">
        <v>0</v>
      </c>
      <c r="H692" s="135">
        <v>0</v>
      </c>
      <c r="I692" s="135">
        <v>0</v>
      </c>
      <c r="J692" s="135">
        <v>0</v>
      </c>
      <c r="K692" s="135">
        <v>0.12</v>
      </c>
      <c r="L692" s="146">
        <v>0</v>
      </c>
      <c r="M692" s="146">
        <v>0</v>
      </c>
      <c r="N692" s="146">
        <v>0</v>
      </c>
      <c r="O692" s="146">
        <v>0</v>
      </c>
      <c r="P692" s="146">
        <v>0</v>
      </c>
      <c r="Q692" s="146">
        <v>0</v>
      </c>
      <c r="R692" s="146">
        <v>0</v>
      </c>
      <c r="S692" s="146">
        <v>0</v>
      </c>
      <c r="T692" s="146">
        <v>0</v>
      </c>
      <c r="U692" s="146">
        <v>0</v>
      </c>
      <c r="V692" s="146">
        <v>0</v>
      </c>
      <c r="W692" s="146">
        <v>0</v>
      </c>
      <c r="X692" s="146">
        <v>0</v>
      </c>
      <c r="Y692" s="222">
        <v>4050</v>
      </c>
      <c r="Z692" s="222">
        <f t="shared" si="325"/>
        <v>0</v>
      </c>
      <c r="AA692" s="222">
        <f t="shared" si="326"/>
        <v>0</v>
      </c>
      <c r="AB692" s="222">
        <f t="shared" si="327"/>
        <v>0</v>
      </c>
      <c r="AC692" s="222">
        <f t="shared" si="328"/>
        <v>0</v>
      </c>
      <c r="AD692" s="222">
        <f t="shared" si="329"/>
        <v>486</v>
      </c>
      <c r="AE692" s="222">
        <f t="shared" si="330"/>
        <v>0</v>
      </c>
      <c r="AF692" s="222">
        <f t="shared" si="307"/>
        <v>0</v>
      </c>
      <c r="AG692" s="222">
        <f t="shared" si="308"/>
        <v>0</v>
      </c>
      <c r="AH692" s="222">
        <f t="shared" si="309"/>
        <v>0</v>
      </c>
      <c r="AI692" s="222">
        <f t="shared" si="310"/>
        <v>0</v>
      </c>
      <c r="AJ692" s="222">
        <f t="shared" si="311"/>
        <v>0</v>
      </c>
      <c r="AK692" s="222">
        <f t="shared" si="312"/>
        <v>0</v>
      </c>
      <c r="AL692" s="5"/>
      <c r="AM692" s="5">
        <f t="shared" si="331"/>
        <v>0</v>
      </c>
      <c r="AN692" s="5">
        <f t="shared" si="332"/>
        <v>0</v>
      </c>
      <c r="AO692" s="5">
        <f t="shared" si="333"/>
        <v>0</v>
      </c>
      <c r="AP692" s="5">
        <f t="shared" si="334"/>
        <v>0</v>
      </c>
      <c r="AQ692" s="221">
        <f t="shared" si="335"/>
        <v>0</v>
      </c>
      <c r="AR692" s="169"/>
    </row>
    <row r="693" spans="1:44" s="34" customFormat="1" ht="24.75" customHeight="1" x14ac:dyDescent="0.25">
      <c r="A693" s="24"/>
      <c r="B693" s="300" t="s">
        <v>322</v>
      </c>
      <c r="C693" s="267" t="s">
        <v>323</v>
      </c>
      <c r="D693" s="14"/>
      <c r="E693" s="14"/>
      <c r="F693" s="14" t="s">
        <v>1824</v>
      </c>
      <c r="G693" s="135">
        <v>0</v>
      </c>
      <c r="H693" s="135">
        <v>0</v>
      </c>
      <c r="I693" s="135">
        <v>1.4E-3</v>
      </c>
      <c r="J693" s="135">
        <v>6.0000000000000001E-3</v>
      </c>
      <c r="K693" s="135">
        <v>1.7999999999999999E-2</v>
      </c>
      <c r="L693" s="146">
        <v>0</v>
      </c>
      <c r="M693" s="146">
        <v>0</v>
      </c>
      <c r="N693" s="146">
        <v>0</v>
      </c>
      <c r="O693" s="146">
        <v>0</v>
      </c>
      <c r="P693" s="146">
        <v>0</v>
      </c>
      <c r="Q693" s="146">
        <v>0</v>
      </c>
      <c r="R693" s="146">
        <v>0</v>
      </c>
      <c r="S693" s="146">
        <v>0</v>
      </c>
      <c r="T693" s="146">
        <v>0</v>
      </c>
      <c r="U693" s="146">
        <v>0</v>
      </c>
      <c r="V693" s="146">
        <v>0</v>
      </c>
      <c r="W693" s="146">
        <v>0</v>
      </c>
      <c r="X693" s="146">
        <v>0</v>
      </c>
      <c r="Y693" s="222">
        <v>656.75</v>
      </c>
      <c r="Z693" s="222">
        <f t="shared" si="325"/>
        <v>0</v>
      </c>
      <c r="AA693" s="222">
        <f t="shared" si="326"/>
        <v>0</v>
      </c>
      <c r="AB693" s="222">
        <f t="shared" si="327"/>
        <v>0.91944999999999999</v>
      </c>
      <c r="AC693" s="222">
        <f t="shared" si="328"/>
        <v>3.9405000000000001</v>
      </c>
      <c r="AD693" s="222">
        <f t="shared" si="329"/>
        <v>11.821499999999999</v>
      </c>
      <c r="AE693" s="222">
        <f t="shared" si="330"/>
        <v>0</v>
      </c>
      <c r="AF693" s="222">
        <f t="shared" si="307"/>
        <v>0</v>
      </c>
      <c r="AG693" s="222">
        <f t="shared" si="308"/>
        <v>0</v>
      </c>
      <c r="AH693" s="222">
        <f t="shared" si="309"/>
        <v>0</v>
      </c>
      <c r="AI693" s="222">
        <f t="shared" si="310"/>
        <v>0</v>
      </c>
      <c r="AJ693" s="222">
        <f t="shared" si="311"/>
        <v>0</v>
      </c>
      <c r="AK693" s="222">
        <f t="shared" si="312"/>
        <v>0</v>
      </c>
      <c r="AL693" s="5"/>
      <c r="AM693" s="5">
        <f t="shared" si="331"/>
        <v>0</v>
      </c>
      <c r="AN693" s="5">
        <f t="shared" si="332"/>
        <v>0</v>
      </c>
      <c r="AO693" s="5">
        <f t="shared" si="333"/>
        <v>0</v>
      </c>
      <c r="AP693" s="5">
        <f t="shared" si="334"/>
        <v>0</v>
      </c>
      <c r="AQ693" s="221">
        <f t="shared" si="335"/>
        <v>0</v>
      </c>
      <c r="AR693" s="169"/>
    </row>
    <row r="694" spans="1:44" s="34" customFormat="1" ht="24.75" customHeight="1" x14ac:dyDescent="0.25">
      <c r="A694" s="24"/>
      <c r="B694" s="300" t="s">
        <v>322</v>
      </c>
      <c r="C694" s="267" t="s">
        <v>324</v>
      </c>
      <c r="D694" s="14"/>
      <c r="E694" s="14"/>
      <c r="F694" s="14" t="s">
        <v>1824</v>
      </c>
      <c r="G694" s="135">
        <v>0</v>
      </c>
      <c r="H694" s="135">
        <v>0</v>
      </c>
      <c r="I694" s="135">
        <v>8.0000000000000002E-3</v>
      </c>
      <c r="J694" s="135">
        <v>0.02</v>
      </c>
      <c r="K694" s="135">
        <v>0.1</v>
      </c>
      <c r="L694" s="146">
        <v>0</v>
      </c>
      <c r="M694" s="146">
        <v>0</v>
      </c>
      <c r="N694" s="146">
        <v>0</v>
      </c>
      <c r="O694" s="146">
        <v>0</v>
      </c>
      <c r="P694" s="146">
        <v>0</v>
      </c>
      <c r="Q694" s="146">
        <v>0</v>
      </c>
      <c r="R694" s="146">
        <v>0</v>
      </c>
      <c r="S694" s="146">
        <v>0</v>
      </c>
      <c r="T694" s="146">
        <v>0</v>
      </c>
      <c r="U694" s="146">
        <v>0</v>
      </c>
      <c r="V694" s="146">
        <v>0</v>
      </c>
      <c r="W694" s="146">
        <v>0</v>
      </c>
      <c r="X694" s="146">
        <v>0</v>
      </c>
      <c r="Y694" s="222">
        <v>871.05</v>
      </c>
      <c r="Z694" s="222">
        <f t="shared" si="325"/>
        <v>0</v>
      </c>
      <c r="AA694" s="222">
        <f t="shared" si="326"/>
        <v>0</v>
      </c>
      <c r="AB694" s="222">
        <f t="shared" si="327"/>
        <v>6.9683999999999999</v>
      </c>
      <c r="AC694" s="222">
        <f t="shared" si="328"/>
        <v>17.420999999999999</v>
      </c>
      <c r="AD694" s="222">
        <f t="shared" si="329"/>
        <v>87.105000000000004</v>
      </c>
      <c r="AE694" s="222">
        <f t="shared" si="330"/>
        <v>0</v>
      </c>
      <c r="AF694" s="222">
        <f t="shared" si="307"/>
        <v>0</v>
      </c>
      <c r="AG694" s="222">
        <f t="shared" si="308"/>
        <v>0</v>
      </c>
      <c r="AH694" s="222">
        <f t="shared" si="309"/>
        <v>0</v>
      </c>
      <c r="AI694" s="222">
        <f t="shared" si="310"/>
        <v>0</v>
      </c>
      <c r="AJ694" s="222">
        <f t="shared" si="311"/>
        <v>0</v>
      </c>
      <c r="AK694" s="222">
        <f t="shared" si="312"/>
        <v>0</v>
      </c>
      <c r="AL694" s="5"/>
      <c r="AM694" s="5">
        <f t="shared" si="331"/>
        <v>0</v>
      </c>
      <c r="AN694" s="5">
        <f t="shared" si="332"/>
        <v>0</v>
      </c>
      <c r="AO694" s="5">
        <f t="shared" si="333"/>
        <v>0</v>
      </c>
      <c r="AP694" s="5">
        <f t="shared" si="334"/>
        <v>0</v>
      </c>
      <c r="AQ694" s="221">
        <f t="shared" si="335"/>
        <v>0</v>
      </c>
      <c r="AR694" s="169"/>
    </row>
    <row r="695" spans="1:44" s="34" customFormat="1" ht="24.75" customHeight="1" x14ac:dyDescent="0.25">
      <c r="A695" s="24"/>
      <c r="B695" s="268" t="s">
        <v>1202</v>
      </c>
      <c r="C695" s="267" t="s">
        <v>325</v>
      </c>
      <c r="D695" s="14"/>
      <c r="E695" s="14"/>
      <c r="F695" s="14" t="s">
        <v>1824</v>
      </c>
      <c r="G695" s="135">
        <v>0</v>
      </c>
      <c r="H695" s="135">
        <v>0</v>
      </c>
      <c r="I695" s="135">
        <v>0</v>
      </c>
      <c r="J695" s="135">
        <v>6.0000000000000001E-3</v>
      </c>
      <c r="K695" s="135">
        <v>0.02</v>
      </c>
      <c r="L695" s="146">
        <v>0</v>
      </c>
      <c r="M695" s="146">
        <v>0</v>
      </c>
      <c r="N695" s="146">
        <v>0</v>
      </c>
      <c r="O695" s="146">
        <v>0</v>
      </c>
      <c r="P695" s="146">
        <v>0</v>
      </c>
      <c r="Q695" s="146">
        <v>0</v>
      </c>
      <c r="R695" s="146">
        <v>0</v>
      </c>
      <c r="S695" s="146">
        <v>0</v>
      </c>
      <c r="T695" s="146">
        <v>0</v>
      </c>
      <c r="U695" s="146">
        <v>0</v>
      </c>
      <c r="V695" s="146">
        <v>0</v>
      </c>
      <c r="W695" s="146">
        <v>0</v>
      </c>
      <c r="X695" s="146">
        <v>0</v>
      </c>
      <c r="Y695" s="222">
        <v>1101.3599999999999</v>
      </c>
      <c r="Z695" s="222">
        <f t="shared" si="325"/>
        <v>0</v>
      </c>
      <c r="AA695" s="222">
        <f t="shared" si="326"/>
        <v>0</v>
      </c>
      <c r="AB695" s="222">
        <f t="shared" si="327"/>
        <v>0</v>
      </c>
      <c r="AC695" s="222">
        <f t="shared" si="328"/>
        <v>6.6081599999999998</v>
      </c>
      <c r="AD695" s="222">
        <f t="shared" si="329"/>
        <v>22.027199999999997</v>
      </c>
      <c r="AE695" s="222">
        <f t="shared" si="330"/>
        <v>0</v>
      </c>
      <c r="AF695" s="222">
        <f t="shared" si="307"/>
        <v>0</v>
      </c>
      <c r="AG695" s="222">
        <f t="shared" si="308"/>
        <v>0</v>
      </c>
      <c r="AH695" s="222">
        <f t="shared" si="309"/>
        <v>0</v>
      </c>
      <c r="AI695" s="222">
        <f t="shared" si="310"/>
        <v>0</v>
      </c>
      <c r="AJ695" s="222">
        <f t="shared" si="311"/>
        <v>0</v>
      </c>
      <c r="AK695" s="222">
        <f t="shared" si="312"/>
        <v>0</v>
      </c>
      <c r="AL695" s="5"/>
      <c r="AM695" s="5">
        <f t="shared" si="331"/>
        <v>0</v>
      </c>
      <c r="AN695" s="5">
        <f t="shared" si="332"/>
        <v>0</v>
      </c>
      <c r="AO695" s="5">
        <f t="shared" si="333"/>
        <v>0</v>
      </c>
      <c r="AP695" s="5">
        <f t="shared" si="334"/>
        <v>0</v>
      </c>
      <c r="AQ695" s="221">
        <f t="shared" si="335"/>
        <v>0</v>
      </c>
      <c r="AR695" s="169"/>
    </row>
    <row r="696" spans="1:44" s="30" customFormat="1" ht="24.75" customHeight="1" x14ac:dyDescent="0.25">
      <c r="A696" s="51"/>
      <c r="B696" s="623" t="s">
        <v>2412</v>
      </c>
      <c r="C696" s="625"/>
      <c r="D696" s="29"/>
      <c r="E696" s="29"/>
      <c r="F696" s="29"/>
      <c r="G696" s="29"/>
      <c r="H696" s="29"/>
      <c r="I696" s="29"/>
      <c r="J696" s="29"/>
      <c r="K696" s="29"/>
      <c r="L696" s="146"/>
      <c r="M696" s="29"/>
      <c r="N696" s="29"/>
      <c r="O696" s="29"/>
      <c r="P696" s="29"/>
      <c r="Q696" s="29"/>
      <c r="R696" s="148"/>
      <c r="S696" s="29"/>
      <c r="T696" s="29"/>
      <c r="U696" s="29"/>
      <c r="V696" s="29"/>
      <c r="W696" s="29"/>
      <c r="X696" s="148"/>
      <c r="Y696" s="234"/>
      <c r="Z696" s="222"/>
      <c r="AA696" s="222"/>
      <c r="AB696" s="222"/>
      <c r="AC696" s="222"/>
      <c r="AD696" s="222"/>
      <c r="AE696" s="222"/>
      <c r="AF696" s="222"/>
      <c r="AG696" s="222"/>
      <c r="AH696" s="222"/>
      <c r="AI696" s="222"/>
      <c r="AJ696" s="222"/>
      <c r="AK696" s="222"/>
      <c r="AL696" s="5"/>
      <c r="AM696" s="5"/>
      <c r="AN696" s="5"/>
      <c r="AO696" s="5"/>
      <c r="AP696" s="5"/>
      <c r="AQ696" s="221"/>
      <c r="AR696" s="168"/>
    </row>
    <row r="697" spans="1:44" s="22" customFormat="1" ht="24.75" customHeight="1" x14ac:dyDescent="0.25">
      <c r="A697" s="24">
        <v>3187170060</v>
      </c>
      <c r="B697" s="25" t="s">
        <v>1248</v>
      </c>
      <c r="C697" s="14" t="s">
        <v>861</v>
      </c>
      <c r="D697" s="14"/>
      <c r="E697" s="14"/>
      <c r="F697" s="14" t="s">
        <v>1824</v>
      </c>
      <c r="G697" s="135">
        <v>0</v>
      </c>
      <c r="H697" s="135">
        <v>0</v>
      </c>
      <c r="I697" s="135">
        <v>0</v>
      </c>
      <c r="J697" s="135">
        <v>1.4E-3</v>
      </c>
      <c r="K697" s="135">
        <v>0.04</v>
      </c>
      <c r="L697" s="146">
        <v>0</v>
      </c>
      <c r="M697" s="27">
        <v>0</v>
      </c>
      <c r="N697" s="27">
        <v>0</v>
      </c>
      <c r="O697" s="27">
        <v>0</v>
      </c>
      <c r="P697" s="27">
        <v>0</v>
      </c>
      <c r="Q697" s="27">
        <v>0.03</v>
      </c>
      <c r="R697" s="148">
        <v>0.04</v>
      </c>
      <c r="S697" s="27">
        <v>0</v>
      </c>
      <c r="T697" s="27">
        <v>0</v>
      </c>
      <c r="U697" s="27">
        <v>0</v>
      </c>
      <c r="V697" s="27">
        <v>0</v>
      </c>
      <c r="W697" s="27">
        <v>0.03</v>
      </c>
      <c r="X697" s="27">
        <v>0.03</v>
      </c>
      <c r="Y697" s="222">
        <v>2125</v>
      </c>
      <c r="Z697" s="222">
        <f>Y697*G697</f>
        <v>0</v>
      </c>
      <c r="AA697" s="222">
        <f>Y697*H697</f>
        <v>0</v>
      </c>
      <c r="AB697" s="222">
        <f>Y697*I697</f>
        <v>0</v>
      </c>
      <c r="AC697" s="222">
        <f>Y697*J697</f>
        <v>2.9750000000000001</v>
      </c>
      <c r="AD697" s="222">
        <f>Y697*K697</f>
        <v>85</v>
      </c>
      <c r="AE697" s="222">
        <f>Y697*L697</f>
        <v>0</v>
      </c>
      <c r="AF697" s="222">
        <f>Y697*M697</f>
        <v>0</v>
      </c>
      <c r="AG697" s="222">
        <f>Y697*N697</f>
        <v>0</v>
      </c>
      <c r="AH697" s="222">
        <f>Y697*O697</f>
        <v>0</v>
      </c>
      <c r="AI697" s="222">
        <f>Y697*P697</f>
        <v>0</v>
      </c>
      <c r="AJ697" s="222">
        <f>Y697*Q697</f>
        <v>63.75</v>
      </c>
      <c r="AK697" s="222">
        <f>Y697*R697</f>
        <v>85</v>
      </c>
      <c r="AL697" s="5">
        <f>Y697*S697</f>
        <v>0</v>
      </c>
      <c r="AM697" s="5">
        <f>Y697*T697</f>
        <v>0</v>
      </c>
      <c r="AN697" s="5">
        <f>Y697*U697</f>
        <v>0</v>
      </c>
      <c r="AO697" s="5">
        <f>Y697*V697</f>
        <v>0</v>
      </c>
      <c r="AP697" s="5">
        <f>Y697*W697</f>
        <v>63.75</v>
      </c>
      <c r="AQ697" s="221">
        <f>Y697*X697</f>
        <v>63.75</v>
      </c>
      <c r="AR697" s="86"/>
    </row>
    <row r="698" spans="1:44" s="22" customFormat="1" ht="24.75" customHeight="1" x14ac:dyDescent="0.25">
      <c r="A698" s="24">
        <v>3187170127</v>
      </c>
      <c r="B698" s="25" t="s">
        <v>2431</v>
      </c>
      <c r="C698" s="14" t="s">
        <v>860</v>
      </c>
      <c r="D698" s="14"/>
      <c r="E698" s="14"/>
      <c r="F698" s="14" t="s">
        <v>1824</v>
      </c>
      <c r="G698" s="135">
        <v>0</v>
      </c>
      <c r="H698" s="135">
        <v>0</v>
      </c>
      <c r="I698" s="135">
        <v>0</v>
      </c>
      <c r="J698" s="135">
        <v>0.05</v>
      </c>
      <c r="K698" s="135">
        <v>0.16</v>
      </c>
      <c r="L698" s="146">
        <v>0</v>
      </c>
      <c r="M698" s="27">
        <v>0</v>
      </c>
      <c r="N698" s="27">
        <v>0</v>
      </c>
      <c r="O698" s="27">
        <v>0</v>
      </c>
      <c r="P698" s="27">
        <v>0.05</v>
      </c>
      <c r="Q698" s="27">
        <v>0.1</v>
      </c>
      <c r="R698" s="148">
        <v>0.1</v>
      </c>
      <c r="S698" s="27">
        <v>0</v>
      </c>
      <c r="T698" s="27">
        <v>0</v>
      </c>
      <c r="U698" s="27">
        <v>0</v>
      </c>
      <c r="V698" s="27">
        <v>0.05</v>
      </c>
      <c r="W698" s="27">
        <v>0.1</v>
      </c>
      <c r="X698" s="148">
        <v>0.1</v>
      </c>
      <c r="Y698" s="222">
        <v>380</v>
      </c>
      <c r="Z698" s="222">
        <f t="shared" si="325"/>
        <v>0</v>
      </c>
      <c r="AA698" s="222">
        <f t="shared" si="326"/>
        <v>0</v>
      </c>
      <c r="AB698" s="222">
        <f t="shared" si="327"/>
        <v>0</v>
      </c>
      <c r="AC698" s="222">
        <f t="shared" si="328"/>
        <v>19</v>
      </c>
      <c r="AD698" s="222">
        <f t="shared" si="329"/>
        <v>60.800000000000004</v>
      </c>
      <c r="AE698" s="222">
        <f t="shared" si="330"/>
        <v>0</v>
      </c>
      <c r="AF698" s="222">
        <f t="shared" si="307"/>
        <v>0</v>
      </c>
      <c r="AG698" s="222">
        <f t="shared" si="308"/>
        <v>0</v>
      </c>
      <c r="AH698" s="222">
        <f t="shared" si="309"/>
        <v>0</v>
      </c>
      <c r="AI698" s="222">
        <f t="shared" si="310"/>
        <v>19</v>
      </c>
      <c r="AJ698" s="222">
        <f t="shared" si="311"/>
        <v>38</v>
      </c>
      <c r="AK698" s="222">
        <f t="shared" si="312"/>
        <v>38</v>
      </c>
      <c r="AL698" s="5">
        <f>Y698*S698</f>
        <v>0</v>
      </c>
      <c r="AM698" s="5">
        <f>Y698*T698</f>
        <v>0</v>
      </c>
      <c r="AN698" s="5">
        <f>Y698*U698</f>
        <v>0</v>
      </c>
      <c r="AO698" s="5">
        <f>Y698*V698</f>
        <v>19</v>
      </c>
      <c r="AP698" s="5">
        <f>Y698*W698</f>
        <v>38</v>
      </c>
      <c r="AQ698" s="221">
        <f>Y698*X698</f>
        <v>38</v>
      </c>
      <c r="AR698" s="86"/>
    </row>
    <row r="699" spans="1:44" s="34" customFormat="1" ht="24.75" customHeight="1" x14ac:dyDescent="0.25">
      <c r="A699" s="24" t="s">
        <v>2413</v>
      </c>
      <c r="B699" s="32" t="s">
        <v>2415</v>
      </c>
      <c r="C699" s="33" t="s">
        <v>2414</v>
      </c>
      <c r="D699" s="14"/>
      <c r="E699" s="14"/>
      <c r="F699" s="14" t="s">
        <v>1824</v>
      </c>
      <c r="G699" s="27">
        <v>0</v>
      </c>
      <c r="H699" s="27">
        <v>0</v>
      </c>
      <c r="I699" s="27">
        <v>0</v>
      </c>
      <c r="J699" s="27">
        <v>0.05</v>
      </c>
      <c r="K699" s="27">
        <v>0.15</v>
      </c>
      <c r="L699" s="146">
        <v>0</v>
      </c>
      <c r="M699" s="27">
        <v>0</v>
      </c>
      <c r="N699" s="27">
        <v>0</v>
      </c>
      <c r="O699" s="27">
        <v>0</v>
      </c>
      <c r="P699" s="27">
        <v>0.05</v>
      </c>
      <c r="Q699" s="27">
        <v>0.15</v>
      </c>
      <c r="R699" s="148">
        <v>1</v>
      </c>
      <c r="S699" s="27">
        <v>0</v>
      </c>
      <c r="T699" s="27">
        <v>0</v>
      </c>
      <c r="U699" s="27">
        <v>0</v>
      </c>
      <c r="V699" s="27">
        <v>0.05</v>
      </c>
      <c r="W699" s="27">
        <v>0.15</v>
      </c>
      <c r="X699" s="148">
        <v>1</v>
      </c>
      <c r="Y699" s="222">
        <v>243</v>
      </c>
      <c r="Z699" s="222">
        <f t="shared" si="325"/>
        <v>0</v>
      </c>
      <c r="AA699" s="222">
        <f t="shared" si="326"/>
        <v>0</v>
      </c>
      <c r="AB699" s="222">
        <f t="shared" si="327"/>
        <v>0</v>
      </c>
      <c r="AC699" s="222">
        <f t="shared" si="328"/>
        <v>12.15</v>
      </c>
      <c r="AD699" s="222">
        <f t="shared" si="329"/>
        <v>36.449999999999996</v>
      </c>
      <c r="AE699" s="222">
        <f t="shared" si="330"/>
        <v>0</v>
      </c>
      <c r="AF699" s="222">
        <f t="shared" si="307"/>
        <v>0</v>
      </c>
      <c r="AG699" s="222">
        <f t="shared" si="308"/>
        <v>0</v>
      </c>
      <c r="AH699" s="222">
        <f t="shared" si="309"/>
        <v>0</v>
      </c>
      <c r="AI699" s="222">
        <f t="shared" si="310"/>
        <v>12.15</v>
      </c>
      <c r="AJ699" s="222">
        <f t="shared" si="311"/>
        <v>36.449999999999996</v>
      </c>
      <c r="AK699" s="222">
        <f t="shared" si="312"/>
        <v>243</v>
      </c>
      <c r="AL699" s="5">
        <f>Y699*S699</f>
        <v>0</v>
      </c>
      <c r="AM699" s="5">
        <f>Y699*T699</f>
        <v>0</v>
      </c>
      <c r="AN699" s="5">
        <f>Y699*U699</f>
        <v>0</v>
      </c>
      <c r="AO699" s="5">
        <f>Y699*V699</f>
        <v>12.15</v>
      </c>
      <c r="AP699" s="5">
        <f>Y699*W699</f>
        <v>36.449999999999996</v>
      </c>
      <c r="AQ699" s="221">
        <f>Y699*X699</f>
        <v>243</v>
      </c>
      <c r="AR699" s="169"/>
    </row>
    <row r="700" spans="1:44" s="34" customFormat="1" ht="24.75" customHeight="1" x14ac:dyDescent="0.25">
      <c r="A700" s="24"/>
      <c r="B700" s="268" t="s">
        <v>1247</v>
      </c>
      <c r="C700" s="267" t="s">
        <v>944</v>
      </c>
      <c r="D700" s="14"/>
      <c r="E700" s="14"/>
      <c r="F700" s="14" t="s">
        <v>1824</v>
      </c>
      <c r="G700" s="135">
        <v>0</v>
      </c>
      <c r="H700" s="135">
        <v>0</v>
      </c>
      <c r="I700" s="135">
        <v>0</v>
      </c>
      <c r="J700" s="135">
        <v>0</v>
      </c>
      <c r="K700" s="135">
        <v>0.1</v>
      </c>
      <c r="L700" s="146">
        <v>0</v>
      </c>
      <c r="M700" s="146">
        <v>0</v>
      </c>
      <c r="N700" s="146">
        <v>0</v>
      </c>
      <c r="O700" s="146">
        <v>0</v>
      </c>
      <c r="P700" s="146">
        <v>0</v>
      </c>
      <c r="Q700" s="146">
        <v>0</v>
      </c>
      <c r="R700" s="146">
        <v>0</v>
      </c>
      <c r="S700" s="146">
        <v>0</v>
      </c>
      <c r="T700" s="146">
        <v>0</v>
      </c>
      <c r="U700" s="146">
        <v>0</v>
      </c>
      <c r="V700" s="146">
        <v>0</v>
      </c>
      <c r="W700" s="146">
        <v>0</v>
      </c>
      <c r="X700" s="146">
        <v>0</v>
      </c>
      <c r="Y700" s="222">
        <v>6516.98</v>
      </c>
      <c r="Z700" s="222">
        <f t="shared" si="325"/>
        <v>0</v>
      </c>
      <c r="AA700" s="222">
        <f t="shared" si="326"/>
        <v>0</v>
      </c>
      <c r="AB700" s="222">
        <f t="shared" si="327"/>
        <v>0</v>
      </c>
      <c r="AC700" s="222">
        <f t="shared" si="328"/>
        <v>0</v>
      </c>
      <c r="AD700" s="222">
        <f t="shared" si="329"/>
        <v>651.69799999999998</v>
      </c>
      <c r="AE700" s="222">
        <f t="shared" si="330"/>
        <v>0</v>
      </c>
      <c r="AF700" s="222">
        <f t="shared" si="307"/>
        <v>0</v>
      </c>
      <c r="AG700" s="222">
        <f t="shared" si="308"/>
        <v>0</v>
      </c>
      <c r="AH700" s="222">
        <f t="shared" si="309"/>
        <v>0</v>
      </c>
      <c r="AI700" s="222">
        <f t="shared" si="310"/>
        <v>0</v>
      </c>
      <c r="AJ700" s="222">
        <f t="shared" si="311"/>
        <v>0</v>
      </c>
      <c r="AK700" s="222">
        <f t="shared" si="312"/>
        <v>0</v>
      </c>
      <c r="AL700" s="5">
        <f>Y700*S700</f>
        <v>0</v>
      </c>
      <c r="AM700" s="5">
        <f>Y700*T700</f>
        <v>0</v>
      </c>
      <c r="AN700" s="5">
        <f>Y700*U700</f>
        <v>0</v>
      </c>
      <c r="AO700" s="5">
        <f>Y700*V700</f>
        <v>0</v>
      </c>
      <c r="AP700" s="5">
        <f>Y700*W700</f>
        <v>0</v>
      </c>
      <c r="AQ700" s="221">
        <f>Y700*X700</f>
        <v>0</v>
      </c>
      <c r="AR700" s="169"/>
    </row>
    <row r="701" spans="1:44" s="34" customFormat="1" ht="24.75" customHeight="1" x14ac:dyDescent="0.25">
      <c r="A701" s="24"/>
      <c r="B701" s="268" t="s">
        <v>326</v>
      </c>
      <c r="C701" s="304" t="s">
        <v>328</v>
      </c>
      <c r="D701" s="14"/>
      <c r="E701" s="14"/>
      <c r="F701" s="14" t="s">
        <v>1824</v>
      </c>
      <c r="G701" s="135">
        <v>0</v>
      </c>
      <c r="H701" s="135">
        <v>0</v>
      </c>
      <c r="I701" s="135">
        <v>0</v>
      </c>
      <c r="J701" s="135">
        <v>0.05</v>
      </c>
      <c r="K701" s="135">
        <v>0.15</v>
      </c>
      <c r="L701" s="146">
        <v>0</v>
      </c>
      <c r="M701" s="146">
        <v>0</v>
      </c>
      <c r="N701" s="146">
        <v>0</v>
      </c>
      <c r="O701" s="146">
        <v>0</v>
      </c>
      <c r="P701" s="146">
        <v>0</v>
      </c>
      <c r="Q701" s="146">
        <v>0</v>
      </c>
      <c r="R701" s="146">
        <v>0</v>
      </c>
      <c r="S701" s="146">
        <v>0</v>
      </c>
      <c r="T701" s="146">
        <v>0</v>
      </c>
      <c r="U701" s="146">
        <v>0</v>
      </c>
      <c r="V701" s="146">
        <v>0</v>
      </c>
      <c r="W701" s="146">
        <v>0</v>
      </c>
      <c r="X701" s="146">
        <v>0</v>
      </c>
      <c r="Y701" s="222">
        <v>94</v>
      </c>
      <c r="Z701" s="222">
        <f t="shared" si="325"/>
        <v>0</v>
      </c>
      <c r="AA701" s="222">
        <f t="shared" si="326"/>
        <v>0</v>
      </c>
      <c r="AB701" s="222">
        <f t="shared" si="327"/>
        <v>0</v>
      </c>
      <c r="AC701" s="222">
        <f t="shared" si="328"/>
        <v>4.7</v>
      </c>
      <c r="AD701" s="222">
        <f t="shared" si="329"/>
        <v>14.1</v>
      </c>
      <c r="AE701" s="222">
        <f t="shared" si="330"/>
        <v>0</v>
      </c>
      <c r="AF701" s="222">
        <f t="shared" si="307"/>
        <v>0</v>
      </c>
      <c r="AG701" s="222">
        <f t="shared" si="308"/>
        <v>0</v>
      </c>
      <c r="AH701" s="222">
        <f t="shared" si="309"/>
        <v>0</v>
      </c>
      <c r="AI701" s="222">
        <f t="shared" si="310"/>
        <v>0</v>
      </c>
      <c r="AJ701" s="222">
        <f t="shared" si="311"/>
        <v>0</v>
      </c>
      <c r="AK701" s="222">
        <f t="shared" si="312"/>
        <v>0</v>
      </c>
      <c r="AL701" s="5">
        <f>Y701*S701</f>
        <v>0</v>
      </c>
      <c r="AM701" s="5">
        <f>Y701*T701</f>
        <v>0</v>
      </c>
      <c r="AN701" s="5">
        <f>Y701*U701</f>
        <v>0</v>
      </c>
      <c r="AO701" s="5">
        <f>Y701*V701</f>
        <v>0</v>
      </c>
      <c r="AP701" s="5">
        <f>Y701*W701</f>
        <v>0</v>
      </c>
      <c r="AQ701" s="221">
        <f>Y701*X701</f>
        <v>0</v>
      </c>
      <c r="AR701" s="169"/>
    </row>
    <row r="702" spans="1:44" s="30" customFormat="1" ht="24.75" customHeight="1" x14ac:dyDescent="0.25">
      <c r="A702" s="51"/>
      <c r="B702" s="29" t="s">
        <v>1253</v>
      </c>
      <c r="C702" s="106"/>
      <c r="D702" s="106"/>
      <c r="E702" s="106"/>
      <c r="F702" s="106"/>
      <c r="G702" s="106"/>
      <c r="H702" s="106"/>
      <c r="I702" s="106"/>
      <c r="J702" s="106"/>
      <c r="K702" s="106"/>
      <c r="L702" s="146"/>
      <c r="M702" s="106"/>
      <c r="N702" s="106"/>
      <c r="O702" s="106"/>
      <c r="P702" s="106"/>
      <c r="Q702" s="106"/>
      <c r="R702" s="218"/>
      <c r="S702" s="106"/>
      <c r="T702" s="106"/>
      <c r="U702" s="106"/>
      <c r="V702" s="106"/>
      <c r="W702" s="106"/>
      <c r="X702" s="218"/>
      <c r="Y702" s="234"/>
      <c r="Z702" s="222"/>
      <c r="AA702" s="222"/>
      <c r="AB702" s="222"/>
      <c r="AC702" s="222"/>
      <c r="AD702" s="222"/>
      <c r="AE702" s="222"/>
      <c r="AF702" s="222"/>
      <c r="AG702" s="222"/>
      <c r="AH702" s="222"/>
      <c r="AI702" s="222"/>
      <c r="AJ702" s="222"/>
      <c r="AK702" s="222"/>
      <c r="AL702" s="5"/>
      <c r="AM702" s="5"/>
      <c r="AN702" s="5"/>
      <c r="AO702" s="5"/>
      <c r="AP702" s="5"/>
      <c r="AQ702" s="221"/>
      <c r="AR702" s="168"/>
    </row>
    <row r="703" spans="1:44" s="30" customFormat="1" ht="24.75" customHeight="1" x14ac:dyDescent="0.25">
      <c r="A703" s="51"/>
      <c r="B703" s="48" t="s">
        <v>1254</v>
      </c>
      <c r="C703" s="48"/>
      <c r="D703" s="48"/>
      <c r="E703" s="48"/>
      <c r="F703" s="48"/>
      <c r="G703" s="48"/>
      <c r="H703" s="48"/>
      <c r="I703" s="48"/>
      <c r="J703" s="48"/>
      <c r="K703" s="48"/>
      <c r="L703" s="146"/>
      <c r="M703" s="48"/>
      <c r="N703" s="48"/>
      <c r="O703" s="48"/>
      <c r="P703" s="48"/>
      <c r="Q703" s="48"/>
      <c r="R703" s="159"/>
      <c r="S703" s="48"/>
      <c r="T703" s="48"/>
      <c r="U703" s="48"/>
      <c r="V703" s="48"/>
      <c r="W703" s="48"/>
      <c r="X703" s="159"/>
      <c r="Y703" s="234"/>
      <c r="Z703" s="222"/>
      <c r="AA703" s="222"/>
      <c r="AB703" s="222"/>
      <c r="AC703" s="222"/>
      <c r="AD703" s="222"/>
      <c r="AE703" s="222"/>
      <c r="AF703" s="222"/>
      <c r="AG703" s="222"/>
      <c r="AH703" s="222"/>
      <c r="AI703" s="222"/>
      <c r="AJ703" s="222"/>
      <c r="AK703" s="222"/>
      <c r="AL703" s="5"/>
      <c r="AM703" s="5"/>
      <c r="AN703" s="5"/>
      <c r="AO703" s="5"/>
      <c r="AP703" s="5"/>
      <c r="AQ703" s="221"/>
      <c r="AR703" s="168"/>
    </row>
    <row r="704" spans="1:44" s="22" customFormat="1" ht="24.75" customHeight="1" x14ac:dyDescent="0.25">
      <c r="A704" s="24">
        <v>3187172375</v>
      </c>
      <c r="B704" s="25" t="s">
        <v>945</v>
      </c>
      <c r="C704" s="14" t="s">
        <v>946</v>
      </c>
      <c r="D704" s="14"/>
      <c r="E704" s="14"/>
      <c r="F704" s="205" t="s">
        <v>1824</v>
      </c>
      <c r="G704" s="269">
        <v>0</v>
      </c>
      <c r="H704" s="269">
        <v>0</v>
      </c>
      <c r="I704" s="269">
        <v>0</v>
      </c>
      <c r="J704" s="269">
        <v>0.15</v>
      </c>
      <c r="K704" s="269">
        <v>0.6</v>
      </c>
      <c r="L704" s="269">
        <v>2</v>
      </c>
      <c r="M704" s="204">
        <v>0</v>
      </c>
      <c r="N704" s="204">
        <v>0.5</v>
      </c>
      <c r="O704" s="212">
        <v>1</v>
      </c>
      <c r="P704" s="204">
        <v>2</v>
      </c>
      <c r="Q704" s="204">
        <v>3</v>
      </c>
      <c r="R704" s="213">
        <v>3.1</v>
      </c>
      <c r="S704" s="204">
        <v>0</v>
      </c>
      <c r="T704" s="204">
        <v>0</v>
      </c>
      <c r="U704" s="204">
        <v>0</v>
      </c>
      <c r="V704" s="204">
        <v>1E-3</v>
      </c>
      <c r="W704" s="204">
        <v>0.08</v>
      </c>
      <c r="X704" s="204">
        <v>0.08</v>
      </c>
      <c r="Y704" s="220">
        <v>7568</v>
      </c>
      <c r="Z704" s="225">
        <f t="shared" si="325"/>
        <v>0</v>
      </c>
      <c r="AA704" s="225">
        <f t="shared" si="326"/>
        <v>0</v>
      </c>
      <c r="AB704" s="225">
        <f t="shared" si="327"/>
        <v>0</v>
      </c>
      <c r="AC704" s="225">
        <f t="shared" si="328"/>
        <v>1135.2</v>
      </c>
      <c r="AD704" s="225">
        <f t="shared" si="329"/>
        <v>4540.8</v>
      </c>
      <c r="AE704" s="225">
        <f t="shared" si="330"/>
        <v>15136</v>
      </c>
      <c r="AF704" s="225">
        <f t="shared" si="307"/>
        <v>0</v>
      </c>
      <c r="AG704" s="225">
        <f t="shared" si="308"/>
        <v>3784</v>
      </c>
      <c r="AH704" s="225">
        <f t="shared" si="309"/>
        <v>7568</v>
      </c>
      <c r="AI704" s="225">
        <f t="shared" si="310"/>
        <v>15136</v>
      </c>
      <c r="AJ704" s="225">
        <f t="shared" si="311"/>
        <v>22704</v>
      </c>
      <c r="AK704" s="225">
        <f t="shared" si="312"/>
        <v>23460.799999999999</v>
      </c>
      <c r="AL704" s="178">
        <f>Y704*S704</f>
        <v>0</v>
      </c>
      <c r="AM704" s="178">
        <f>Y704*T704</f>
        <v>0</v>
      </c>
      <c r="AN704" s="178">
        <f>Y704*U704</f>
        <v>0</v>
      </c>
      <c r="AO704" s="178">
        <f>Y704*V704</f>
        <v>7.5680000000000005</v>
      </c>
      <c r="AP704" s="178">
        <f>Y704*W704</f>
        <v>605.44000000000005</v>
      </c>
      <c r="AQ704" s="220">
        <f>Y704*X704</f>
        <v>605.44000000000005</v>
      </c>
      <c r="AR704" s="134"/>
    </row>
    <row r="705" spans="1:44" s="34" customFormat="1" ht="24.75" customHeight="1" x14ac:dyDescent="0.25">
      <c r="A705" s="24">
        <v>3187171148</v>
      </c>
      <c r="B705" s="25" t="s">
        <v>1309</v>
      </c>
      <c r="C705" s="33" t="s">
        <v>893</v>
      </c>
      <c r="D705" s="14"/>
      <c r="E705" s="14"/>
      <c r="F705" s="14" t="s">
        <v>1824</v>
      </c>
      <c r="G705" s="135">
        <v>0</v>
      </c>
      <c r="H705" s="135">
        <v>0</v>
      </c>
      <c r="I705" s="135">
        <v>0</v>
      </c>
      <c r="J705" s="135">
        <v>0.48</v>
      </c>
      <c r="K705" s="135">
        <v>1.5</v>
      </c>
      <c r="L705" s="146">
        <v>0</v>
      </c>
      <c r="M705" s="27">
        <v>0</v>
      </c>
      <c r="N705" s="27">
        <v>0</v>
      </c>
      <c r="O705" s="27">
        <v>0</v>
      </c>
      <c r="P705" s="28">
        <v>0.48</v>
      </c>
      <c r="Q705" s="28">
        <v>1</v>
      </c>
      <c r="R705" s="158">
        <v>1.5</v>
      </c>
      <c r="S705" s="27">
        <v>0</v>
      </c>
      <c r="T705" s="27">
        <v>0</v>
      </c>
      <c r="U705" s="27">
        <v>0</v>
      </c>
      <c r="V705" s="28">
        <v>0.48</v>
      </c>
      <c r="W705" s="28">
        <v>1</v>
      </c>
      <c r="X705" s="28">
        <v>1</v>
      </c>
      <c r="Y705" s="222">
        <f>0.6*39.3</f>
        <v>23.58</v>
      </c>
      <c r="Z705" s="222">
        <f>Y705*G705</f>
        <v>0</v>
      </c>
      <c r="AA705" s="222">
        <f>Y705*H705</f>
        <v>0</v>
      </c>
      <c r="AB705" s="222">
        <f>Y705*I705</f>
        <v>0</v>
      </c>
      <c r="AC705" s="222">
        <f>Y705*J705</f>
        <v>11.318399999999999</v>
      </c>
      <c r="AD705" s="222">
        <f>Y705*K705</f>
        <v>35.369999999999997</v>
      </c>
      <c r="AE705" s="222">
        <f>Y705*L705</f>
        <v>0</v>
      </c>
      <c r="AF705" s="222">
        <f>Y705*M705</f>
        <v>0</v>
      </c>
      <c r="AG705" s="222">
        <f>Y705*N705</f>
        <v>0</v>
      </c>
      <c r="AH705" s="222">
        <f>Y705*O705</f>
        <v>0</v>
      </c>
      <c r="AI705" s="222">
        <f>Y705*P705</f>
        <v>11.318399999999999</v>
      </c>
      <c r="AJ705" s="222">
        <f>Y705*Q705</f>
        <v>23.58</v>
      </c>
      <c r="AK705" s="222">
        <f>Y705*R705</f>
        <v>35.369999999999997</v>
      </c>
      <c r="AL705" s="5">
        <f>Y705*S705</f>
        <v>0</v>
      </c>
      <c r="AM705" s="5">
        <f>Y705*T705</f>
        <v>0</v>
      </c>
      <c r="AN705" s="5">
        <f>Y705*U705</f>
        <v>0</v>
      </c>
      <c r="AO705" s="5">
        <f>Y705*V705</f>
        <v>11.318399999999999</v>
      </c>
      <c r="AP705" s="5">
        <f>Y705*W705</f>
        <v>23.58</v>
      </c>
      <c r="AQ705" s="221">
        <f>Y705*X705</f>
        <v>23.58</v>
      </c>
      <c r="AR705" s="169"/>
    </row>
    <row r="706" spans="1:44" s="22" customFormat="1" ht="24.75" customHeight="1" x14ac:dyDescent="0.25">
      <c r="A706" s="24">
        <v>3187171470</v>
      </c>
      <c r="B706" s="25" t="s">
        <v>1202</v>
      </c>
      <c r="C706" s="14" t="s">
        <v>862</v>
      </c>
      <c r="D706" s="14"/>
      <c r="E706" s="14" t="s">
        <v>2432</v>
      </c>
      <c r="F706" s="14" t="s">
        <v>1824</v>
      </c>
      <c r="G706" s="135">
        <v>0</v>
      </c>
      <c r="H706" s="135">
        <v>0</v>
      </c>
      <c r="I706" s="135">
        <v>1.4999999999999999E-2</v>
      </c>
      <c r="J706" s="135">
        <v>0.1</v>
      </c>
      <c r="K706" s="135">
        <v>0.24</v>
      </c>
      <c r="L706" s="146">
        <v>0</v>
      </c>
      <c r="M706" s="27">
        <v>0</v>
      </c>
      <c r="N706" s="28">
        <v>1E-3</v>
      </c>
      <c r="O706" s="28">
        <v>0.1</v>
      </c>
      <c r="P706" s="28">
        <v>0.25</v>
      </c>
      <c r="Q706" s="28">
        <v>0.3</v>
      </c>
      <c r="R706" s="158">
        <v>0.3</v>
      </c>
      <c r="S706" s="27">
        <v>0</v>
      </c>
      <c r="T706" s="27">
        <v>0</v>
      </c>
      <c r="U706" s="27">
        <v>0</v>
      </c>
      <c r="V706" s="204">
        <v>1E-3</v>
      </c>
      <c r="W706" s="204">
        <v>0.08</v>
      </c>
      <c r="X706" s="204">
        <v>0.08</v>
      </c>
      <c r="Y706" s="222">
        <v>496.75</v>
      </c>
      <c r="Z706" s="222">
        <f t="shared" si="325"/>
        <v>0</v>
      </c>
      <c r="AA706" s="222">
        <f t="shared" si="326"/>
        <v>0</v>
      </c>
      <c r="AB706" s="222">
        <f t="shared" si="327"/>
        <v>7.4512499999999999</v>
      </c>
      <c r="AC706" s="222">
        <f t="shared" si="328"/>
        <v>49.675000000000004</v>
      </c>
      <c r="AD706" s="222">
        <f t="shared" si="329"/>
        <v>119.22</v>
      </c>
      <c r="AE706" s="222">
        <f t="shared" si="330"/>
        <v>0</v>
      </c>
      <c r="AF706" s="222">
        <f t="shared" si="307"/>
        <v>0</v>
      </c>
      <c r="AG706" s="222">
        <f t="shared" si="308"/>
        <v>0.49675000000000002</v>
      </c>
      <c r="AH706" s="222">
        <f t="shared" si="309"/>
        <v>49.675000000000004</v>
      </c>
      <c r="AI706" s="222">
        <f t="shared" si="310"/>
        <v>124.1875</v>
      </c>
      <c r="AJ706" s="222">
        <f t="shared" si="311"/>
        <v>149.02500000000001</v>
      </c>
      <c r="AK706" s="222">
        <f t="shared" si="312"/>
        <v>149.02500000000001</v>
      </c>
      <c r="AL706" s="5">
        <f>Y706*S706</f>
        <v>0</v>
      </c>
      <c r="AM706" s="5">
        <f>Y706*T706</f>
        <v>0</v>
      </c>
      <c r="AN706" s="5">
        <f>Y706*U706</f>
        <v>0</v>
      </c>
      <c r="AO706" s="5">
        <f>Y706*V706</f>
        <v>0.49675000000000002</v>
      </c>
      <c r="AP706" s="5">
        <f>Y706*W706</f>
        <v>39.74</v>
      </c>
      <c r="AQ706" s="221">
        <f>Y706*X706</f>
        <v>39.74</v>
      </c>
      <c r="AR706" s="86"/>
    </row>
    <row r="707" spans="1:44" s="22" customFormat="1" ht="24.75" customHeight="1" x14ac:dyDescent="0.25">
      <c r="A707" s="24"/>
      <c r="B707" s="268" t="s">
        <v>329</v>
      </c>
      <c r="C707" s="267" t="s">
        <v>330</v>
      </c>
      <c r="D707" s="14"/>
      <c r="E707" s="14"/>
      <c r="F707" s="14" t="s">
        <v>1824</v>
      </c>
      <c r="G707" s="135">
        <v>0</v>
      </c>
      <c r="H707" s="135">
        <v>0</v>
      </c>
      <c r="I707" s="135">
        <v>0.06</v>
      </c>
      <c r="J707" s="135">
        <v>0.24</v>
      </c>
      <c r="K707" s="135">
        <v>0.74</v>
      </c>
      <c r="L707" s="146">
        <v>0</v>
      </c>
      <c r="M707" s="146">
        <v>0</v>
      </c>
      <c r="N707" s="146">
        <v>0</v>
      </c>
      <c r="O707" s="146">
        <v>0</v>
      </c>
      <c r="P707" s="146">
        <v>0</v>
      </c>
      <c r="Q707" s="146">
        <v>0</v>
      </c>
      <c r="R707" s="146">
        <v>0</v>
      </c>
      <c r="S707" s="146">
        <v>0</v>
      </c>
      <c r="T707" s="146">
        <v>0</v>
      </c>
      <c r="U707" s="146">
        <v>0</v>
      </c>
      <c r="V707" s="146">
        <v>0</v>
      </c>
      <c r="W707" s="146">
        <v>0</v>
      </c>
      <c r="X707" s="146">
        <v>0</v>
      </c>
      <c r="Y707" s="222">
        <v>6535.62</v>
      </c>
      <c r="Z707" s="222">
        <f t="shared" si="325"/>
        <v>0</v>
      </c>
      <c r="AA707" s="222">
        <f t="shared" si="326"/>
        <v>0</v>
      </c>
      <c r="AB707" s="222">
        <f t="shared" si="327"/>
        <v>392.13720000000001</v>
      </c>
      <c r="AC707" s="222">
        <f t="shared" si="328"/>
        <v>1568.5488</v>
      </c>
      <c r="AD707" s="222">
        <f t="shared" si="329"/>
        <v>4836.3588</v>
      </c>
      <c r="AE707" s="222">
        <f t="shared" si="330"/>
        <v>0</v>
      </c>
      <c r="AF707" s="222">
        <f t="shared" si="307"/>
        <v>0</v>
      </c>
      <c r="AG707" s="222">
        <f t="shared" si="308"/>
        <v>0</v>
      </c>
      <c r="AH707" s="222">
        <f t="shared" si="309"/>
        <v>0</v>
      </c>
      <c r="AI707" s="222">
        <f t="shared" si="310"/>
        <v>0</v>
      </c>
      <c r="AJ707" s="222">
        <f t="shared" si="311"/>
        <v>0</v>
      </c>
      <c r="AK707" s="222">
        <f t="shared" si="312"/>
        <v>0</v>
      </c>
      <c r="AL707" s="5">
        <f>Y707*S707</f>
        <v>0</v>
      </c>
      <c r="AM707" s="5">
        <f>Y707*T707</f>
        <v>0</v>
      </c>
      <c r="AN707" s="5">
        <f>Y707*U707</f>
        <v>0</v>
      </c>
      <c r="AO707" s="5">
        <f>Y707*V707</f>
        <v>0</v>
      </c>
      <c r="AP707" s="5">
        <f>Y707*W707</f>
        <v>0</v>
      </c>
      <c r="AQ707" s="221">
        <f>Y707*X707</f>
        <v>0</v>
      </c>
      <c r="AR707" s="86"/>
    </row>
    <row r="708" spans="1:44" s="30" customFormat="1" ht="24.75" customHeight="1" x14ac:dyDescent="0.25">
      <c r="A708" s="51"/>
      <c r="B708" s="623" t="s">
        <v>950</v>
      </c>
      <c r="C708" s="625"/>
      <c r="D708" s="29"/>
      <c r="E708" s="29"/>
      <c r="F708" s="29"/>
      <c r="G708" s="29"/>
      <c r="H708" s="29"/>
      <c r="I708" s="29"/>
      <c r="J708" s="29"/>
      <c r="K708" s="29"/>
      <c r="L708" s="146"/>
      <c r="M708" s="29"/>
      <c r="N708" s="29"/>
      <c r="O708" s="29"/>
      <c r="P708" s="29"/>
      <c r="Q708" s="29"/>
      <c r="R708" s="105"/>
      <c r="S708" s="29"/>
      <c r="T708" s="29"/>
      <c r="U708" s="29"/>
      <c r="V708" s="29"/>
      <c r="W708" s="29"/>
      <c r="X708" s="105"/>
      <c r="Y708" s="234"/>
      <c r="Z708" s="222"/>
      <c r="AA708" s="222"/>
      <c r="AB708" s="222"/>
      <c r="AC708" s="222"/>
      <c r="AD708" s="222"/>
      <c r="AE708" s="222"/>
      <c r="AF708" s="222"/>
      <c r="AG708" s="222"/>
      <c r="AH708" s="222"/>
      <c r="AI708" s="222"/>
      <c r="AJ708" s="222"/>
      <c r="AK708" s="222"/>
      <c r="AL708" s="5"/>
      <c r="AM708" s="5"/>
      <c r="AN708" s="5"/>
      <c r="AO708" s="5"/>
      <c r="AP708" s="5"/>
      <c r="AQ708" s="221"/>
      <c r="AR708" s="168"/>
    </row>
    <row r="709" spans="1:44" s="22" customFormat="1" ht="24.75" customHeight="1" x14ac:dyDescent="0.25">
      <c r="A709" s="24" t="s">
        <v>193</v>
      </c>
      <c r="B709" s="25" t="s">
        <v>1257</v>
      </c>
      <c r="C709" s="14" t="s">
        <v>194</v>
      </c>
      <c r="D709" s="14"/>
      <c r="E709" s="14"/>
      <c r="F709" s="14" t="s">
        <v>1824</v>
      </c>
      <c r="G709" s="135">
        <v>0</v>
      </c>
      <c r="H709" s="135">
        <v>0</v>
      </c>
      <c r="I709" s="135">
        <v>0</v>
      </c>
      <c r="J709" s="135">
        <v>0</v>
      </c>
      <c r="K709" s="93">
        <v>0.01</v>
      </c>
      <c r="L709" s="146">
        <v>0</v>
      </c>
      <c r="M709" s="27">
        <v>0</v>
      </c>
      <c r="N709" s="27">
        <v>0</v>
      </c>
      <c r="O709" s="27">
        <v>0</v>
      </c>
      <c r="P709" s="27">
        <v>0</v>
      </c>
      <c r="Q709" s="27">
        <v>0.1</v>
      </c>
      <c r="R709" s="148">
        <v>0.2</v>
      </c>
      <c r="S709" s="27">
        <v>0</v>
      </c>
      <c r="T709" s="27">
        <v>0</v>
      </c>
      <c r="U709" s="27">
        <v>0</v>
      </c>
      <c r="V709" s="27">
        <v>0</v>
      </c>
      <c r="W709" s="27">
        <v>0.1</v>
      </c>
      <c r="X709" s="27">
        <v>0.1</v>
      </c>
      <c r="Y709" s="222">
        <v>510.41</v>
      </c>
      <c r="Z709" s="222">
        <f>Y709*G709</f>
        <v>0</v>
      </c>
      <c r="AA709" s="222">
        <f>Y709*H709</f>
        <v>0</v>
      </c>
      <c r="AB709" s="222">
        <f>Y709*I709</f>
        <v>0</v>
      </c>
      <c r="AC709" s="222">
        <f>Y709*J709</f>
        <v>0</v>
      </c>
      <c r="AD709" s="222">
        <f>Y709*K709</f>
        <v>5.1041000000000007</v>
      </c>
      <c r="AE709" s="222">
        <f>Y709*L709</f>
        <v>0</v>
      </c>
      <c r="AF709" s="222">
        <f>Y709*M709</f>
        <v>0</v>
      </c>
      <c r="AG709" s="222">
        <f>Y709*N709</f>
        <v>0</v>
      </c>
      <c r="AH709" s="222">
        <f>Y709*O709</f>
        <v>0</v>
      </c>
      <c r="AI709" s="222">
        <f>Y709*P709</f>
        <v>0</v>
      </c>
      <c r="AJ709" s="222">
        <f>Y709*Q709</f>
        <v>51.041000000000004</v>
      </c>
      <c r="AK709" s="222">
        <f>Y709*R709</f>
        <v>102.08200000000001</v>
      </c>
      <c r="AL709" s="5">
        <f t="shared" ref="AL709:AL715" si="336">Y709*S709</f>
        <v>0</v>
      </c>
      <c r="AM709" s="5">
        <f t="shared" ref="AM709:AM715" si="337">Y709*T709</f>
        <v>0</v>
      </c>
      <c r="AN709" s="5">
        <f t="shared" ref="AN709:AN715" si="338">Y709*U709</f>
        <v>0</v>
      </c>
      <c r="AO709" s="5">
        <f t="shared" ref="AO709:AO715" si="339">Y709*V709</f>
        <v>0</v>
      </c>
      <c r="AP709" s="5">
        <f t="shared" ref="AP709:AP715" si="340">Y709*W709</f>
        <v>51.041000000000004</v>
      </c>
      <c r="AQ709" s="221">
        <f t="shared" ref="AQ709:AQ715" si="341">Y709*X709</f>
        <v>51.041000000000004</v>
      </c>
      <c r="AR709" s="86"/>
    </row>
    <row r="710" spans="1:44" s="22" customFormat="1" ht="24.75" customHeight="1" x14ac:dyDescent="0.25">
      <c r="A710" s="24">
        <v>3187171399</v>
      </c>
      <c r="B710" s="25" t="s">
        <v>1258</v>
      </c>
      <c r="C710" s="14" t="s">
        <v>863</v>
      </c>
      <c r="D710" s="14"/>
      <c r="E710" s="14">
        <v>630</v>
      </c>
      <c r="F710" s="14" t="s">
        <v>1824</v>
      </c>
      <c r="G710" s="135">
        <v>0</v>
      </c>
      <c r="H710" s="135">
        <v>0</v>
      </c>
      <c r="I710" s="135">
        <v>0</v>
      </c>
      <c r="J710" s="135">
        <v>0</v>
      </c>
      <c r="K710" s="93">
        <v>0.01</v>
      </c>
      <c r="L710" s="146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0.1</v>
      </c>
      <c r="R710" s="148">
        <v>0.2</v>
      </c>
      <c r="S710" s="27">
        <v>0</v>
      </c>
      <c r="T710" s="27">
        <v>0</v>
      </c>
      <c r="U710" s="27">
        <v>0</v>
      </c>
      <c r="V710" s="27">
        <v>0</v>
      </c>
      <c r="W710" s="27">
        <v>0.1</v>
      </c>
      <c r="X710" s="27">
        <v>0.1</v>
      </c>
      <c r="Y710" s="222">
        <v>52.35</v>
      </c>
      <c r="Z710" s="222">
        <f>Y710*G710</f>
        <v>0</v>
      </c>
      <c r="AA710" s="222">
        <f>Y710*H710</f>
        <v>0</v>
      </c>
      <c r="AB710" s="222">
        <f>Y710*I710</f>
        <v>0</v>
      </c>
      <c r="AC710" s="222">
        <f>Y710*J710</f>
        <v>0</v>
      </c>
      <c r="AD710" s="222">
        <f>Y710*K710</f>
        <v>0.52350000000000008</v>
      </c>
      <c r="AE710" s="222">
        <f>Y710*L710</f>
        <v>0</v>
      </c>
      <c r="AF710" s="222">
        <f>Y710*M710</f>
        <v>0</v>
      </c>
      <c r="AG710" s="222">
        <f>Y710*N710</f>
        <v>0</v>
      </c>
      <c r="AH710" s="222">
        <f>Y710*O710</f>
        <v>0</v>
      </c>
      <c r="AI710" s="222">
        <f>Y710*P710</f>
        <v>0</v>
      </c>
      <c r="AJ710" s="222">
        <f>Y710*Q710</f>
        <v>5.2350000000000003</v>
      </c>
      <c r="AK710" s="222">
        <f>Y710*R710</f>
        <v>10.47</v>
      </c>
      <c r="AL710" s="5">
        <f t="shared" si="336"/>
        <v>0</v>
      </c>
      <c r="AM710" s="5">
        <f t="shared" si="337"/>
        <v>0</v>
      </c>
      <c r="AN710" s="5">
        <f t="shared" si="338"/>
        <v>0</v>
      </c>
      <c r="AO710" s="5">
        <f t="shared" si="339"/>
        <v>0</v>
      </c>
      <c r="AP710" s="5">
        <f t="shared" si="340"/>
        <v>5.2350000000000003</v>
      </c>
      <c r="AQ710" s="221">
        <f t="shared" si="341"/>
        <v>5.2350000000000003</v>
      </c>
      <c r="AR710" s="86"/>
    </row>
    <row r="711" spans="1:44" s="22" customFormat="1" ht="24.75" customHeight="1" x14ac:dyDescent="0.25">
      <c r="A711" s="24">
        <v>3187171396</v>
      </c>
      <c r="B711" s="25" t="s">
        <v>1260</v>
      </c>
      <c r="C711" s="17" t="s">
        <v>949</v>
      </c>
      <c r="D711" s="14"/>
      <c r="E711" s="14">
        <v>400</v>
      </c>
      <c r="F711" s="14" t="s">
        <v>1824</v>
      </c>
      <c r="G711" s="135">
        <v>0</v>
      </c>
      <c r="H711" s="135">
        <v>0</v>
      </c>
      <c r="I711" s="135">
        <v>0</v>
      </c>
      <c r="J711" s="135">
        <v>7.0000000000000001E-3</v>
      </c>
      <c r="K711" s="135">
        <v>2.5000000000000001E-2</v>
      </c>
      <c r="L711" s="146">
        <v>0</v>
      </c>
      <c r="M711" s="27">
        <v>0</v>
      </c>
      <c r="N711" s="27">
        <v>0</v>
      </c>
      <c r="O711" s="27">
        <v>0</v>
      </c>
      <c r="P711" s="27">
        <v>7.0000000000000001E-3</v>
      </c>
      <c r="Q711" s="27">
        <v>0.05</v>
      </c>
      <c r="R711" s="148">
        <v>0.1</v>
      </c>
      <c r="S711" s="27">
        <v>0</v>
      </c>
      <c r="T711" s="27">
        <v>0</v>
      </c>
      <c r="U711" s="27">
        <v>0</v>
      </c>
      <c r="V711" s="27">
        <v>1E-3</v>
      </c>
      <c r="W711" s="27">
        <v>0.02</v>
      </c>
      <c r="X711" s="27">
        <v>0.02</v>
      </c>
      <c r="Y711" s="222">
        <v>10982.384999999998</v>
      </c>
      <c r="Z711" s="222">
        <f>Y711*G711</f>
        <v>0</v>
      </c>
      <c r="AA711" s="222">
        <f>Y711*H711</f>
        <v>0</v>
      </c>
      <c r="AB711" s="222">
        <f>Y711*I711</f>
        <v>0</v>
      </c>
      <c r="AC711" s="222">
        <f>Y711*J711</f>
        <v>76.876694999999984</v>
      </c>
      <c r="AD711" s="222">
        <f>Y711*K711</f>
        <v>274.55962499999998</v>
      </c>
      <c r="AE711" s="222">
        <f>Y711*L711</f>
        <v>0</v>
      </c>
      <c r="AF711" s="222">
        <f>Y711*M711</f>
        <v>0</v>
      </c>
      <c r="AG711" s="222">
        <f>Y711*N711</f>
        <v>0</v>
      </c>
      <c r="AH711" s="222">
        <f>Y711*O711</f>
        <v>0</v>
      </c>
      <c r="AI711" s="222">
        <f>Y711*P711</f>
        <v>76.876694999999984</v>
      </c>
      <c r="AJ711" s="222">
        <f>Y711*Q711</f>
        <v>549.11924999999997</v>
      </c>
      <c r="AK711" s="222">
        <f>Y711*R711</f>
        <v>1098.2384999999999</v>
      </c>
      <c r="AL711" s="5">
        <f t="shared" si="336"/>
        <v>0</v>
      </c>
      <c r="AM711" s="5">
        <f t="shared" si="337"/>
        <v>0</v>
      </c>
      <c r="AN711" s="5">
        <f t="shared" si="338"/>
        <v>0</v>
      </c>
      <c r="AO711" s="5">
        <f t="shared" si="339"/>
        <v>10.982384999999999</v>
      </c>
      <c r="AP711" s="5">
        <f t="shared" si="340"/>
        <v>219.64769999999999</v>
      </c>
      <c r="AQ711" s="221">
        <f t="shared" si="341"/>
        <v>219.64769999999999</v>
      </c>
      <c r="AR711" s="86"/>
    </row>
    <row r="712" spans="1:44" s="22" customFormat="1" ht="24.75" customHeight="1" x14ac:dyDescent="0.25">
      <c r="A712" s="24">
        <v>3187171395</v>
      </c>
      <c r="B712" s="25" t="s">
        <v>1261</v>
      </c>
      <c r="C712" s="17" t="s">
        <v>949</v>
      </c>
      <c r="D712" s="14"/>
      <c r="E712" s="14">
        <v>400</v>
      </c>
      <c r="F712" s="14" t="s">
        <v>1824</v>
      </c>
      <c r="G712" s="135">
        <v>0</v>
      </c>
      <c r="H712" s="135">
        <v>0</v>
      </c>
      <c r="I712" s="135">
        <v>0</v>
      </c>
      <c r="J712" s="135">
        <v>7.0000000000000001E-3</v>
      </c>
      <c r="K712" s="135">
        <v>2.5000000000000001E-2</v>
      </c>
      <c r="L712" s="146">
        <v>0</v>
      </c>
      <c r="M712" s="27">
        <v>0</v>
      </c>
      <c r="N712" s="27">
        <v>0</v>
      </c>
      <c r="O712" s="27">
        <v>0</v>
      </c>
      <c r="P712" s="27">
        <v>7.0000000000000001E-3</v>
      </c>
      <c r="Q712" s="27">
        <v>0.05</v>
      </c>
      <c r="R712" s="148">
        <v>0.1</v>
      </c>
      <c r="S712" s="27">
        <v>0</v>
      </c>
      <c r="T712" s="27">
        <v>0</v>
      </c>
      <c r="U712" s="27">
        <v>0</v>
      </c>
      <c r="V712" s="27">
        <v>1E-3</v>
      </c>
      <c r="W712" s="27">
        <v>0.02</v>
      </c>
      <c r="X712" s="27">
        <v>0.02</v>
      </c>
      <c r="Y712" s="222">
        <v>10982.384999999998</v>
      </c>
      <c r="Z712" s="222">
        <f>Y712*G712</f>
        <v>0</v>
      </c>
      <c r="AA712" s="222">
        <f>Y712*H712</f>
        <v>0</v>
      </c>
      <c r="AB712" s="222">
        <f>Y712*I712</f>
        <v>0</v>
      </c>
      <c r="AC712" s="222">
        <f>Y712*J712</f>
        <v>76.876694999999984</v>
      </c>
      <c r="AD712" s="222">
        <f>Y712*K712</f>
        <v>274.55962499999998</v>
      </c>
      <c r="AE712" s="222">
        <f>Y712*L712</f>
        <v>0</v>
      </c>
      <c r="AF712" s="222">
        <f>Y712*M712</f>
        <v>0</v>
      </c>
      <c r="AG712" s="222">
        <f>Y712*N712</f>
        <v>0</v>
      </c>
      <c r="AH712" s="222">
        <f>Y712*O712</f>
        <v>0</v>
      </c>
      <c r="AI712" s="222">
        <f>Y712*P712</f>
        <v>76.876694999999984</v>
      </c>
      <c r="AJ712" s="222">
        <f>Y712*Q712</f>
        <v>549.11924999999997</v>
      </c>
      <c r="AK712" s="222">
        <f>Y712*R712</f>
        <v>1098.2384999999999</v>
      </c>
      <c r="AL712" s="5">
        <f t="shared" si="336"/>
        <v>0</v>
      </c>
      <c r="AM712" s="5">
        <f t="shared" si="337"/>
        <v>0</v>
      </c>
      <c r="AN712" s="5">
        <f t="shared" si="338"/>
        <v>0</v>
      </c>
      <c r="AO712" s="5">
        <f t="shared" si="339"/>
        <v>10.982384999999999</v>
      </c>
      <c r="AP712" s="5">
        <f t="shared" si="340"/>
        <v>219.64769999999999</v>
      </c>
      <c r="AQ712" s="221">
        <f t="shared" si="341"/>
        <v>219.64769999999999</v>
      </c>
      <c r="AR712" s="86"/>
    </row>
    <row r="713" spans="1:44" s="22" customFormat="1" ht="24.75" customHeight="1" x14ac:dyDescent="0.25">
      <c r="A713" s="24">
        <v>3187171158</v>
      </c>
      <c r="B713" s="25" t="s">
        <v>1255</v>
      </c>
      <c r="C713" s="14" t="s">
        <v>1256</v>
      </c>
      <c r="D713" s="14"/>
      <c r="E713" s="14"/>
      <c r="F713" s="14" t="s">
        <v>1824</v>
      </c>
      <c r="G713" s="135">
        <v>0</v>
      </c>
      <c r="H713" s="135">
        <v>0</v>
      </c>
      <c r="I713" s="135">
        <v>0.06</v>
      </c>
      <c r="J713" s="135">
        <v>0.24</v>
      </c>
      <c r="K713" s="135">
        <v>0.74</v>
      </c>
      <c r="L713" s="146">
        <v>0</v>
      </c>
      <c r="M713" s="27">
        <v>0</v>
      </c>
      <c r="N713" s="27">
        <v>0</v>
      </c>
      <c r="O713" s="28">
        <v>0.06</v>
      </c>
      <c r="P713" s="28">
        <v>0.24</v>
      </c>
      <c r="Q713" s="28">
        <v>0.8</v>
      </c>
      <c r="R713" s="158">
        <v>0.85</v>
      </c>
      <c r="S713" s="27">
        <v>0</v>
      </c>
      <c r="T713" s="27">
        <v>0</v>
      </c>
      <c r="U713" s="27">
        <v>0</v>
      </c>
      <c r="V713" s="28">
        <v>0.24</v>
      </c>
      <c r="W713" s="28">
        <v>0.8</v>
      </c>
      <c r="X713" s="28">
        <v>0.8</v>
      </c>
      <c r="Y713" s="222">
        <v>301.45</v>
      </c>
      <c r="Z713" s="222">
        <f t="shared" si="325"/>
        <v>0</v>
      </c>
      <c r="AA713" s="222">
        <f t="shared" si="326"/>
        <v>0</v>
      </c>
      <c r="AB713" s="222">
        <f t="shared" si="327"/>
        <v>18.087</v>
      </c>
      <c r="AC713" s="222">
        <f t="shared" si="328"/>
        <v>72.347999999999999</v>
      </c>
      <c r="AD713" s="222">
        <f t="shared" si="329"/>
        <v>223.07299999999998</v>
      </c>
      <c r="AE713" s="222">
        <f t="shared" si="330"/>
        <v>0</v>
      </c>
      <c r="AF713" s="222">
        <f t="shared" si="307"/>
        <v>0</v>
      </c>
      <c r="AG713" s="222">
        <f t="shared" si="308"/>
        <v>0</v>
      </c>
      <c r="AH713" s="222">
        <f t="shared" si="309"/>
        <v>18.087</v>
      </c>
      <c r="AI713" s="222">
        <f t="shared" si="310"/>
        <v>72.347999999999999</v>
      </c>
      <c r="AJ713" s="222">
        <f t="shared" si="311"/>
        <v>241.16</v>
      </c>
      <c r="AK713" s="222">
        <f t="shared" si="312"/>
        <v>256.23249999999996</v>
      </c>
      <c r="AL713" s="5">
        <f t="shared" si="336"/>
        <v>0</v>
      </c>
      <c r="AM713" s="5">
        <f t="shared" si="337"/>
        <v>0</v>
      </c>
      <c r="AN713" s="5">
        <f t="shared" si="338"/>
        <v>0</v>
      </c>
      <c r="AO713" s="5">
        <f t="shared" si="339"/>
        <v>72.347999999999999</v>
      </c>
      <c r="AP713" s="5">
        <f t="shared" si="340"/>
        <v>241.16</v>
      </c>
      <c r="AQ713" s="221">
        <f t="shared" si="341"/>
        <v>241.16</v>
      </c>
      <c r="AR713" s="86"/>
    </row>
    <row r="714" spans="1:44" s="22" customFormat="1" ht="24.75" customHeight="1" x14ac:dyDescent="0.25">
      <c r="A714" s="24">
        <v>3187171286</v>
      </c>
      <c r="B714" s="25" t="s">
        <v>947</v>
      </c>
      <c r="C714" s="14" t="s">
        <v>948</v>
      </c>
      <c r="D714" s="14"/>
      <c r="E714" s="14"/>
      <c r="F714" s="14" t="s">
        <v>1824</v>
      </c>
      <c r="G714" s="135">
        <v>0</v>
      </c>
      <c r="H714" s="135">
        <v>6.9999999999999999E-4</v>
      </c>
      <c r="I714" s="135">
        <v>0.08</v>
      </c>
      <c r="J714" s="135">
        <v>0.4</v>
      </c>
      <c r="K714" s="135">
        <v>1.2</v>
      </c>
      <c r="L714" s="146">
        <v>0</v>
      </c>
      <c r="M714" s="27">
        <v>0</v>
      </c>
      <c r="N714" s="27">
        <v>0</v>
      </c>
      <c r="O714" s="27">
        <v>0.5</v>
      </c>
      <c r="P714" s="28">
        <v>1</v>
      </c>
      <c r="Q714" s="27">
        <v>1.1000000000000001</v>
      </c>
      <c r="R714" s="27">
        <v>1.1000000000000001</v>
      </c>
      <c r="S714" s="27">
        <v>0</v>
      </c>
      <c r="T714" s="27">
        <v>0</v>
      </c>
      <c r="U714" s="27">
        <v>0</v>
      </c>
      <c r="V714" s="28">
        <v>0.5</v>
      </c>
      <c r="W714" s="27">
        <v>1</v>
      </c>
      <c r="X714" s="27">
        <v>1</v>
      </c>
      <c r="Y714" s="228">
        <v>2300</v>
      </c>
      <c r="Z714" s="222">
        <f>Y714*G714</f>
        <v>0</v>
      </c>
      <c r="AA714" s="222">
        <f>Y714*H714</f>
        <v>1.6099999999999999</v>
      </c>
      <c r="AB714" s="222">
        <f>Y714*I714</f>
        <v>184</v>
      </c>
      <c r="AC714" s="222">
        <f>Y714*J714</f>
        <v>920</v>
      </c>
      <c r="AD714" s="222">
        <f>Y714*K714</f>
        <v>2760</v>
      </c>
      <c r="AE714" s="222">
        <f>Y714*L714</f>
        <v>0</v>
      </c>
      <c r="AF714" s="222">
        <f>Y714*M714</f>
        <v>0</v>
      </c>
      <c r="AG714" s="222">
        <f>Y714*N714</f>
        <v>0</v>
      </c>
      <c r="AH714" s="222">
        <f>Y714*O714</f>
        <v>1150</v>
      </c>
      <c r="AI714" s="222">
        <f>Y714*P714</f>
        <v>2300</v>
      </c>
      <c r="AJ714" s="222">
        <f>Y714*Q714</f>
        <v>2530</v>
      </c>
      <c r="AK714" s="222">
        <f>Y714*R714</f>
        <v>2530</v>
      </c>
      <c r="AL714" s="5">
        <f t="shared" si="336"/>
        <v>0</v>
      </c>
      <c r="AM714" s="5">
        <f t="shared" si="337"/>
        <v>0</v>
      </c>
      <c r="AN714" s="5">
        <f t="shared" si="338"/>
        <v>0</v>
      </c>
      <c r="AO714" s="5">
        <f t="shared" si="339"/>
        <v>1150</v>
      </c>
      <c r="AP714" s="5">
        <f t="shared" si="340"/>
        <v>2300</v>
      </c>
      <c r="AQ714" s="221">
        <f t="shared" si="341"/>
        <v>2300</v>
      </c>
      <c r="AR714" s="86"/>
    </row>
    <row r="715" spans="1:44" s="22" customFormat="1" ht="24.75" customHeight="1" x14ac:dyDescent="0.25">
      <c r="A715" s="24"/>
      <c r="B715" s="268" t="s">
        <v>331</v>
      </c>
      <c r="C715" s="267" t="s">
        <v>332</v>
      </c>
      <c r="D715" s="14"/>
      <c r="E715" s="14"/>
      <c r="F715" s="14" t="s">
        <v>1824</v>
      </c>
      <c r="G715" s="135">
        <v>0</v>
      </c>
      <c r="H715" s="135">
        <v>0</v>
      </c>
      <c r="I715" s="135">
        <v>0</v>
      </c>
      <c r="J715" s="135">
        <v>0.04</v>
      </c>
      <c r="K715" s="93">
        <v>0.01</v>
      </c>
      <c r="L715" s="146">
        <v>0</v>
      </c>
      <c r="M715" s="146">
        <v>0</v>
      </c>
      <c r="N715" s="146">
        <v>0</v>
      </c>
      <c r="O715" s="146">
        <v>0</v>
      </c>
      <c r="P715" s="146">
        <v>0</v>
      </c>
      <c r="Q715" s="146">
        <v>0</v>
      </c>
      <c r="R715" s="146">
        <v>0</v>
      </c>
      <c r="S715" s="146">
        <v>0</v>
      </c>
      <c r="T715" s="146">
        <v>0</v>
      </c>
      <c r="U715" s="146">
        <v>0</v>
      </c>
      <c r="V715" s="146">
        <v>0</v>
      </c>
      <c r="W715" s="146">
        <v>0</v>
      </c>
      <c r="X715" s="146">
        <v>0</v>
      </c>
      <c r="Y715" s="229">
        <v>500.11</v>
      </c>
      <c r="Z715" s="222">
        <f t="shared" si="325"/>
        <v>0</v>
      </c>
      <c r="AA715" s="222">
        <f t="shared" si="326"/>
        <v>0</v>
      </c>
      <c r="AB715" s="222">
        <f t="shared" si="327"/>
        <v>0</v>
      </c>
      <c r="AC715" s="222">
        <f t="shared" si="328"/>
        <v>20.0044</v>
      </c>
      <c r="AD715" s="222">
        <f t="shared" si="329"/>
        <v>5.0011000000000001</v>
      </c>
      <c r="AE715" s="222">
        <f t="shared" si="330"/>
        <v>0</v>
      </c>
      <c r="AF715" s="222">
        <f t="shared" si="307"/>
        <v>0</v>
      </c>
      <c r="AG715" s="222">
        <f t="shared" si="308"/>
        <v>0</v>
      </c>
      <c r="AH715" s="222">
        <f t="shared" si="309"/>
        <v>0</v>
      </c>
      <c r="AI715" s="222">
        <f t="shared" si="310"/>
        <v>0</v>
      </c>
      <c r="AJ715" s="222">
        <f t="shared" si="311"/>
        <v>0</v>
      </c>
      <c r="AK715" s="222">
        <f t="shared" si="312"/>
        <v>0</v>
      </c>
      <c r="AL715" s="5">
        <f t="shared" si="336"/>
        <v>0</v>
      </c>
      <c r="AM715" s="5">
        <f t="shared" si="337"/>
        <v>0</v>
      </c>
      <c r="AN715" s="5">
        <f t="shared" si="338"/>
        <v>0</v>
      </c>
      <c r="AO715" s="5">
        <f t="shared" si="339"/>
        <v>0</v>
      </c>
      <c r="AP715" s="5">
        <f t="shared" si="340"/>
        <v>0</v>
      </c>
      <c r="AQ715" s="221">
        <f t="shared" si="341"/>
        <v>0</v>
      </c>
      <c r="AR715" s="86"/>
    </row>
    <row r="716" spans="1:44" s="30" customFormat="1" ht="24.75" customHeight="1" x14ac:dyDescent="0.25">
      <c r="A716" s="51"/>
      <c r="B716" s="623" t="s">
        <v>1259</v>
      </c>
      <c r="C716" s="625"/>
      <c r="D716" s="29"/>
      <c r="E716" s="29"/>
      <c r="F716" s="29"/>
      <c r="G716" s="29"/>
      <c r="H716" s="29"/>
      <c r="I716" s="29"/>
      <c r="J716" s="29"/>
      <c r="K716" s="29"/>
      <c r="L716" s="146"/>
      <c r="M716" s="29"/>
      <c r="N716" s="29"/>
      <c r="O716" s="29"/>
      <c r="P716" s="29"/>
      <c r="Q716" s="29"/>
      <c r="R716" s="105"/>
      <c r="S716" s="29"/>
      <c r="T716" s="29"/>
      <c r="U716" s="29"/>
      <c r="V716" s="29"/>
      <c r="W716" s="29"/>
      <c r="X716" s="105"/>
      <c r="Y716" s="234"/>
      <c r="Z716" s="222"/>
      <c r="AA716" s="222"/>
      <c r="AB716" s="222"/>
      <c r="AC716" s="222"/>
      <c r="AD716" s="222"/>
      <c r="AE716" s="222"/>
      <c r="AF716" s="222"/>
      <c r="AG716" s="222"/>
      <c r="AH716" s="222"/>
      <c r="AI716" s="222"/>
      <c r="AJ716" s="222"/>
      <c r="AK716" s="222"/>
      <c r="AL716" s="5"/>
      <c r="AM716" s="5"/>
      <c r="AN716" s="5"/>
      <c r="AO716" s="5"/>
      <c r="AP716" s="5"/>
      <c r="AQ716" s="221"/>
      <c r="AR716" s="168"/>
    </row>
    <row r="717" spans="1:44" s="22" customFormat="1" ht="33.75" customHeight="1" x14ac:dyDescent="0.25">
      <c r="A717" s="24"/>
      <c r="B717" s="268" t="s">
        <v>1259</v>
      </c>
      <c r="C717" s="267" t="s">
        <v>951</v>
      </c>
      <c r="D717" s="352"/>
      <c r="E717" s="14"/>
      <c r="F717" s="14" t="s">
        <v>1824</v>
      </c>
      <c r="G717" s="135">
        <v>0</v>
      </c>
      <c r="H717" s="135">
        <v>0</v>
      </c>
      <c r="I717" s="135">
        <v>0</v>
      </c>
      <c r="J717" s="135">
        <v>0.01</v>
      </c>
      <c r="K717" s="135">
        <v>0.03</v>
      </c>
      <c r="L717" s="146">
        <v>0</v>
      </c>
      <c r="M717" s="146">
        <v>0</v>
      </c>
      <c r="N717" s="146">
        <v>0</v>
      </c>
      <c r="O717" s="146">
        <v>0</v>
      </c>
      <c r="P717" s="146">
        <v>0</v>
      </c>
      <c r="Q717" s="146">
        <v>0</v>
      </c>
      <c r="R717" s="146">
        <v>0</v>
      </c>
      <c r="S717" s="146">
        <v>0</v>
      </c>
      <c r="T717" s="146">
        <v>0</v>
      </c>
      <c r="U717" s="146">
        <v>0</v>
      </c>
      <c r="V717" s="146">
        <v>0</v>
      </c>
      <c r="W717" s="146">
        <v>0</v>
      </c>
      <c r="X717" s="146">
        <v>0</v>
      </c>
      <c r="Y717" s="222">
        <v>4804</v>
      </c>
      <c r="Z717" s="222">
        <f t="shared" si="325"/>
        <v>0</v>
      </c>
      <c r="AA717" s="222">
        <f t="shared" si="326"/>
        <v>0</v>
      </c>
      <c r="AB717" s="222">
        <f t="shared" si="327"/>
        <v>0</v>
      </c>
      <c r="AC717" s="222">
        <f t="shared" si="328"/>
        <v>48.04</v>
      </c>
      <c r="AD717" s="222">
        <f t="shared" si="329"/>
        <v>144.12</v>
      </c>
      <c r="AE717" s="222">
        <f t="shared" si="330"/>
        <v>0</v>
      </c>
      <c r="AF717" s="222">
        <f t="shared" si="307"/>
        <v>0</v>
      </c>
      <c r="AG717" s="222">
        <f t="shared" si="308"/>
        <v>0</v>
      </c>
      <c r="AH717" s="222">
        <f t="shared" si="309"/>
        <v>0</v>
      </c>
      <c r="AI717" s="222">
        <f t="shared" si="310"/>
        <v>0</v>
      </c>
      <c r="AJ717" s="222">
        <f t="shared" si="311"/>
        <v>0</v>
      </c>
      <c r="AK717" s="222">
        <f t="shared" si="312"/>
        <v>0</v>
      </c>
      <c r="AL717" s="5">
        <f>Y717*S717</f>
        <v>0</v>
      </c>
      <c r="AM717" s="5">
        <f>Y717*T717</f>
        <v>0</v>
      </c>
      <c r="AN717" s="5">
        <f>Y717*U717</f>
        <v>0</v>
      </c>
      <c r="AO717" s="5">
        <f>Y717*V717</f>
        <v>0</v>
      </c>
      <c r="AP717" s="5">
        <f>Y717*W717</f>
        <v>0</v>
      </c>
      <c r="AQ717" s="221">
        <f>Y717*X717</f>
        <v>0</v>
      </c>
      <c r="AR717" s="86"/>
    </row>
    <row r="718" spans="1:44" s="30" customFormat="1" ht="24.75" customHeight="1" x14ac:dyDescent="0.25">
      <c r="A718" s="51"/>
      <c r="B718" s="623" t="s">
        <v>1262</v>
      </c>
      <c r="C718" s="624"/>
      <c r="D718" s="625"/>
      <c r="E718" s="29"/>
      <c r="F718" s="29"/>
      <c r="G718" s="29"/>
      <c r="H718" s="29"/>
      <c r="I718" s="29"/>
      <c r="J718" s="29"/>
      <c r="K718" s="29"/>
      <c r="L718" s="146"/>
      <c r="M718" s="29"/>
      <c r="N718" s="29"/>
      <c r="O718" s="29"/>
      <c r="P718" s="29"/>
      <c r="Q718" s="29"/>
      <c r="R718" s="105"/>
      <c r="S718" s="29"/>
      <c r="T718" s="29"/>
      <c r="U718" s="29"/>
      <c r="V718" s="29"/>
      <c r="W718" s="29"/>
      <c r="X718" s="105"/>
      <c r="Y718" s="234"/>
      <c r="Z718" s="222"/>
      <c r="AA718" s="222"/>
      <c r="AB718" s="222"/>
      <c r="AC718" s="222"/>
      <c r="AD718" s="222"/>
      <c r="AE718" s="222"/>
      <c r="AF718" s="222"/>
      <c r="AG718" s="222"/>
      <c r="AH718" s="222"/>
      <c r="AI718" s="222"/>
      <c r="AJ718" s="222"/>
      <c r="AK718" s="222"/>
      <c r="AL718" s="5"/>
      <c r="AM718" s="5"/>
      <c r="AN718" s="5"/>
      <c r="AO718" s="5"/>
      <c r="AP718" s="5"/>
      <c r="AQ718" s="221"/>
      <c r="AR718" s="168"/>
    </row>
    <row r="719" spans="1:44" s="34" customFormat="1" ht="24.75" customHeight="1" x14ac:dyDescent="0.25">
      <c r="A719" s="24">
        <v>3187170635</v>
      </c>
      <c r="B719" s="32" t="s">
        <v>1170</v>
      </c>
      <c r="C719" s="33" t="s">
        <v>904</v>
      </c>
      <c r="D719" s="14"/>
      <c r="E719" s="14"/>
      <c r="F719" s="14" t="s">
        <v>1824</v>
      </c>
      <c r="G719" s="135">
        <v>0</v>
      </c>
      <c r="H719" s="135">
        <v>0</v>
      </c>
      <c r="I719" s="135">
        <v>0</v>
      </c>
      <c r="J719" s="135">
        <v>6.0000000000000001E-3</v>
      </c>
      <c r="K719" s="135">
        <v>0.02</v>
      </c>
      <c r="L719" s="146">
        <v>0</v>
      </c>
      <c r="M719" s="27">
        <v>0</v>
      </c>
      <c r="N719" s="27">
        <v>0</v>
      </c>
      <c r="O719" s="27">
        <v>0</v>
      </c>
      <c r="P719" s="27">
        <v>6.0000000000000001E-3</v>
      </c>
      <c r="Q719" s="27">
        <v>0.01</v>
      </c>
      <c r="R719" s="148">
        <v>0.02</v>
      </c>
      <c r="S719" s="27">
        <v>0</v>
      </c>
      <c r="T719" s="27">
        <v>0</v>
      </c>
      <c r="U719" s="27">
        <v>0</v>
      </c>
      <c r="V719" s="27">
        <v>6.0000000000000001E-3</v>
      </c>
      <c r="W719" s="27">
        <v>8.0000000000000002E-3</v>
      </c>
      <c r="X719" s="27">
        <v>8.0000000000000002E-3</v>
      </c>
      <c r="Y719" s="222">
        <v>8054.7</v>
      </c>
      <c r="Z719" s="222">
        <f>Y719*G719</f>
        <v>0</v>
      </c>
      <c r="AA719" s="222">
        <f>Y719*H719</f>
        <v>0</v>
      </c>
      <c r="AB719" s="222">
        <f>Y719*I719</f>
        <v>0</v>
      </c>
      <c r="AC719" s="222">
        <f>Y719*J719</f>
        <v>48.328200000000002</v>
      </c>
      <c r="AD719" s="222">
        <f>Y719*K719</f>
        <v>161.09399999999999</v>
      </c>
      <c r="AE719" s="222">
        <f>Y719*L719</f>
        <v>0</v>
      </c>
      <c r="AF719" s="222">
        <f>Y719*M719</f>
        <v>0</v>
      </c>
      <c r="AG719" s="222">
        <f>Y719*N719</f>
        <v>0</v>
      </c>
      <c r="AH719" s="222">
        <f>Y719*O719</f>
        <v>0</v>
      </c>
      <c r="AI719" s="222">
        <f>Y719*P719</f>
        <v>48.328200000000002</v>
      </c>
      <c r="AJ719" s="222">
        <f>Y719*Q719</f>
        <v>80.546999999999997</v>
      </c>
      <c r="AK719" s="222">
        <f>Y719*R719</f>
        <v>161.09399999999999</v>
      </c>
      <c r="AL719" s="5">
        <f>Y719*S719</f>
        <v>0</v>
      </c>
      <c r="AM719" s="5">
        <f>Y719*T719</f>
        <v>0</v>
      </c>
      <c r="AN719" s="5">
        <f>Y719*U719</f>
        <v>0</v>
      </c>
      <c r="AO719" s="5">
        <f>Y719*V719</f>
        <v>48.328200000000002</v>
      </c>
      <c r="AP719" s="5">
        <f>Y719*W719</f>
        <v>64.437600000000003</v>
      </c>
      <c r="AQ719" s="221">
        <f>Y719*X719</f>
        <v>64.437600000000003</v>
      </c>
      <c r="AR719" s="169"/>
    </row>
    <row r="720" spans="1:44" s="22" customFormat="1" ht="24.75" customHeight="1" x14ac:dyDescent="0.25">
      <c r="A720" s="24">
        <v>3187171506</v>
      </c>
      <c r="B720" s="25" t="s">
        <v>1263</v>
      </c>
      <c r="C720" s="14" t="s">
        <v>864</v>
      </c>
      <c r="D720" s="14"/>
      <c r="E720" s="14"/>
      <c r="F720" s="14" t="s">
        <v>1824</v>
      </c>
      <c r="G720" s="135">
        <v>0</v>
      </c>
      <c r="H720" s="135">
        <v>0</v>
      </c>
      <c r="I720" s="135">
        <v>0.01</v>
      </c>
      <c r="J720" s="135">
        <v>0.05</v>
      </c>
      <c r="K720" s="135">
        <v>0.15</v>
      </c>
      <c r="L720" s="146">
        <v>0</v>
      </c>
      <c r="M720" s="27">
        <v>0</v>
      </c>
      <c r="N720" s="27">
        <v>0</v>
      </c>
      <c r="O720" s="28">
        <v>0.01</v>
      </c>
      <c r="P720" s="27">
        <v>0.05</v>
      </c>
      <c r="Q720" s="27">
        <v>0.1</v>
      </c>
      <c r="R720" s="148">
        <v>0.15</v>
      </c>
      <c r="S720" s="27">
        <v>0</v>
      </c>
      <c r="T720" s="27">
        <v>0</v>
      </c>
      <c r="U720" s="27">
        <v>0</v>
      </c>
      <c r="V720" s="27">
        <v>0.05</v>
      </c>
      <c r="W720" s="27">
        <v>0.1</v>
      </c>
      <c r="X720" s="27">
        <v>0.1</v>
      </c>
      <c r="Y720" s="222">
        <v>207.79</v>
      </c>
      <c r="Z720" s="222">
        <f t="shared" si="325"/>
        <v>0</v>
      </c>
      <c r="AA720" s="222">
        <f t="shared" si="326"/>
        <v>0</v>
      </c>
      <c r="AB720" s="222">
        <f t="shared" si="327"/>
        <v>2.0779000000000001</v>
      </c>
      <c r="AC720" s="222">
        <f t="shared" si="328"/>
        <v>10.3895</v>
      </c>
      <c r="AD720" s="222">
        <f t="shared" si="329"/>
        <v>31.168499999999998</v>
      </c>
      <c r="AE720" s="222">
        <f t="shared" si="330"/>
        <v>0</v>
      </c>
      <c r="AF720" s="222">
        <f t="shared" si="307"/>
        <v>0</v>
      </c>
      <c r="AG720" s="222">
        <f t="shared" si="308"/>
        <v>0</v>
      </c>
      <c r="AH720" s="222">
        <f t="shared" si="309"/>
        <v>2.0779000000000001</v>
      </c>
      <c r="AI720" s="222">
        <f t="shared" si="310"/>
        <v>10.3895</v>
      </c>
      <c r="AJ720" s="222">
        <f t="shared" si="311"/>
        <v>20.779</v>
      </c>
      <c r="AK720" s="222">
        <f t="shared" si="312"/>
        <v>31.168499999999998</v>
      </c>
      <c r="AL720" s="5">
        <f t="shared" ref="AL720:AL733" si="342">Y720*S720</f>
        <v>0</v>
      </c>
      <c r="AM720" s="5">
        <f t="shared" ref="AM720:AM733" si="343">Y720*T720</f>
        <v>0</v>
      </c>
      <c r="AN720" s="5">
        <f t="shared" ref="AN720:AN733" si="344">Y720*U720</f>
        <v>0</v>
      </c>
      <c r="AO720" s="5">
        <f t="shared" ref="AO720:AO733" si="345">Y720*V720</f>
        <v>10.3895</v>
      </c>
      <c r="AP720" s="5">
        <f t="shared" ref="AP720:AP733" si="346">Y720*W720</f>
        <v>20.779</v>
      </c>
      <c r="AQ720" s="221">
        <f t="shared" ref="AQ720:AQ733" si="347">Y720*X720</f>
        <v>20.779</v>
      </c>
      <c r="AR720" s="86"/>
    </row>
    <row r="721" spans="1:44" s="22" customFormat="1" ht="24.75" customHeight="1" x14ac:dyDescent="0.25">
      <c r="A721" s="24">
        <v>3187171505</v>
      </c>
      <c r="B721" s="25" t="s">
        <v>1263</v>
      </c>
      <c r="C721" s="14" t="s">
        <v>865</v>
      </c>
      <c r="D721" s="14"/>
      <c r="E721" s="14"/>
      <c r="F721" s="14" t="s">
        <v>1824</v>
      </c>
      <c r="G721" s="135">
        <v>0</v>
      </c>
      <c r="H721" s="135">
        <v>0</v>
      </c>
      <c r="I721" s="267">
        <v>6.0000000000000001E-3</v>
      </c>
      <c r="J721" s="135">
        <v>1.4999999999999999E-2</v>
      </c>
      <c r="K721" s="135">
        <v>7.4999999999999997E-2</v>
      </c>
      <c r="L721" s="146">
        <v>0</v>
      </c>
      <c r="M721" s="27">
        <v>0</v>
      </c>
      <c r="N721" s="27">
        <v>0</v>
      </c>
      <c r="O721" s="28">
        <v>6.0000000000000001E-3</v>
      </c>
      <c r="P721" s="27">
        <v>1.4999999999999999E-2</v>
      </c>
      <c r="Q721" s="28">
        <v>0.05</v>
      </c>
      <c r="R721" s="158">
        <v>7.4999999999999997E-2</v>
      </c>
      <c r="S721" s="27">
        <v>0</v>
      </c>
      <c r="T721" s="27">
        <v>0</v>
      </c>
      <c r="U721" s="27">
        <v>0</v>
      </c>
      <c r="V721" s="27">
        <v>1.4999999999999999E-2</v>
      </c>
      <c r="W721" s="28">
        <v>0.05</v>
      </c>
      <c r="X721" s="28">
        <v>0.05</v>
      </c>
      <c r="Y721" s="222">
        <v>582.42999999999995</v>
      </c>
      <c r="Z721" s="222">
        <f t="shared" si="325"/>
        <v>0</v>
      </c>
      <c r="AA721" s="222">
        <f t="shared" si="326"/>
        <v>0</v>
      </c>
      <c r="AB721" s="222">
        <f t="shared" si="327"/>
        <v>3.4945799999999996</v>
      </c>
      <c r="AC721" s="222">
        <f t="shared" si="328"/>
        <v>8.7364499999999996</v>
      </c>
      <c r="AD721" s="222">
        <f t="shared" si="329"/>
        <v>43.682249999999996</v>
      </c>
      <c r="AE721" s="222">
        <f t="shared" si="330"/>
        <v>0</v>
      </c>
      <c r="AF721" s="222">
        <f t="shared" si="307"/>
        <v>0</v>
      </c>
      <c r="AG721" s="222">
        <f t="shared" si="308"/>
        <v>0</v>
      </c>
      <c r="AH721" s="222">
        <f t="shared" si="309"/>
        <v>3.4945799999999996</v>
      </c>
      <c r="AI721" s="222">
        <f t="shared" si="310"/>
        <v>8.7364499999999996</v>
      </c>
      <c r="AJ721" s="222">
        <f t="shared" si="311"/>
        <v>29.121499999999997</v>
      </c>
      <c r="AK721" s="222">
        <f t="shared" si="312"/>
        <v>43.682249999999996</v>
      </c>
      <c r="AL721" s="5">
        <f t="shared" si="342"/>
        <v>0</v>
      </c>
      <c r="AM721" s="5">
        <f t="shared" si="343"/>
        <v>0</v>
      </c>
      <c r="AN721" s="5">
        <f t="shared" si="344"/>
        <v>0</v>
      </c>
      <c r="AO721" s="5">
        <f t="shared" si="345"/>
        <v>8.7364499999999996</v>
      </c>
      <c r="AP721" s="5">
        <f t="shared" si="346"/>
        <v>29.121499999999997</v>
      </c>
      <c r="AQ721" s="221">
        <f t="shared" si="347"/>
        <v>29.121499999999997</v>
      </c>
      <c r="AR721" s="86"/>
    </row>
    <row r="722" spans="1:44" s="22" customFormat="1" ht="24.75" customHeight="1" x14ac:dyDescent="0.25">
      <c r="A722" s="24">
        <v>3187171507</v>
      </c>
      <c r="B722" s="25" t="s">
        <v>1263</v>
      </c>
      <c r="C722" s="14" t="s">
        <v>866</v>
      </c>
      <c r="D722" s="14"/>
      <c r="E722" s="14"/>
      <c r="F722" s="14" t="s">
        <v>1824</v>
      </c>
      <c r="G722" s="135">
        <v>0</v>
      </c>
      <c r="H722" s="135">
        <v>0</v>
      </c>
      <c r="I722" s="267">
        <v>6.0000000000000001E-3</v>
      </c>
      <c r="J722" s="135">
        <v>0.03</v>
      </c>
      <c r="K722" s="135">
        <v>7.0000000000000007E-2</v>
      </c>
      <c r="L722" s="146">
        <v>0</v>
      </c>
      <c r="M722" s="27">
        <v>0</v>
      </c>
      <c r="N722" s="27">
        <v>0</v>
      </c>
      <c r="O722" s="28">
        <v>6.0000000000000001E-3</v>
      </c>
      <c r="P722" s="27">
        <v>0.03</v>
      </c>
      <c r="Q722" s="27">
        <v>0.03</v>
      </c>
      <c r="R722" s="148">
        <v>7.0000000000000007E-2</v>
      </c>
      <c r="S722" s="27">
        <v>0</v>
      </c>
      <c r="T722" s="27">
        <v>0</v>
      </c>
      <c r="U722" s="27">
        <v>0</v>
      </c>
      <c r="V722" s="27">
        <v>0.03</v>
      </c>
      <c r="W722" s="27">
        <v>0.03</v>
      </c>
      <c r="X722" s="27">
        <v>0.03</v>
      </c>
      <c r="Y722" s="222">
        <v>172.96</v>
      </c>
      <c r="Z722" s="222">
        <f t="shared" si="325"/>
        <v>0</v>
      </c>
      <c r="AA722" s="222">
        <f t="shared" si="326"/>
        <v>0</v>
      </c>
      <c r="AB722" s="222">
        <f t="shared" si="327"/>
        <v>1.03776</v>
      </c>
      <c r="AC722" s="222">
        <f t="shared" si="328"/>
        <v>5.1887999999999996</v>
      </c>
      <c r="AD722" s="222">
        <f t="shared" si="329"/>
        <v>12.107200000000002</v>
      </c>
      <c r="AE722" s="222">
        <f t="shared" si="330"/>
        <v>0</v>
      </c>
      <c r="AF722" s="222">
        <f t="shared" si="307"/>
        <v>0</v>
      </c>
      <c r="AG722" s="222">
        <f t="shared" si="308"/>
        <v>0</v>
      </c>
      <c r="AH722" s="222">
        <f t="shared" si="309"/>
        <v>1.03776</v>
      </c>
      <c r="AI722" s="222">
        <f t="shared" si="310"/>
        <v>5.1887999999999996</v>
      </c>
      <c r="AJ722" s="222">
        <f t="shared" si="311"/>
        <v>5.1887999999999996</v>
      </c>
      <c r="AK722" s="222">
        <f t="shared" si="312"/>
        <v>12.107200000000002</v>
      </c>
      <c r="AL722" s="5">
        <f t="shared" si="342"/>
        <v>0</v>
      </c>
      <c r="AM722" s="5">
        <f t="shared" si="343"/>
        <v>0</v>
      </c>
      <c r="AN722" s="5">
        <f t="shared" si="344"/>
        <v>0</v>
      </c>
      <c r="AO722" s="5">
        <f t="shared" si="345"/>
        <v>5.1887999999999996</v>
      </c>
      <c r="AP722" s="5">
        <f t="shared" si="346"/>
        <v>5.1887999999999996</v>
      </c>
      <c r="AQ722" s="221">
        <f t="shared" si="347"/>
        <v>5.1887999999999996</v>
      </c>
      <c r="AR722" s="86"/>
    </row>
    <row r="723" spans="1:44" s="22" customFormat="1" ht="24.75" customHeight="1" x14ac:dyDescent="0.25">
      <c r="A723" s="24">
        <v>3187170096</v>
      </c>
      <c r="B723" s="25" t="s">
        <v>336</v>
      </c>
      <c r="C723" s="14" t="s">
        <v>1265</v>
      </c>
      <c r="D723" s="14"/>
      <c r="E723" s="14"/>
      <c r="F723" s="14" t="s">
        <v>1824</v>
      </c>
      <c r="G723" s="135">
        <v>0</v>
      </c>
      <c r="H723" s="135">
        <v>0</v>
      </c>
      <c r="I723" s="135">
        <v>0.01</v>
      </c>
      <c r="J723" s="135">
        <v>0.05</v>
      </c>
      <c r="K723" s="135">
        <v>0.1</v>
      </c>
      <c r="L723" s="146">
        <v>0</v>
      </c>
      <c r="M723" s="27">
        <v>0</v>
      </c>
      <c r="N723" s="27">
        <v>0</v>
      </c>
      <c r="O723" s="27">
        <v>0.1</v>
      </c>
      <c r="P723" s="27">
        <v>0.5</v>
      </c>
      <c r="Q723" s="27">
        <v>0.6</v>
      </c>
      <c r="R723" s="148">
        <v>0.62</v>
      </c>
      <c r="S723" s="27">
        <v>0</v>
      </c>
      <c r="T723" s="27">
        <v>0</v>
      </c>
      <c r="U723" s="27">
        <v>0</v>
      </c>
      <c r="V723" s="27">
        <v>0.5</v>
      </c>
      <c r="W723" s="27">
        <v>0.6</v>
      </c>
      <c r="X723" s="27">
        <v>0.6</v>
      </c>
      <c r="Y723" s="222">
        <v>2017.24</v>
      </c>
      <c r="Z723" s="222">
        <f t="shared" si="325"/>
        <v>0</v>
      </c>
      <c r="AA723" s="222">
        <f t="shared" si="326"/>
        <v>0</v>
      </c>
      <c r="AB723" s="222">
        <f t="shared" si="327"/>
        <v>20.1724</v>
      </c>
      <c r="AC723" s="222">
        <f t="shared" si="328"/>
        <v>100.86200000000001</v>
      </c>
      <c r="AD723" s="222">
        <f t="shared" si="329"/>
        <v>201.72400000000002</v>
      </c>
      <c r="AE723" s="222">
        <f t="shared" si="330"/>
        <v>0</v>
      </c>
      <c r="AF723" s="222">
        <f t="shared" si="307"/>
        <v>0</v>
      </c>
      <c r="AG723" s="222">
        <f t="shared" si="308"/>
        <v>0</v>
      </c>
      <c r="AH723" s="222">
        <f t="shared" si="309"/>
        <v>201.72400000000002</v>
      </c>
      <c r="AI723" s="222">
        <f t="shared" si="310"/>
        <v>1008.62</v>
      </c>
      <c r="AJ723" s="222">
        <f t="shared" si="311"/>
        <v>1210.3440000000001</v>
      </c>
      <c r="AK723" s="222">
        <f t="shared" si="312"/>
        <v>1250.6887999999999</v>
      </c>
      <c r="AL723" s="5">
        <f t="shared" si="342"/>
        <v>0</v>
      </c>
      <c r="AM723" s="5">
        <f t="shared" si="343"/>
        <v>0</v>
      </c>
      <c r="AN723" s="5">
        <f t="shared" si="344"/>
        <v>0</v>
      </c>
      <c r="AO723" s="5">
        <f t="shared" si="345"/>
        <v>1008.62</v>
      </c>
      <c r="AP723" s="5">
        <f t="shared" si="346"/>
        <v>1210.3440000000001</v>
      </c>
      <c r="AQ723" s="221">
        <f t="shared" si="347"/>
        <v>1210.3440000000001</v>
      </c>
      <c r="AR723" s="86"/>
    </row>
    <row r="724" spans="1:44" s="22" customFormat="1" ht="24.75" customHeight="1" x14ac:dyDescent="0.25">
      <c r="A724" s="24">
        <v>3187170095</v>
      </c>
      <c r="B724" s="25" t="s">
        <v>349</v>
      </c>
      <c r="C724" s="14" t="s">
        <v>1266</v>
      </c>
      <c r="D724" s="14"/>
      <c r="E724" s="14"/>
      <c r="F724" s="14" t="s">
        <v>1824</v>
      </c>
      <c r="G724" s="135">
        <v>0</v>
      </c>
      <c r="H724" s="135">
        <v>0</v>
      </c>
      <c r="I724" s="135">
        <v>0</v>
      </c>
      <c r="J724" s="135">
        <v>0.03</v>
      </c>
      <c r="K724" s="135">
        <v>0.08</v>
      </c>
      <c r="L724" s="146">
        <v>0</v>
      </c>
      <c r="M724" s="27">
        <v>0</v>
      </c>
      <c r="N724" s="27">
        <v>0</v>
      </c>
      <c r="O724" s="27">
        <v>0</v>
      </c>
      <c r="P724" s="27">
        <v>0</v>
      </c>
      <c r="Q724" s="27">
        <v>0.03</v>
      </c>
      <c r="R724" s="148">
        <v>0.08</v>
      </c>
      <c r="S724" s="27">
        <v>0</v>
      </c>
      <c r="T724" s="27">
        <v>0</v>
      </c>
      <c r="U724" s="27">
        <v>0</v>
      </c>
      <c r="V724" s="27">
        <v>0</v>
      </c>
      <c r="W724" s="27">
        <v>0.03</v>
      </c>
      <c r="X724" s="27">
        <v>0.03</v>
      </c>
      <c r="Y724" s="222">
        <v>3800</v>
      </c>
      <c r="Z724" s="222">
        <f t="shared" si="325"/>
        <v>0</v>
      </c>
      <c r="AA724" s="222">
        <f t="shared" si="326"/>
        <v>0</v>
      </c>
      <c r="AB724" s="222">
        <f t="shared" si="327"/>
        <v>0</v>
      </c>
      <c r="AC724" s="222">
        <f t="shared" si="328"/>
        <v>114</v>
      </c>
      <c r="AD724" s="222">
        <f t="shared" si="329"/>
        <v>304</v>
      </c>
      <c r="AE724" s="222">
        <f t="shared" si="330"/>
        <v>0</v>
      </c>
      <c r="AF724" s="222">
        <f t="shared" si="307"/>
        <v>0</v>
      </c>
      <c r="AG724" s="222">
        <f t="shared" si="308"/>
        <v>0</v>
      </c>
      <c r="AH724" s="222">
        <f t="shared" si="309"/>
        <v>0</v>
      </c>
      <c r="AI724" s="222">
        <f t="shared" si="310"/>
        <v>0</v>
      </c>
      <c r="AJ724" s="222">
        <f t="shared" si="311"/>
        <v>114</v>
      </c>
      <c r="AK724" s="222">
        <f t="shared" si="312"/>
        <v>304</v>
      </c>
      <c r="AL724" s="5">
        <f t="shared" si="342"/>
        <v>0</v>
      </c>
      <c r="AM724" s="5">
        <f t="shared" si="343"/>
        <v>0</v>
      </c>
      <c r="AN724" s="5">
        <f t="shared" si="344"/>
        <v>0</v>
      </c>
      <c r="AO724" s="5">
        <f t="shared" si="345"/>
        <v>0</v>
      </c>
      <c r="AP724" s="5">
        <f t="shared" si="346"/>
        <v>114</v>
      </c>
      <c r="AQ724" s="221">
        <f t="shared" si="347"/>
        <v>114</v>
      </c>
      <c r="AR724" s="86"/>
    </row>
    <row r="725" spans="1:44" s="22" customFormat="1" ht="24.75" customHeight="1" x14ac:dyDescent="0.25">
      <c r="A725" s="24">
        <v>3187171526</v>
      </c>
      <c r="B725" s="25" t="s">
        <v>336</v>
      </c>
      <c r="C725" s="14" t="s">
        <v>867</v>
      </c>
      <c r="D725" s="14"/>
      <c r="E725" s="14"/>
      <c r="F725" s="14" t="s">
        <v>1824</v>
      </c>
      <c r="G725" s="135">
        <v>0</v>
      </c>
      <c r="H725" s="135">
        <v>0</v>
      </c>
      <c r="I725" s="270">
        <v>8.0000000000000002E-3</v>
      </c>
      <c r="J725" s="93">
        <v>0.02</v>
      </c>
      <c r="K725" s="93">
        <v>0.1</v>
      </c>
      <c r="L725" s="146">
        <v>0</v>
      </c>
      <c r="M725" s="27">
        <v>0</v>
      </c>
      <c r="N725" s="27">
        <v>0</v>
      </c>
      <c r="O725" s="27">
        <v>0.1</v>
      </c>
      <c r="P725" s="27">
        <v>0.5</v>
      </c>
      <c r="Q725" s="27">
        <v>0.6</v>
      </c>
      <c r="R725" s="148">
        <v>0.62</v>
      </c>
      <c r="S725" s="27">
        <v>0</v>
      </c>
      <c r="T725" s="27">
        <v>0</v>
      </c>
      <c r="U725" s="27">
        <v>0</v>
      </c>
      <c r="V725" s="27">
        <v>0.5</v>
      </c>
      <c r="W725" s="27">
        <v>0.6</v>
      </c>
      <c r="X725" s="27">
        <v>0.6</v>
      </c>
      <c r="Y725" s="222">
        <v>1803.43</v>
      </c>
      <c r="Z725" s="222">
        <f t="shared" si="325"/>
        <v>0</v>
      </c>
      <c r="AA725" s="222">
        <f t="shared" si="326"/>
        <v>0</v>
      </c>
      <c r="AB725" s="222">
        <f t="shared" si="327"/>
        <v>14.427440000000001</v>
      </c>
      <c r="AC725" s="222">
        <f t="shared" si="328"/>
        <v>36.068600000000004</v>
      </c>
      <c r="AD725" s="222">
        <f t="shared" si="329"/>
        <v>180.34300000000002</v>
      </c>
      <c r="AE725" s="222">
        <f t="shared" si="330"/>
        <v>0</v>
      </c>
      <c r="AF725" s="222">
        <f t="shared" ref="AF725:AF773" si="348">Y725*M725</f>
        <v>0</v>
      </c>
      <c r="AG725" s="222">
        <f t="shared" ref="AG725:AG773" si="349">Y725*N725</f>
        <v>0</v>
      </c>
      <c r="AH725" s="222">
        <f t="shared" ref="AH725:AH773" si="350">Y725*O725</f>
        <v>180.34300000000002</v>
      </c>
      <c r="AI725" s="222">
        <f t="shared" ref="AI725:AI773" si="351">Y725*P725</f>
        <v>901.71500000000003</v>
      </c>
      <c r="AJ725" s="222">
        <f t="shared" ref="AJ725:AJ773" si="352">Y725*Q725</f>
        <v>1082.058</v>
      </c>
      <c r="AK725" s="222">
        <f t="shared" ref="AK725:AK773" si="353">Y725*R725</f>
        <v>1118.1266000000001</v>
      </c>
      <c r="AL725" s="5">
        <f t="shared" si="342"/>
        <v>0</v>
      </c>
      <c r="AM725" s="5">
        <f t="shared" si="343"/>
        <v>0</v>
      </c>
      <c r="AN725" s="5">
        <f t="shared" si="344"/>
        <v>0</v>
      </c>
      <c r="AO725" s="5">
        <f t="shared" si="345"/>
        <v>901.71500000000003</v>
      </c>
      <c r="AP725" s="5">
        <f t="shared" si="346"/>
        <v>1082.058</v>
      </c>
      <c r="AQ725" s="221">
        <f t="shared" si="347"/>
        <v>1082.058</v>
      </c>
      <c r="AR725" s="86"/>
    </row>
    <row r="726" spans="1:44" s="22" customFormat="1" ht="24.75" customHeight="1" x14ac:dyDescent="0.25">
      <c r="A726" s="24">
        <v>3187170098</v>
      </c>
      <c r="B726" s="25" t="s">
        <v>1237</v>
      </c>
      <c r="C726" s="14" t="s">
        <v>868</v>
      </c>
      <c r="D726" s="14"/>
      <c r="E726" s="14"/>
      <c r="F726" s="14" t="s">
        <v>1824</v>
      </c>
      <c r="G726" s="135">
        <v>0</v>
      </c>
      <c r="H726" s="135">
        <v>0</v>
      </c>
      <c r="I726" s="270">
        <v>8.0000000000000002E-3</v>
      </c>
      <c r="J726" s="93">
        <v>0.04</v>
      </c>
      <c r="K726" s="93">
        <v>0.1</v>
      </c>
      <c r="L726" s="146">
        <v>0</v>
      </c>
      <c r="M726" s="27">
        <v>0</v>
      </c>
      <c r="N726" s="27">
        <v>0</v>
      </c>
      <c r="O726" s="27">
        <v>0.1</v>
      </c>
      <c r="P726" s="27">
        <v>0.5</v>
      </c>
      <c r="Q726" s="27">
        <v>0.6</v>
      </c>
      <c r="R726" s="148">
        <v>0.62</v>
      </c>
      <c r="S726" s="27">
        <v>0</v>
      </c>
      <c r="T726" s="27">
        <v>0</v>
      </c>
      <c r="U726" s="27">
        <v>0</v>
      </c>
      <c r="V726" s="27">
        <v>0.5</v>
      </c>
      <c r="W726" s="27">
        <v>0.6</v>
      </c>
      <c r="X726" s="27">
        <v>0.6</v>
      </c>
      <c r="Y726" s="222">
        <v>3855.13</v>
      </c>
      <c r="Z726" s="222">
        <f t="shared" si="325"/>
        <v>0</v>
      </c>
      <c r="AA726" s="222">
        <f t="shared" si="326"/>
        <v>0</v>
      </c>
      <c r="AB726" s="222">
        <f t="shared" si="327"/>
        <v>30.841040000000003</v>
      </c>
      <c r="AC726" s="222">
        <f t="shared" si="328"/>
        <v>154.20520000000002</v>
      </c>
      <c r="AD726" s="222">
        <f t="shared" si="329"/>
        <v>385.51300000000003</v>
      </c>
      <c r="AE726" s="222">
        <f t="shared" si="330"/>
        <v>0</v>
      </c>
      <c r="AF726" s="222">
        <f t="shared" si="348"/>
        <v>0</v>
      </c>
      <c r="AG726" s="222">
        <f t="shared" si="349"/>
        <v>0</v>
      </c>
      <c r="AH726" s="222">
        <f t="shared" si="350"/>
        <v>385.51300000000003</v>
      </c>
      <c r="AI726" s="222">
        <f t="shared" si="351"/>
        <v>1927.5650000000001</v>
      </c>
      <c r="AJ726" s="222">
        <f t="shared" si="352"/>
        <v>2313.078</v>
      </c>
      <c r="AK726" s="222">
        <f t="shared" si="353"/>
        <v>2390.1806000000001</v>
      </c>
      <c r="AL726" s="5">
        <f t="shared" si="342"/>
        <v>0</v>
      </c>
      <c r="AM726" s="5">
        <f t="shared" si="343"/>
        <v>0</v>
      </c>
      <c r="AN726" s="5">
        <f t="shared" si="344"/>
        <v>0</v>
      </c>
      <c r="AO726" s="5">
        <f t="shared" si="345"/>
        <v>1927.5650000000001</v>
      </c>
      <c r="AP726" s="5">
        <f t="shared" si="346"/>
        <v>2313.078</v>
      </c>
      <c r="AQ726" s="221">
        <f t="shared" si="347"/>
        <v>2313.078</v>
      </c>
      <c r="AR726" s="86"/>
    </row>
    <row r="727" spans="1:44" s="22" customFormat="1" ht="24.75" customHeight="1" x14ac:dyDescent="0.25">
      <c r="A727" s="24">
        <v>3187170058</v>
      </c>
      <c r="B727" s="25" t="s">
        <v>952</v>
      </c>
      <c r="C727" s="14" t="s">
        <v>1267</v>
      </c>
      <c r="D727" s="14"/>
      <c r="E727" s="14"/>
      <c r="F727" s="14" t="s">
        <v>1824</v>
      </c>
      <c r="G727" s="135">
        <v>0</v>
      </c>
      <c r="H727" s="135">
        <v>0</v>
      </c>
      <c r="I727" s="267">
        <v>5.0000000000000001E-3</v>
      </c>
      <c r="J727" s="135">
        <v>0.02</v>
      </c>
      <c r="K727" s="135">
        <v>0.08</v>
      </c>
      <c r="L727" s="146">
        <v>0</v>
      </c>
      <c r="M727" s="27">
        <v>0</v>
      </c>
      <c r="N727" s="27">
        <v>0</v>
      </c>
      <c r="O727" s="27">
        <v>0</v>
      </c>
      <c r="P727" s="27">
        <v>1.4999999999999999E-2</v>
      </c>
      <c r="Q727" s="27">
        <v>0.03</v>
      </c>
      <c r="R727" s="148">
        <v>0.06</v>
      </c>
      <c r="S727" s="27">
        <v>0</v>
      </c>
      <c r="T727" s="27">
        <v>0</v>
      </c>
      <c r="U727" s="27">
        <v>0</v>
      </c>
      <c r="V727" s="27">
        <v>1.4999999999999999E-2</v>
      </c>
      <c r="W727" s="27">
        <v>0.03</v>
      </c>
      <c r="X727" s="27">
        <v>0.03</v>
      </c>
      <c r="Y727" s="222">
        <v>3269.52</v>
      </c>
      <c r="Z727" s="222">
        <f t="shared" si="325"/>
        <v>0</v>
      </c>
      <c r="AA727" s="222">
        <f t="shared" si="326"/>
        <v>0</v>
      </c>
      <c r="AB727" s="222">
        <f t="shared" si="327"/>
        <v>16.3476</v>
      </c>
      <c r="AC727" s="222">
        <f t="shared" si="328"/>
        <v>65.3904</v>
      </c>
      <c r="AD727" s="222">
        <f t="shared" si="329"/>
        <v>261.5616</v>
      </c>
      <c r="AE727" s="222">
        <f t="shared" si="330"/>
        <v>0</v>
      </c>
      <c r="AF727" s="222">
        <f t="shared" si="348"/>
        <v>0</v>
      </c>
      <c r="AG727" s="222">
        <f t="shared" si="349"/>
        <v>0</v>
      </c>
      <c r="AH727" s="222">
        <f t="shared" si="350"/>
        <v>0</v>
      </c>
      <c r="AI727" s="222">
        <f t="shared" si="351"/>
        <v>49.0428</v>
      </c>
      <c r="AJ727" s="222">
        <f t="shared" si="352"/>
        <v>98.085599999999999</v>
      </c>
      <c r="AK727" s="222">
        <f t="shared" si="353"/>
        <v>196.1712</v>
      </c>
      <c r="AL727" s="5">
        <f t="shared" si="342"/>
        <v>0</v>
      </c>
      <c r="AM727" s="5">
        <f t="shared" si="343"/>
        <v>0</v>
      </c>
      <c r="AN727" s="5">
        <f t="shared" si="344"/>
        <v>0</v>
      </c>
      <c r="AO727" s="5">
        <f t="shared" si="345"/>
        <v>49.0428</v>
      </c>
      <c r="AP727" s="5">
        <f t="shared" si="346"/>
        <v>98.085599999999999</v>
      </c>
      <c r="AQ727" s="221">
        <f t="shared" si="347"/>
        <v>98.085599999999999</v>
      </c>
      <c r="AR727" s="86"/>
    </row>
    <row r="728" spans="1:44" s="22" customFormat="1" ht="24.75" customHeight="1" x14ac:dyDescent="0.25">
      <c r="A728" s="24">
        <v>3187172314</v>
      </c>
      <c r="B728" s="25" t="s">
        <v>342</v>
      </c>
      <c r="C728" s="14" t="s">
        <v>869</v>
      </c>
      <c r="D728" s="14"/>
      <c r="E728" s="14"/>
      <c r="F728" s="14" t="s">
        <v>1824</v>
      </c>
      <c r="G728" s="135">
        <v>0</v>
      </c>
      <c r="H728" s="135">
        <v>0</v>
      </c>
      <c r="I728" s="267">
        <v>1.4999999999999999E-2</v>
      </c>
      <c r="J728" s="135">
        <v>0.06</v>
      </c>
      <c r="K728" s="135">
        <v>0.2</v>
      </c>
      <c r="L728" s="146">
        <v>0</v>
      </c>
      <c r="M728" s="27">
        <v>0</v>
      </c>
      <c r="N728" s="27">
        <v>0</v>
      </c>
      <c r="O728" s="27">
        <v>0</v>
      </c>
      <c r="P728" s="27">
        <v>2.5000000000000001E-2</v>
      </c>
      <c r="Q728" s="27">
        <v>0.05</v>
      </c>
      <c r="R728" s="148">
        <v>0.06</v>
      </c>
      <c r="S728" s="27">
        <v>0</v>
      </c>
      <c r="T728" s="27">
        <v>0</v>
      </c>
      <c r="U728" s="27">
        <v>0</v>
      </c>
      <c r="V728" s="27">
        <v>3.0000000000000001E-3</v>
      </c>
      <c r="W728" s="27">
        <v>0.01</v>
      </c>
      <c r="X728" s="27">
        <v>0.01</v>
      </c>
      <c r="Y728" s="222">
        <v>10105.98</v>
      </c>
      <c r="Z728" s="222">
        <f t="shared" si="325"/>
        <v>0</v>
      </c>
      <c r="AA728" s="222">
        <f t="shared" si="326"/>
        <v>0</v>
      </c>
      <c r="AB728" s="222">
        <f t="shared" si="327"/>
        <v>151.58969999999999</v>
      </c>
      <c r="AC728" s="222">
        <f t="shared" si="328"/>
        <v>606.35879999999997</v>
      </c>
      <c r="AD728" s="222">
        <f t="shared" si="329"/>
        <v>2021.1959999999999</v>
      </c>
      <c r="AE728" s="222">
        <f t="shared" si="330"/>
        <v>0</v>
      </c>
      <c r="AF728" s="222">
        <f t="shared" si="348"/>
        <v>0</v>
      </c>
      <c r="AG728" s="222">
        <f t="shared" si="349"/>
        <v>0</v>
      </c>
      <c r="AH728" s="222">
        <f t="shared" si="350"/>
        <v>0</v>
      </c>
      <c r="AI728" s="222">
        <f t="shared" si="351"/>
        <v>252.64949999999999</v>
      </c>
      <c r="AJ728" s="222">
        <f t="shared" si="352"/>
        <v>505.29899999999998</v>
      </c>
      <c r="AK728" s="222">
        <f t="shared" si="353"/>
        <v>606.35879999999997</v>
      </c>
      <c r="AL728" s="5">
        <f t="shared" si="342"/>
        <v>0</v>
      </c>
      <c r="AM728" s="5">
        <f t="shared" si="343"/>
        <v>0</v>
      </c>
      <c r="AN728" s="5">
        <f t="shared" si="344"/>
        <v>0</v>
      </c>
      <c r="AO728" s="5">
        <f t="shared" si="345"/>
        <v>30.31794</v>
      </c>
      <c r="AP728" s="5">
        <f t="shared" si="346"/>
        <v>101.0598</v>
      </c>
      <c r="AQ728" s="221">
        <f t="shared" si="347"/>
        <v>101.0598</v>
      </c>
      <c r="AR728" s="86"/>
    </row>
    <row r="729" spans="1:44" s="22" customFormat="1" ht="24.75" customHeight="1" x14ac:dyDescent="0.25">
      <c r="A729" s="24">
        <v>3187172315</v>
      </c>
      <c r="B729" s="25" t="s">
        <v>343</v>
      </c>
      <c r="C729" s="14" t="s">
        <v>870</v>
      </c>
      <c r="D729" s="14"/>
      <c r="E729" s="14"/>
      <c r="F729" s="14" t="s">
        <v>1824</v>
      </c>
      <c r="G729" s="135">
        <v>0</v>
      </c>
      <c r="H729" s="135">
        <v>0</v>
      </c>
      <c r="I729" s="135">
        <v>0</v>
      </c>
      <c r="J729" s="135">
        <v>1.4999999999999999E-2</v>
      </c>
      <c r="K729" s="135">
        <v>0.05</v>
      </c>
      <c r="L729" s="146">
        <v>0</v>
      </c>
      <c r="M729" s="27">
        <v>0</v>
      </c>
      <c r="N729" s="27">
        <v>0</v>
      </c>
      <c r="O729" s="27">
        <v>0</v>
      </c>
      <c r="P729" s="27">
        <v>1.4999999999999999E-2</v>
      </c>
      <c r="Q729" s="27">
        <v>0.03</v>
      </c>
      <c r="R729" s="148">
        <v>0.05</v>
      </c>
      <c r="S729" s="27">
        <v>0</v>
      </c>
      <c r="T729" s="27">
        <v>0</v>
      </c>
      <c r="U729" s="27">
        <v>0</v>
      </c>
      <c r="V729" s="27">
        <v>1.4999999999999999E-2</v>
      </c>
      <c r="W729" s="27">
        <v>0.03</v>
      </c>
      <c r="X729" s="27">
        <v>0.03</v>
      </c>
      <c r="Y729" s="222">
        <v>5113.28</v>
      </c>
      <c r="Z729" s="222">
        <f t="shared" si="325"/>
        <v>0</v>
      </c>
      <c r="AA729" s="222">
        <f t="shared" si="326"/>
        <v>0</v>
      </c>
      <c r="AB729" s="222">
        <f t="shared" si="327"/>
        <v>0</v>
      </c>
      <c r="AC729" s="222">
        <f t="shared" si="328"/>
        <v>76.69919999999999</v>
      </c>
      <c r="AD729" s="222">
        <f t="shared" si="329"/>
        <v>255.66399999999999</v>
      </c>
      <c r="AE729" s="222">
        <f t="shared" si="330"/>
        <v>0</v>
      </c>
      <c r="AF729" s="222">
        <f t="shared" si="348"/>
        <v>0</v>
      </c>
      <c r="AG729" s="222">
        <f t="shared" si="349"/>
        <v>0</v>
      </c>
      <c r="AH729" s="222">
        <f t="shared" si="350"/>
        <v>0</v>
      </c>
      <c r="AI729" s="222">
        <f t="shared" si="351"/>
        <v>76.69919999999999</v>
      </c>
      <c r="AJ729" s="222">
        <f t="shared" si="352"/>
        <v>153.39839999999998</v>
      </c>
      <c r="AK729" s="222">
        <f t="shared" si="353"/>
        <v>255.66399999999999</v>
      </c>
      <c r="AL729" s="5">
        <f t="shared" si="342"/>
        <v>0</v>
      </c>
      <c r="AM729" s="5">
        <f t="shared" si="343"/>
        <v>0</v>
      </c>
      <c r="AN729" s="5">
        <f t="shared" si="344"/>
        <v>0</v>
      </c>
      <c r="AO729" s="5">
        <f t="shared" si="345"/>
        <v>76.69919999999999</v>
      </c>
      <c r="AP729" s="5">
        <f t="shared" si="346"/>
        <v>153.39839999999998</v>
      </c>
      <c r="AQ729" s="221">
        <f t="shared" si="347"/>
        <v>153.39839999999998</v>
      </c>
      <c r="AR729" s="86"/>
    </row>
    <row r="730" spans="1:44" s="22" customFormat="1" ht="24.75" customHeight="1" x14ac:dyDescent="0.25">
      <c r="A730" s="24">
        <v>3187171421</v>
      </c>
      <c r="B730" s="25" t="s">
        <v>953</v>
      </c>
      <c r="C730" s="14" t="s">
        <v>871</v>
      </c>
      <c r="D730" s="14"/>
      <c r="E730" s="14"/>
      <c r="F730" s="14" t="s">
        <v>1824</v>
      </c>
      <c r="G730" s="135">
        <v>0</v>
      </c>
      <c r="H730" s="135">
        <v>0</v>
      </c>
      <c r="I730" s="135">
        <v>0</v>
      </c>
      <c r="J730" s="135">
        <v>0.1</v>
      </c>
      <c r="K730" s="135">
        <v>0.3</v>
      </c>
      <c r="L730" s="146">
        <v>0</v>
      </c>
      <c r="M730" s="27">
        <v>0</v>
      </c>
      <c r="N730" s="27">
        <v>0</v>
      </c>
      <c r="O730" s="27">
        <v>0</v>
      </c>
      <c r="P730" s="27">
        <v>0.1</v>
      </c>
      <c r="Q730" s="27">
        <v>0.2</v>
      </c>
      <c r="R730" s="148">
        <v>0.3</v>
      </c>
      <c r="S730" s="27">
        <v>0</v>
      </c>
      <c r="T730" s="27">
        <v>0</v>
      </c>
      <c r="U730" s="27">
        <v>0</v>
      </c>
      <c r="V730" s="27">
        <v>0.05</v>
      </c>
      <c r="W730" s="27">
        <v>0.1</v>
      </c>
      <c r="X730" s="27">
        <v>0.1</v>
      </c>
      <c r="Y730" s="222">
        <v>1652.55</v>
      </c>
      <c r="Z730" s="222">
        <f t="shared" si="325"/>
        <v>0</v>
      </c>
      <c r="AA730" s="222">
        <f t="shared" si="326"/>
        <v>0</v>
      </c>
      <c r="AB730" s="222">
        <f t="shared" si="327"/>
        <v>0</v>
      </c>
      <c r="AC730" s="222">
        <f t="shared" si="328"/>
        <v>165.255</v>
      </c>
      <c r="AD730" s="222">
        <f t="shared" si="329"/>
        <v>495.76499999999999</v>
      </c>
      <c r="AE730" s="222">
        <f t="shared" si="330"/>
        <v>0</v>
      </c>
      <c r="AF730" s="222">
        <f t="shared" si="348"/>
        <v>0</v>
      </c>
      <c r="AG730" s="222">
        <f t="shared" si="349"/>
        <v>0</v>
      </c>
      <c r="AH730" s="222">
        <f t="shared" si="350"/>
        <v>0</v>
      </c>
      <c r="AI730" s="222">
        <f t="shared" si="351"/>
        <v>165.255</v>
      </c>
      <c r="AJ730" s="222">
        <f t="shared" si="352"/>
        <v>330.51</v>
      </c>
      <c r="AK730" s="222">
        <f t="shared" si="353"/>
        <v>495.76499999999999</v>
      </c>
      <c r="AL730" s="5">
        <f t="shared" si="342"/>
        <v>0</v>
      </c>
      <c r="AM730" s="5">
        <f t="shared" si="343"/>
        <v>0</v>
      </c>
      <c r="AN730" s="5">
        <f t="shared" si="344"/>
        <v>0</v>
      </c>
      <c r="AO730" s="5">
        <f t="shared" si="345"/>
        <v>82.627499999999998</v>
      </c>
      <c r="AP730" s="5">
        <f t="shared" si="346"/>
        <v>165.255</v>
      </c>
      <c r="AQ730" s="221">
        <f t="shared" si="347"/>
        <v>165.255</v>
      </c>
      <c r="AR730" s="86"/>
    </row>
    <row r="731" spans="1:44" s="22" customFormat="1" ht="24.75" customHeight="1" x14ac:dyDescent="0.25">
      <c r="A731" s="24">
        <v>3187171388</v>
      </c>
      <c r="B731" s="25" t="s">
        <v>1269</v>
      </c>
      <c r="C731" s="14" t="s">
        <v>905</v>
      </c>
      <c r="D731" s="14"/>
      <c r="E731" s="14"/>
      <c r="F731" s="14" t="s">
        <v>1824</v>
      </c>
      <c r="G731" s="135">
        <v>0</v>
      </c>
      <c r="H731" s="135">
        <v>0</v>
      </c>
      <c r="I731" s="135">
        <v>0.05</v>
      </c>
      <c r="J731" s="135">
        <v>0.16</v>
      </c>
      <c r="K731" s="135">
        <v>0.45</v>
      </c>
      <c r="L731" s="146">
        <v>0</v>
      </c>
      <c r="M731" s="27">
        <v>0</v>
      </c>
      <c r="N731" s="27">
        <v>0</v>
      </c>
      <c r="O731" s="28">
        <v>0.05</v>
      </c>
      <c r="P731" s="28">
        <v>0.16</v>
      </c>
      <c r="Q731" s="28">
        <v>0.5</v>
      </c>
      <c r="R731" s="158">
        <v>0.5</v>
      </c>
      <c r="S731" s="27">
        <v>0</v>
      </c>
      <c r="T731" s="27">
        <v>0</v>
      </c>
      <c r="U731" s="28">
        <v>0.05</v>
      </c>
      <c r="V731" s="28">
        <v>0.16</v>
      </c>
      <c r="W731" s="28">
        <v>0.5</v>
      </c>
      <c r="X731" s="158">
        <v>0.5</v>
      </c>
      <c r="Y731" s="222">
        <v>48.48</v>
      </c>
      <c r="Z731" s="222">
        <f t="shared" si="325"/>
        <v>0</v>
      </c>
      <c r="AA731" s="222">
        <f t="shared" si="326"/>
        <v>0</v>
      </c>
      <c r="AB731" s="222">
        <f t="shared" si="327"/>
        <v>2.4239999999999999</v>
      </c>
      <c r="AC731" s="222">
        <f t="shared" si="328"/>
        <v>7.7567999999999993</v>
      </c>
      <c r="AD731" s="222">
        <f t="shared" si="329"/>
        <v>21.815999999999999</v>
      </c>
      <c r="AE731" s="222">
        <f t="shared" si="330"/>
        <v>0</v>
      </c>
      <c r="AF731" s="222">
        <f t="shared" si="348"/>
        <v>0</v>
      </c>
      <c r="AG731" s="222">
        <f t="shared" si="349"/>
        <v>0</v>
      </c>
      <c r="AH731" s="222">
        <f t="shared" si="350"/>
        <v>2.4239999999999999</v>
      </c>
      <c r="AI731" s="222">
        <f t="shared" si="351"/>
        <v>7.7567999999999993</v>
      </c>
      <c r="AJ731" s="222">
        <f t="shared" si="352"/>
        <v>24.24</v>
      </c>
      <c r="AK731" s="222">
        <f t="shared" si="353"/>
        <v>24.24</v>
      </c>
      <c r="AL731" s="5">
        <f t="shared" si="342"/>
        <v>0</v>
      </c>
      <c r="AM731" s="5">
        <f t="shared" si="343"/>
        <v>0</v>
      </c>
      <c r="AN731" s="5">
        <f t="shared" si="344"/>
        <v>2.4239999999999999</v>
      </c>
      <c r="AO731" s="5">
        <f t="shared" si="345"/>
        <v>7.7567999999999993</v>
      </c>
      <c r="AP731" s="5">
        <f t="shared" si="346"/>
        <v>24.24</v>
      </c>
      <c r="AQ731" s="221">
        <f t="shared" si="347"/>
        <v>24.24</v>
      </c>
      <c r="AR731" s="86"/>
    </row>
    <row r="732" spans="1:44" s="22" customFormat="1" ht="24.75" customHeight="1" x14ac:dyDescent="0.25">
      <c r="A732" s="24">
        <v>3187170326</v>
      </c>
      <c r="B732" s="25" t="s">
        <v>1270</v>
      </c>
      <c r="C732" s="14" t="s">
        <v>954</v>
      </c>
      <c r="D732" s="14"/>
      <c r="E732" s="14"/>
      <c r="F732" s="14" t="s">
        <v>1824</v>
      </c>
      <c r="G732" s="135">
        <v>0</v>
      </c>
      <c r="H732" s="135">
        <v>0</v>
      </c>
      <c r="I732" s="135">
        <v>0</v>
      </c>
      <c r="J732" s="135">
        <v>0.03</v>
      </c>
      <c r="K732" s="135">
        <v>0.1</v>
      </c>
      <c r="L732" s="146">
        <v>0</v>
      </c>
      <c r="M732" s="27">
        <v>0</v>
      </c>
      <c r="N732" s="27">
        <v>0</v>
      </c>
      <c r="O732" s="27">
        <v>0.1</v>
      </c>
      <c r="P732" s="27">
        <v>0.5</v>
      </c>
      <c r="Q732" s="27">
        <v>0.6</v>
      </c>
      <c r="R732" s="148">
        <v>0.7</v>
      </c>
      <c r="S732" s="27">
        <v>0</v>
      </c>
      <c r="T732" s="27">
        <v>0</v>
      </c>
      <c r="U732" s="27">
        <v>0</v>
      </c>
      <c r="V732" s="27">
        <v>0.1</v>
      </c>
      <c r="W732" s="27">
        <v>0.3</v>
      </c>
      <c r="X732" s="27">
        <v>0.3</v>
      </c>
      <c r="Y732" s="224">
        <v>2847.93</v>
      </c>
      <c r="Z732" s="222">
        <f t="shared" si="325"/>
        <v>0</v>
      </c>
      <c r="AA732" s="222">
        <f t="shared" si="326"/>
        <v>0</v>
      </c>
      <c r="AB732" s="222">
        <f t="shared" si="327"/>
        <v>0</v>
      </c>
      <c r="AC732" s="222">
        <f t="shared" si="328"/>
        <v>85.437899999999985</v>
      </c>
      <c r="AD732" s="222">
        <f t="shared" si="329"/>
        <v>284.79300000000001</v>
      </c>
      <c r="AE732" s="222">
        <f t="shared" si="330"/>
        <v>0</v>
      </c>
      <c r="AF732" s="222">
        <f t="shared" si="348"/>
        <v>0</v>
      </c>
      <c r="AG732" s="222">
        <f t="shared" si="349"/>
        <v>0</v>
      </c>
      <c r="AH732" s="222">
        <f t="shared" si="350"/>
        <v>284.79300000000001</v>
      </c>
      <c r="AI732" s="222">
        <f t="shared" si="351"/>
        <v>1423.9649999999999</v>
      </c>
      <c r="AJ732" s="222">
        <f t="shared" si="352"/>
        <v>1708.7579999999998</v>
      </c>
      <c r="AK732" s="222">
        <f t="shared" si="353"/>
        <v>1993.5509999999997</v>
      </c>
      <c r="AL732" s="5">
        <f t="shared" si="342"/>
        <v>0</v>
      </c>
      <c r="AM732" s="5">
        <f t="shared" si="343"/>
        <v>0</v>
      </c>
      <c r="AN732" s="5">
        <f t="shared" si="344"/>
        <v>0</v>
      </c>
      <c r="AO732" s="5">
        <f t="shared" si="345"/>
        <v>284.79300000000001</v>
      </c>
      <c r="AP732" s="5">
        <f t="shared" si="346"/>
        <v>854.37899999999991</v>
      </c>
      <c r="AQ732" s="221">
        <f t="shared" si="347"/>
        <v>854.37899999999991</v>
      </c>
      <c r="AR732" s="86"/>
    </row>
    <row r="733" spans="1:44" s="22" customFormat="1" ht="24.75" customHeight="1" x14ac:dyDescent="0.25">
      <c r="A733" s="24">
        <v>3187171393</v>
      </c>
      <c r="B733" s="25" t="s">
        <v>1271</v>
      </c>
      <c r="C733" s="14" t="s">
        <v>955</v>
      </c>
      <c r="D733" s="14"/>
      <c r="E733" s="14"/>
      <c r="F733" s="14" t="s">
        <v>1824</v>
      </c>
      <c r="G733" s="135">
        <v>0</v>
      </c>
      <c r="H733" s="135">
        <v>0</v>
      </c>
      <c r="I733" s="135">
        <v>0</v>
      </c>
      <c r="J733" s="135">
        <v>0.03</v>
      </c>
      <c r="K733" s="135">
        <v>0.1</v>
      </c>
      <c r="L733" s="146">
        <v>0</v>
      </c>
      <c r="M733" s="27">
        <v>0</v>
      </c>
      <c r="N733" s="27">
        <v>0</v>
      </c>
      <c r="O733" s="27">
        <v>0.1</v>
      </c>
      <c r="P733" s="27">
        <v>0.5</v>
      </c>
      <c r="Q733" s="27">
        <v>0.6</v>
      </c>
      <c r="R733" s="148">
        <v>0.7</v>
      </c>
      <c r="S733" s="27">
        <v>0</v>
      </c>
      <c r="T733" s="27">
        <v>0</v>
      </c>
      <c r="U733" s="27">
        <v>0</v>
      </c>
      <c r="V733" s="27">
        <v>0.1</v>
      </c>
      <c r="W733" s="27">
        <v>0.3</v>
      </c>
      <c r="X733" s="27">
        <v>0.3</v>
      </c>
      <c r="Y733" s="224">
        <v>1902.09</v>
      </c>
      <c r="Z733" s="222">
        <f t="shared" si="325"/>
        <v>0</v>
      </c>
      <c r="AA733" s="222">
        <f t="shared" si="326"/>
        <v>0</v>
      </c>
      <c r="AB733" s="222">
        <f t="shared" si="327"/>
        <v>0</v>
      </c>
      <c r="AC733" s="222">
        <f t="shared" si="328"/>
        <v>57.062699999999992</v>
      </c>
      <c r="AD733" s="222">
        <f t="shared" si="329"/>
        <v>190.209</v>
      </c>
      <c r="AE733" s="222">
        <f t="shared" si="330"/>
        <v>0</v>
      </c>
      <c r="AF733" s="222">
        <f t="shared" si="348"/>
        <v>0</v>
      </c>
      <c r="AG733" s="222">
        <f t="shared" si="349"/>
        <v>0</v>
      </c>
      <c r="AH733" s="222">
        <f t="shared" si="350"/>
        <v>190.209</v>
      </c>
      <c r="AI733" s="222">
        <f t="shared" si="351"/>
        <v>951.04499999999996</v>
      </c>
      <c r="AJ733" s="222">
        <f t="shared" si="352"/>
        <v>1141.2539999999999</v>
      </c>
      <c r="AK733" s="222">
        <f t="shared" si="353"/>
        <v>1331.463</v>
      </c>
      <c r="AL733" s="5">
        <f t="shared" si="342"/>
        <v>0</v>
      </c>
      <c r="AM733" s="5">
        <f t="shared" si="343"/>
        <v>0</v>
      </c>
      <c r="AN733" s="5">
        <f t="shared" si="344"/>
        <v>0</v>
      </c>
      <c r="AO733" s="5">
        <f t="shared" si="345"/>
        <v>190.209</v>
      </c>
      <c r="AP733" s="5">
        <f t="shared" si="346"/>
        <v>570.62699999999995</v>
      </c>
      <c r="AQ733" s="221">
        <f t="shared" si="347"/>
        <v>570.62699999999995</v>
      </c>
      <c r="AR733" s="86"/>
    </row>
    <row r="734" spans="1:44" s="22" customFormat="1" ht="24.75" customHeight="1" x14ac:dyDescent="0.25">
      <c r="A734" s="24"/>
      <c r="B734" s="268" t="s">
        <v>333</v>
      </c>
      <c r="C734" s="267" t="s">
        <v>334</v>
      </c>
      <c r="D734" s="14"/>
      <c r="E734" s="14"/>
      <c r="F734" s="14" t="s">
        <v>1824</v>
      </c>
      <c r="G734" s="135">
        <v>0</v>
      </c>
      <c r="H734" s="135">
        <v>0</v>
      </c>
      <c r="I734" s="135">
        <v>0</v>
      </c>
      <c r="J734" s="135">
        <v>1.4E-2</v>
      </c>
      <c r="K734" s="135">
        <v>0.04</v>
      </c>
      <c r="L734" s="146">
        <v>0</v>
      </c>
      <c r="M734" s="146">
        <v>0</v>
      </c>
      <c r="N734" s="146">
        <v>0</v>
      </c>
      <c r="O734" s="146">
        <v>0</v>
      </c>
      <c r="P734" s="146">
        <v>0</v>
      </c>
      <c r="Q734" s="146">
        <v>0</v>
      </c>
      <c r="R734" s="146">
        <v>0</v>
      </c>
      <c r="S734" s="146">
        <v>0</v>
      </c>
      <c r="T734" s="146">
        <v>0</v>
      </c>
      <c r="U734" s="146">
        <v>0</v>
      </c>
      <c r="V734" s="146">
        <v>0</v>
      </c>
      <c r="W734" s="146">
        <v>0</v>
      </c>
      <c r="X734" s="146">
        <v>0</v>
      </c>
      <c r="Y734" s="224">
        <v>405</v>
      </c>
      <c r="Z734" s="222">
        <f t="shared" si="325"/>
        <v>0</v>
      </c>
      <c r="AA734" s="222">
        <f t="shared" si="326"/>
        <v>0</v>
      </c>
      <c r="AB734" s="222">
        <f t="shared" si="327"/>
        <v>0</v>
      </c>
      <c r="AC734" s="222">
        <f t="shared" si="328"/>
        <v>5.67</v>
      </c>
      <c r="AD734" s="222">
        <f t="shared" si="329"/>
        <v>16.2</v>
      </c>
      <c r="AE734" s="222">
        <f t="shared" si="330"/>
        <v>0</v>
      </c>
      <c r="AF734" s="222">
        <f t="shared" si="348"/>
        <v>0</v>
      </c>
      <c r="AG734" s="222">
        <f t="shared" si="349"/>
        <v>0</v>
      </c>
      <c r="AH734" s="222">
        <f t="shared" si="350"/>
        <v>0</v>
      </c>
      <c r="AI734" s="222">
        <f t="shared" si="351"/>
        <v>0</v>
      </c>
      <c r="AJ734" s="222">
        <f t="shared" si="352"/>
        <v>0</v>
      </c>
      <c r="AK734" s="222">
        <f t="shared" si="353"/>
        <v>0</v>
      </c>
      <c r="AL734" s="5">
        <f t="shared" ref="AL734:AL757" si="354">Y734*S734</f>
        <v>0</v>
      </c>
      <c r="AM734" s="5">
        <f t="shared" ref="AM734:AM757" si="355">Y734*T734</f>
        <v>0</v>
      </c>
      <c r="AN734" s="5">
        <f t="shared" ref="AN734:AN757" si="356">Y734*U734</f>
        <v>0</v>
      </c>
      <c r="AO734" s="5">
        <f t="shared" ref="AO734:AO757" si="357">Y734*V734</f>
        <v>0</v>
      </c>
      <c r="AP734" s="5">
        <f t="shared" ref="AP734:AP757" si="358">Y734*W734</f>
        <v>0</v>
      </c>
      <c r="AQ734" s="221">
        <f t="shared" ref="AQ734:AQ757" si="359">Y734*X734</f>
        <v>0</v>
      </c>
      <c r="AR734" s="86"/>
    </row>
    <row r="735" spans="1:44" s="22" customFormat="1" ht="24.75" customHeight="1" x14ac:dyDescent="0.25">
      <c r="A735" s="24"/>
      <c r="B735" s="268" t="s">
        <v>1195</v>
      </c>
      <c r="C735" s="267" t="s">
        <v>335</v>
      </c>
      <c r="D735" s="14"/>
      <c r="E735" s="14"/>
      <c r="F735" s="14" t="s">
        <v>1824</v>
      </c>
      <c r="G735" s="135">
        <v>0</v>
      </c>
      <c r="H735" s="135">
        <v>0</v>
      </c>
      <c r="I735" s="135">
        <v>0</v>
      </c>
      <c r="J735" s="135">
        <v>1.4E-2</v>
      </c>
      <c r="K735" s="135">
        <v>0.03</v>
      </c>
      <c r="L735" s="146">
        <v>0</v>
      </c>
      <c r="M735" s="146">
        <v>0</v>
      </c>
      <c r="N735" s="146">
        <v>0</v>
      </c>
      <c r="O735" s="146">
        <v>0</v>
      </c>
      <c r="P735" s="146">
        <v>0</v>
      </c>
      <c r="Q735" s="146">
        <v>0</v>
      </c>
      <c r="R735" s="146">
        <v>0</v>
      </c>
      <c r="S735" s="146">
        <v>0</v>
      </c>
      <c r="T735" s="146">
        <v>0</v>
      </c>
      <c r="U735" s="146">
        <v>0</v>
      </c>
      <c r="V735" s="146">
        <v>0</v>
      </c>
      <c r="W735" s="146">
        <v>0</v>
      </c>
      <c r="X735" s="146">
        <v>0</v>
      </c>
      <c r="Y735" s="224">
        <v>1222.56</v>
      </c>
      <c r="Z735" s="222">
        <f t="shared" si="325"/>
        <v>0</v>
      </c>
      <c r="AA735" s="222">
        <f t="shared" si="326"/>
        <v>0</v>
      </c>
      <c r="AB735" s="222">
        <f t="shared" si="327"/>
        <v>0</v>
      </c>
      <c r="AC735" s="222">
        <f t="shared" si="328"/>
        <v>17.115839999999999</v>
      </c>
      <c r="AD735" s="222">
        <f t="shared" si="329"/>
        <v>36.6768</v>
      </c>
      <c r="AE735" s="222">
        <f t="shared" si="330"/>
        <v>0</v>
      </c>
      <c r="AF735" s="222">
        <f t="shared" si="348"/>
        <v>0</v>
      </c>
      <c r="AG735" s="222">
        <f t="shared" si="349"/>
        <v>0</v>
      </c>
      <c r="AH735" s="222">
        <f t="shared" si="350"/>
        <v>0</v>
      </c>
      <c r="AI735" s="222">
        <f t="shared" si="351"/>
        <v>0</v>
      </c>
      <c r="AJ735" s="222">
        <f t="shared" si="352"/>
        <v>0</v>
      </c>
      <c r="AK735" s="222">
        <f t="shared" si="353"/>
        <v>0</v>
      </c>
      <c r="AL735" s="5">
        <f t="shared" si="354"/>
        <v>0</v>
      </c>
      <c r="AM735" s="5">
        <f t="shared" si="355"/>
        <v>0</v>
      </c>
      <c r="AN735" s="5">
        <f t="shared" si="356"/>
        <v>0</v>
      </c>
      <c r="AO735" s="5">
        <f t="shared" si="357"/>
        <v>0</v>
      </c>
      <c r="AP735" s="5">
        <f t="shared" si="358"/>
        <v>0</v>
      </c>
      <c r="AQ735" s="221">
        <f t="shared" si="359"/>
        <v>0</v>
      </c>
      <c r="AR735" s="86"/>
    </row>
    <row r="736" spans="1:44" s="22" customFormat="1" ht="24.75" customHeight="1" x14ac:dyDescent="0.25">
      <c r="A736" s="24"/>
      <c r="B736" s="268" t="s">
        <v>336</v>
      </c>
      <c r="C736" s="267" t="s">
        <v>337</v>
      </c>
      <c r="D736" s="14"/>
      <c r="E736" s="14"/>
      <c r="F736" s="14" t="s">
        <v>1824</v>
      </c>
      <c r="G736" s="135">
        <v>0</v>
      </c>
      <c r="H736" s="135">
        <v>0</v>
      </c>
      <c r="I736" s="135">
        <v>0</v>
      </c>
      <c r="J736" s="135">
        <v>1.4E-2</v>
      </c>
      <c r="K736" s="135">
        <v>0.03</v>
      </c>
      <c r="L736" s="146">
        <v>0</v>
      </c>
      <c r="M736" s="146">
        <v>0</v>
      </c>
      <c r="N736" s="146">
        <v>0</v>
      </c>
      <c r="O736" s="146">
        <v>0</v>
      </c>
      <c r="P736" s="146">
        <v>0</v>
      </c>
      <c r="Q736" s="146">
        <v>0</v>
      </c>
      <c r="R736" s="146">
        <v>0</v>
      </c>
      <c r="S736" s="146">
        <v>0</v>
      </c>
      <c r="T736" s="146">
        <v>0</v>
      </c>
      <c r="U736" s="146">
        <v>0</v>
      </c>
      <c r="V736" s="146">
        <v>0</v>
      </c>
      <c r="W736" s="146">
        <v>0</v>
      </c>
      <c r="X736" s="146">
        <v>0</v>
      </c>
      <c r="Y736" s="229">
        <v>1474.11</v>
      </c>
      <c r="Z736" s="222">
        <f t="shared" si="325"/>
        <v>0</v>
      </c>
      <c r="AA736" s="222">
        <f t="shared" si="326"/>
        <v>0</v>
      </c>
      <c r="AB736" s="222">
        <f t="shared" si="327"/>
        <v>0</v>
      </c>
      <c r="AC736" s="222">
        <f t="shared" si="328"/>
        <v>20.637539999999998</v>
      </c>
      <c r="AD736" s="222">
        <f t="shared" si="329"/>
        <v>44.223299999999995</v>
      </c>
      <c r="AE736" s="222">
        <f t="shared" si="330"/>
        <v>0</v>
      </c>
      <c r="AF736" s="222">
        <f t="shared" si="348"/>
        <v>0</v>
      </c>
      <c r="AG736" s="222">
        <f t="shared" si="349"/>
        <v>0</v>
      </c>
      <c r="AH736" s="222">
        <f t="shared" si="350"/>
        <v>0</v>
      </c>
      <c r="AI736" s="222">
        <f t="shared" si="351"/>
        <v>0</v>
      </c>
      <c r="AJ736" s="222">
        <f t="shared" si="352"/>
        <v>0</v>
      </c>
      <c r="AK736" s="222">
        <f t="shared" si="353"/>
        <v>0</v>
      </c>
      <c r="AL736" s="5">
        <f t="shared" si="354"/>
        <v>0</v>
      </c>
      <c r="AM736" s="5">
        <f t="shared" si="355"/>
        <v>0</v>
      </c>
      <c r="AN736" s="5">
        <f t="shared" si="356"/>
        <v>0</v>
      </c>
      <c r="AO736" s="5">
        <f t="shared" si="357"/>
        <v>0</v>
      </c>
      <c r="AP736" s="5">
        <f t="shared" si="358"/>
        <v>0</v>
      </c>
      <c r="AQ736" s="221">
        <f t="shared" si="359"/>
        <v>0</v>
      </c>
      <c r="AR736" s="86"/>
    </row>
    <row r="737" spans="1:44" s="22" customFormat="1" ht="24.75" customHeight="1" x14ac:dyDescent="0.25">
      <c r="A737" s="24"/>
      <c r="B737" s="268" t="s">
        <v>338</v>
      </c>
      <c r="C737" s="267" t="s">
        <v>339</v>
      </c>
      <c r="D737" s="14"/>
      <c r="E737" s="14"/>
      <c r="F737" s="14" t="s">
        <v>1824</v>
      </c>
      <c r="G737" s="135">
        <v>0</v>
      </c>
      <c r="H737" s="135">
        <v>0</v>
      </c>
      <c r="I737" s="267">
        <v>5.0000000000000001E-3</v>
      </c>
      <c r="J737" s="135">
        <v>1.4999999999999999E-2</v>
      </c>
      <c r="K737" s="135">
        <v>0.05</v>
      </c>
      <c r="L737" s="146">
        <v>0</v>
      </c>
      <c r="M737" s="146">
        <v>0</v>
      </c>
      <c r="N737" s="146">
        <v>0</v>
      </c>
      <c r="O737" s="146">
        <v>0</v>
      </c>
      <c r="P737" s="146">
        <v>0</v>
      </c>
      <c r="Q737" s="146">
        <v>0</v>
      </c>
      <c r="R737" s="146">
        <v>0</v>
      </c>
      <c r="S737" s="146">
        <v>0</v>
      </c>
      <c r="T737" s="146">
        <v>0</v>
      </c>
      <c r="U737" s="146">
        <v>0</v>
      </c>
      <c r="V737" s="146">
        <v>0</v>
      </c>
      <c r="W737" s="146">
        <v>0</v>
      </c>
      <c r="X737" s="146">
        <v>0</v>
      </c>
      <c r="Y737" s="229">
        <v>281.73</v>
      </c>
      <c r="Z737" s="222">
        <f t="shared" si="325"/>
        <v>0</v>
      </c>
      <c r="AA737" s="222">
        <f t="shared" si="326"/>
        <v>0</v>
      </c>
      <c r="AB737" s="222">
        <f t="shared" si="327"/>
        <v>1.4086500000000002</v>
      </c>
      <c r="AC737" s="222">
        <f t="shared" si="328"/>
        <v>4.2259500000000001</v>
      </c>
      <c r="AD737" s="222">
        <f t="shared" si="329"/>
        <v>14.086500000000001</v>
      </c>
      <c r="AE737" s="222">
        <f t="shared" si="330"/>
        <v>0</v>
      </c>
      <c r="AF737" s="222">
        <f t="shared" si="348"/>
        <v>0</v>
      </c>
      <c r="AG737" s="222">
        <f t="shared" si="349"/>
        <v>0</v>
      </c>
      <c r="AH737" s="222">
        <f t="shared" si="350"/>
        <v>0</v>
      </c>
      <c r="AI737" s="222">
        <f t="shared" si="351"/>
        <v>0</v>
      </c>
      <c r="AJ737" s="222">
        <f t="shared" si="352"/>
        <v>0</v>
      </c>
      <c r="AK737" s="222">
        <f t="shared" si="353"/>
        <v>0</v>
      </c>
      <c r="AL737" s="5">
        <f t="shared" si="354"/>
        <v>0</v>
      </c>
      <c r="AM737" s="5">
        <f t="shared" si="355"/>
        <v>0</v>
      </c>
      <c r="AN737" s="5">
        <f t="shared" si="356"/>
        <v>0</v>
      </c>
      <c r="AO737" s="5">
        <f t="shared" si="357"/>
        <v>0</v>
      </c>
      <c r="AP737" s="5">
        <f t="shared" si="358"/>
        <v>0</v>
      </c>
      <c r="AQ737" s="221">
        <f t="shared" si="359"/>
        <v>0</v>
      </c>
      <c r="AR737" s="86"/>
    </row>
    <row r="738" spans="1:44" s="22" customFormat="1" ht="24.75" customHeight="1" x14ac:dyDescent="0.25">
      <c r="A738" s="24"/>
      <c r="B738" s="268" t="s">
        <v>340</v>
      </c>
      <c r="C738" s="267" t="s">
        <v>341</v>
      </c>
      <c r="D738" s="14"/>
      <c r="E738" s="14"/>
      <c r="F738" s="14" t="s">
        <v>1824</v>
      </c>
      <c r="G738" s="135">
        <v>0</v>
      </c>
      <c r="H738" s="135">
        <v>0</v>
      </c>
      <c r="I738" s="135">
        <v>0</v>
      </c>
      <c r="J738" s="135">
        <v>0.01</v>
      </c>
      <c r="K738" s="135">
        <v>0.03</v>
      </c>
      <c r="L738" s="146">
        <v>0</v>
      </c>
      <c r="M738" s="146">
        <v>0</v>
      </c>
      <c r="N738" s="146">
        <v>0</v>
      </c>
      <c r="O738" s="146">
        <v>0</v>
      </c>
      <c r="P738" s="146">
        <v>0</v>
      </c>
      <c r="Q738" s="146">
        <v>0</v>
      </c>
      <c r="R738" s="146">
        <v>0</v>
      </c>
      <c r="S738" s="146">
        <v>0</v>
      </c>
      <c r="T738" s="146">
        <v>0</v>
      </c>
      <c r="U738" s="146">
        <v>0</v>
      </c>
      <c r="V738" s="146">
        <v>0</v>
      </c>
      <c r="W738" s="146">
        <v>0</v>
      </c>
      <c r="X738" s="146">
        <v>0</v>
      </c>
      <c r="Y738" s="229">
        <v>1474.11</v>
      </c>
      <c r="Z738" s="222">
        <f t="shared" si="325"/>
        <v>0</v>
      </c>
      <c r="AA738" s="222">
        <f t="shared" si="326"/>
        <v>0</v>
      </c>
      <c r="AB738" s="222">
        <f t="shared" si="327"/>
        <v>0</v>
      </c>
      <c r="AC738" s="222">
        <f t="shared" si="328"/>
        <v>14.741099999999999</v>
      </c>
      <c r="AD738" s="222">
        <f t="shared" si="329"/>
        <v>44.223299999999995</v>
      </c>
      <c r="AE738" s="222">
        <f t="shared" si="330"/>
        <v>0</v>
      </c>
      <c r="AF738" s="222">
        <f t="shared" si="348"/>
        <v>0</v>
      </c>
      <c r="AG738" s="222">
        <f t="shared" si="349"/>
        <v>0</v>
      </c>
      <c r="AH738" s="222">
        <f t="shared" si="350"/>
        <v>0</v>
      </c>
      <c r="AI738" s="222">
        <f t="shared" si="351"/>
        <v>0</v>
      </c>
      <c r="AJ738" s="222">
        <f t="shared" si="352"/>
        <v>0</v>
      </c>
      <c r="AK738" s="222">
        <f t="shared" si="353"/>
        <v>0</v>
      </c>
      <c r="AL738" s="5">
        <f t="shared" si="354"/>
        <v>0</v>
      </c>
      <c r="AM738" s="5">
        <f t="shared" si="355"/>
        <v>0</v>
      </c>
      <c r="AN738" s="5">
        <f t="shared" si="356"/>
        <v>0</v>
      </c>
      <c r="AO738" s="5">
        <f t="shared" si="357"/>
        <v>0</v>
      </c>
      <c r="AP738" s="5">
        <f t="shared" si="358"/>
        <v>0</v>
      </c>
      <c r="AQ738" s="221">
        <f t="shared" si="359"/>
        <v>0</v>
      </c>
      <c r="AR738" s="86"/>
    </row>
    <row r="739" spans="1:44" s="22" customFormat="1" ht="24.75" customHeight="1" x14ac:dyDescent="0.25">
      <c r="A739" s="24"/>
      <c r="B739" s="268" t="s">
        <v>2439</v>
      </c>
      <c r="C739" s="265" t="s">
        <v>366</v>
      </c>
      <c r="D739" s="14"/>
      <c r="E739" s="14"/>
      <c r="F739" s="14" t="s">
        <v>1824</v>
      </c>
      <c r="G739" s="135">
        <v>0</v>
      </c>
      <c r="H739" s="135">
        <v>0</v>
      </c>
      <c r="I739" s="135">
        <v>0</v>
      </c>
      <c r="J739" s="135">
        <v>1.4999999999999999E-2</v>
      </c>
      <c r="K739" s="93">
        <v>0.06</v>
      </c>
      <c r="L739" s="146">
        <v>0</v>
      </c>
      <c r="M739" s="146">
        <v>0</v>
      </c>
      <c r="N739" s="146">
        <v>0</v>
      </c>
      <c r="O739" s="146">
        <v>0</v>
      </c>
      <c r="P739" s="146">
        <v>0</v>
      </c>
      <c r="Q739" s="146">
        <v>0</v>
      </c>
      <c r="R739" s="146">
        <v>0</v>
      </c>
      <c r="S739" s="146">
        <v>0</v>
      </c>
      <c r="T739" s="146">
        <v>0</v>
      </c>
      <c r="U739" s="146">
        <v>0</v>
      </c>
      <c r="V739" s="146">
        <v>0</v>
      </c>
      <c r="W739" s="146">
        <v>0</v>
      </c>
      <c r="X739" s="146">
        <v>0</v>
      </c>
      <c r="Y739" s="229">
        <v>2302.84</v>
      </c>
      <c r="Z739" s="222">
        <f t="shared" si="325"/>
        <v>0</v>
      </c>
      <c r="AA739" s="222">
        <f t="shared" si="326"/>
        <v>0</v>
      </c>
      <c r="AB739" s="222">
        <f t="shared" si="327"/>
        <v>0</v>
      </c>
      <c r="AC739" s="222">
        <f t="shared" si="328"/>
        <v>34.5426</v>
      </c>
      <c r="AD739" s="222">
        <f t="shared" si="329"/>
        <v>138.1704</v>
      </c>
      <c r="AE739" s="222">
        <f t="shared" si="330"/>
        <v>0</v>
      </c>
      <c r="AF739" s="222">
        <f t="shared" si="348"/>
        <v>0</v>
      </c>
      <c r="AG739" s="222">
        <f t="shared" si="349"/>
        <v>0</v>
      </c>
      <c r="AH739" s="222">
        <f t="shared" si="350"/>
        <v>0</v>
      </c>
      <c r="AI739" s="222">
        <f t="shared" si="351"/>
        <v>0</v>
      </c>
      <c r="AJ739" s="222">
        <f t="shared" si="352"/>
        <v>0</v>
      </c>
      <c r="AK739" s="222">
        <f t="shared" si="353"/>
        <v>0</v>
      </c>
      <c r="AL739" s="5">
        <f t="shared" si="354"/>
        <v>0</v>
      </c>
      <c r="AM739" s="5">
        <f t="shared" si="355"/>
        <v>0</v>
      </c>
      <c r="AN739" s="5">
        <f t="shared" si="356"/>
        <v>0</v>
      </c>
      <c r="AO739" s="5">
        <f t="shared" si="357"/>
        <v>0</v>
      </c>
      <c r="AP739" s="5">
        <f t="shared" si="358"/>
        <v>0</v>
      </c>
      <c r="AQ739" s="221">
        <f t="shared" si="359"/>
        <v>0</v>
      </c>
      <c r="AR739" s="86"/>
    </row>
    <row r="740" spans="1:44" s="22" customFormat="1" ht="24.75" customHeight="1" x14ac:dyDescent="0.25">
      <c r="A740" s="24"/>
      <c r="B740" s="268" t="s">
        <v>342</v>
      </c>
      <c r="C740" s="267" t="s">
        <v>365</v>
      </c>
      <c r="D740" s="14"/>
      <c r="E740" s="14"/>
      <c r="F740" s="14" t="s">
        <v>1824</v>
      </c>
      <c r="G740" s="135">
        <v>0</v>
      </c>
      <c r="H740" s="135">
        <v>0</v>
      </c>
      <c r="I740" s="135">
        <v>0</v>
      </c>
      <c r="J740" s="135">
        <v>2.5000000000000001E-2</v>
      </c>
      <c r="K740" s="93">
        <v>0.06</v>
      </c>
      <c r="L740" s="146">
        <v>0</v>
      </c>
      <c r="M740" s="146">
        <v>0</v>
      </c>
      <c r="N740" s="146">
        <v>0</v>
      </c>
      <c r="O740" s="146">
        <v>0</v>
      </c>
      <c r="P740" s="146">
        <v>0</v>
      </c>
      <c r="Q740" s="146">
        <v>0</v>
      </c>
      <c r="R740" s="146">
        <v>0</v>
      </c>
      <c r="S740" s="146">
        <v>0</v>
      </c>
      <c r="T740" s="146">
        <v>0</v>
      </c>
      <c r="U740" s="146">
        <v>0</v>
      </c>
      <c r="V740" s="146">
        <v>0</v>
      </c>
      <c r="W740" s="146">
        <v>0</v>
      </c>
      <c r="X740" s="146">
        <v>0</v>
      </c>
      <c r="Y740" s="229">
        <v>5001.12</v>
      </c>
      <c r="Z740" s="222">
        <f t="shared" si="325"/>
        <v>0</v>
      </c>
      <c r="AA740" s="222">
        <f t="shared" si="326"/>
        <v>0</v>
      </c>
      <c r="AB740" s="222">
        <f t="shared" si="327"/>
        <v>0</v>
      </c>
      <c r="AC740" s="222">
        <f t="shared" si="328"/>
        <v>125.02800000000001</v>
      </c>
      <c r="AD740" s="222">
        <f t="shared" si="329"/>
        <v>300.06719999999996</v>
      </c>
      <c r="AE740" s="222">
        <f t="shared" si="330"/>
        <v>0</v>
      </c>
      <c r="AF740" s="222">
        <f t="shared" si="348"/>
        <v>0</v>
      </c>
      <c r="AG740" s="222">
        <f t="shared" si="349"/>
        <v>0</v>
      </c>
      <c r="AH740" s="222">
        <f t="shared" si="350"/>
        <v>0</v>
      </c>
      <c r="AI740" s="222">
        <f t="shared" si="351"/>
        <v>0</v>
      </c>
      <c r="AJ740" s="222">
        <f t="shared" si="352"/>
        <v>0</v>
      </c>
      <c r="AK740" s="222">
        <f t="shared" si="353"/>
        <v>0</v>
      </c>
      <c r="AL740" s="5">
        <f t="shared" si="354"/>
        <v>0</v>
      </c>
      <c r="AM740" s="5">
        <f t="shared" si="355"/>
        <v>0</v>
      </c>
      <c r="AN740" s="5">
        <f t="shared" si="356"/>
        <v>0</v>
      </c>
      <c r="AO740" s="5">
        <f t="shared" si="357"/>
        <v>0</v>
      </c>
      <c r="AP740" s="5">
        <f t="shared" si="358"/>
        <v>0</v>
      </c>
      <c r="AQ740" s="221">
        <f t="shared" si="359"/>
        <v>0</v>
      </c>
      <c r="AR740" s="86"/>
    </row>
    <row r="741" spans="1:44" s="22" customFormat="1" ht="24.75" customHeight="1" x14ac:dyDescent="0.25">
      <c r="A741" s="24"/>
      <c r="B741" s="268" t="s">
        <v>343</v>
      </c>
      <c r="C741" s="267" t="s">
        <v>364</v>
      </c>
      <c r="D741" s="14"/>
      <c r="E741" s="14"/>
      <c r="F741" s="14" t="s">
        <v>1824</v>
      </c>
      <c r="G741" s="135">
        <v>0</v>
      </c>
      <c r="H741" s="135">
        <v>0</v>
      </c>
      <c r="I741" s="267">
        <v>4.0000000000000001E-3</v>
      </c>
      <c r="J741" s="135">
        <v>0.02</v>
      </c>
      <c r="K741" s="135">
        <v>7.0000000000000007E-2</v>
      </c>
      <c r="L741" s="146">
        <v>0</v>
      </c>
      <c r="M741" s="146">
        <v>0</v>
      </c>
      <c r="N741" s="146">
        <v>0</v>
      </c>
      <c r="O741" s="146">
        <v>0</v>
      </c>
      <c r="P741" s="146">
        <v>0</v>
      </c>
      <c r="Q741" s="146">
        <v>0</v>
      </c>
      <c r="R741" s="146">
        <v>0</v>
      </c>
      <c r="S741" s="146">
        <v>0</v>
      </c>
      <c r="T741" s="146">
        <v>0</v>
      </c>
      <c r="U741" s="146">
        <v>0</v>
      </c>
      <c r="V741" s="146">
        <v>0</v>
      </c>
      <c r="W741" s="146">
        <v>0</v>
      </c>
      <c r="X741" s="146">
        <v>0</v>
      </c>
      <c r="Y741" s="229">
        <v>147.11000000000001</v>
      </c>
      <c r="Z741" s="222">
        <f t="shared" si="325"/>
        <v>0</v>
      </c>
      <c r="AA741" s="222">
        <f t="shared" si="326"/>
        <v>0</v>
      </c>
      <c r="AB741" s="222">
        <f t="shared" si="327"/>
        <v>0.58844000000000007</v>
      </c>
      <c r="AC741" s="222">
        <f t="shared" si="328"/>
        <v>2.9422000000000001</v>
      </c>
      <c r="AD741" s="222">
        <f t="shared" si="329"/>
        <v>10.297700000000003</v>
      </c>
      <c r="AE741" s="222">
        <f t="shared" si="330"/>
        <v>0</v>
      </c>
      <c r="AF741" s="222">
        <f t="shared" si="348"/>
        <v>0</v>
      </c>
      <c r="AG741" s="222">
        <f t="shared" si="349"/>
        <v>0</v>
      </c>
      <c r="AH741" s="222">
        <f t="shared" si="350"/>
        <v>0</v>
      </c>
      <c r="AI741" s="222">
        <f t="shared" si="351"/>
        <v>0</v>
      </c>
      <c r="AJ741" s="222">
        <f t="shared" si="352"/>
        <v>0</v>
      </c>
      <c r="AK741" s="222">
        <f t="shared" si="353"/>
        <v>0</v>
      </c>
      <c r="AL741" s="5">
        <f t="shared" si="354"/>
        <v>0</v>
      </c>
      <c r="AM741" s="5">
        <f t="shared" si="355"/>
        <v>0</v>
      </c>
      <c r="AN741" s="5">
        <f t="shared" si="356"/>
        <v>0</v>
      </c>
      <c r="AO741" s="5">
        <f t="shared" si="357"/>
        <v>0</v>
      </c>
      <c r="AP741" s="5">
        <f t="shared" si="358"/>
        <v>0</v>
      </c>
      <c r="AQ741" s="221">
        <f t="shared" si="359"/>
        <v>0</v>
      </c>
      <c r="AR741" s="86"/>
    </row>
    <row r="742" spans="1:44" s="22" customFormat="1" ht="24.75" customHeight="1" x14ac:dyDescent="0.25">
      <c r="A742" s="24"/>
      <c r="B742" s="268" t="s">
        <v>344</v>
      </c>
      <c r="C742" s="267" t="s">
        <v>345</v>
      </c>
      <c r="D742" s="14"/>
      <c r="E742" s="14"/>
      <c r="F742" s="14" t="s">
        <v>1824</v>
      </c>
      <c r="G742" s="135">
        <v>0</v>
      </c>
      <c r="H742" s="135">
        <v>0</v>
      </c>
      <c r="I742" s="135">
        <v>0</v>
      </c>
      <c r="J742" s="135">
        <v>0.01</v>
      </c>
      <c r="K742" s="135">
        <v>0.1</v>
      </c>
      <c r="L742" s="146">
        <v>0</v>
      </c>
      <c r="M742" s="146">
        <v>0</v>
      </c>
      <c r="N742" s="146">
        <v>0</v>
      </c>
      <c r="O742" s="146">
        <v>0</v>
      </c>
      <c r="P742" s="146">
        <v>0</v>
      </c>
      <c r="Q742" s="146">
        <v>0</v>
      </c>
      <c r="R742" s="146">
        <v>0</v>
      </c>
      <c r="S742" s="146">
        <v>0</v>
      </c>
      <c r="T742" s="146">
        <v>0</v>
      </c>
      <c r="U742" s="146">
        <v>0</v>
      </c>
      <c r="V742" s="146">
        <v>0</v>
      </c>
      <c r="W742" s="146">
        <v>0</v>
      </c>
      <c r="X742" s="146">
        <v>0</v>
      </c>
      <c r="Y742" s="229">
        <v>635.95000000000005</v>
      </c>
      <c r="Z742" s="222">
        <f t="shared" si="325"/>
        <v>0</v>
      </c>
      <c r="AA742" s="222">
        <f t="shared" si="326"/>
        <v>0</v>
      </c>
      <c r="AB742" s="222">
        <f t="shared" si="327"/>
        <v>0</v>
      </c>
      <c r="AC742" s="222">
        <f t="shared" si="328"/>
        <v>6.3595000000000006</v>
      </c>
      <c r="AD742" s="222">
        <f t="shared" si="329"/>
        <v>63.595000000000006</v>
      </c>
      <c r="AE742" s="222">
        <f t="shared" si="330"/>
        <v>0</v>
      </c>
      <c r="AF742" s="222">
        <f t="shared" si="348"/>
        <v>0</v>
      </c>
      <c r="AG742" s="222">
        <f t="shared" si="349"/>
        <v>0</v>
      </c>
      <c r="AH742" s="222">
        <f t="shared" si="350"/>
        <v>0</v>
      </c>
      <c r="AI742" s="222">
        <f t="shared" si="351"/>
        <v>0</v>
      </c>
      <c r="AJ742" s="222">
        <f t="shared" si="352"/>
        <v>0</v>
      </c>
      <c r="AK742" s="222">
        <f t="shared" si="353"/>
        <v>0</v>
      </c>
      <c r="AL742" s="5">
        <f t="shared" si="354"/>
        <v>0</v>
      </c>
      <c r="AM742" s="5">
        <f t="shared" si="355"/>
        <v>0</v>
      </c>
      <c r="AN742" s="5">
        <f t="shared" si="356"/>
        <v>0</v>
      </c>
      <c r="AO742" s="5">
        <f t="shared" si="357"/>
        <v>0</v>
      </c>
      <c r="AP742" s="5">
        <f t="shared" si="358"/>
        <v>0</v>
      </c>
      <c r="AQ742" s="221">
        <f t="shared" si="359"/>
        <v>0</v>
      </c>
      <c r="AR742" s="86"/>
    </row>
    <row r="743" spans="1:44" s="22" customFormat="1" ht="24.75" customHeight="1" x14ac:dyDescent="0.25">
      <c r="A743" s="24"/>
      <c r="B743" s="268" t="s">
        <v>346</v>
      </c>
      <c r="C743" s="267" t="s">
        <v>363</v>
      </c>
      <c r="D743" s="14"/>
      <c r="E743" s="14"/>
      <c r="F743" s="14" t="s">
        <v>1824</v>
      </c>
      <c r="G743" s="135">
        <v>0</v>
      </c>
      <c r="H743" s="135">
        <v>0</v>
      </c>
      <c r="I743" s="135">
        <v>0</v>
      </c>
      <c r="J743" s="135">
        <v>0.01</v>
      </c>
      <c r="K743" s="135">
        <v>0.03</v>
      </c>
      <c r="L743" s="146">
        <v>0</v>
      </c>
      <c r="M743" s="146">
        <v>0</v>
      </c>
      <c r="N743" s="146">
        <v>0</v>
      </c>
      <c r="O743" s="146">
        <v>0</v>
      </c>
      <c r="P743" s="146">
        <v>0</v>
      </c>
      <c r="Q743" s="146">
        <v>0</v>
      </c>
      <c r="R743" s="146">
        <v>0</v>
      </c>
      <c r="S743" s="146">
        <v>0</v>
      </c>
      <c r="T743" s="146">
        <v>0</v>
      </c>
      <c r="U743" s="146">
        <v>0</v>
      </c>
      <c r="V743" s="146">
        <v>0</v>
      </c>
      <c r="W743" s="146">
        <v>0</v>
      </c>
      <c r="X743" s="146">
        <v>0</v>
      </c>
      <c r="Y743" s="229">
        <v>38.4</v>
      </c>
      <c r="Z743" s="222">
        <f t="shared" si="325"/>
        <v>0</v>
      </c>
      <c r="AA743" s="222">
        <f t="shared" si="326"/>
        <v>0</v>
      </c>
      <c r="AB743" s="222">
        <f t="shared" si="327"/>
        <v>0</v>
      </c>
      <c r="AC743" s="222">
        <f t="shared" si="328"/>
        <v>0.38400000000000001</v>
      </c>
      <c r="AD743" s="222">
        <f t="shared" si="329"/>
        <v>1.1519999999999999</v>
      </c>
      <c r="AE743" s="222">
        <f t="shared" si="330"/>
        <v>0</v>
      </c>
      <c r="AF743" s="222">
        <f t="shared" si="348"/>
        <v>0</v>
      </c>
      <c r="AG743" s="222">
        <f t="shared" si="349"/>
        <v>0</v>
      </c>
      <c r="AH743" s="222">
        <f t="shared" si="350"/>
        <v>0</v>
      </c>
      <c r="AI743" s="222">
        <f t="shared" si="351"/>
        <v>0</v>
      </c>
      <c r="AJ743" s="222">
        <f t="shared" si="352"/>
        <v>0</v>
      </c>
      <c r="AK743" s="222">
        <f t="shared" si="353"/>
        <v>0</v>
      </c>
      <c r="AL743" s="5">
        <f t="shared" si="354"/>
        <v>0</v>
      </c>
      <c r="AM743" s="5">
        <f t="shared" si="355"/>
        <v>0</v>
      </c>
      <c r="AN743" s="5">
        <f t="shared" si="356"/>
        <v>0</v>
      </c>
      <c r="AO743" s="5">
        <f t="shared" si="357"/>
        <v>0</v>
      </c>
      <c r="AP743" s="5">
        <f t="shared" si="358"/>
        <v>0</v>
      </c>
      <c r="AQ743" s="221">
        <f t="shared" si="359"/>
        <v>0</v>
      </c>
      <c r="AR743" s="86"/>
    </row>
    <row r="744" spans="1:44" s="22" customFormat="1" ht="24.75" customHeight="1" x14ac:dyDescent="0.25">
      <c r="A744" s="24"/>
      <c r="B744" s="268" t="s">
        <v>347</v>
      </c>
      <c r="C744" s="267" t="s">
        <v>362</v>
      </c>
      <c r="D744" s="14"/>
      <c r="E744" s="14"/>
      <c r="F744" s="14" t="s">
        <v>1824</v>
      </c>
      <c r="G744" s="135">
        <v>0</v>
      </c>
      <c r="H744" s="135">
        <v>0</v>
      </c>
      <c r="I744" s="135">
        <v>0</v>
      </c>
      <c r="J744" s="135">
        <v>0</v>
      </c>
      <c r="K744" s="135">
        <v>0.02</v>
      </c>
      <c r="L744" s="146">
        <v>0</v>
      </c>
      <c r="M744" s="146">
        <v>0</v>
      </c>
      <c r="N744" s="146">
        <v>0</v>
      </c>
      <c r="O744" s="146">
        <v>0</v>
      </c>
      <c r="P744" s="146">
        <v>0</v>
      </c>
      <c r="Q744" s="146">
        <v>0</v>
      </c>
      <c r="R744" s="146">
        <v>0</v>
      </c>
      <c r="S744" s="146">
        <v>0</v>
      </c>
      <c r="T744" s="146">
        <v>0</v>
      </c>
      <c r="U744" s="146">
        <v>0</v>
      </c>
      <c r="V744" s="146">
        <v>0</v>
      </c>
      <c r="W744" s="146">
        <v>0</v>
      </c>
      <c r="X744" s="146">
        <v>0</v>
      </c>
      <c r="Y744" s="229">
        <v>71.97</v>
      </c>
      <c r="Z744" s="222">
        <f t="shared" si="325"/>
        <v>0</v>
      </c>
      <c r="AA744" s="222">
        <f t="shared" si="326"/>
        <v>0</v>
      </c>
      <c r="AB744" s="222">
        <f t="shared" si="327"/>
        <v>0</v>
      </c>
      <c r="AC744" s="222">
        <f t="shared" si="328"/>
        <v>0</v>
      </c>
      <c r="AD744" s="222">
        <f t="shared" si="329"/>
        <v>1.4394</v>
      </c>
      <c r="AE744" s="222">
        <f t="shared" si="330"/>
        <v>0</v>
      </c>
      <c r="AF744" s="222">
        <f t="shared" si="348"/>
        <v>0</v>
      </c>
      <c r="AG744" s="222">
        <f t="shared" si="349"/>
        <v>0</v>
      </c>
      <c r="AH744" s="222">
        <f t="shared" si="350"/>
        <v>0</v>
      </c>
      <c r="AI744" s="222">
        <f t="shared" si="351"/>
        <v>0</v>
      </c>
      <c r="AJ744" s="222">
        <f t="shared" si="352"/>
        <v>0</v>
      </c>
      <c r="AK744" s="222">
        <f t="shared" si="353"/>
        <v>0</v>
      </c>
      <c r="AL744" s="5">
        <f t="shared" si="354"/>
        <v>0</v>
      </c>
      <c r="AM744" s="5">
        <f t="shared" si="355"/>
        <v>0</v>
      </c>
      <c r="AN744" s="5">
        <f t="shared" si="356"/>
        <v>0</v>
      </c>
      <c r="AO744" s="5">
        <f t="shared" si="357"/>
        <v>0</v>
      </c>
      <c r="AP744" s="5">
        <f t="shared" si="358"/>
        <v>0</v>
      </c>
      <c r="AQ744" s="221">
        <f t="shared" si="359"/>
        <v>0</v>
      </c>
      <c r="AR744" s="86"/>
    </row>
    <row r="745" spans="1:44" s="22" customFormat="1" ht="33" customHeight="1" x14ac:dyDescent="0.25">
      <c r="A745" s="24"/>
      <c r="B745" s="268" t="s">
        <v>348</v>
      </c>
      <c r="C745" s="267" t="s">
        <v>361</v>
      </c>
      <c r="D745" s="14"/>
      <c r="E745" s="14"/>
      <c r="F745" s="14" t="s">
        <v>1824</v>
      </c>
      <c r="G745" s="135">
        <v>0</v>
      </c>
      <c r="H745" s="135">
        <v>0</v>
      </c>
      <c r="I745" s="135">
        <v>0</v>
      </c>
      <c r="J745" s="135">
        <v>0</v>
      </c>
      <c r="K745" s="135">
        <v>0.02</v>
      </c>
      <c r="L745" s="146">
        <v>0</v>
      </c>
      <c r="M745" s="146">
        <v>0</v>
      </c>
      <c r="N745" s="146">
        <v>0</v>
      </c>
      <c r="O745" s="146">
        <v>0</v>
      </c>
      <c r="P745" s="146">
        <v>0</v>
      </c>
      <c r="Q745" s="146">
        <v>0</v>
      </c>
      <c r="R745" s="146">
        <v>0</v>
      </c>
      <c r="S745" s="146">
        <v>0</v>
      </c>
      <c r="T745" s="146">
        <v>0</v>
      </c>
      <c r="U745" s="146">
        <v>0</v>
      </c>
      <c r="V745" s="146">
        <v>0</v>
      </c>
      <c r="W745" s="146">
        <v>0</v>
      </c>
      <c r="X745" s="146">
        <v>0</v>
      </c>
      <c r="Y745" s="229">
        <v>9868.91</v>
      </c>
      <c r="Z745" s="222">
        <f t="shared" si="325"/>
        <v>0</v>
      </c>
      <c r="AA745" s="222">
        <f t="shared" si="326"/>
        <v>0</v>
      </c>
      <c r="AB745" s="222">
        <f t="shared" si="327"/>
        <v>0</v>
      </c>
      <c r="AC745" s="222">
        <f t="shared" si="328"/>
        <v>0</v>
      </c>
      <c r="AD745" s="222">
        <f t="shared" si="329"/>
        <v>197.37819999999999</v>
      </c>
      <c r="AE745" s="222">
        <f t="shared" si="330"/>
        <v>0</v>
      </c>
      <c r="AF745" s="222">
        <f t="shared" si="348"/>
        <v>0</v>
      </c>
      <c r="AG745" s="222">
        <f t="shared" si="349"/>
        <v>0</v>
      </c>
      <c r="AH745" s="222">
        <f t="shared" si="350"/>
        <v>0</v>
      </c>
      <c r="AI745" s="222">
        <f t="shared" si="351"/>
        <v>0</v>
      </c>
      <c r="AJ745" s="222">
        <f t="shared" si="352"/>
        <v>0</v>
      </c>
      <c r="AK745" s="222">
        <f t="shared" si="353"/>
        <v>0</v>
      </c>
      <c r="AL745" s="5">
        <f t="shared" si="354"/>
        <v>0</v>
      </c>
      <c r="AM745" s="5">
        <f t="shared" si="355"/>
        <v>0</v>
      </c>
      <c r="AN745" s="5">
        <f t="shared" si="356"/>
        <v>0</v>
      </c>
      <c r="AO745" s="5">
        <f t="shared" si="357"/>
        <v>0</v>
      </c>
      <c r="AP745" s="5">
        <f t="shared" si="358"/>
        <v>0</v>
      </c>
      <c r="AQ745" s="221">
        <f t="shared" si="359"/>
        <v>0</v>
      </c>
      <c r="AR745" s="86"/>
    </row>
    <row r="746" spans="1:44" s="22" customFormat="1" ht="24.75" customHeight="1" x14ac:dyDescent="0.25">
      <c r="A746" s="24"/>
      <c r="B746" s="268" t="s">
        <v>342</v>
      </c>
      <c r="C746" s="267" t="s">
        <v>351</v>
      </c>
      <c r="D746" s="14"/>
      <c r="E746" s="14"/>
      <c r="F746" s="14" t="s">
        <v>1824</v>
      </c>
      <c r="G746" s="135">
        <v>0</v>
      </c>
      <c r="H746" s="135">
        <v>0</v>
      </c>
      <c r="I746" s="135">
        <v>0</v>
      </c>
      <c r="J746" s="135">
        <v>1.4999999999999999E-2</v>
      </c>
      <c r="K746" s="135">
        <v>0.06</v>
      </c>
      <c r="L746" s="146">
        <v>0</v>
      </c>
      <c r="M746" s="146">
        <v>0</v>
      </c>
      <c r="N746" s="146">
        <v>0</v>
      </c>
      <c r="O746" s="146">
        <v>0</v>
      </c>
      <c r="P746" s="146">
        <v>0</v>
      </c>
      <c r="Q746" s="146">
        <v>0</v>
      </c>
      <c r="R746" s="146">
        <v>0</v>
      </c>
      <c r="S746" s="146">
        <v>0</v>
      </c>
      <c r="T746" s="146">
        <v>0</v>
      </c>
      <c r="U746" s="146">
        <v>0</v>
      </c>
      <c r="V746" s="146">
        <v>0</v>
      </c>
      <c r="W746" s="146">
        <v>0</v>
      </c>
      <c r="X746" s="146">
        <v>0</v>
      </c>
      <c r="Y746" s="229">
        <v>10610.62</v>
      </c>
      <c r="Z746" s="222">
        <f t="shared" si="325"/>
        <v>0</v>
      </c>
      <c r="AA746" s="222">
        <f t="shared" si="326"/>
        <v>0</v>
      </c>
      <c r="AB746" s="222">
        <f t="shared" si="327"/>
        <v>0</v>
      </c>
      <c r="AC746" s="222">
        <f t="shared" si="328"/>
        <v>159.1593</v>
      </c>
      <c r="AD746" s="222">
        <f t="shared" si="329"/>
        <v>636.63720000000001</v>
      </c>
      <c r="AE746" s="222">
        <f t="shared" si="330"/>
        <v>0</v>
      </c>
      <c r="AF746" s="222">
        <f t="shared" si="348"/>
        <v>0</v>
      </c>
      <c r="AG746" s="222">
        <f t="shared" si="349"/>
        <v>0</v>
      </c>
      <c r="AH746" s="222">
        <f t="shared" si="350"/>
        <v>0</v>
      </c>
      <c r="AI746" s="222">
        <f t="shared" si="351"/>
        <v>0</v>
      </c>
      <c r="AJ746" s="222">
        <f t="shared" si="352"/>
        <v>0</v>
      </c>
      <c r="AK746" s="222">
        <f t="shared" si="353"/>
        <v>0</v>
      </c>
      <c r="AL746" s="5">
        <f t="shared" si="354"/>
        <v>0</v>
      </c>
      <c r="AM746" s="5">
        <f t="shared" si="355"/>
        <v>0</v>
      </c>
      <c r="AN746" s="5">
        <f t="shared" si="356"/>
        <v>0</v>
      </c>
      <c r="AO746" s="5">
        <f t="shared" si="357"/>
        <v>0</v>
      </c>
      <c r="AP746" s="5">
        <f t="shared" si="358"/>
        <v>0</v>
      </c>
      <c r="AQ746" s="221">
        <f t="shared" si="359"/>
        <v>0</v>
      </c>
      <c r="AR746" s="86"/>
    </row>
    <row r="747" spans="1:44" s="22" customFormat="1" ht="24.75" customHeight="1" x14ac:dyDescent="0.25">
      <c r="A747" s="24"/>
      <c r="B747" s="268" t="s">
        <v>349</v>
      </c>
      <c r="C747" s="267" t="s">
        <v>352</v>
      </c>
      <c r="D747" s="14"/>
      <c r="E747" s="14"/>
      <c r="F747" s="14" t="s">
        <v>1824</v>
      </c>
      <c r="G747" s="135">
        <v>0</v>
      </c>
      <c r="H747" s="135">
        <v>0</v>
      </c>
      <c r="I747" s="135">
        <v>0</v>
      </c>
      <c r="J747" s="135">
        <v>0.03</v>
      </c>
      <c r="K747" s="135">
        <v>0.08</v>
      </c>
      <c r="L747" s="146">
        <v>0</v>
      </c>
      <c r="M747" s="146">
        <v>0</v>
      </c>
      <c r="N747" s="146">
        <v>0</v>
      </c>
      <c r="O747" s="146">
        <v>0</v>
      </c>
      <c r="P747" s="146">
        <v>0</v>
      </c>
      <c r="Q747" s="146">
        <v>0</v>
      </c>
      <c r="R747" s="146">
        <v>0</v>
      </c>
      <c r="S747" s="146">
        <v>0</v>
      </c>
      <c r="T747" s="146">
        <v>0</v>
      </c>
      <c r="U747" s="146">
        <v>0</v>
      </c>
      <c r="V747" s="146">
        <v>0</v>
      </c>
      <c r="W747" s="146">
        <v>0</v>
      </c>
      <c r="X747" s="146">
        <v>0</v>
      </c>
      <c r="Y747" s="229">
        <v>50631.48</v>
      </c>
      <c r="Z747" s="222">
        <f t="shared" si="325"/>
        <v>0</v>
      </c>
      <c r="AA747" s="222">
        <f t="shared" si="326"/>
        <v>0</v>
      </c>
      <c r="AB747" s="222">
        <f t="shared" si="327"/>
        <v>0</v>
      </c>
      <c r="AC747" s="222">
        <f t="shared" si="328"/>
        <v>1518.9444000000001</v>
      </c>
      <c r="AD747" s="222">
        <f t="shared" si="329"/>
        <v>4050.5184000000004</v>
      </c>
      <c r="AE747" s="222">
        <f t="shared" si="330"/>
        <v>0</v>
      </c>
      <c r="AF747" s="222">
        <f t="shared" si="348"/>
        <v>0</v>
      </c>
      <c r="AG747" s="222">
        <f t="shared" si="349"/>
        <v>0</v>
      </c>
      <c r="AH747" s="222">
        <f t="shared" si="350"/>
        <v>0</v>
      </c>
      <c r="AI747" s="222">
        <f t="shared" si="351"/>
        <v>0</v>
      </c>
      <c r="AJ747" s="222">
        <f t="shared" si="352"/>
        <v>0</v>
      </c>
      <c r="AK747" s="222">
        <f t="shared" si="353"/>
        <v>0</v>
      </c>
      <c r="AL747" s="5">
        <f t="shared" si="354"/>
        <v>0</v>
      </c>
      <c r="AM747" s="5">
        <f t="shared" si="355"/>
        <v>0</v>
      </c>
      <c r="AN747" s="5">
        <f t="shared" si="356"/>
        <v>0</v>
      </c>
      <c r="AO747" s="5">
        <f t="shared" si="357"/>
        <v>0</v>
      </c>
      <c r="AP747" s="5">
        <f t="shared" si="358"/>
        <v>0</v>
      </c>
      <c r="AQ747" s="221">
        <f t="shared" si="359"/>
        <v>0</v>
      </c>
      <c r="AR747" s="86"/>
    </row>
    <row r="748" spans="1:44" s="22" customFormat="1" ht="24.75" customHeight="1" x14ac:dyDescent="0.25">
      <c r="A748" s="24"/>
      <c r="B748" s="358" t="s">
        <v>1220</v>
      </c>
      <c r="C748" s="302" t="s">
        <v>350</v>
      </c>
      <c r="D748" s="14"/>
      <c r="E748" s="14"/>
      <c r="F748" s="14" t="s">
        <v>1824</v>
      </c>
      <c r="G748" s="135">
        <v>0</v>
      </c>
      <c r="H748" s="135">
        <v>0</v>
      </c>
      <c r="I748" s="135">
        <v>0</v>
      </c>
      <c r="J748" s="135">
        <v>0</v>
      </c>
      <c r="K748" s="135">
        <v>0.02</v>
      </c>
      <c r="L748" s="146">
        <v>0</v>
      </c>
      <c r="M748" s="146">
        <v>0</v>
      </c>
      <c r="N748" s="146">
        <v>0</v>
      </c>
      <c r="O748" s="146">
        <v>0</v>
      </c>
      <c r="P748" s="146">
        <v>0</v>
      </c>
      <c r="Q748" s="146">
        <v>0</v>
      </c>
      <c r="R748" s="146">
        <v>0</v>
      </c>
      <c r="S748" s="146">
        <v>0</v>
      </c>
      <c r="T748" s="146">
        <v>0</v>
      </c>
      <c r="U748" s="146">
        <v>0</v>
      </c>
      <c r="V748" s="146">
        <v>0</v>
      </c>
      <c r="W748" s="146">
        <v>0</v>
      </c>
      <c r="X748" s="146">
        <v>0</v>
      </c>
      <c r="Y748" s="229">
        <v>3528.88</v>
      </c>
      <c r="Z748" s="222">
        <f t="shared" si="325"/>
        <v>0</v>
      </c>
      <c r="AA748" s="222">
        <f t="shared" si="326"/>
        <v>0</v>
      </c>
      <c r="AB748" s="222">
        <f t="shared" si="327"/>
        <v>0</v>
      </c>
      <c r="AC748" s="222">
        <f t="shared" si="328"/>
        <v>0</v>
      </c>
      <c r="AD748" s="222">
        <f t="shared" si="329"/>
        <v>70.577600000000004</v>
      </c>
      <c r="AE748" s="222">
        <f t="shared" si="330"/>
        <v>0</v>
      </c>
      <c r="AF748" s="222">
        <f t="shared" si="348"/>
        <v>0</v>
      </c>
      <c r="AG748" s="222">
        <f t="shared" si="349"/>
        <v>0</v>
      </c>
      <c r="AH748" s="222">
        <f t="shared" si="350"/>
        <v>0</v>
      </c>
      <c r="AI748" s="222">
        <f t="shared" si="351"/>
        <v>0</v>
      </c>
      <c r="AJ748" s="222">
        <f t="shared" si="352"/>
        <v>0</v>
      </c>
      <c r="AK748" s="222">
        <f t="shared" si="353"/>
        <v>0</v>
      </c>
      <c r="AL748" s="5">
        <f t="shared" si="354"/>
        <v>0</v>
      </c>
      <c r="AM748" s="5">
        <f t="shared" si="355"/>
        <v>0</v>
      </c>
      <c r="AN748" s="5">
        <f t="shared" si="356"/>
        <v>0</v>
      </c>
      <c r="AO748" s="5">
        <f t="shared" si="357"/>
        <v>0</v>
      </c>
      <c r="AP748" s="5">
        <f t="shared" si="358"/>
        <v>0</v>
      </c>
      <c r="AQ748" s="221">
        <f t="shared" si="359"/>
        <v>0</v>
      </c>
      <c r="AR748" s="86"/>
    </row>
    <row r="749" spans="1:44" s="22" customFormat="1" ht="24.75" customHeight="1" x14ac:dyDescent="0.25">
      <c r="A749" s="24"/>
      <c r="B749" s="268" t="s">
        <v>1264</v>
      </c>
      <c r="C749" s="267" t="s">
        <v>353</v>
      </c>
      <c r="D749" s="14"/>
      <c r="E749" s="14"/>
      <c r="F749" s="14" t="s">
        <v>1824</v>
      </c>
      <c r="G749" s="135">
        <v>0</v>
      </c>
      <c r="H749" s="135">
        <v>0</v>
      </c>
      <c r="I749" s="267">
        <v>4.0000000000000001E-3</v>
      </c>
      <c r="J749" s="135">
        <v>0.01</v>
      </c>
      <c r="K749" s="135">
        <v>0.05</v>
      </c>
      <c r="L749" s="146">
        <v>0</v>
      </c>
      <c r="M749" s="146">
        <v>0</v>
      </c>
      <c r="N749" s="146">
        <v>0</v>
      </c>
      <c r="O749" s="146">
        <v>0</v>
      </c>
      <c r="P749" s="146">
        <v>0</v>
      </c>
      <c r="Q749" s="146">
        <v>0</v>
      </c>
      <c r="R749" s="146">
        <v>0</v>
      </c>
      <c r="S749" s="146">
        <v>0</v>
      </c>
      <c r="T749" s="146">
        <v>0</v>
      </c>
      <c r="U749" s="146">
        <v>0</v>
      </c>
      <c r="V749" s="146">
        <v>0</v>
      </c>
      <c r="W749" s="146">
        <v>0</v>
      </c>
      <c r="X749" s="146">
        <v>0</v>
      </c>
      <c r="Y749" s="229">
        <v>647.79999999999995</v>
      </c>
      <c r="Z749" s="222">
        <f t="shared" ref="Z749:Z806" si="360">Y749*G749</f>
        <v>0</v>
      </c>
      <c r="AA749" s="222">
        <f t="shared" ref="AA749:AA806" si="361">Y749*H749</f>
        <v>0</v>
      </c>
      <c r="AB749" s="222">
        <f t="shared" ref="AB749:AB806" si="362">Y749*I749</f>
        <v>2.5911999999999997</v>
      </c>
      <c r="AC749" s="222">
        <f t="shared" ref="AC749:AC806" si="363">Y749*J749</f>
        <v>6.4779999999999998</v>
      </c>
      <c r="AD749" s="222">
        <f t="shared" ref="AD749:AD806" si="364">Y749*K749</f>
        <v>32.39</v>
      </c>
      <c r="AE749" s="222">
        <f t="shared" ref="AE749:AE806" si="365">Y749*L749</f>
        <v>0</v>
      </c>
      <c r="AF749" s="222">
        <f t="shared" si="348"/>
        <v>0</v>
      </c>
      <c r="AG749" s="222">
        <f t="shared" si="349"/>
        <v>0</v>
      </c>
      <c r="AH749" s="222">
        <f t="shared" si="350"/>
        <v>0</v>
      </c>
      <c r="AI749" s="222">
        <f t="shared" si="351"/>
        <v>0</v>
      </c>
      <c r="AJ749" s="222">
        <f t="shared" si="352"/>
        <v>0</v>
      </c>
      <c r="AK749" s="222">
        <f t="shared" si="353"/>
        <v>0</v>
      </c>
      <c r="AL749" s="5">
        <f t="shared" si="354"/>
        <v>0</v>
      </c>
      <c r="AM749" s="5">
        <f t="shared" si="355"/>
        <v>0</v>
      </c>
      <c r="AN749" s="5">
        <f t="shared" si="356"/>
        <v>0</v>
      </c>
      <c r="AO749" s="5">
        <f t="shared" si="357"/>
        <v>0</v>
      </c>
      <c r="AP749" s="5">
        <f t="shared" si="358"/>
        <v>0</v>
      </c>
      <c r="AQ749" s="221">
        <f t="shared" si="359"/>
        <v>0</v>
      </c>
      <c r="AR749" s="86"/>
    </row>
    <row r="750" spans="1:44" s="22" customFormat="1" ht="24.75" customHeight="1" x14ac:dyDescent="0.25">
      <c r="A750" s="24"/>
      <c r="B750" s="300" t="s">
        <v>354</v>
      </c>
      <c r="C750" s="267" t="s">
        <v>355</v>
      </c>
      <c r="D750" s="14"/>
      <c r="E750" s="14"/>
      <c r="F750" s="14" t="s">
        <v>1824</v>
      </c>
      <c r="G750" s="135">
        <v>0</v>
      </c>
      <c r="H750" s="135">
        <v>0</v>
      </c>
      <c r="I750" s="135">
        <v>0</v>
      </c>
      <c r="J750" s="135">
        <v>0</v>
      </c>
      <c r="K750" s="135">
        <v>0.02</v>
      </c>
      <c r="L750" s="146">
        <v>0</v>
      </c>
      <c r="M750" s="146">
        <v>0</v>
      </c>
      <c r="N750" s="146">
        <v>0</v>
      </c>
      <c r="O750" s="146">
        <v>0</v>
      </c>
      <c r="P750" s="146">
        <v>0</v>
      </c>
      <c r="Q750" s="146">
        <v>0</v>
      </c>
      <c r="R750" s="146">
        <v>0</v>
      </c>
      <c r="S750" s="146">
        <v>0</v>
      </c>
      <c r="T750" s="146">
        <v>0</v>
      </c>
      <c r="U750" s="146">
        <v>0</v>
      </c>
      <c r="V750" s="146">
        <v>0</v>
      </c>
      <c r="W750" s="146">
        <v>0</v>
      </c>
      <c r="X750" s="146">
        <v>0</v>
      </c>
      <c r="Y750" s="229">
        <v>729.62</v>
      </c>
      <c r="Z750" s="222">
        <f t="shared" si="360"/>
        <v>0</v>
      </c>
      <c r="AA750" s="222">
        <f t="shared" si="361"/>
        <v>0</v>
      </c>
      <c r="AB750" s="222">
        <f t="shared" si="362"/>
        <v>0</v>
      </c>
      <c r="AC750" s="222">
        <f t="shared" si="363"/>
        <v>0</v>
      </c>
      <c r="AD750" s="222">
        <f t="shared" si="364"/>
        <v>14.5924</v>
      </c>
      <c r="AE750" s="222">
        <f t="shared" si="365"/>
        <v>0</v>
      </c>
      <c r="AF750" s="222">
        <f t="shared" si="348"/>
        <v>0</v>
      </c>
      <c r="AG750" s="222">
        <f t="shared" si="349"/>
        <v>0</v>
      </c>
      <c r="AH750" s="222">
        <f t="shared" si="350"/>
        <v>0</v>
      </c>
      <c r="AI750" s="222">
        <f t="shared" si="351"/>
        <v>0</v>
      </c>
      <c r="AJ750" s="222">
        <f t="shared" si="352"/>
        <v>0</v>
      </c>
      <c r="AK750" s="222">
        <f t="shared" si="353"/>
        <v>0</v>
      </c>
      <c r="AL750" s="5">
        <f t="shared" si="354"/>
        <v>0</v>
      </c>
      <c r="AM750" s="5">
        <f t="shared" si="355"/>
        <v>0</v>
      </c>
      <c r="AN750" s="5">
        <f t="shared" si="356"/>
        <v>0</v>
      </c>
      <c r="AO750" s="5">
        <f t="shared" si="357"/>
        <v>0</v>
      </c>
      <c r="AP750" s="5">
        <f t="shared" si="358"/>
        <v>0</v>
      </c>
      <c r="AQ750" s="221">
        <f t="shared" si="359"/>
        <v>0</v>
      </c>
      <c r="AR750" s="86"/>
    </row>
    <row r="751" spans="1:44" s="22" customFormat="1" ht="24.75" customHeight="1" x14ac:dyDescent="0.25">
      <c r="A751" s="24"/>
      <c r="B751" s="268" t="s">
        <v>356</v>
      </c>
      <c r="C751" s="265" t="s">
        <v>357</v>
      </c>
      <c r="D751" s="14"/>
      <c r="E751" s="14"/>
      <c r="F751" s="14" t="s">
        <v>1824</v>
      </c>
      <c r="G751" s="135">
        <v>0</v>
      </c>
      <c r="H751" s="135">
        <v>0</v>
      </c>
      <c r="I751" s="135">
        <v>0</v>
      </c>
      <c r="J751" s="135">
        <v>0</v>
      </c>
      <c r="K751" s="135">
        <v>0.25</v>
      </c>
      <c r="L751" s="146">
        <v>0</v>
      </c>
      <c r="M751" s="146">
        <v>0</v>
      </c>
      <c r="N751" s="146">
        <v>0</v>
      </c>
      <c r="O751" s="146">
        <v>0</v>
      </c>
      <c r="P751" s="146">
        <v>0</v>
      </c>
      <c r="Q751" s="146">
        <v>0</v>
      </c>
      <c r="R751" s="146">
        <v>0</v>
      </c>
      <c r="S751" s="146">
        <v>0</v>
      </c>
      <c r="T751" s="146">
        <v>0</v>
      </c>
      <c r="U751" s="146">
        <v>0</v>
      </c>
      <c r="V751" s="146">
        <v>0</v>
      </c>
      <c r="W751" s="146">
        <v>0</v>
      </c>
      <c r="X751" s="146">
        <v>0</v>
      </c>
      <c r="Y751" s="229">
        <v>2867.58</v>
      </c>
      <c r="Z751" s="222">
        <f t="shared" si="360"/>
        <v>0</v>
      </c>
      <c r="AA751" s="222">
        <f t="shared" si="361"/>
        <v>0</v>
      </c>
      <c r="AB751" s="222">
        <f t="shared" si="362"/>
        <v>0</v>
      </c>
      <c r="AC751" s="222">
        <f t="shared" si="363"/>
        <v>0</v>
      </c>
      <c r="AD751" s="222">
        <f t="shared" si="364"/>
        <v>716.89499999999998</v>
      </c>
      <c r="AE751" s="222">
        <f t="shared" si="365"/>
        <v>0</v>
      </c>
      <c r="AF751" s="222">
        <f t="shared" si="348"/>
        <v>0</v>
      </c>
      <c r="AG751" s="222">
        <f t="shared" si="349"/>
        <v>0</v>
      </c>
      <c r="AH751" s="222">
        <f t="shared" si="350"/>
        <v>0</v>
      </c>
      <c r="AI751" s="222">
        <f t="shared" si="351"/>
        <v>0</v>
      </c>
      <c r="AJ751" s="222">
        <f t="shared" si="352"/>
        <v>0</v>
      </c>
      <c r="AK751" s="222">
        <f t="shared" si="353"/>
        <v>0</v>
      </c>
      <c r="AL751" s="5">
        <f t="shared" si="354"/>
        <v>0</v>
      </c>
      <c r="AM751" s="5">
        <f t="shared" si="355"/>
        <v>0</v>
      </c>
      <c r="AN751" s="5">
        <f t="shared" si="356"/>
        <v>0</v>
      </c>
      <c r="AO751" s="5">
        <f t="shared" si="357"/>
        <v>0</v>
      </c>
      <c r="AP751" s="5">
        <f t="shared" si="358"/>
        <v>0</v>
      </c>
      <c r="AQ751" s="221">
        <f t="shared" si="359"/>
        <v>0</v>
      </c>
      <c r="AR751" s="86"/>
    </row>
    <row r="752" spans="1:44" s="22" customFormat="1" ht="24.75" customHeight="1" x14ac:dyDescent="0.25">
      <c r="A752" s="24"/>
      <c r="B752" s="268" t="s">
        <v>1268</v>
      </c>
      <c r="C752" s="267" t="s">
        <v>358</v>
      </c>
      <c r="D752" s="14"/>
      <c r="E752" s="14"/>
      <c r="F752" s="14" t="s">
        <v>1824</v>
      </c>
      <c r="G752" s="135">
        <v>0</v>
      </c>
      <c r="H752" s="135">
        <v>0</v>
      </c>
      <c r="I752" s="267">
        <v>7.0000000000000001E-3</v>
      </c>
      <c r="J752" s="135">
        <v>0.03</v>
      </c>
      <c r="K752" s="135">
        <v>0.09</v>
      </c>
      <c r="L752" s="146">
        <v>0</v>
      </c>
      <c r="M752" s="146">
        <v>0</v>
      </c>
      <c r="N752" s="146">
        <v>0</v>
      </c>
      <c r="O752" s="146">
        <v>0</v>
      </c>
      <c r="P752" s="146">
        <v>0</v>
      </c>
      <c r="Q752" s="146">
        <v>0</v>
      </c>
      <c r="R752" s="146">
        <v>0</v>
      </c>
      <c r="S752" s="146">
        <v>0</v>
      </c>
      <c r="T752" s="146">
        <v>0</v>
      </c>
      <c r="U752" s="146">
        <v>0</v>
      </c>
      <c r="V752" s="146">
        <v>0</v>
      </c>
      <c r="W752" s="146">
        <v>0</v>
      </c>
      <c r="X752" s="146">
        <v>0</v>
      </c>
      <c r="Y752" s="229">
        <v>66.39</v>
      </c>
      <c r="Z752" s="222">
        <f t="shared" si="360"/>
        <v>0</v>
      </c>
      <c r="AA752" s="222">
        <f t="shared" si="361"/>
        <v>0</v>
      </c>
      <c r="AB752" s="222">
        <f t="shared" si="362"/>
        <v>0.46473000000000003</v>
      </c>
      <c r="AC752" s="222">
        <f t="shared" si="363"/>
        <v>1.9917</v>
      </c>
      <c r="AD752" s="222">
        <f t="shared" si="364"/>
        <v>5.9750999999999994</v>
      </c>
      <c r="AE752" s="222">
        <f t="shared" si="365"/>
        <v>0</v>
      </c>
      <c r="AF752" s="222">
        <f t="shared" si="348"/>
        <v>0</v>
      </c>
      <c r="AG752" s="222">
        <f t="shared" si="349"/>
        <v>0</v>
      </c>
      <c r="AH752" s="222">
        <f t="shared" si="350"/>
        <v>0</v>
      </c>
      <c r="AI752" s="222">
        <f t="shared" si="351"/>
        <v>0</v>
      </c>
      <c r="AJ752" s="222">
        <f t="shared" si="352"/>
        <v>0</v>
      </c>
      <c r="AK752" s="222">
        <f t="shared" si="353"/>
        <v>0</v>
      </c>
      <c r="AL752" s="5">
        <f t="shared" si="354"/>
        <v>0</v>
      </c>
      <c r="AM752" s="5">
        <f t="shared" si="355"/>
        <v>0</v>
      </c>
      <c r="AN752" s="5">
        <f t="shared" si="356"/>
        <v>0</v>
      </c>
      <c r="AO752" s="5">
        <f t="shared" si="357"/>
        <v>0</v>
      </c>
      <c r="AP752" s="5">
        <f t="shared" si="358"/>
        <v>0</v>
      </c>
      <c r="AQ752" s="221">
        <f t="shared" si="359"/>
        <v>0</v>
      </c>
      <c r="AR752" s="86"/>
    </row>
    <row r="753" spans="1:44" s="22" customFormat="1" ht="24.75" customHeight="1" x14ac:dyDescent="0.25">
      <c r="A753" s="24"/>
      <c r="B753" s="268" t="s">
        <v>359</v>
      </c>
      <c r="C753" s="267" t="s">
        <v>360</v>
      </c>
      <c r="D753" s="14"/>
      <c r="E753" s="14"/>
      <c r="F753" s="14" t="s">
        <v>1824</v>
      </c>
      <c r="G753" s="135">
        <v>0</v>
      </c>
      <c r="H753" s="135">
        <v>0</v>
      </c>
      <c r="I753" s="135">
        <v>0.01</v>
      </c>
      <c r="J753" s="135">
        <v>0.05</v>
      </c>
      <c r="K753" s="135">
        <v>0.15</v>
      </c>
      <c r="L753" s="146">
        <v>0</v>
      </c>
      <c r="M753" s="146">
        <v>0</v>
      </c>
      <c r="N753" s="146">
        <v>0</v>
      </c>
      <c r="O753" s="146">
        <v>0</v>
      </c>
      <c r="P753" s="146">
        <v>0</v>
      </c>
      <c r="Q753" s="146">
        <v>0</v>
      </c>
      <c r="R753" s="146">
        <v>0</v>
      </c>
      <c r="S753" s="146">
        <v>0</v>
      </c>
      <c r="T753" s="146">
        <v>0</v>
      </c>
      <c r="U753" s="146">
        <v>0</v>
      </c>
      <c r="V753" s="146">
        <v>0</v>
      </c>
      <c r="W753" s="146">
        <v>0</v>
      </c>
      <c r="X753" s="146">
        <v>0</v>
      </c>
      <c r="Y753" s="229">
        <v>647.79999999999995</v>
      </c>
      <c r="Z753" s="222">
        <f t="shared" si="360"/>
        <v>0</v>
      </c>
      <c r="AA753" s="222">
        <f t="shared" si="361"/>
        <v>0</v>
      </c>
      <c r="AB753" s="222">
        <f t="shared" si="362"/>
        <v>6.4779999999999998</v>
      </c>
      <c r="AC753" s="222">
        <f t="shared" si="363"/>
        <v>32.39</v>
      </c>
      <c r="AD753" s="222">
        <f t="shared" si="364"/>
        <v>97.169999999999987</v>
      </c>
      <c r="AE753" s="222">
        <f t="shared" si="365"/>
        <v>0</v>
      </c>
      <c r="AF753" s="222">
        <f t="shared" si="348"/>
        <v>0</v>
      </c>
      <c r="AG753" s="222">
        <f t="shared" si="349"/>
        <v>0</v>
      </c>
      <c r="AH753" s="222">
        <f t="shared" si="350"/>
        <v>0</v>
      </c>
      <c r="AI753" s="222">
        <f t="shared" si="351"/>
        <v>0</v>
      </c>
      <c r="AJ753" s="222">
        <f t="shared" si="352"/>
        <v>0</v>
      </c>
      <c r="AK753" s="222">
        <f t="shared" si="353"/>
        <v>0</v>
      </c>
      <c r="AL753" s="5">
        <f t="shared" si="354"/>
        <v>0</v>
      </c>
      <c r="AM753" s="5">
        <f t="shared" si="355"/>
        <v>0</v>
      </c>
      <c r="AN753" s="5">
        <f t="shared" si="356"/>
        <v>0</v>
      </c>
      <c r="AO753" s="5">
        <f t="shared" si="357"/>
        <v>0</v>
      </c>
      <c r="AP753" s="5">
        <f t="shared" si="358"/>
        <v>0</v>
      </c>
      <c r="AQ753" s="221">
        <f t="shared" si="359"/>
        <v>0</v>
      </c>
      <c r="AR753" s="86"/>
    </row>
    <row r="754" spans="1:44" s="22" customFormat="1" ht="24.75" customHeight="1" x14ac:dyDescent="0.25">
      <c r="A754" s="24"/>
      <c r="B754" s="641" t="s">
        <v>367</v>
      </c>
      <c r="C754" s="642"/>
      <c r="D754" s="642"/>
      <c r="E754" s="642"/>
      <c r="F754" s="643"/>
      <c r="G754" s="135"/>
      <c r="H754" s="135"/>
      <c r="I754" s="135"/>
      <c r="J754" s="135"/>
      <c r="K754" s="135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224"/>
      <c r="Z754" s="222"/>
      <c r="AA754" s="222"/>
      <c r="AB754" s="222"/>
      <c r="AC754" s="222"/>
      <c r="AD754" s="222"/>
      <c r="AE754" s="222"/>
      <c r="AF754" s="222"/>
      <c r="AG754" s="222"/>
      <c r="AH754" s="222"/>
      <c r="AI754" s="222"/>
      <c r="AJ754" s="222"/>
      <c r="AK754" s="222"/>
      <c r="AL754" s="5"/>
      <c r="AM754" s="5"/>
      <c r="AN754" s="5"/>
      <c r="AO754" s="5"/>
      <c r="AP754" s="5"/>
      <c r="AQ754" s="221"/>
      <c r="AR754" s="86"/>
    </row>
    <row r="755" spans="1:44" s="22" customFormat="1" ht="24.75" customHeight="1" x14ac:dyDescent="0.25">
      <c r="A755" s="24"/>
      <c r="B755" s="268" t="s">
        <v>368</v>
      </c>
      <c r="C755" s="267" t="s">
        <v>369</v>
      </c>
      <c r="D755" s="14"/>
      <c r="E755" s="14"/>
      <c r="F755" s="14" t="s">
        <v>1824</v>
      </c>
      <c r="G755" s="135">
        <v>0</v>
      </c>
      <c r="H755" s="135">
        <v>0</v>
      </c>
      <c r="I755" s="135">
        <v>0.03</v>
      </c>
      <c r="J755" s="135">
        <v>0.12</v>
      </c>
      <c r="K755" s="135">
        <v>0.5</v>
      </c>
      <c r="L755" s="146">
        <v>0</v>
      </c>
      <c r="M755" s="146">
        <v>0</v>
      </c>
      <c r="N755" s="146">
        <v>0</v>
      </c>
      <c r="O755" s="146">
        <v>0</v>
      </c>
      <c r="P755" s="146">
        <v>0</v>
      </c>
      <c r="Q755" s="146">
        <v>0</v>
      </c>
      <c r="R755" s="146">
        <v>0</v>
      </c>
      <c r="S755" s="146">
        <v>0</v>
      </c>
      <c r="T755" s="146">
        <v>0</v>
      </c>
      <c r="U755" s="146">
        <v>0</v>
      </c>
      <c r="V755" s="146">
        <v>0</v>
      </c>
      <c r="W755" s="146">
        <v>0</v>
      </c>
      <c r="X755" s="146">
        <v>0</v>
      </c>
      <c r="Y755" s="229">
        <v>5850.12</v>
      </c>
      <c r="Z755" s="222">
        <f t="shared" si="360"/>
        <v>0</v>
      </c>
      <c r="AA755" s="222">
        <f t="shared" si="361"/>
        <v>0</v>
      </c>
      <c r="AB755" s="222">
        <f t="shared" si="362"/>
        <v>175.50359999999998</v>
      </c>
      <c r="AC755" s="222">
        <f t="shared" si="363"/>
        <v>702.01439999999991</v>
      </c>
      <c r="AD755" s="222">
        <f t="shared" si="364"/>
        <v>2925.06</v>
      </c>
      <c r="AE755" s="222">
        <f t="shared" si="365"/>
        <v>0</v>
      </c>
      <c r="AF755" s="222">
        <f t="shared" si="348"/>
        <v>0</v>
      </c>
      <c r="AG755" s="222">
        <f t="shared" si="349"/>
        <v>0</v>
      </c>
      <c r="AH755" s="222">
        <f t="shared" si="350"/>
        <v>0</v>
      </c>
      <c r="AI755" s="222">
        <f t="shared" si="351"/>
        <v>0</v>
      </c>
      <c r="AJ755" s="222">
        <f t="shared" si="352"/>
        <v>0</v>
      </c>
      <c r="AK755" s="222">
        <f t="shared" si="353"/>
        <v>0</v>
      </c>
      <c r="AL755" s="5">
        <f t="shared" si="354"/>
        <v>0</v>
      </c>
      <c r="AM755" s="5">
        <f t="shared" si="355"/>
        <v>0</v>
      </c>
      <c r="AN755" s="5">
        <f t="shared" si="356"/>
        <v>0</v>
      </c>
      <c r="AO755" s="5">
        <f t="shared" si="357"/>
        <v>0</v>
      </c>
      <c r="AP755" s="5">
        <f t="shared" si="358"/>
        <v>0</v>
      </c>
      <c r="AQ755" s="221">
        <f t="shared" si="359"/>
        <v>0</v>
      </c>
      <c r="AR755" s="86"/>
    </row>
    <row r="756" spans="1:44" s="22" customFormat="1" ht="24.75" customHeight="1" x14ac:dyDescent="0.25">
      <c r="A756" s="24"/>
      <c r="B756" s="644" t="s">
        <v>370</v>
      </c>
      <c r="C756" s="645"/>
      <c r="D756" s="645"/>
      <c r="E756" s="645"/>
      <c r="F756" s="646"/>
      <c r="G756" s="135"/>
      <c r="H756" s="135"/>
      <c r="I756" s="135"/>
      <c r="J756" s="135"/>
      <c r="K756" s="135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224"/>
      <c r="Z756" s="222"/>
      <c r="AA756" s="222"/>
      <c r="AB756" s="222"/>
      <c r="AC756" s="222"/>
      <c r="AD756" s="222"/>
      <c r="AE756" s="222"/>
      <c r="AF756" s="222"/>
      <c r="AG756" s="222"/>
      <c r="AH756" s="222"/>
      <c r="AI756" s="222"/>
      <c r="AJ756" s="222"/>
      <c r="AK756" s="222"/>
      <c r="AL756" s="5"/>
      <c r="AM756" s="5"/>
      <c r="AN756" s="5"/>
      <c r="AO756" s="5"/>
      <c r="AP756" s="5"/>
      <c r="AQ756" s="221"/>
      <c r="AR756" s="86"/>
    </row>
    <row r="757" spans="1:44" s="22" customFormat="1" ht="24.75" customHeight="1" x14ac:dyDescent="0.25">
      <c r="A757" s="24"/>
      <c r="B757" s="268" t="s">
        <v>1255</v>
      </c>
      <c r="C757" s="267" t="s">
        <v>371</v>
      </c>
      <c r="D757" s="14"/>
      <c r="E757" s="14"/>
      <c r="F757" s="14" t="s">
        <v>1824</v>
      </c>
      <c r="G757" s="135">
        <v>0</v>
      </c>
      <c r="H757" s="135">
        <v>8.0000000000000004E-4</v>
      </c>
      <c r="I757" s="135">
        <v>0.04</v>
      </c>
      <c r="J757" s="135">
        <v>0.18</v>
      </c>
      <c r="K757" s="135">
        <v>0.55000000000000004</v>
      </c>
      <c r="L757" s="146">
        <v>0</v>
      </c>
      <c r="M757" s="146">
        <v>0</v>
      </c>
      <c r="N757" s="146">
        <v>0</v>
      </c>
      <c r="O757" s="146">
        <v>0</v>
      </c>
      <c r="P757" s="146">
        <v>0</v>
      </c>
      <c r="Q757" s="146">
        <v>0</v>
      </c>
      <c r="R757" s="146">
        <v>0</v>
      </c>
      <c r="S757" s="146">
        <v>0</v>
      </c>
      <c r="T757" s="146">
        <v>0</v>
      </c>
      <c r="U757" s="146">
        <v>0</v>
      </c>
      <c r="V757" s="146">
        <v>0</v>
      </c>
      <c r="W757" s="146">
        <v>0</v>
      </c>
      <c r="X757" s="146">
        <v>0</v>
      </c>
      <c r="Y757" s="229">
        <v>99.95</v>
      </c>
      <c r="Z757" s="222">
        <f t="shared" si="360"/>
        <v>0</v>
      </c>
      <c r="AA757" s="222">
        <f t="shared" si="361"/>
        <v>7.9960000000000003E-2</v>
      </c>
      <c r="AB757" s="222">
        <f t="shared" si="362"/>
        <v>3.9980000000000002</v>
      </c>
      <c r="AC757" s="222">
        <f t="shared" si="363"/>
        <v>17.991</v>
      </c>
      <c r="AD757" s="222">
        <f t="shared" si="364"/>
        <v>54.972500000000004</v>
      </c>
      <c r="AE757" s="222">
        <f t="shared" si="365"/>
        <v>0</v>
      </c>
      <c r="AF757" s="222">
        <f t="shared" si="348"/>
        <v>0</v>
      </c>
      <c r="AG757" s="222">
        <f t="shared" si="349"/>
        <v>0</v>
      </c>
      <c r="AH757" s="222">
        <f t="shared" si="350"/>
        <v>0</v>
      </c>
      <c r="AI757" s="222">
        <f t="shared" si="351"/>
        <v>0</v>
      </c>
      <c r="AJ757" s="222">
        <f t="shared" si="352"/>
        <v>0</v>
      </c>
      <c r="AK757" s="222">
        <f t="shared" si="353"/>
        <v>0</v>
      </c>
      <c r="AL757" s="5">
        <f t="shared" si="354"/>
        <v>0</v>
      </c>
      <c r="AM757" s="5">
        <f t="shared" si="355"/>
        <v>0</v>
      </c>
      <c r="AN757" s="5">
        <f t="shared" si="356"/>
        <v>0</v>
      </c>
      <c r="AO757" s="5">
        <f t="shared" si="357"/>
        <v>0</v>
      </c>
      <c r="AP757" s="5">
        <f t="shared" si="358"/>
        <v>0</v>
      </c>
      <c r="AQ757" s="221">
        <f t="shared" si="359"/>
        <v>0</v>
      </c>
      <c r="AR757" s="86"/>
    </row>
    <row r="758" spans="1:44" s="30" customFormat="1" ht="24.75" customHeight="1" x14ac:dyDescent="0.25">
      <c r="A758" s="51"/>
      <c r="B758" s="29" t="s">
        <v>1272</v>
      </c>
      <c r="C758" s="29"/>
      <c r="D758" s="29"/>
      <c r="E758" s="29"/>
      <c r="F758" s="29"/>
      <c r="G758" s="29"/>
      <c r="H758" s="29"/>
      <c r="I758" s="29"/>
      <c r="J758" s="29"/>
      <c r="K758" s="29"/>
      <c r="L758" s="146"/>
      <c r="M758" s="29"/>
      <c r="N758" s="29"/>
      <c r="O758" s="29"/>
      <c r="P758" s="29"/>
      <c r="Q758" s="29"/>
      <c r="R758" s="105"/>
      <c r="S758" s="29"/>
      <c r="T758" s="29"/>
      <c r="U758" s="29"/>
      <c r="V758" s="29"/>
      <c r="W758" s="29"/>
      <c r="X758" s="105"/>
      <c r="Y758" s="234"/>
      <c r="Z758" s="222">
        <f t="shared" si="360"/>
        <v>0</v>
      </c>
      <c r="AA758" s="222">
        <f t="shared" si="361"/>
        <v>0</v>
      </c>
      <c r="AB758" s="222">
        <f t="shared" si="362"/>
        <v>0</v>
      </c>
      <c r="AC758" s="222">
        <f t="shared" si="363"/>
        <v>0</v>
      </c>
      <c r="AD758" s="222">
        <f t="shared" si="364"/>
        <v>0</v>
      </c>
      <c r="AE758" s="222">
        <f t="shared" si="365"/>
        <v>0</v>
      </c>
      <c r="AF758" s="222">
        <f t="shared" si="348"/>
        <v>0</v>
      </c>
      <c r="AG758" s="222">
        <f t="shared" si="349"/>
        <v>0</v>
      </c>
      <c r="AH758" s="222">
        <f t="shared" si="350"/>
        <v>0</v>
      </c>
      <c r="AI758" s="222">
        <f t="shared" si="351"/>
        <v>0</v>
      </c>
      <c r="AJ758" s="222">
        <f t="shared" si="352"/>
        <v>0</v>
      </c>
      <c r="AK758" s="222">
        <f t="shared" si="353"/>
        <v>0</v>
      </c>
      <c r="AL758" s="5"/>
      <c r="AM758" s="5"/>
      <c r="AN758" s="5"/>
      <c r="AO758" s="5"/>
      <c r="AP758" s="5"/>
      <c r="AQ758" s="221"/>
      <c r="AR758" s="168"/>
    </row>
    <row r="759" spans="1:44" s="54" customFormat="1" ht="24.75" customHeight="1" x14ac:dyDescent="0.25">
      <c r="A759" s="51"/>
      <c r="B759" s="268" t="s">
        <v>1206</v>
      </c>
      <c r="C759" s="267" t="s">
        <v>372</v>
      </c>
      <c r="D759" s="52"/>
      <c r="E759" s="53"/>
      <c r="F759" s="14" t="s">
        <v>1824</v>
      </c>
      <c r="G759" s="135">
        <v>0</v>
      </c>
      <c r="H759" s="135">
        <v>0</v>
      </c>
      <c r="I759" s="135">
        <v>0</v>
      </c>
      <c r="J759" s="135">
        <v>0.02</v>
      </c>
      <c r="K759" s="135">
        <v>0.05</v>
      </c>
      <c r="L759" s="146">
        <v>0</v>
      </c>
      <c r="M759" s="146">
        <v>0</v>
      </c>
      <c r="N759" s="146">
        <v>0</v>
      </c>
      <c r="O759" s="146">
        <v>0</v>
      </c>
      <c r="P759" s="146">
        <v>0</v>
      </c>
      <c r="Q759" s="146">
        <v>0</v>
      </c>
      <c r="R759" s="146">
        <v>0</v>
      </c>
      <c r="S759" s="146">
        <v>0</v>
      </c>
      <c r="T759" s="146">
        <v>0</v>
      </c>
      <c r="U759" s="146">
        <v>0</v>
      </c>
      <c r="V759" s="146">
        <v>0</v>
      </c>
      <c r="W759" s="146">
        <v>0</v>
      </c>
      <c r="X759" s="146">
        <v>0</v>
      </c>
      <c r="Y759" s="229">
        <v>280.45</v>
      </c>
      <c r="Z759" s="222">
        <f t="shared" si="360"/>
        <v>0</v>
      </c>
      <c r="AA759" s="222">
        <f t="shared" si="361"/>
        <v>0</v>
      </c>
      <c r="AB759" s="222">
        <f t="shared" si="362"/>
        <v>0</v>
      </c>
      <c r="AC759" s="222">
        <f t="shared" si="363"/>
        <v>5.609</v>
      </c>
      <c r="AD759" s="222">
        <f t="shared" si="364"/>
        <v>14.022500000000001</v>
      </c>
      <c r="AE759" s="222">
        <f t="shared" si="365"/>
        <v>0</v>
      </c>
      <c r="AF759" s="222">
        <f t="shared" si="348"/>
        <v>0</v>
      </c>
      <c r="AG759" s="222">
        <f t="shared" si="349"/>
        <v>0</v>
      </c>
      <c r="AH759" s="222">
        <f t="shared" si="350"/>
        <v>0</v>
      </c>
      <c r="AI759" s="222">
        <f t="shared" si="351"/>
        <v>0</v>
      </c>
      <c r="AJ759" s="222">
        <f t="shared" si="352"/>
        <v>0</v>
      </c>
      <c r="AK759" s="222">
        <f t="shared" si="353"/>
        <v>0</v>
      </c>
      <c r="AL759" s="5">
        <f>Y759*S759</f>
        <v>0</v>
      </c>
      <c r="AM759" s="5">
        <f>Y759*T759</f>
        <v>0</v>
      </c>
      <c r="AN759" s="5">
        <f>Y759*U759</f>
        <v>0</v>
      </c>
      <c r="AO759" s="5">
        <f>Y759*V759</f>
        <v>0</v>
      </c>
      <c r="AP759" s="5">
        <f>Y759*W759</f>
        <v>0</v>
      </c>
      <c r="AQ759" s="221">
        <f>Y759*X759</f>
        <v>0</v>
      </c>
      <c r="AR759" s="170"/>
    </row>
    <row r="760" spans="1:44" s="54" customFormat="1" ht="24.75" customHeight="1" x14ac:dyDescent="0.25">
      <c r="A760" s="51"/>
      <c r="B760" s="268" t="s">
        <v>373</v>
      </c>
      <c r="C760" s="267" t="s">
        <v>374</v>
      </c>
      <c r="D760" s="52"/>
      <c r="E760" s="53"/>
      <c r="F760" s="14" t="s">
        <v>1824</v>
      </c>
      <c r="G760" s="135">
        <v>0</v>
      </c>
      <c r="H760" s="135">
        <v>0</v>
      </c>
      <c r="I760" s="135">
        <v>0</v>
      </c>
      <c r="J760" s="135">
        <v>0.02</v>
      </c>
      <c r="K760" s="135">
        <v>0.05</v>
      </c>
      <c r="L760" s="146">
        <v>0</v>
      </c>
      <c r="M760" s="146">
        <v>0</v>
      </c>
      <c r="N760" s="146">
        <v>0</v>
      </c>
      <c r="O760" s="146">
        <v>0</v>
      </c>
      <c r="P760" s="146">
        <v>0</v>
      </c>
      <c r="Q760" s="146">
        <v>0</v>
      </c>
      <c r="R760" s="146">
        <v>0</v>
      </c>
      <c r="S760" s="146">
        <v>0</v>
      </c>
      <c r="T760" s="146">
        <v>0</v>
      </c>
      <c r="U760" s="146">
        <v>0</v>
      </c>
      <c r="V760" s="146">
        <v>0</v>
      </c>
      <c r="W760" s="146">
        <v>0</v>
      </c>
      <c r="X760" s="146">
        <v>0</v>
      </c>
      <c r="Y760" s="229">
        <v>229.62</v>
      </c>
      <c r="Z760" s="222">
        <f t="shared" si="360"/>
        <v>0</v>
      </c>
      <c r="AA760" s="222">
        <f t="shared" si="361"/>
        <v>0</v>
      </c>
      <c r="AB760" s="222">
        <f t="shared" si="362"/>
        <v>0</v>
      </c>
      <c r="AC760" s="222">
        <f t="shared" si="363"/>
        <v>4.5924000000000005</v>
      </c>
      <c r="AD760" s="222">
        <f t="shared" si="364"/>
        <v>11.481000000000002</v>
      </c>
      <c r="AE760" s="222">
        <f t="shared" si="365"/>
        <v>0</v>
      </c>
      <c r="AF760" s="222">
        <f t="shared" si="348"/>
        <v>0</v>
      </c>
      <c r="AG760" s="222">
        <f t="shared" si="349"/>
        <v>0</v>
      </c>
      <c r="AH760" s="222">
        <f t="shared" si="350"/>
        <v>0</v>
      </c>
      <c r="AI760" s="222">
        <f t="shared" si="351"/>
        <v>0</v>
      </c>
      <c r="AJ760" s="222">
        <f t="shared" si="352"/>
        <v>0</v>
      </c>
      <c r="AK760" s="222">
        <f t="shared" si="353"/>
        <v>0</v>
      </c>
      <c r="AL760" s="5">
        <f>Y760*S760</f>
        <v>0</v>
      </c>
      <c r="AM760" s="5">
        <f>Y760*T760</f>
        <v>0</v>
      </c>
      <c r="AN760" s="5">
        <f>Y760*U760</f>
        <v>0</v>
      </c>
      <c r="AO760" s="5">
        <f>Y760*V760</f>
        <v>0</v>
      </c>
      <c r="AP760" s="5">
        <f>Y760*W760</f>
        <v>0</v>
      </c>
      <c r="AQ760" s="221">
        <f>Y760*X760</f>
        <v>0</v>
      </c>
      <c r="AR760" s="170"/>
    </row>
    <row r="761" spans="1:44" s="30" customFormat="1" ht="24.75" customHeight="1" x14ac:dyDescent="0.25">
      <c r="A761" s="51"/>
      <c r="B761" s="29" t="s">
        <v>1273</v>
      </c>
      <c r="C761" s="29"/>
      <c r="D761" s="29"/>
      <c r="E761" s="29"/>
      <c r="F761" s="29"/>
      <c r="G761" s="29"/>
      <c r="H761" s="29"/>
      <c r="I761" s="29"/>
      <c r="J761" s="29"/>
      <c r="K761" s="29"/>
      <c r="L761" s="146"/>
      <c r="M761" s="29"/>
      <c r="N761" s="29"/>
      <c r="O761" s="29"/>
      <c r="P761" s="29"/>
      <c r="Q761" s="29"/>
      <c r="R761" s="105"/>
      <c r="S761" s="29"/>
      <c r="T761" s="29"/>
      <c r="U761" s="29"/>
      <c r="V761" s="29"/>
      <c r="W761" s="29"/>
      <c r="X761" s="105"/>
      <c r="Y761" s="234"/>
      <c r="Z761" s="222">
        <f t="shared" si="360"/>
        <v>0</v>
      </c>
      <c r="AA761" s="222">
        <f t="shared" si="361"/>
        <v>0</v>
      </c>
      <c r="AB761" s="222">
        <f t="shared" si="362"/>
        <v>0</v>
      </c>
      <c r="AC761" s="222">
        <f t="shared" si="363"/>
        <v>0</v>
      </c>
      <c r="AD761" s="222">
        <f t="shared" si="364"/>
        <v>0</v>
      </c>
      <c r="AE761" s="222">
        <f t="shared" si="365"/>
        <v>0</v>
      </c>
      <c r="AF761" s="222">
        <f t="shared" si="348"/>
        <v>0</v>
      </c>
      <c r="AG761" s="222">
        <f t="shared" si="349"/>
        <v>0</v>
      </c>
      <c r="AH761" s="222">
        <f t="shared" si="350"/>
        <v>0</v>
      </c>
      <c r="AI761" s="222">
        <f t="shared" si="351"/>
        <v>0</v>
      </c>
      <c r="AJ761" s="222">
        <f t="shared" si="352"/>
        <v>0</v>
      </c>
      <c r="AK761" s="222">
        <f t="shared" si="353"/>
        <v>0</v>
      </c>
      <c r="AL761" s="5"/>
      <c r="AM761" s="5"/>
      <c r="AN761" s="5"/>
      <c r="AO761" s="5"/>
      <c r="AP761" s="5"/>
      <c r="AQ761" s="221"/>
      <c r="AR761" s="168"/>
    </row>
    <row r="762" spans="1:44" s="22" customFormat="1" ht="24.75" customHeight="1" x14ac:dyDescent="0.25">
      <c r="A762" s="24">
        <v>3187171126</v>
      </c>
      <c r="B762" s="25" t="s">
        <v>1274</v>
      </c>
      <c r="C762" s="14" t="s">
        <v>1275</v>
      </c>
      <c r="D762" s="14"/>
      <c r="E762" s="14"/>
      <c r="F762" s="14" t="s">
        <v>1824</v>
      </c>
      <c r="G762" s="135">
        <v>0</v>
      </c>
      <c r="H762" s="135">
        <v>0</v>
      </c>
      <c r="I762" s="135">
        <v>0</v>
      </c>
      <c r="J762" s="135">
        <v>0.36</v>
      </c>
      <c r="K762" s="135">
        <v>1.1000000000000001</v>
      </c>
      <c r="L762" s="146">
        <v>0</v>
      </c>
      <c r="M762" s="27">
        <v>0</v>
      </c>
      <c r="N762" s="27">
        <v>0</v>
      </c>
      <c r="O762" s="27">
        <v>0</v>
      </c>
      <c r="P762" s="27">
        <v>0.5</v>
      </c>
      <c r="Q762" s="27">
        <v>1</v>
      </c>
      <c r="R762" s="148">
        <v>2</v>
      </c>
      <c r="S762" s="27">
        <v>0</v>
      </c>
      <c r="T762" s="27">
        <v>0</v>
      </c>
      <c r="U762" s="27">
        <v>0</v>
      </c>
      <c r="V762" s="135">
        <v>0</v>
      </c>
      <c r="W762" s="135">
        <v>0.5</v>
      </c>
      <c r="X762" s="135">
        <v>1</v>
      </c>
      <c r="Y762" s="229">
        <v>4736.6400000000003</v>
      </c>
      <c r="Z762" s="222">
        <f t="shared" si="360"/>
        <v>0</v>
      </c>
      <c r="AA762" s="222">
        <f t="shared" si="361"/>
        <v>0</v>
      </c>
      <c r="AB762" s="222">
        <f t="shared" si="362"/>
        <v>0</v>
      </c>
      <c r="AC762" s="222">
        <f t="shared" si="363"/>
        <v>1705.1904</v>
      </c>
      <c r="AD762" s="222">
        <f t="shared" si="364"/>
        <v>5210.304000000001</v>
      </c>
      <c r="AE762" s="222">
        <f t="shared" si="365"/>
        <v>0</v>
      </c>
      <c r="AF762" s="222">
        <f t="shared" si="348"/>
        <v>0</v>
      </c>
      <c r="AG762" s="222">
        <f t="shared" si="349"/>
        <v>0</v>
      </c>
      <c r="AH762" s="222">
        <f t="shared" si="350"/>
        <v>0</v>
      </c>
      <c r="AI762" s="222">
        <f t="shared" si="351"/>
        <v>2368.3200000000002</v>
      </c>
      <c r="AJ762" s="222">
        <f t="shared" si="352"/>
        <v>4736.6400000000003</v>
      </c>
      <c r="AK762" s="222">
        <f t="shared" si="353"/>
        <v>9473.2800000000007</v>
      </c>
      <c r="AL762" s="5">
        <f>Y762*S762</f>
        <v>0</v>
      </c>
      <c r="AM762" s="5">
        <f>Y762*T762</f>
        <v>0</v>
      </c>
      <c r="AN762" s="5">
        <f>Y762*U762</f>
        <v>0</v>
      </c>
      <c r="AO762" s="5">
        <f>Y762*V762</f>
        <v>0</v>
      </c>
      <c r="AP762" s="5">
        <f>Y762*W762</f>
        <v>2368.3200000000002</v>
      </c>
      <c r="AQ762" s="221">
        <f>Y762*X762</f>
        <v>4736.6400000000003</v>
      </c>
      <c r="AR762" s="86"/>
    </row>
    <row r="763" spans="1:44" s="22" customFormat="1" ht="24.75" customHeight="1" x14ac:dyDescent="0.25">
      <c r="A763" s="24"/>
      <c r="B763" s="268" t="s">
        <v>375</v>
      </c>
      <c r="C763" s="265" t="s">
        <v>376</v>
      </c>
      <c r="D763" s="14"/>
      <c r="E763" s="14"/>
      <c r="F763" s="14" t="s">
        <v>1824</v>
      </c>
      <c r="G763" s="135">
        <v>0</v>
      </c>
      <c r="H763" s="135">
        <v>0</v>
      </c>
      <c r="I763" s="135">
        <v>0</v>
      </c>
      <c r="J763" s="135">
        <v>2E-3</v>
      </c>
      <c r="K763" s="135">
        <v>5.0000000000000001E-3</v>
      </c>
      <c r="L763" s="146">
        <v>0</v>
      </c>
      <c r="M763" s="146">
        <v>0</v>
      </c>
      <c r="N763" s="146">
        <v>0</v>
      </c>
      <c r="O763" s="146">
        <v>0</v>
      </c>
      <c r="P763" s="146">
        <v>0</v>
      </c>
      <c r="Q763" s="146">
        <v>0</v>
      </c>
      <c r="R763" s="146">
        <v>0</v>
      </c>
      <c r="S763" s="146">
        <v>0</v>
      </c>
      <c r="T763" s="146">
        <v>0</v>
      </c>
      <c r="U763" s="146">
        <v>0</v>
      </c>
      <c r="V763" s="146">
        <v>0</v>
      </c>
      <c r="W763" s="146">
        <v>0</v>
      </c>
      <c r="X763" s="146">
        <v>0</v>
      </c>
      <c r="Y763" s="229">
        <v>63294.57</v>
      </c>
      <c r="Z763" s="222">
        <f t="shared" si="360"/>
        <v>0</v>
      </c>
      <c r="AA763" s="222">
        <f t="shared" si="361"/>
        <v>0</v>
      </c>
      <c r="AB763" s="222">
        <f t="shared" si="362"/>
        <v>0</v>
      </c>
      <c r="AC763" s="222">
        <f t="shared" si="363"/>
        <v>126.58914</v>
      </c>
      <c r="AD763" s="222">
        <f t="shared" si="364"/>
        <v>316.47284999999999</v>
      </c>
      <c r="AE763" s="222">
        <f t="shared" si="365"/>
        <v>0</v>
      </c>
      <c r="AF763" s="222">
        <f t="shared" si="348"/>
        <v>0</v>
      </c>
      <c r="AG763" s="222">
        <f t="shared" si="349"/>
        <v>0</v>
      </c>
      <c r="AH763" s="222">
        <f t="shared" si="350"/>
        <v>0</v>
      </c>
      <c r="AI763" s="222">
        <f t="shared" si="351"/>
        <v>0</v>
      </c>
      <c r="AJ763" s="222">
        <f t="shared" si="352"/>
        <v>0</v>
      </c>
      <c r="AK763" s="222">
        <f t="shared" si="353"/>
        <v>0</v>
      </c>
      <c r="AL763" s="5">
        <f>Y763*S763</f>
        <v>0</v>
      </c>
      <c r="AM763" s="5">
        <f>Y763*T763</f>
        <v>0</v>
      </c>
      <c r="AN763" s="5">
        <f>Y763*U763</f>
        <v>0</v>
      </c>
      <c r="AO763" s="5">
        <f>Y763*V763</f>
        <v>0</v>
      </c>
      <c r="AP763" s="5">
        <f>Y763*W763</f>
        <v>0</v>
      </c>
      <c r="AQ763" s="221">
        <f>Y763*X763</f>
        <v>0</v>
      </c>
      <c r="AR763" s="86"/>
    </row>
    <row r="764" spans="1:44" s="58" customFormat="1" ht="24.75" customHeight="1" x14ac:dyDescent="0.25">
      <c r="A764" s="24"/>
      <c r="B764" s="55" t="s">
        <v>1276</v>
      </c>
      <c r="C764" s="56"/>
      <c r="D764" s="56"/>
      <c r="E764" s="56"/>
      <c r="F764" s="56"/>
      <c r="G764" s="57"/>
      <c r="H764" s="57"/>
      <c r="I764" s="57"/>
      <c r="J764" s="57"/>
      <c r="K764" s="57"/>
      <c r="L764" s="146"/>
      <c r="M764" s="57"/>
      <c r="N764" s="57"/>
      <c r="O764" s="57"/>
      <c r="P764" s="57"/>
      <c r="Q764" s="57"/>
      <c r="R764" s="160"/>
      <c r="S764" s="57"/>
      <c r="T764" s="57"/>
      <c r="U764" s="57"/>
      <c r="V764" s="57"/>
      <c r="W764" s="57"/>
      <c r="X764" s="160"/>
      <c r="Y764" s="229"/>
      <c r="Z764" s="222">
        <f t="shared" si="360"/>
        <v>0</v>
      </c>
      <c r="AA764" s="222">
        <f t="shared" si="361"/>
        <v>0</v>
      </c>
      <c r="AB764" s="222">
        <f t="shared" si="362"/>
        <v>0</v>
      </c>
      <c r="AC764" s="222">
        <f t="shared" si="363"/>
        <v>0</v>
      </c>
      <c r="AD764" s="222">
        <f t="shared" si="364"/>
        <v>0</v>
      </c>
      <c r="AE764" s="222">
        <f t="shared" si="365"/>
        <v>0</v>
      </c>
      <c r="AF764" s="222">
        <f t="shared" si="348"/>
        <v>0</v>
      </c>
      <c r="AG764" s="222">
        <f t="shared" si="349"/>
        <v>0</v>
      </c>
      <c r="AH764" s="222">
        <f t="shared" si="350"/>
        <v>0</v>
      </c>
      <c r="AI764" s="222">
        <f t="shared" si="351"/>
        <v>0</v>
      </c>
      <c r="AJ764" s="222">
        <f t="shared" si="352"/>
        <v>0</v>
      </c>
      <c r="AK764" s="222">
        <f t="shared" si="353"/>
        <v>0</v>
      </c>
      <c r="AL764" s="5"/>
      <c r="AM764" s="5"/>
      <c r="AN764" s="5"/>
      <c r="AO764" s="5"/>
      <c r="AP764" s="5"/>
      <c r="AQ764" s="221"/>
      <c r="AR764" s="77"/>
    </row>
    <row r="765" spans="1:44" s="22" customFormat="1" ht="24.75" customHeight="1" x14ac:dyDescent="0.25">
      <c r="A765" s="51">
        <v>3186810431</v>
      </c>
      <c r="B765" s="59" t="s">
        <v>1277</v>
      </c>
      <c r="C765" s="17" t="s">
        <v>1278</v>
      </c>
      <c r="D765" s="60"/>
      <c r="E765" s="60"/>
      <c r="F765" s="14" t="s">
        <v>1824</v>
      </c>
      <c r="G765" s="27">
        <v>0</v>
      </c>
      <c r="H765" s="27">
        <v>0</v>
      </c>
      <c r="I765" s="27">
        <v>0</v>
      </c>
      <c r="J765" s="27">
        <v>0</v>
      </c>
      <c r="K765" s="27">
        <v>0.15</v>
      </c>
      <c r="L765" s="146">
        <v>0</v>
      </c>
      <c r="M765" s="27">
        <v>0</v>
      </c>
      <c r="N765" s="27">
        <v>0</v>
      </c>
      <c r="O765" s="27">
        <v>0</v>
      </c>
      <c r="P765" s="27">
        <v>0</v>
      </c>
      <c r="Q765" s="27">
        <v>0.15</v>
      </c>
      <c r="R765" s="148">
        <v>0.2</v>
      </c>
      <c r="S765" s="27">
        <v>0</v>
      </c>
      <c r="T765" s="27">
        <v>0</v>
      </c>
      <c r="U765" s="27">
        <v>0</v>
      </c>
      <c r="V765" s="27">
        <v>0</v>
      </c>
      <c r="W765" s="27">
        <v>0.15</v>
      </c>
      <c r="X765" s="27">
        <v>0.15</v>
      </c>
      <c r="Y765" s="229">
        <v>1447.01</v>
      </c>
      <c r="Z765" s="222">
        <f t="shared" si="360"/>
        <v>0</v>
      </c>
      <c r="AA765" s="222">
        <f t="shared" si="361"/>
        <v>0</v>
      </c>
      <c r="AB765" s="222">
        <f t="shared" si="362"/>
        <v>0</v>
      </c>
      <c r="AC765" s="222">
        <f t="shared" si="363"/>
        <v>0</v>
      </c>
      <c r="AD765" s="222">
        <f t="shared" si="364"/>
        <v>217.0515</v>
      </c>
      <c r="AE765" s="222">
        <f t="shared" si="365"/>
        <v>0</v>
      </c>
      <c r="AF765" s="222">
        <f t="shared" si="348"/>
        <v>0</v>
      </c>
      <c r="AG765" s="222">
        <f t="shared" si="349"/>
        <v>0</v>
      </c>
      <c r="AH765" s="222">
        <f t="shared" si="350"/>
        <v>0</v>
      </c>
      <c r="AI765" s="222">
        <f t="shared" si="351"/>
        <v>0</v>
      </c>
      <c r="AJ765" s="222">
        <f t="shared" si="352"/>
        <v>217.0515</v>
      </c>
      <c r="AK765" s="222">
        <f t="shared" si="353"/>
        <v>289.40199999999999</v>
      </c>
      <c r="AL765" s="5">
        <f t="shared" ref="AL765:AL773" si="366">Y765*S765</f>
        <v>0</v>
      </c>
      <c r="AM765" s="5">
        <f t="shared" ref="AM765:AM773" si="367">Y765*T765</f>
        <v>0</v>
      </c>
      <c r="AN765" s="5">
        <f t="shared" ref="AN765:AN773" si="368">Y765*U765</f>
        <v>0</v>
      </c>
      <c r="AO765" s="5">
        <f t="shared" ref="AO765:AO773" si="369">Y765*V765</f>
        <v>0</v>
      </c>
      <c r="AP765" s="5">
        <f t="shared" ref="AP765:AP773" si="370">Y765*W765</f>
        <v>217.0515</v>
      </c>
      <c r="AQ765" s="221">
        <f t="shared" ref="AQ765:AQ773" si="371">Y765*X765</f>
        <v>217.0515</v>
      </c>
      <c r="AR765" s="86"/>
    </row>
    <row r="766" spans="1:44" s="22" customFormat="1" ht="24.75" customHeight="1" x14ac:dyDescent="0.25">
      <c r="A766" s="51" t="s">
        <v>956</v>
      </c>
      <c r="B766" s="59" t="s">
        <v>1276</v>
      </c>
      <c r="C766" s="17" t="s">
        <v>1279</v>
      </c>
      <c r="D766" s="60"/>
      <c r="E766" s="60"/>
      <c r="F766" s="14" t="s">
        <v>1824</v>
      </c>
      <c r="G766" s="27">
        <v>0</v>
      </c>
      <c r="H766" s="27">
        <v>0</v>
      </c>
      <c r="I766" s="27">
        <v>0</v>
      </c>
      <c r="J766" s="27">
        <v>0</v>
      </c>
      <c r="K766" s="27">
        <v>1E-3</v>
      </c>
      <c r="L766" s="146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1E-3</v>
      </c>
      <c r="R766" s="148">
        <v>0.02</v>
      </c>
      <c r="S766" s="27">
        <v>0</v>
      </c>
      <c r="T766" s="27">
        <v>0</v>
      </c>
      <c r="U766" s="27">
        <v>0</v>
      </c>
      <c r="V766" s="27">
        <v>0</v>
      </c>
      <c r="W766" s="27">
        <v>1E-3</v>
      </c>
      <c r="X766" s="27">
        <v>1E-3</v>
      </c>
      <c r="Y766" s="229">
        <v>31895</v>
      </c>
      <c r="Z766" s="222">
        <f t="shared" si="360"/>
        <v>0</v>
      </c>
      <c r="AA766" s="222">
        <f t="shared" si="361"/>
        <v>0</v>
      </c>
      <c r="AB766" s="222">
        <f t="shared" si="362"/>
        <v>0</v>
      </c>
      <c r="AC766" s="222">
        <f t="shared" si="363"/>
        <v>0</v>
      </c>
      <c r="AD766" s="222">
        <f t="shared" si="364"/>
        <v>31.895</v>
      </c>
      <c r="AE766" s="222">
        <f t="shared" si="365"/>
        <v>0</v>
      </c>
      <c r="AF766" s="222">
        <f t="shared" si="348"/>
        <v>0</v>
      </c>
      <c r="AG766" s="222">
        <f t="shared" si="349"/>
        <v>0</v>
      </c>
      <c r="AH766" s="222">
        <f t="shared" si="350"/>
        <v>0</v>
      </c>
      <c r="AI766" s="222">
        <f t="shared" si="351"/>
        <v>0</v>
      </c>
      <c r="AJ766" s="222">
        <f t="shared" si="352"/>
        <v>31.895</v>
      </c>
      <c r="AK766" s="222">
        <f t="shared" si="353"/>
        <v>637.9</v>
      </c>
      <c r="AL766" s="5">
        <f t="shared" si="366"/>
        <v>0</v>
      </c>
      <c r="AM766" s="5">
        <f t="shared" si="367"/>
        <v>0</v>
      </c>
      <c r="AN766" s="5">
        <f t="shared" si="368"/>
        <v>0</v>
      </c>
      <c r="AO766" s="5">
        <f t="shared" si="369"/>
        <v>0</v>
      </c>
      <c r="AP766" s="5">
        <f t="shared" si="370"/>
        <v>31.895</v>
      </c>
      <c r="AQ766" s="221">
        <f t="shared" si="371"/>
        <v>31.895</v>
      </c>
      <c r="AR766" s="86"/>
    </row>
    <row r="767" spans="1:44" s="22" customFormat="1" ht="24.75" customHeight="1" x14ac:dyDescent="0.25">
      <c r="A767" s="51">
        <v>3187170232</v>
      </c>
      <c r="B767" s="59" t="s">
        <v>1280</v>
      </c>
      <c r="C767" s="17" t="s">
        <v>1281</v>
      </c>
      <c r="D767" s="60"/>
      <c r="E767" s="60"/>
      <c r="F767" s="14" t="s">
        <v>1824</v>
      </c>
      <c r="G767" s="27">
        <v>0</v>
      </c>
      <c r="H767" s="27">
        <v>0</v>
      </c>
      <c r="I767" s="27">
        <v>0</v>
      </c>
      <c r="J767" s="27">
        <v>0</v>
      </c>
      <c r="K767" s="27">
        <v>0.2</v>
      </c>
      <c r="L767" s="146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0.2</v>
      </c>
      <c r="R767" s="148">
        <v>0.2</v>
      </c>
      <c r="S767" s="27">
        <v>0</v>
      </c>
      <c r="T767" s="27">
        <v>0</v>
      </c>
      <c r="U767" s="27">
        <v>0</v>
      </c>
      <c r="V767" s="27">
        <v>0</v>
      </c>
      <c r="W767" s="27">
        <v>0.2</v>
      </c>
      <c r="X767" s="27">
        <v>0.2</v>
      </c>
      <c r="Y767" s="229">
        <v>98.03</v>
      </c>
      <c r="Z767" s="222">
        <f t="shared" si="360"/>
        <v>0</v>
      </c>
      <c r="AA767" s="222">
        <f t="shared" si="361"/>
        <v>0</v>
      </c>
      <c r="AB767" s="222">
        <f t="shared" si="362"/>
        <v>0</v>
      </c>
      <c r="AC767" s="222">
        <f t="shared" si="363"/>
        <v>0</v>
      </c>
      <c r="AD767" s="222">
        <f t="shared" si="364"/>
        <v>19.606000000000002</v>
      </c>
      <c r="AE767" s="222">
        <f t="shared" si="365"/>
        <v>0</v>
      </c>
      <c r="AF767" s="222">
        <f t="shared" si="348"/>
        <v>0</v>
      </c>
      <c r="AG767" s="222">
        <f t="shared" si="349"/>
        <v>0</v>
      </c>
      <c r="AH767" s="222">
        <f t="shared" si="350"/>
        <v>0</v>
      </c>
      <c r="AI767" s="222">
        <f t="shared" si="351"/>
        <v>0</v>
      </c>
      <c r="AJ767" s="222">
        <f t="shared" si="352"/>
        <v>19.606000000000002</v>
      </c>
      <c r="AK767" s="222">
        <f t="shared" si="353"/>
        <v>19.606000000000002</v>
      </c>
      <c r="AL767" s="5">
        <f t="shared" si="366"/>
        <v>0</v>
      </c>
      <c r="AM767" s="5">
        <f t="shared" si="367"/>
        <v>0</v>
      </c>
      <c r="AN767" s="5">
        <f t="shared" si="368"/>
        <v>0</v>
      </c>
      <c r="AO767" s="5">
        <f t="shared" si="369"/>
        <v>0</v>
      </c>
      <c r="AP767" s="5">
        <f t="shared" si="370"/>
        <v>19.606000000000002</v>
      </c>
      <c r="AQ767" s="221">
        <f t="shared" si="371"/>
        <v>19.606000000000002</v>
      </c>
      <c r="AR767" s="86"/>
    </row>
    <row r="768" spans="1:44" s="22" customFormat="1" ht="24.75" customHeight="1" x14ac:dyDescent="0.25">
      <c r="A768" s="51">
        <v>3187170236</v>
      </c>
      <c r="B768" s="59" t="s">
        <v>1282</v>
      </c>
      <c r="C768" s="17" t="s">
        <v>1283</v>
      </c>
      <c r="D768" s="60"/>
      <c r="E768" s="60"/>
      <c r="F768" s="14" t="s">
        <v>1824</v>
      </c>
      <c r="G768" s="27">
        <v>0</v>
      </c>
      <c r="H768" s="27">
        <v>0</v>
      </c>
      <c r="I768" s="27">
        <v>0</v>
      </c>
      <c r="J768" s="27">
        <v>0</v>
      </c>
      <c r="K768" s="27">
        <v>0.1</v>
      </c>
      <c r="L768" s="146">
        <v>0</v>
      </c>
      <c r="M768" s="27">
        <v>0</v>
      </c>
      <c r="N768" s="27">
        <v>0</v>
      </c>
      <c r="O768" s="27">
        <v>0</v>
      </c>
      <c r="P768" s="27">
        <v>0</v>
      </c>
      <c r="Q768" s="27">
        <v>0.1</v>
      </c>
      <c r="R768" s="148">
        <v>0.2</v>
      </c>
      <c r="S768" s="27">
        <v>0</v>
      </c>
      <c r="T768" s="27">
        <v>0</v>
      </c>
      <c r="U768" s="27">
        <v>0</v>
      </c>
      <c r="V768" s="27">
        <v>0</v>
      </c>
      <c r="W768" s="27">
        <v>0.1</v>
      </c>
      <c r="X768" s="27">
        <v>0.1</v>
      </c>
      <c r="Y768" s="229">
        <v>286.66000000000003</v>
      </c>
      <c r="Z768" s="222">
        <f t="shared" si="360"/>
        <v>0</v>
      </c>
      <c r="AA768" s="222">
        <f t="shared" si="361"/>
        <v>0</v>
      </c>
      <c r="AB768" s="222">
        <f t="shared" si="362"/>
        <v>0</v>
      </c>
      <c r="AC768" s="222">
        <f t="shared" si="363"/>
        <v>0</v>
      </c>
      <c r="AD768" s="222">
        <f t="shared" si="364"/>
        <v>28.666000000000004</v>
      </c>
      <c r="AE768" s="222">
        <f t="shared" si="365"/>
        <v>0</v>
      </c>
      <c r="AF768" s="222">
        <f t="shared" si="348"/>
        <v>0</v>
      </c>
      <c r="AG768" s="222">
        <f t="shared" si="349"/>
        <v>0</v>
      </c>
      <c r="AH768" s="222">
        <f t="shared" si="350"/>
        <v>0</v>
      </c>
      <c r="AI768" s="222">
        <f t="shared" si="351"/>
        <v>0</v>
      </c>
      <c r="AJ768" s="222">
        <f t="shared" si="352"/>
        <v>28.666000000000004</v>
      </c>
      <c r="AK768" s="222">
        <f t="shared" si="353"/>
        <v>57.332000000000008</v>
      </c>
      <c r="AL768" s="5">
        <f t="shared" si="366"/>
        <v>0</v>
      </c>
      <c r="AM768" s="5">
        <f t="shared" si="367"/>
        <v>0</v>
      </c>
      <c r="AN768" s="5">
        <f t="shared" si="368"/>
        <v>0</v>
      </c>
      <c r="AO768" s="5">
        <f t="shared" si="369"/>
        <v>0</v>
      </c>
      <c r="AP768" s="5">
        <f t="shared" si="370"/>
        <v>28.666000000000004</v>
      </c>
      <c r="AQ768" s="221">
        <f t="shared" si="371"/>
        <v>28.666000000000004</v>
      </c>
      <c r="AR768" s="86"/>
    </row>
    <row r="769" spans="1:44" s="22" customFormat="1" ht="24.75" customHeight="1" x14ac:dyDescent="0.25">
      <c r="A769" s="51">
        <v>3187170743</v>
      </c>
      <c r="B769" s="59" t="s">
        <v>1284</v>
      </c>
      <c r="C769" s="17" t="s">
        <v>1285</v>
      </c>
      <c r="D769" s="60"/>
      <c r="E769" s="60"/>
      <c r="F769" s="14" t="s">
        <v>1824</v>
      </c>
      <c r="G769" s="27">
        <v>0</v>
      </c>
      <c r="H769" s="27">
        <v>0</v>
      </c>
      <c r="I769" s="27">
        <v>0</v>
      </c>
      <c r="J769" s="27">
        <v>0</v>
      </c>
      <c r="K769" s="27">
        <v>0.1</v>
      </c>
      <c r="L769" s="146">
        <v>0</v>
      </c>
      <c r="M769" s="27">
        <v>0</v>
      </c>
      <c r="N769" s="27">
        <v>0</v>
      </c>
      <c r="O769" s="27">
        <v>0</v>
      </c>
      <c r="P769" s="27">
        <v>0</v>
      </c>
      <c r="Q769" s="27">
        <v>0.1</v>
      </c>
      <c r="R769" s="148">
        <v>0.2</v>
      </c>
      <c r="S769" s="27">
        <v>0</v>
      </c>
      <c r="T769" s="27">
        <v>0</v>
      </c>
      <c r="U769" s="27">
        <v>0</v>
      </c>
      <c r="V769" s="27">
        <v>0</v>
      </c>
      <c r="W769" s="27">
        <v>0.1</v>
      </c>
      <c r="X769" s="27">
        <v>0.1</v>
      </c>
      <c r="Y769" s="229">
        <v>118.96</v>
      </c>
      <c r="Z769" s="222">
        <f t="shared" si="360"/>
        <v>0</v>
      </c>
      <c r="AA769" s="222">
        <f t="shared" si="361"/>
        <v>0</v>
      </c>
      <c r="AB769" s="222">
        <f t="shared" si="362"/>
        <v>0</v>
      </c>
      <c r="AC769" s="222">
        <f t="shared" si="363"/>
        <v>0</v>
      </c>
      <c r="AD769" s="222">
        <f t="shared" si="364"/>
        <v>11.896000000000001</v>
      </c>
      <c r="AE769" s="222">
        <f t="shared" si="365"/>
        <v>0</v>
      </c>
      <c r="AF769" s="222">
        <f t="shared" si="348"/>
        <v>0</v>
      </c>
      <c r="AG769" s="222">
        <f t="shared" si="349"/>
        <v>0</v>
      </c>
      <c r="AH769" s="222">
        <f t="shared" si="350"/>
        <v>0</v>
      </c>
      <c r="AI769" s="222">
        <f t="shared" si="351"/>
        <v>0</v>
      </c>
      <c r="AJ769" s="222">
        <f t="shared" si="352"/>
        <v>11.896000000000001</v>
      </c>
      <c r="AK769" s="222">
        <f t="shared" si="353"/>
        <v>23.792000000000002</v>
      </c>
      <c r="AL769" s="5">
        <f t="shared" si="366"/>
        <v>0</v>
      </c>
      <c r="AM769" s="5">
        <f t="shared" si="367"/>
        <v>0</v>
      </c>
      <c r="AN769" s="5">
        <f t="shared" si="368"/>
        <v>0</v>
      </c>
      <c r="AO769" s="5">
        <f t="shared" si="369"/>
        <v>0</v>
      </c>
      <c r="AP769" s="5">
        <f t="shared" si="370"/>
        <v>11.896000000000001</v>
      </c>
      <c r="AQ769" s="221">
        <f t="shared" si="371"/>
        <v>11.896000000000001</v>
      </c>
      <c r="AR769" s="86"/>
    </row>
    <row r="770" spans="1:44" s="61" customFormat="1" ht="24.75" customHeight="1" x14ac:dyDescent="0.25">
      <c r="A770" s="14">
        <v>3186810371</v>
      </c>
      <c r="B770" s="25" t="s">
        <v>1286</v>
      </c>
      <c r="C770" s="14" t="s">
        <v>1287</v>
      </c>
      <c r="D770" s="14"/>
      <c r="E770" s="14">
        <v>400</v>
      </c>
      <c r="F770" s="14" t="s">
        <v>1824</v>
      </c>
      <c r="G770" s="27">
        <v>0</v>
      </c>
      <c r="H770" s="27">
        <v>0</v>
      </c>
      <c r="I770" s="27">
        <v>0</v>
      </c>
      <c r="J770" s="27">
        <v>0</v>
      </c>
      <c r="K770" s="27">
        <v>0.2</v>
      </c>
      <c r="L770" s="146">
        <v>0</v>
      </c>
      <c r="M770" s="27">
        <v>0</v>
      </c>
      <c r="N770" s="27">
        <v>0</v>
      </c>
      <c r="O770" s="27">
        <v>0</v>
      </c>
      <c r="P770" s="27">
        <v>0</v>
      </c>
      <c r="Q770" s="27">
        <v>0.2</v>
      </c>
      <c r="R770" s="158">
        <v>4</v>
      </c>
      <c r="S770" s="27">
        <v>0</v>
      </c>
      <c r="T770" s="27">
        <v>0</v>
      </c>
      <c r="U770" s="27">
        <v>0</v>
      </c>
      <c r="V770" s="27">
        <v>0</v>
      </c>
      <c r="W770" s="27">
        <v>0.2</v>
      </c>
      <c r="X770" s="158">
        <v>2</v>
      </c>
      <c r="Y770" s="229">
        <v>261.83999999999997</v>
      </c>
      <c r="Z770" s="222">
        <f t="shared" si="360"/>
        <v>0</v>
      </c>
      <c r="AA770" s="222">
        <f t="shared" si="361"/>
        <v>0</v>
      </c>
      <c r="AB770" s="222">
        <f t="shared" si="362"/>
        <v>0</v>
      </c>
      <c r="AC770" s="222">
        <f t="shared" si="363"/>
        <v>0</v>
      </c>
      <c r="AD770" s="222">
        <f t="shared" si="364"/>
        <v>52.367999999999995</v>
      </c>
      <c r="AE770" s="222">
        <f t="shared" si="365"/>
        <v>0</v>
      </c>
      <c r="AF770" s="222">
        <f t="shared" si="348"/>
        <v>0</v>
      </c>
      <c r="AG770" s="222">
        <f t="shared" si="349"/>
        <v>0</v>
      </c>
      <c r="AH770" s="222">
        <f t="shared" si="350"/>
        <v>0</v>
      </c>
      <c r="AI770" s="222">
        <f t="shared" si="351"/>
        <v>0</v>
      </c>
      <c r="AJ770" s="222">
        <f t="shared" si="352"/>
        <v>52.367999999999995</v>
      </c>
      <c r="AK770" s="222">
        <f t="shared" si="353"/>
        <v>1047.3599999999999</v>
      </c>
      <c r="AL770" s="5">
        <f t="shared" si="366"/>
        <v>0</v>
      </c>
      <c r="AM770" s="5">
        <f t="shared" si="367"/>
        <v>0</v>
      </c>
      <c r="AN770" s="5">
        <f t="shared" si="368"/>
        <v>0</v>
      </c>
      <c r="AO770" s="5">
        <f t="shared" si="369"/>
        <v>0</v>
      </c>
      <c r="AP770" s="5">
        <f t="shared" si="370"/>
        <v>52.367999999999995</v>
      </c>
      <c r="AQ770" s="221">
        <f t="shared" si="371"/>
        <v>523.67999999999995</v>
      </c>
      <c r="AR770" s="167"/>
    </row>
    <row r="771" spans="1:44" s="61" customFormat="1" ht="24.75" customHeight="1" x14ac:dyDescent="0.25">
      <c r="A771" s="14">
        <v>3186810765</v>
      </c>
      <c r="B771" s="25" t="s">
        <v>1220</v>
      </c>
      <c r="C771" s="14" t="s">
        <v>1288</v>
      </c>
      <c r="D771" s="14"/>
      <c r="E771" s="14"/>
      <c r="F771" s="14" t="s">
        <v>1824</v>
      </c>
      <c r="G771" s="27">
        <v>0</v>
      </c>
      <c r="H771" s="27">
        <v>0</v>
      </c>
      <c r="I771" s="27">
        <v>0</v>
      </c>
      <c r="J771" s="27">
        <v>0</v>
      </c>
      <c r="K771" s="27">
        <v>0.2</v>
      </c>
      <c r="L771" s="146">
        <v>0</v>
      </c>
      <c r="M771" s="27">
        <v>0</v>
      </c>
      <c r="N771" s="27">
        <v>0</v>
      </c>
      <c r="O771" s="27">
        <v>0</v>
      </c>
      <c r="P771" s="27">
        <v>0</v>
      </c>
      <c r="Q771" s="27">
        <v>0.2</v>
      </c>
      <c r="R771" s="158">
        <v>4</v>
      </c>
      <c r="S771" s="27">
        <v>0</v>
      </c>
      <c r="T771" s="27">
        <v>0</v>
      </c>
      <c r="U771" s="27">
        <v>0</v>
      </c>
      <c r="V771" s="27">
        <v>0</v>
      </c>
      <c r="W771" s="27">
        <v>0.2</v>
      </c>
      <c r="X771" s="158">
        <v>2</v>
      </c>
      <c r="Y771" s="229">
        <v>5439.17</v>
      </c>
      <c r="Z771" s="222">
        <f t="shared" si="360"/>
        <v>0</v>
      </c>
      <c r="AA771" s="222">
        <f t="shared" si="361"/>
        <v>0</v>
      </c>
      <c r="AB771" s="222">
        <f t="shared" si="362"/>
        <v>0</v>
      </c>
      <c r="AC771" s="222">
        <f t="shared" si="363"/>
        <v>0</v>
      </c>
      <c r="AD771" s="222">
        <f t="shared" si="364"/>
        <v>1087.8340000000001</v>
      </c>
      <c r="AE771" s="222">
        <f t="shared" si="365"/>
        <v>0</v>
      </c>
      <c r="AF771" s="222">
        <f t="shared" si="348"/>
        <v>0</v>
      </c>
      <c r="AG771" s="222">
        <f t="shared" si="349"/>
        <v>0</v>
      </c>
      <c r="AH771" s="222">
        <f t="shared" si="350"/>
        <v>0</v>
      </c>
      <c r="AI771" s="222">
        <f t="shared" si="351"/>
        <v>0</v>
      </c>
      <c r="AJ771" s="222">
        <f t="shared" si="352"/>
        <v>1087.8340000000001</v>
      </c>
      <c r="AK771" s="222">
        <f t="shared" si="353"/>
        <v>21756.68</v>
      </c>
      <c r="AL771" s="5">
        <f t="shared" si="366"/>
        <v>0</v>
      </c>
      <c r="AM771" s="5">
        <f t="shared" si="367"/>
        <v>0</v>
      </c>
      <c r="AN771" s="5">
        <f t="shared" si="368"/>
        <v>0</v>
      </c>
      <c r="AO771" s="5">
        <f t="shared" si="369"/>
        <v>0</v>
      </c>
      <c r="AP771" s="5">
        <f t="shared" si="370"/>
        <v>1087.8340000000001</v>
      </c>
      <c r="AQ771" s="221">
        <f t="shared" si="371"/>
        <v>10878.34</v>
      </c>
      <c r="AR771" s="167"/>
    </row>
    <row r="772" spans="1:44" s="61" customFormat="1" ht="24.75" customHeight="1" x14ac:dyDescent="0.25">
      <c r="A772" s="14">
        <v>3186810766</v>
      </c>
      <c r="B772" s="25" t="s">
        <v>1289</v>
      </c>
      <c r="C772" s="14" t="s">
        <v>1290</v>
      </c>
      <c r="D772" s="14"/>
      <c r="E772" s="14"/>
      <c r="F772" s="14" t="s">
        <v>1824</v>
      </c>
      <c r="G772" s="27">
        <v>0</v>
      </c>
      <c r="H772" s="27">
        <v>0</v>
      </c>
      <c r="I772" s="27">
        <v>0</v>
      </c>
      <c r="J772" s="27">
        <v>0</v>
      </c>
      <c r="K772" s="27">
        <v>0.2</v>
      </c>
      <c r="L772" s="146">
        <v>0</v>
      </c>
      <c r="M772" s="27">
        <v>0</v>
      </c>
      <c r="N772" s="27">
        <v>0</v>
      </c>
      <c r="O772" s="27">
        <v>0</v>
      </c>
      <c r="P772" s="27">
        <v>0</v>
      </c>
      <c r="Q772" s="27">
        <v>0.2</v>
      </c>
      <c r="R772" s="148">
        <v>0.2</v>
      </c>
      <c r="S772" s="27">
        <v>0</v>
      </c>
      <c r="T772" s="27">
        <v>0</v>
      </c>
      <c r="U772" s="27">
        <v>0</v>
      </c>
      <c r="V772" s="27">
        <v>0</v>
      </c>
      <c r="W772" s="27">
        <v>0.2</v>
      </c>
      <c r="X772" s="27">
        <v>0.2</v>
      </c>
      <c r="Y772" s="229">
        <v>595.84</v>
      </c>
      <c r="Z772" s="222">
        <f t="shared" si="360"/>
        <v>0</v>
      </c>
      <c r="AA772" s="222">
        <f t="shared" si="361"/>
        <v>0</v>
      </c>
      <c r="AB772" s="222">
        <f t="shared" si="362"/>
        <v>0</v>
      </c>
      <c r="AC772" s="222">
        <f t="shared" si="363"/>
        <v>0</v>
      </c>
      <c r="AD772" s="222">
        <f t="shared" si="364"/>
        <v>119.16800000000001</v>
      </c>
      <c r="AE772" s="222">
        <f t="shared" si="365"/>
        <v>0</v>
      </c>
      <c r="AF772" s="222">
        <f t="shared" si="348"/>
        <v>0</v>
      </c>
      <c r="AG772" s="222">
        <f t="shared" si="349"/>
        <v>0</v>
      </c>
      <c r="AH772" s="222">
        <f t="shared" si="350"/>
        <v>0</v>
      </c>
      <c r="AI772" s="222">
        <f t="shared" si="351"/>
        <v>0</v>
      </c>
      <c r="AJ772" s="222">
        <f t="shared" si="352"/>
        <v>119.16800000000001</v>
      </c>
      <c r="AK772" s="222">
        <f t="shared" si="353"/>
        <v>119.16800000000001</v>
      </c>
      <c r="AL772" s="5">
        <f t="shared" si="366"/>
        <v>0</v>
      </c>
      <c r="AM772" s="5">
        <f t="shared" si="367"/>
        <v>0</v>
      </c>
      <c r="AN772" s="5">
        <f t="shared" si="368"/>
        <v>0</v>
      </c>
      <c r="AO772" s="5">
        <f t="shared" si="369"/>
        <v>0</v>
      </c>
      <c r="AP772" s="5">
        <f t="shared" si="370"/>
        <v>119.16800000000001</v>
      </c>
      <c r="AQ772" s="221">
        <f t="shared" si="371"/>
        <v>119.16800000000001</v>
      </c>
      <c r="AR772" s="167"/>
    </row>
    <row r="773" spans="1:44" s="61" customFormat="1" ht="24.75" customHeight="1" x14ac:dyDescent="0.25">
      <c r="A773" s="14">
        <v>4273730009</v>
      </c>
      <c r="B773" s="25" t="s">
        <v>1291</v>
      </c>
      <c r="C773" s="14" t="s">
        <v>1292</v>
      </c>
      <c r="D773" s="14"/>
      <c r="E773" s="14"/>
      <c r="F773" s="14" t="s">
        <v>1824</v>
      </c>
      <c r="G773" s="21">
        <v>0</v>
      </c>
      <c r="H773" s="21">
        <v>0</v>
      </c>
      <c r="I773" s="21">
        <v>0.01</v>
      </c>
      <c r="J773" s="21">
        <v>0.1</v>
      </c>
      <c r="K773" s="21">
        <v>0.1</v>
      </c>
      <c r="L773" s="146">
        <v>0</v>
      </c>
      <c r="M773" s="21">
        <v>0</v>
      </c>
      <c r="N773" s="21">
        <v>0</v>
      </c>
      <c r="O773" s="21">
        <v>0.01</v>
      </c>
      <c r="P773" s="21">
        <v>0.1</v>
      </c>
      <c r="Q773" s="21">
        <v>0.1</v>
      </c>
      <c r="R773" s="146">
        <v>0.2</v>
      </c>
      <c r="S773" s="21">
        <v>0</v>
      </c>
      <c r="T773" s="21">
        <v>0</v>
      </c>
      <c r="U773" s="21">
        <v>0.01</v>
      </c>
      <c r="V773" s="21">
        <v>0.1</v>
      </c>
      <c r="W773" s="21">
        <v>0.1</v>
      </c>
      <c r="X773" s="21">
        <v>0.1</v>
      </c>
      <c r="Y773" s="229">
        <v>10970.39</v>
      </c>
      <c r="Z773" s="222">
        <f t="shared" si="360"/>
        <v>0</v>
      </c>
      <c r="AA773" s="222">
        <f t="shared" si="361"/>
        <v>0</v>
      </c>
      <c r="AB773" s="222">
        <f t="shared" si="362"/>
        <v>109.70389999999999</v>
      </c>
      <c r="AC773" s="222">
        <f t="shared" si="363"/>
        <v>1097.039</v>
      </c>
      <c r="AD773" s="222">
        <f t="shared" si="364"/>
        <v>1097.039</v>
      </c>
      <c r="AE773" s="222">
        <f t="shared" si="365"/>
        <v>0</v>
      </c>
      <c r="AF773" s="222">
        <f t="shared" si="348"/>
        <v>0</v>
      </c>
      <c r="AG773" s="222">
        <f t="shared" si="349"/>
        <v>0</v>
      </c>
      <c r="AH773" s="222">
        <f t="shared" si="350"/>
        <v>109.70389999999999</v>
      </c>
      <c r="AI773" s="222">
        <f t="shared" si="351"/>
        <v>1097.039</v>
      </c>
      <c r="AJ773" s="222">
        <f t="shared" si="352"/>
        <v>1097.039</v>
      </c>
      <c r="AK773" s="222">
        <f t="shared" si="353"/>
        <v>2194.078</v>
      </c>
      <c r="AL773" s="5">
        <f t="shared" si="366"/>
        <v>0</v>
      </c>
      <c r="AM773" s="5">
        <f t="shared" si="367"/>
        <v>0</v>
      </c>
      <c r="AN773" s="5">
        <f t="shared" si="368"/>
        <v>109.70389999999999</v>
      </c>
      <c r="AO773" s="5">
        <f t="shared" si="369"/>
        <v>1097.039</v>
      </c>
      <c r="AP773" s="5">
        <f t="shared" si="370"/>
        <v>1097.039</v>
      </c>
      <c r="AQ773" s="221">
        <f t="shared" si="371"/>
        <v>1097.039</v>
      </c>
      <c r="AR773" s="167"/>
    </row>
    <row r="774" spans="1:44" s="30" customFormat="1" ht="24.75" customHeight="1" x14ac:dyDescent="0.25">
      <c r="A774" s="24"/>
      <c r="B774" s="29" t="s">
        <v>957</v>
      </c>
      <c r="C774" s="29"/>
      <c r="D774" s="29"/>
      <c r="E774" s="29"/>
      <c r="F774" s="29"/>
      <c r="G774" s="29"/>
      <c r="H774" s="29"/>
      <c r="I774" s="29"/>
      <c r="J774" s="29"/>
      <c r="K774" s="29"/>
      <c r="L774" s="146"/>
      <c r="M774" s="29"/>
      <c r="N774" s="29"/>
      <c r="O774" s="29"/>
      <c r="P774" s="29"/>
      <c r="Q774" s="29"/>
      <c r="R774" s="105"/>
      <c r="S774" s="29"/>
      <c r="T774" s="29"/>
      <c r="U774" s="29"/>
      <c r="V774" s="29"/>
      <c r="W774" s="29"/>
      <c r="X774" s="105"/>
      <c r="Y774" s="234"/>
      <c r="Z774" s="222"/>
      <c r="AA774" s="222"/>
      <c r="AB774" s="222"/>
      <c r="AC774" s="222"/>
      <c r="AD774" s="222"/>
      <c r="AE774" s="222"/>
      <c r="AF774" s="222"/>
      <c r="AG774" s="222"/>
      <c r="AH774" s="222"/>
      <c r="AI774" s="222"/>
      <c r="AJ774" s="222"/>
      <c r="AK774" s="222"/>
      <c r="AL774" s="5"/>
      <c r="AM774" s="5"/>
      <c r="AN774" s="5"/>
      <c r="AO774" s="5"/>
      <c r="AP774" s="5"/>
      <c r="AQ774" s="221"/>
      <c r="AR774" s="168"/>
    </row>
    <row r="775" spans="1:44" s="22" customFormat="1" ht="24.75" customHeight="1" x14ac:dyDescent="0.25">
      <c r="A775" s="14">
        <v>3187170814</v>
      </c>
      <c r="B775" s="62" t="s">
        <v>2433</v>
      </c>
      <c r="C775" s="14" t="s">
        <v>899</v>
      </c>
      <c r="D775" s="14"/>
      <c r="E775" s="14"/>
      <c r="F775" s="14" t="s">
        <v>1824</v>
      </c>
      <c r="G775" s="135">
        <v>0</v>
      </c>
      <c r="H775" s="135">
        <v>0</v>
      </c>
      <c r="I775" s="135">
        <v>0</v>
      </c>
      <c r="J775" s="135">
        <v>0</v>
      </c>
      <c r="K775" s="135">
        <v>0.01</v>
      </c>
      <c r="L775" s="146">
        <v>0</v>
      </c>
      <c r="M775" s="27">
        <v>0</v>
      </c>
      <c r="N775" s="27">
        <v>0</v>
      </c>
      <c r="O775" s="27">
        <v>0</v>
      </c>
      <c r="P775" s="27">
        <v>0</v>
      </c>
      <c r="Q775" s="27">
        <v>5.0000000000000001E-3</v>
      </c>
      <c r="R775" s="158">
        <v>8.0000000000000002E-3</v>
      </c>
      <c r="S775" s="27">
        <v>0</v>
      </c>
      <c r="T775" s="27">
        <v>0</v>
      </c>
      <c r="U775" s="27">
        <v>0</v>
      </c>
      <c r="V775" s="27">
        <v>0</v>
      </c>
      <c r="W775" s="27">
        <v>2E-3</v>
      </c>
      <c r="X775" s="27">
        <v>2E-3</v>
      </c>
      <c r="Y775" s="229">
        <v>71742.149999999994</v>
      </c>
      <c r="Z775" s="222">
        <f>Y775*G775</f>
        <v>0</v>
      </c>
      <c r="AA775" s="222">
        <f>Y775*H775</f>
        <v>0</v>
      </c>
      <c r="AB775" s="222">
        <f>Y775*I775</f>
        <v>0</v>
      </c>
      <c r="AC775" s="222">
        <f>Y775*J775</f>
        <v>0</v>
      </c>
      <c r="AD775" s="222">
        <f>Y775*K775</f>
        <v>717.42149999999992</v>
      </c>
      <c r="AE775" s="222">
        <f>Y775*L775</f>
        <v>0</v>
      </c>
      <c r="AF775" s="222">
        <f>Y775*M775</f>
        <v>0</v>
      </c>
      <c r="AG775" s="222">
        <f>Y775*N775</f>
        <v>0</v>
      </c>
      <c r="AH775" s="222">
        <f>Y775*O775</f>
        <v>0</v>
      </c>
      <c r="AI775" s="222">
        <f>Y775*P775</f>
        <v>0</v>
      </c>
      <c r="AJ775" s="222">
        <f>Y775*Q775</f>
        <v>358.71074999999996</v>
      </c>
      <c r="AK775" s="222">
        <f>Y775*R775</f>
        <v>573.93719999999996</v>
      </c>
      <c r="AL775" s="5">
        <f>Y775*S775</f>
        <v>0</v>
      </c>
      <c r="AM775" s="5">
        <f>Y775*T775</f>
        <v>0</v>
      </c>
      <c r="AN775" s="5">
        <f>Y775*U775</f>
        <v>0</v>
      </c>
      <c r="AO775" s="5">
        <f>Y775*V775</f>
        <v>0</v>
      </c>
      <c r="AP775" s="5">
        <f>Y775*W775</f>
        <v>143.48429999999999</v>
      </c>
      <c r="AQ775" s="221">
        <f>Y775*X775</f>
        <v>143.48429999999999</v>
      </c>
      <c r="AR775" s="86"/>
    </row>
    <row r="776" spans="1:44" s="22" customFormat="1" ht="24.75" customHeight="1" x14ac:dyDescent="0.25">
      <c r="A776" s="14">
        <v>3187172676</v>
      </c>
      <c r="B776" s="62" t="s">
        <v>1294</v>
      </c>
      <c r="C776" s="14" t="s">
        <v>900</v>
      </c>
      <c r="D776" s="14"/>
      <c r="E776" s="14"/>
      <c r="F776" s="14" t="s">
        <v>1824</v>
      </c>
      <c r="G776" s="135">
        <v>0</v>
      </c>
      <c r="H776" s="135">
        <v>0</v>
      </c>
      <c r="I776" s="135">
        <v>0</v>
      </c>
      <c r="J776" s="135">
        <v>0</v>
      </c>
      <c r="K776" s="135">
        <v>0.01</v>
      </c>
      <c r="L776" s="146">
        <v>0</v>
      </c>
      <c r="M776" s="27">
        <v>0</v>
      </c>
      <c r="N776" s="27">
        <v>0</v>
      </c>
      <c r="O776" s="27">
        <v>0</v>
      </c>
      <c r="P776" s="27">
        <v>0</v>
      </c>
      <c r="Q776" s="27">
        <v>5.0000000000000001E-3</v>
      </c>
      <c r="R776" s="158">
        <v>7.4999999999999997E-3</v>
      </c>
      <c r="S776" s="27">
        <v>0</v>
      </c>
      <c r="T776" s="27">
        <v>0</v>
      </c>
      <c r="U776" s="27">
        <v>0</v>
      </c>
      <c r="V776" s="27">
        <v>0</v>
      </c>
      <c r="W776" s="27">
        <v>2E-3</v>
      </c>
      <c r="X776" s="27">
        <v>2E-3</v>
      </c>
      <c r="Y776" s="229">
        <v>71742.149999999994</v>
      </c>
      <c r="Z776" s="222">
        <f>Y776*G776</f>
        <v>0</v>
      </c>
      <c r="AA776" s="222">
        <f>Y776*H776</f>
        <v>0</v>
      </c>
      <c r="AB776" s="222">
        <f>Y776*I776</f>
        <v>0</v>
      </c>
      <c r="AC776" s="222">
        <f>Y776*J776</f>
        <v>0</v>
      </c>
      <c r="AD776" s="222">
        <f>Y776*K776</f>
        <v>717.42149999999992</v>
      </c>
      <c r="AE776" s="222">
        <f>Y776*L776</f>
        <v>0</v>
      </c>
      <c r="AF776" s="222">
        <f>Y776*M776</f>
        <v>0</v>
      </c>
      <c r="AG776" s="222">
        <f>Y776*N776</f>
        <v>0</v>
      </c>
      <c r="AH776" s="222">
        <f>Y776*O776</f>
        <v>0</v>
      </c>
      <c r="AI776" s="222">
        <f>Y776*P776</f>
        <v>0</v>
      </c>
      <c r="AJ776" s="222">
        <f>Y776*Q776</f>
        <v>358.71074999999996</v>
      </c>
      <c r="AK776" s="222">
        <f>Y776*R776</f>
        <v>538.06612499999994</v>
      </c>
      <c r="AL776" s="5">
        <f>Y776*S776</f>
        <v>0</v>
      </c>
      <c r="AM776" s="5">
        <f>Y776*T776</f>
        <v>0</v>
      </c>
      <c r="AN776" s="5">
        <f>Y776*U776</f>
        <v>0</v>
      </c>
      <c r="AO776" s="5">
        <f>Y776*V776</f>
        <v>0</v>
      </c>
      <c r="AP776" s="5">
        <f>Y776*W776</f>
        <v>143.48429999999999</v>
      </c>
      <c r="AQ776" s="221">
        <f>Y776*X776</f>
        <v>143.48429999999999</v>
      </c>
      <c r="AR776" s="86"/>
    </row>
    <row r="777" spans="1:44" s="22" customFormat="1" ht="24.75" customHeight="1" x14ac:dyDescent="0.25">
      <c r="A777" s="14">
        <v>3187170815</v>
      </c>
      <c r="B777" s="62" t="s">
        <v>1296</v>
      </c>
      <c r="C777" s="14" t="s">
        <v>903</v>
      </c>
      <c r="D777" s="14"/>
      <c r="E777" s="14"/>
      <c r="F777" s="14" t="s">
        <v>1824</v>
      </c>
      <c r="G777" s="21">
        <v>0</v>
      </c>
      <c r="H777" s="21">
        <v>0</v>
      </c>
      <c r="I777" s="21">
        <v>0</v>
      </c>
      <c r="J777" s="21">
        <v>0</v>
      </c>
      <c r="K777" s="21">
        <v>0</v>
      </c>
      <c r="L777" s="146">
        <v>0</v>
      </c>
      <c r="M777" s="21">
        <v>0</v>
      </c>
      <c r="N777" s="21">
        <v>0</v>
      </c>
      <c r="O777" s="21">
        <v>0</v>
      </c>
      <c r="P777" s="21">
        <v>0</v>
      </c>
      <c r="Q777" s="21">
        <v>0</v>
      </c>
      <c r="R777" s="158">
        <v>0.04</v>
      </c>
      <c r="S777" s="21">
        <v>0</v>
      </c>
      <c r="T777" s="21">
        <v>0</v>
      </c>
      <c r="U777" s="21">
        <v>0</v>
      </c>
      <c r="V777" s="21">
        <v>0</v>
      </c>
      <c r="W777" s="21">
        <v>0</v>
      </c>
      <c r="X777" s="158">
        <v>0.04</v>
      </c>
      <c r="Y777" s="229">
        <v>4273.07</v>
      </c>
      <c r="Z777" s="222">
        <f>Y777*G777</f>
        <v>0</v>
      </c>
      <c r="AA777" s="222">
        <f>Y777*H777</f>
        <v>0</v>
      </c>
      <c r="AB777" s="222">
        <f>Y777*I777</f>
        <v>0</v>
      </c>
      <c r="AC777" s="222">
        <f>Y777*J777</f>
        <v>0</v>
      </c>
      <c r="AD777" s="222">
        <f>Y777*K777</f>
        <v>0</v>
      </c>
      <c r="AE777" s="222">
        <f>Y777*L777</f>
        <v>0</v>
      </c>
      <c r="AF777" s="222">
        <f>Y777*M777</f>
        <v>0</v>
      </c>
      <c r="AG777" s="222">
        <f>Y777*N777</f>
        <v>0</v>
      </c>
      <c r="AH777" s="222">
        <f>Y777*O777</f>
        <v>0</v>
      </c>
      <c r="AI777" s="222">
        <f>Y777*P777</f>
        <v>0</v>
      </c>
      <c r="AJ777" s="222">
        <f>Y777*Q777</f>
        <v>0</v>
      </c>
      <c r="AK777" s="222">
        <f>Y777*R777</f>
        <v>170.9228</v>
      </c>
      <c r="AL777" s="5">
        <f>Y777*S777</f>
        <v>0</v>
      </c>
      <c r="AM777" s="5">
        <f>Y777*T777</f>
        <v>0</v>
      </c>
      <c r="AN777" s="5">
        <f>Y777*U777</f>
        <v>0</v>
      </c>
      <c r="AO777" s="5">
        <f>Y777*V777</f>
        <v>0</v>
      </c>
      <c r="AP777" s="5">
        <f>Y777*W777</f>
        <v>0</v>
      </c>
      <c r="AQ777" s="221">
        <f>Y777*X777</f>
        <v>170.9228</v>
      </c>
      <c r="AR777" s="86"/>
    </row>
    <row r="778" spans="1:44" s="22" customFormat="1" ht="24.75" customHeight="1" x14ac:dyDescent="0.25">
      <c r="A778" s="14">
        <v>3187170816</v>
      </c>
      <c r="B778" s="62" t="s">
        <v>1295</v>
      </c>
      <c r="C778" s="14" t="s">
        <v>902</v>
      </c>
      <c r="D778" s="14"/>
      <c r="E778" s="14"/>
      <c r="F778" s="14" t="s">
        <v>1824</v>
      </c>
      <c r="G778" s="21">
        <v>0</v>
      </c>
      <c r="H778" s="21">
        <v>0</v>
      </c>
      <c r="I778" s="21">
        <v>0</v>
      </c>
      <c r="J778" s="21">
        <v>0</v>
      </c>
      <c r="K778" s="21">
        <v>0</v>
      </c>
      <c r="L778" s="146">
        <v>0</v>
      </c>
      <c r="M778" s="21">
        <v>0</v>
      </c>
      <c r="N778" s="21">
        <v>0</v>
      </c>
      <c r="O778" s="21">
        <v>0</v>
      </c>
      <c r="P778" s="21">
        <v>0</v>
      </c>
      <c r="Q778" s="21">
        <v>0</v>
      </c>
      <c r="R778" s="158">
        <v>0.04</v>
      </c>
      <c r="S778" s="21">
        <v>0</v>
      </c>
      <c r="T778" s="21">
        <v>0</v>
      </c>
      <c r="U778" s="21">
        <v>0</v>
      </c>
      <c r="V778" s="21">
        <v>0</v>
      </c>
      <c r="W778" s="21">
        <v>0</v>
      </c>
      <c r="X778" s="158">
        <v>0.04</v>
      </c>
      <c r="Y778" s="229">
        <v>4273.07</v>
      </c>
      <c r="Z778" s="222">
        <f>Y778*G778</f>
        <v>0</v>
      </c>
      <c r="AA778" s="222">
        <f>Y778*H778</f>
        <v>0</v>
      </c>
      <c r="AB778" s="222">
        <f>Y778*I778</f>
        <v>0</v>
      </c>
      <c r="AC778" s="222">
        <f>Y778*J778</f>
        <v>0</v>
      </c>
      <c r="AD778" s="222">
        <f>Y778*K778</f>
        <v>0</v>
      </c>
      <c r="AE778" s="222">
        <f>Y778*L778</f>
        <v>0</v>
      </c>
      <c r="AF778" s="222">
        <f>Y778*M778</f>
        <v>0</v>
      </c>
      <c r="AG778" s="222">
        <f>Y778*N778</f>
        <v>0</v>
      </c>
      <c r="AH778" s="222">
        <f>Y778*O778</f>
        <v>0</v>
      </c>
      <c r="AI778" s="222">
        <f>Y778*P778</f>
        <v>0</v>
      </c>
      <c r="AJ778" s="222">
        <f>Y778*Q778</f>
        <v>0</v>
      </c>
      <c r="AK778" s="222">
        <f>Y778*R778</f>
        <v>170.9228</v>
      </c>
      <c r="AL778" s="5">
        <f>Y778*S778</f>
        <v>0</v>
      </c>
      <c r="AM778" s="5">
        <f>Y778*T778</f>
        <v>0</v>
      </c>
      <c r="AN778" s="5">
        <f>Y778*U778</f>
        <v>0</v>
      </c>
      <c r="AO778" s="5">
        <f>Y778*V778</f>
        <v>0</v>
      </c>
      <c r="AP778" s="5">
        <f>Y778*W778</f>
        <v>0</v>
      </c>
      <c r="AQ778" s="221">
        <f>Y778*X778</f>
        <v>170.9228</v>
      </c>
      <c r="AR778" s="86"/>
    </row>
    <row r="779" spans="1:44" s="22" customFormat="1" ht="24.75" customHeight="1" x14ac:dyDescent="0.25">
      <c r="A779" s="24">
        <v>3187171467</v>
      </c>
      <c r="B779" s="32" t="s">
        <v>1293</v>
      </c>
      <c r="C779" s="14" t="s">
        <v>901</v>
      </c>
      <c r="D779" s="14"/>
      <c r="E779" s="14"/>
      <c r="F779" s="14" t="s">
        <v>1824</v>
      </c>
      <c r="G779" s="135">
        <v>0</v>
      </c>
      <c r="H779" s="135">
        <v>0</v>
      </c>
      <c r="I779" s="135">
        <v>0</v>
      </c>
      <c r="J779" s="135">
        <v>0.06</v>
      </c>
      <c r="K779" s="135">
        <v>0.15</v>
      </c>
      <c r="L779" s="146">
        <v>0</v>
      </c>
      <c r="M779" s="27">
        <v>0</v>
      </c>
      <c r="N779" s="27">
        <v>0</v>
      </c>
      <c r="O779" s="27">
        <v>0</v>
      </c>
      <c r="P779" s="27">
        <v>0.06</v>
      </c>
      <c r="Q779" s="27">
        <v>6</v>
      </c>
      <c r="R779" s="148">
        <v>12</v>
      </c>
      <c r="S779" s="27">
        <v>0</v>
      </c>
      <c r="T779" s="27">
        <v>0</v>
      </c>
      <c r="U779" s="27">
        <v>0</v>
      </c>
      <c r="V779" s="27">
        <v>0.06</v>
      </c>
      <c r="W779" s="27">
        <v>6</v>
      </c>
      <c r="X779" s="148">
        <v>12</v>
      </c>
      <c r="Y779" s="229">
        <v>1975.64</v>
      </c>
      <c r="Z779" s="222">
        <f>Y779*G779</f>
        <v>0</v>
      </c>
      <c r="AA779" s="222">
        <f>Y779*H779</f>
        <v>0</v>
      </c>
      <c r="AB779" s="222">
        <f>Y779*I779</f>
        <v>0</v>
      </c>
      <c r="AC779" s="222">
        <f>Y779*J779</f>
        <v>118.5384</v>
      </c>
      <c r="AD779" s="222">
        <f>Y779*K779</f>
        <v>296.346</v>
      </c>
      <c r="AE779" s="222">
        <f>Y779*L779</f>
        <v>0</v>
      </c>
      <c r="AF779" s="222">
        <f>Y779*M779</f>
        <v>0</v>
      </c>
      <c r="AG779" s="222">
        <f>Y779*N779</f>
        <v>0</v>
      </c>
      <c r="AH779" s="222">
        <f>Y779*O779</f>
        <v>0</v>
      </c>
      <c r="AI779" s="222">
        <f>Y779*P779</f>
        <v>118.5384</v>
      </c>
      <c r="AJ779" s="222">
        <f>Y779*Q779</f>
        <v>11853.84</v>
      </c>
      <c r="AK779" s="222">
        <f>Y779*R779</f>
        <v>23707.68</v>
      </c>
      <c r="AL779" s="5">
        <f>Y779*S779</f>
        <v>0</v>
      </c>
      <c r="AM779" s="5">
        <f>Y779*T779</f>
        <v>0</v>
      </c>
      <c r="AN779" s="5">
        <f>Y779*U779</f>
        <v>0</v>
      </c>
      <c r="AO779" s="5">
        <f>Y779*V779</f>
        <v>118.5384</v>
      </c>
      <c r="AP779" s="5">
        <f>Y779*W779</f>
        <v>11853.84</v>
      </c>
      <c r="AQ779" s="221">
        <f>Y779*X779</f>
        <v>23707.68</v>
      </c>
      <c r="AR779" s="86"/>
    </row>
    <row r="780" spans="1:44" s="30" customFormat="1" ht="24.75" customHeight="1" x14ac:dyDescent="0.25">
      <c r="A780" s="51"/>
      <c r="B780" s="623" t="s">
        <v>959</v>
      </c>
      <c r="C780" s="625"/>
      <c r="D780" s="29"/>
      <c r="E780" s="29"/>
      <c r="F780" s="29"/>
      <c r="G780" s="21"/>
      <c r="H780" s="21"/>
      <c r="I780" s="21"/>
      <c r="J780" s="21"/>
      <c r="K780" s="29"/>
      <c r="L780" s="146"/>
      <c r="M780" s="29"/>
      <c r="N780" s="29"/>
      <c r="O780" s="29"/>
      <c r="P780" s="29"/>
      <c r="Q780" s="29"/>
      <c r="R780" s="105"/>
      <c r="S780" s="29"/>
      <c r="T780" s="29"/>
      <c r="U780" s="29"/>
      <c r="V780" s="29"/>
      <c r="W780" s="29"/>
      <c r="X780" s="105"/>
      <c r="Y780" s="229"/>
      <c r="Z780" s="222"/>
      <c r="AA780" s="222"/>
      <c r="AB780" s="222"/>
      <c r="AC780" s="222"/>
      <c r="AD780" s="222"/>
      <c r="AE780" s="222"/>
      <c r="AF780" s="222"/>
      <c r="AG780" s="222"/>
      <c r="AH780" s="222"/>
      <c r="AI780" s="222"/>
      <c r="AJ780" s="222"/>
      <c r="AK780" s="222"/>
      <c r="AL780" s="5"/>
      <c r="AM780" s="5"/>
      <c r="AN780" s="5"/>
      <c r="AO780" s="5"/>
      <c r="AP780" s="5"/>
      <c r="AQ780" s="221"/>
      <c r="AR780" s="168"/>
    </row>
    <row r="781" spans="1:44" s="30" customFormat="1" ht="24.75" customHeight="1" x14ac:dyDescent="0.25">
      <c r="A781" s="24">
        <v>3187171542</v>
      </c>
      <c r="B781" s="25" t="s">
        <v>2434</v>
      </c>
      <c r="C781" s="14" t="s">
        <v>962</v>
      </c>
      <c r="D781" s="14"/>
      <c r="E781" s="14"/>
      <c r="F781" s="14" t="s">
        <v>1824</v>
      </c>
      <c r="G781" s="135">
        <v>0</v>
      </c>
      <c r="H781" s="135">
        <v>0</v>
      </c>
      <c r="I781" s="135">
        <v>0.22</v>
      </c>
      <c r="J781" s="135">
        <v>0.92</v>
      </c>
      <c r="K781" s="135">
        <v>2.8</v>
      </c>
      <c r="L781" s="146">
        <v>0</v>
      </c>
      <c r="M781" s="27">
        <v>0</v>
      </c>
      <c r="N781" s="27">
        <v>0</v>
      </c>
      <c r="O781" s="28">
        <v>5.0000000000000001E-3</v>
      </c>
      <c r="P781" s="27">
        <v>0.03</v>
      </c>
      <c r="Q781" s="27">
        <v>0.5</v>
      </c>
      <c r="R781" s="148">
        <v>1</v>
      </c>
      <c r="S781" s="27">
        <v>0</v>
      </c>
      <c r="T781" s="27">
        <v>0</v>
      </c>
      <c r="U781" s="28">
        <v>0</v>
      </c>
      <c r="V781" s="28">
        <v>0</v>
      </c>
      <c r="W781" s="27">
        <v>0.01</v>
      </c>
      <c r="X781" s="27">
        <v>0.03</v>
      </c>
      <c r="Y781" s="229">
        <v>3050</v>
      </c>
      <c r="Z781" s="222">
        <f t="shared" si="360"/>
        <v>0</v>
      </c>
      <c r="AA781" s="222">
        <f t="shared" si="361"/>
        <v>0</v>
      </c>
      <c r="AB781" s="222">
        <f t="shared" si="362"/>
        <v>671</v>
      </c>
      <c r="AC781" s="222">
        <f t="shared" si="363"/>
        <v>2806</v>
      </c>
      <c r="AD781" s="222">
        <f t="shared" si="364"/>
        <v>8540</v>
      </c>
      <c r="AE781" s="222">
        <f t="shared" si="365"/>
        <v>0</v>
      </c>
      <c r="AF781" s="222">
        <f t="shared" ref="AF781:AF844" si="372">Y781*M781</f>
        <v>0</v>
      </c>
      <c r="AG781" s="222">
        <f t="shared" ref="AG781:AG844" si="373">Y781*N781</f>
        <v>0</v>
      </c>
      <c r="AH781" s="222">
        <f t="shared" ref="AH781:AH844" si="374">Y781*O781</f>
        <v>15.25</v>
      </c>
      <c r="AI781" s="222">
        <f t="shared" ref="AI781:AI844" si="375">Y781*P781</f>
        <v>91.5</v>
      </c>
      <c r="AJ781" s="222">
        <f t="shared" ref="AJ781:AJ844" si="376">Y781*Q781</f>
        <v>1525</v>
      </c>
      <c r="AK781" s="222">
        <f t="shared" ref="AK781:AK844" si="377">Y781*R781</f>
        <v>3050</v>
      </c>
      <c r="AL781" s="5">
        <f>Y781*S781</f>
        <v>0</v>
      </c>
      <c r="AM781" s="5">
        <f>Y781*T781</f>
        <v>0</v>
      </c>
      <c r="AN781" s="5">
        <f>Y781*U781</f>
        <v>0</v>
      </c>
      <c r="AO781" s="5">
        <f>Y781*V781</f>
        <v>0</v>
      </c>
      <c r="AP781" s="5">
        <f>Y781*W781</f>
        <v>30.5</v>
      </c>
      <c r="AQ781" s="221">
        <f>Y781*X781</f>
        <v>91.5</v>
      </c>
      <c r="AR781" s="168"/>
    </row>
    <row r="782" spans="1:44" s="22" customFormat="1" ht="24.75" customHeight="1" x14ac:dyDescent="0.25">
      <c r="A782" s="24">
        <v>3187170484</v>
      </c>
      <c r="B782" s="25" t="s">
        <v>1234</v>
      </c>
      <c r="C782" s="14" t="s">
        <v>1310</v>
      </c>
      <c r="D782" s="14"/>
      <c r="E782" s="14"/>
      <c r="F782" s="14" t="s">
        <v>1824</v>
      </c>
      <c r="G782" s="27">
        <v>0</v>
      </c>
      <c r="H782" s="27">
        <v>0</v>
      </c>
      <c r="I782" s="27">
        <v>0</v>
      </c>
      <c r="J782" s="27">
        <v>0</v>
      </c>
      <c r="K782" s="27">
        <v>0</v>
      </c>
      <c r="L782" s="27">
        <v>0</v>
      </c>
      <c r="M782" s="27">
        <v>0</v>
      </c>
      <c r="N782" s="27">
        <v>0</v>
      </c>
      <c r="O782" s="27">
        <v>0</v>
      </c>
      <c r="P782" s="27">
        <v>1</v>
      </c>
      <c r="Q782" s="27">
        <v>8</v>
      </c>
      <c r="R782" s="148">
        <v>8</v>
      </c>
      <c r="S782" s="27">
        <v>0</v>
      </c>
      <c r="T782" s="27">
        <v>0</v>
      </c>
      <c r="U782" s="27">
        <v>0</v>
      </c>
      <c r="V782" s="27">
        <v>1</v>
      </c>
      <c r="W782" s="27">
        <v>8</v>
      </c>
      <c r="X782" s="148">
        <v>8</v>
      </c>
      <c r="Y782" s="222">
        <v>0.31</v>
      </c>
      <c r="Z782" s="222">
        <f>Y782*G782</f>
        <v>0</v>
      </c>
      <c r="AA782" s="222">
        <f>Y782*H782</f>
        <v>0</v>
      </c>
      <c r="AB782" s="222">
        <f>Y782*I782</f>
        <v>0</v>
      </c>
      <c r="AC782" s="222">
        <f>Y782*J782</f>
        <v>0</v>
      </c>
      <c r="AD782" s="222">
        <f>Y782*K782</f>
        <v>0</v>
      </c>
      <c r="AE782" s="222">
        <f>Y782*L782</f>
        <v>0</v>
      </c>
      <c r="AF782" s="222">
        <f>Y782*M782</f>
        <v>0</v>
      </c>
      <c r="AG782" s="222">
        <f>Y782*N782</f>
        <v>0</v>
      </c>
      <c r="AH782" s="222">
        <f>Y782*O782</f>
        <v>0</v>
      </c>
      <c r="AI782" s="222">
        <f>Y782*P782</f>
        <v>0.31</v>
      </c>
      <c r="AJ782" s="222">
        <f>Y782*Q782</f>
        <v>2.48</v>
      </c>
      <c r="AK782" s="222">
        <f>Y782*R782</f>
        <v>2.48</v>
      </c>
      <c r="AL782" s="5">
        <f>Y782*S782</f>
        <v>0</v>
      </c>
      <c r="AM782" s="5">
        <f>Y782*T782</f>
        <v>0</v>
      </c>
      <c r="AN782" s="5">
        <f>Y782*U782</f>
        <v>0</v>
      </c>
      <c r="AO782" s="5">
        <f>Y782*V782</f>
        <v>0.31</v>
      </c>
      <c r="AP782" s="5">
        <f>Y782*W782</f>
        <v>2.48</v>
      </c>
      <c r="AQ782" s="221">
        <f>Y782*X782</f>
        <v>2.48</v>
      </c>
      <c r="AR782" s="86"/>
    </row>
    <row r="783" spans="1:44" s="22" customFormat="1" ht="24.75" customHeight="1" x14ac:dyDescent="0.25">
      <c r="A783" s="24">
        <v>3187171146</v>
      </c>
      <c r="B783" s="25" t="s">
        <v>1308</v>
      </c>
      <c r="C783" s="14" t="s">
        <v>892</v>
      </c>
      <c r="D783" s="14"/>
      <c r="E783" s="14"/>
      <c r="F783" s="14" t="s">
        <v>1824</v>
      </c>
      <c r="G783" s="135">
        <v>0</v>
      </c>
      <c r="H783" s="135">
        <v>0</v>
      </c>
      <c r="I783" s="135">
        <v>2.5000000000000001E-2</v>
      </c>
      <c r="J783" s="135">
        <v>0.09</v>
      </c>
      <c r="K783" s="135">
        <v>0.24</v>
      </c>
      <c r="L783" s="146">
        <v>0</v>
      </c>
      <c r="M783" s="27">
        <v>0</v>
      </c>
      <c r="N783" s="27">
        <v>0</v>
      </c>
      <c r="O783" s="27">
        <v>0</v>
      </c>
      <c r="P783" s="27">
        <v>0.09</v>
      </c>
      <c r="Q783" s="27">
        <v>0.2</v>
      </c>
      <c r="R783" s="148">
        <v>0.2</v>
      </c>
      <c r="S783" s="27">
        <v>0</v>
      </c>
      <c r="T783" s="27">
        <v>0</v>
      </c>
      <c r="U783" s="27">
        <v>0</v>
      </c>
      <c r="V783" s="27">
        <v>0.09</v>
      </c>
      <c r="W783" s="27">
        <v>0.1</v>
      </c>
      <c r="X783" s="148">
        <v>0.2</v>
      </c>
      <c r="Y783" s="222">
        <v>232.15</v>
      </c>
      <c r="Z783" s="222">
        <f>Y783*G783</f>
        <v>0</v>
      </c>
      <c r="AA783" s="222">
        <f>Y783*H783</f>
        <v>0</v>
      </c>
      <c r="AB783" s="222">
        <f>Y783*I783</f>
        <v>5.8037500000000009</v>
      </c>
      <c r="AC783" s="222">
        <f>Y783*J783</f>
        <v>20.8935</v>
      </c>
      <c r="AD783" s="222">
        <f>Y783*K783</f>
        <v>55.716000000000001</v>
      </c>
      <c r="AE783" s="222">
        <f>Y783*L783</f>
        <v>0</v>
      </c>
      <c r="AF783" s="222">
        <f>Y783*M783</f>
        <v>0</v>
      </c>
      <c r="AG783" s="222">
        <f>Y783*N783</f>
        <v>0</v>
      </c>
      <c r="AH783" s="222">
        <f>Y783*O783</f>
        <v>0</v>
      </c>
      <c r="AI783" s="222">
        <f>Y783*P783</f>
        <v>20.8935</v>
      </c>
      <c r="AJ783" s="222">
        <f>Y783*Q783</f>
        <v>46.430000000000007</v>
      </c>
      <c r="AK783" s="222">
        <f>Y783*R783</f>
        <v>46.430000000000007</v>
      </c>
      <c r="AL783" s="5">
        <f>Y783*S783</f>
        <v>0</v>
      </c>
      <c r="AM783" s="5">
        <f>Y783*T783</f>
        <v>0</v>
      </c>
      <c r="AN783" s="5">
        <f>Y783*U783</f>
        <v>0</v>
      </c>
      <c r="AO783" s="5">
        <f>Y783*V783</f>
        <v>20.8935</v>
      </c>
      <c r="AP783" s="5">
        <f>Y783*W783</f>
        <v>23.215000000000003</v>
      </c>
      <c r="AQ783" s="221">
        <f>Y783*X783</f>
        <v>46.430000000000007</v>
      </c>
      <c r="AR783" s="86"/>
    </row>
    <row r="784" spans="1:44" s="30" customFormat="1" ht="24.75" customHeight="1" x14ac:dyDescent="0.25">
      <c r="A784" s="24"/>
      <c r="B784" s="55" t="s">
        <v>960</v>
      </c>
      <c r="C784" s="14"/>
      <c r="D784" s="14"/>
      <c r="E784" s="14"/>
      <c r="F784" s="14"/>
      <c r="G784" s="135"/>
      <c r="H784" s="135"/>
      <c r="I784" s="135"/>
      <c r="J784" s="135"/>
      <c r="K784" s="135"/>
      <c r="L784" s="146"/>
      <c r="M784" s="27"/>
      <c r="N784" s="27"/>
      <c r="O784" s="28"/>
      <c r="P784" s="27"/>
      <c r="Q784" s="27"/>
      <c r="R784" s="148"/>
      <c r="S784" s="27"/>
      <c r="T784" s="27"/>
      <c r="U784" s="28"/>
      <c r="V784" s="27"/>
      <c r="W784" s="27"/>
      <c r="X784" s="27"/>
      <c r="Y784" s="229"/>
      <c r="Z784" s="222"/>
      <c r="AA784" s="222"/>
      <c r="AB784" s="222"/>
      <c r="AC784" s="222"/>
      <c r="AD784" s="222"/>
      <c r="AE784" s="222"/>
      <c r="AF784" s="222"/>
      <c r="AG784" s="222"/>
      <c r="AH784" s="222"/>
      <c r="AI784" s="222"/>
      <c r="AJ784" s="222"/>
      <c r="AK784" s="222"/>
      <c r="AL784" s="5"/>
      <c r="AM784" s="5"/>
      <c r="AN784" s="5"/>
      <c r="AO784" s="5"/>
      <c r="AP784" s="5"/>
      <c r="AQ784" s="221"/>
      <c r="AR784" s="168"/>
    </row>
    <row r="785" spans="1:44" s="30" customFormat="1" ht="24.75" customHeight="1" x14ac:dyDescent="0.25">
      <c r="A785" s="258">
        <v>3187172703</v>
      </c>
      <c r="B785" s="25" t="s">
        <v>221</v>
      </c>
      <c r="C785" s="14" t="s">
        <v>220</v>
      </c>
      <c r="D785" s="14"/>
      <c r="E785" s="14"/>
      <c r="F785" s="14" t="s">
        <v>1824</v>
      </c>
      <c r="G785" s="135">
        <v>0</v>
      </c>
      <c r="H785" s="135">
        <v>0</v>
      </c>
      <c r="I785" s="135">
        <v>0</v>
      </c>
      <c r="J785" s="135">
        <v>0</v>
      </c>
      <c r="K785" s="135">
        <v>0.05</v>
      </c>
      <c r="L785" s="146">
        <v>0</v>
      </c>
      <c r="M785" s="27">
        <v>0</v>
      </c>
      <c r="N785" s="27">
        <v>0</v>
      </c>
      <c r="O785" s="27">
        <v>0</v>
      </c>
      <c r="P785" s="27">
        <v>0</v>
      </c>
      <c r="Q785" s="27">
        <v>0.02</v>
      </c>
      <c r="R785" s="148">
        <v>0.03</v>
      </c>
      <c r="S785" s="27">
        <v>0</v>
      </c>
      <c r="T785" s="27">
        <v>0</v>
      </c>
      <c r="U785" s="27">
        <v>0</v>
      </c>
      <c r="V785" s="27">
        <v>0</v>
      </c>
      <c r="W785" s="27">
        <v>0.01</v>
      </c>
      <c r="X785" s="27">
        <v>0.01</v>
      </c>
      <c r="Y785" s="229">
        <f>265.07*39.3</f>
        <v>10417.250999999998</v>
      </c>
      <c r="Z785" s="222">
        <f>Y785*G785</f>
        <v>0</v>
      </c>
      <c r="AA785" s="222">
        <f>Y785*H785</f>
        <v>0</v>
      </c>
      <c r="AB785" s="222">
        <f>Y785*I785</f>
        <v>0</v>
      </c>
      <c r="AC785" s="222">
        <f>Y785*J785</f>
        <v>0</v>
      </c>
      <c r="AD785" s="222">
        <f>Y785*K785</f>
        <v>520.86254999999994</v>
      </c>
      <c r="AE785" s="222">
        <f>Y785*L785</f>
        <v>0</v>
      </c>
      <c r="AF785" s="222">
        <f>Y785*M785</f>
        <v>0</v>
      </c>
      <c r="AG785" s="222">
        <f>Y785*N785</f>
        <v>0</v>
      </c>
      <c r="AH785" s="222">
        <f>Y785*O785</f>
        <v>0</v>
      </c>
      <c r="AI785" s="222">
        <f>Y785*P785</f>
        <v>0</v>
      </c>
      <c r="AJ785" s="222">
        <f>Y785*Q785</f>
        <v>208.34501999999998</v>
      </c>
      <c r="AK785" s="222">
        <f>Y785*R785</f>
        <v>312.51752999999997</v>
      </c>
      <c r="AL785" s="5">
        <f t="shared" ref="AL785:AL793" si="378">Y785*S785</f>
        <v>0</v>
      </c>
      <c r="AM785" s="5">
        <f t="shared" ref="AM785:AM793" si="379">Y785*T785</f>
        <v>0</v>
      </c>
      <c r="AN785" s="5">
        <f t="shared" ref="AN785:AN793" si="380">Y785*U785</f>
        <v>0</v>
      </c>
      <c r="AO785" s="5">
        <f t="shared" ref="AO785:AO793" si="381">Y785*V785</f>
        <v>0</v>
      </c>
      <c r="AP785" s="5">
        <f t="shared" ref="AP785:AP793" si="382">Y785*W785</f>
        <v>104.17250999999999</v>
      </c>
      <c r="AQ785" s="221">
        <f t="shared" ref="AQ785:AQ793" si="383">Y785*X785</f>
        <v>104.17250999999999</v>
      </c>
      <c r="AR785" s="168"/>
    </row>
    <row r="786" spans="1:44" s="22" customFormat="1" ht="24.75" customHeight="1" x14ac:dyDescent="0.25">
      <c r="A786" s="24">
        <v>3187171071</v>
      </c>
      <c r="B786" s="25" t="s">
        <v>961</v>
      </c>
      <c r="C786" s="14" t="s">
        <v>898</v>
      </c>
      <c r="D786" s="14"/>
      <c r="E786" s="14"/>
      <c r="F786" s="14" t="s">
        <v>1824</v>
      </c>
      <c r="G786" s="135">
        <v>0</v>
      </c>
      <c r="H786" s="135">
        <v>0</v>
      </c>
      <c r="I786" s="135">
        <v>0</v>
      </c>
      <c r="J786" s="135">
        <v>0.12</v>
      </c>
      <c r="K786" s="135">
        <v>0.3</v>
      </c>
      <c r="L786" s="146">
        <v>0</v>
      </c>
      <c r="M786" s="27">
        <v>0</v>
      </c>
      <c r="N786" s="27">
        <v>0</v>
      </c>
      <c r="O786" s="27">
        <v>0</v>
      </c>
      <c r="P786" s="27">
        <v>0.12</v>
      </c>
      <c r="Q786" s="27">
        <v>0.2</v>
      </c>
      <c r="R786" s="148">
        <v>0.3</v>
      </c>
      <c r="S786" s="27">
        <v>0</v>
      </c>
      <c r="T786" s="27">
        <v>0</v>
      </c>
      <c r="U786" s="27">
        <v>0</v>
      </c>
      <c r="V786" s="27">
        <v>0.12</v>
      </c>
      <c r="W786" s="27">
        <v>0.2</v>
      </c>
      <c r="X786" s="27">
        <v>0.2</v>
      </c>
      <c r="Y786" s="229">
        <v>313.22000000000003</v>
      </c>
      <c r="Z786" s="222">
        <f>Y786*G786</f>
        <v>0</v>
      </c>
      <c r="AA786" s="222">
        <f>Y786*H786</f>
        <v>0</v>
      </c>
      <c r="AB786" s="222">
        <f>Y786*I786</f>
        <v>0</v>
      </c>
      <c r="AC786" s="222">
        <f>Y786*J786</f>
        <v>37.586400000000005</v>
      </c>
      <c r="AD786" s="222">
        <f>Y786*K786</f>
        <v>93.966000000000008</v>
      </c>
      <c r="AE786" s="222">
        <f>Y786*L786</f>
        <v>0</v>
      </c>
      <c r="AF786" s="222">
        <f>Y786*M786</f>
        <v>0</v>
      </c>
      <c r="AG786" s="222">
        <f>Y786*N786</f>
        <v>0</v>
      </c>
      <c r="AH786" s="222">
        <f>Y786*O786</f>
        <v>0</v>
      </c>
      <c r="AI786" s="222">
        <f>Y786*P786</f>
        <v>37.586400000000005</v>
      </c>
      <c r="AJ786" s="222">
        <f>Y786*Q786</f>
        <v>62.644000000000005</v>
      </c>
      <c r="AK786" s="222">
        <f>Y786*R786</f>
        <v>93.966000000000008</v>
      </c>
      <c r="AL786" s="5">
        <f t="shared" si="378"/>
        <v>0</v>
      </c>
      <c r="AM786" s="5">
        <f t="shared" si="379"/>
        <v>0</v>
      </c>
      <c r="AN786" s="5">
        <f t="shared" si="380"/>
        <v>0</v>
      </c>
      <c r="AO786" s="5">
        <f t="shared" si="381"/>
        <v>37.586400000000005</v>
      </c>
      <c r="AP786" s="5">
        <f t="shared" si="382"/>
        <v>62.644000000000005</v>
      </c>
      <c r="AQ786" s="221">
        <f t="shared" si="383"/>
        <v>62.644000000000005</v>
      </c>
      <c r="AR786" s="86"/>
    </row>
    <row r="787" spans="1:44" s="34" customFormat="1" ht="24.75" customHeight="1" x14ac:dyDescent="0.25">
      <c r="A787" s="24">
        <v>3187172271</v>
      </c>
      <c r="B787" s="32" t="s">
        <v>1297</v>
      </c>
      <c r="C787" s="33" t="s">
        <v>964</v>
      </c>
      <c r="D787" s="14"/>
      <c r="E787" s="14"/>
      <c r="F787" s="14" t="s">
        <v>1824</v>
      </c>
      <c r="G787" s="135">
        <v>0</v>
      </c>
      <c r="H787" s="135">
        <v>0</v>
      </c>
      <c r="I787" s="135">
        <v>0</v>
      </c>
      <c r="J787" s="135">
        <v>0.05</v>
      </c>
      <c r="K787" s="135">
        <v>0.2</v>
      </c>
      <c r="L787" s="146">
        <v>0</v>
      </c>
      <c r="M787" s="27">
        <v>0</v>
      </c>
      <c r="N787" s="27">
        <v>0</v>
      </c>
      <c r="O787" s="27">
        <v>0</v>
      </c>
      <c r="P787" s="27">
        <v>0.05</v>
      </c>
      <c r="Q787" s="27">
        <v>0.2</v>
      </c>
      <c r="R787" s="148">
        <v>2</v>
      </c>
      <c r="S787" s="27">
        <v>0</v>
      </c>
      <c r="T787" s="27">
        <v>0</v>
      </c>
      <c r="U787" s="27">
        <v>0</v>
      </c>
      <c r="V787" s="27">
        <v>0.05</v>
      </c>
      <c r="W787" s="27">
        <v>0.2</v>
      </c>
      <c r="X787" s="148">
        <v>2</v>
      </c>
      <c r="Y787" s="222">
        <v>76.260000000000005</v>
      </c>
      <c r="Z787" s="222">
        <f t="shared" si="360"/>
        <v>0</v>
      </c>
      <c r="AA787" s="222">
        <f t="shared" si="361"/>
        <v>0</v>
      </c>
      <c r="AB787" s="222">
        <f t="shared" si="362"/>
        <v>0</v>
      </c>
      <c r="AC787" s="222">
        <f t="shared" si="363"/>
        <v>3.8130000000000006</v>
      </c>
      <c r="AD787" s="222">
        <f t="shared" si="364"/>
        <v>15.252000000000002</v>
      </c>
      <c r="AE787" s="222">
        <f t="shared" si="365"/>
        <v>0</v>
      </c>
      <c r="AF787" s="222">
        <f t="shared" si="372"/>
        <v>0</v>
      </c>
      <c r="AG787" s="222">
        <f t="shared" si="373"/>
        <v>0</v>
      </c>
      <c r="AH787" s="222">
        <f t="shared" si="374"/>
        <v>0</v>
      </c>
      <c r="AI787" s="222">
        <f t="shared" si="375"/>
        <v>3.8130000000000006</v>
      </c>
      <c r="AJ787" s="222">
        <f t="shared" si="376"/>
        <v>15.252000000000002</v>
      </c>
      <c r="AK787" s="222">
        <f t="shared" si="377"/>
        <v>152.52000000000001</v>
      </c>
      <c r="AL787" s="5">
        <f t="shared" si="378"/>
        <v>0</v>
      </c>
      <c r="AM787" s="5">
        <f t="shared" si="379"/>
        <v>0</v>
      </c>
      <c r="AN787" s="5">
        <f t="shared" si="380"/>
        <v>0</v>
      </c>
      <c r="AO787" s="5">
        <f t="shared" si="381"/>
        <v>3.8130000000000006</v>
      </c>
      <c r="AP787" s="5">
        <f t="shared" si="382"/>
        <v>15.252000000000002</v>
      </c>
      <c r="AQ787" s="221">
        <f t="shared" si="383"/>
        <v>152.52000000000001</v>
      </c>
      <c r="AR787" s="169"/>
    </row>
    <row r="788" spans="1:44" s="22" customFormat="1" ht="24.75" customHeight="1" x14ac:dyDescent="0.25">
      <c r="A788" s="24" t="s">
        <v>968</v>
      </c>
      <c r="B788" s="268" t="s">
        <v>969</v>
      </c>
      <c r="C788" s="14" t="s">
        <v>967</v>
      </c>
      <c r="D788" s="352"/>
      <c r="E788" s="14"/>
      <c r="F788" s="14" t="s">
        <v>1824</v>
      </c>
      <c r="G788" s="135">
        <v>0</v>
      </c>
      <c r="H788" s="135">
        <v>0</v>
      </c>
      <c r="I788" s="135">
        <v>0</v>
      </c>
      <c r="J788" s="135">
        <v>0.4</v>
      </c>
      <c r="K788" s="135">
        <v>2.1</v>
      </c>
      <c r="L788" s="146">
        <v>0</v>
      </c>
      <c r="M788" s="135">
        <v>0</v>
      </c>
      <c r="N788" s="135">
        <v>0</v>
      </c>
      <c r="O788" s="135">
        <v>0</v>
      </c>
      <c r="P788" s="135">
        <v>0.4</v>
      </c>
      <c r="Q788" s="135">
        <v>2.1</v>
      </c>
      <c r="R788" s="146">
        <v>0</v>
      </c>
      <c r="S788" s="135">
        <v>0</v>
      </c>
      <c r="T788" s="135">
        <v>0</v>
      </c>
      <c r="U788" s="135">
        <v>0</v>
      </c>
      <c r="V788" s="135">
        <v>0.4</v>
      </c>
      <c r="W788" s="135">
        <v>2</v>
      </c>
      <c r="X788" s="146">
        <v>2</v>
      </c>
      <c r="Y788" s="222">
        <v>286.2</v>
      </c>
      <c r="Z788" s="222">
        <f>Y788*G788</f>
        <v>0</v>
      </c>
      <c r="AA788" s="222">
        <f>Y788*H788</f>
        <v>0</v>
      </c>
      <c r="AB788" s="222">
        <f>Y788*I788</f>
        <v>0</v>
      </c>
      <c r="AC788" s="222">
        <f>Y788*J788</f>
        <v>114.48</v>
      </c>
      <c r="AD788" s="222">
        <f>Y788*K788</f>
        <v>601.02</v>
      </c>
      <c r="AE788" s="222">
        <f>Y788*L788</f>
        <v>0</v>
      </c>
      <c r="AF788" s="222">
        <f>Y788*M788</f>
        <v>0</v>
      </c>
      <c r="AG788" s="222">
        <f>Y788*N788</f>
        <v>0</v>
      </c>
      <c r="AH788" s="222">
        <f>Y788*O788</f>
        <v>0</v>
      </c>
      <c r="AI788" s="222">
        <f>Y788*P788</f>
        <v>114.48</v>
      </c>
      <c r="AJ788" s="222">
        <f>Y788*Q788</f>
        <v>601.02</v>
      </c>
      <c r="AK788" s="222">
        <f>Y788*R788</f>
        <v>0</v>
      </c>
      <c r="AL788" s="5">
        <f t="shared" si="378"/>
        <v>0</v>
      </c>
      <c r="AM788" s="5">
        <f t="shared" si="379"/>
        <v>0</v>
      </c>
      <c r="AN788" s="5">
        <f t="shared" si="380"/>
        <v>0</v>
      </c>
      <c r="AO788" s="5">
        <f t="shared" si="381"/>
        <v>114.48</v>
      </c>
      <c r="AP788" s="5">
        <f t="shared" si="382"/>
        <v>572.4</v>
      </c>
      <c r="AQ788" s="221">
        <f t="shared" si="383"/>
        <v>572.4</v>
      </c>
      <c r="AR788" s="86"/>
    </row>
    <row r="789" spans="1:44" s="34" customFormat="1" ht="24.75" customHeight="1" x14ac:dyDescent="0.25">
      <c r="A789" s="24" t="s">
        <v>196</v>
      </c>
      <c r="B789" s="32" t="s">
        <v>195</v>
      </c>
      <c r="C789" s="33" t="s">
        <v>894</v>
      </c>
      <c r="D789" s="14"/>
      <c r="E789" s="14"/>
      <c r="F789" s="14" t="s">
        <v>1824</v>
      </c>
      <c r="G789" s="135">
        <v>0</v>
      </c>
      <c r="H789" s="135">
        <v>0</v>
      </c>
      <c r="I789" s="135">
        <v>0</v>
      </c>
      <c r="J789" s="135">
        <v>0.4</v>
      </c>
      <c r="K789" s="135">
        <v>2.1</v>
      </c>
      <c r="L789" s="146">
        <v>0</v>
      </c>
      <c r="M789" s="27">
        <v>0</v>
      </c>
      <c r="N789" s="27">
        <v>0</v>
      </c>
      <c r="O789" s="27">
        <v>0.1</v>
      </c>
      <c r="P789" s="28">
        <v>1</v>
      </c>
      <c r="Q789" s="28">
        <v>2</v>
      </c>
      <c r="R789" s="158">
        <v>2</v>
      </c>
      <c r="S789" s="27">
        <v>0</v>
      </c>
      <c r="T789" s="27">
        <v>0</v>
      </c>
      <c r="U789" s="27">
        <v>0.1</v>
      </c>
      <c r="V789" s="28">
        <v>1</v>
      </c>
      <c r="W789" s="28">
        <v>2</v>
      </c>
      <c r="X789" s="158">
        <v>2</v>
      </c>
      <c r="Y789" s="222">
        <v>1350</v>
      </c>
      <c r="Z789" s="222">
        <f>Y789*G789</f>
        <v>0</v>
      </c>
      <c r="AA789" s="222">
        <f>Y789*H789</f>
        <v>0</v>
      </c>
      <c r="AB789" s="222">
        <f>Y789*I789</f>
        <v>0</v>
      </c>
      <c r="AC789" s="222">
        <f>Y789*J789</f>
        <v>540</v>
      </c>
      <c r="AD789" s="222">
        <f>Y789*K789</f>
        <v>2835</v>
      </c>
      <c r="AE789" s="222">
        <f>Y789*L789</f>
        <v>0</v>
      </c>
      <c r="AF789" s="222">
        <f>Y789*M789</f>
        <v>0</v>
      </c>
      <c r="AG789" s="222">
        <f>Y789*N789</f>
        <v>0</v>
      </c>
      <c r="AH789" s="222">
        <f>Y789*O789</f>
        <v>135</v>
      </c>
      <c r="AI789" s="222">
        <f>Y789*P789</f>
        <v>1350</v>
      </c>
      <c r="AJ789" s="222">
        <f>Y789*Q789</f>
        <v>2700</v>
      </c>
      <c r="AK789" s="222">
        <f>Y789*R789</f>
        <v>2700</v>
      </c>
      <c r="AL789" s="5">
        <f t="shared" si="378"/>
        <v>0</v>
      </c>
      <c r="AM789" s="5">
        <f t="shared" si="379"/>
        <v>0</v>
      </c>
      <c r="AN789" s="5">
        <f t="shared" si="380"/>
        <v>135</v>
      </c>
      <c r="AO789" s="5">
        <f t="shared" si="381"/>
        <v>1350</v>
      </c>
      <c r="AP789" s="5">
        <f t="shared" si="382"/>
        <v>2700</v>
      </c>
      <c r="AQ789" s="221">
        <f t="shared" si="383"/>
        <v>2700</v>
      </c>
      <c r="AR789" s="169"/>
    </row>
    <row r="790" spans="1:44" s="34" customFormat="1" ht="24.75" customHeight="1" x14ac:dyDescent="0.25">
      <c r="A790" s="24">
        <v>3187172615</v>
      </c>
      <c r="B790" s="32" t="s">
        <v>963</v>
      </c>
      <c r="C790" s="33" t="s">
        <v>889</v>
      </c>
      <c r="D790" s="14"/>
      <c r="E790" s="14"/>
      <c r="F790" s="14" t="s">
        <v>1824</v>
      </c>
      <c r="G790" s="135">
        <v>0</v>
      </c>
      <c r="H790" s="135">
        <v>0</v>
      </c>
      <c r="I790" s="135">
        <v>0.01</v>
      </c>
      <c r="J790" s="135">
        <v>0.05</v>
      </c>
      <c r="K790" s="135">
        <v>0.15</v>
      </c>
      <c r="L790" s="146">
        <v>0</v>
      </c>
      <c r="M790" s="27">
        <v>0</v>
      </c>
      <c r="N790" s="27">
        <v>0</v>
      </c>
      <c r="O790" s="27">
        <v>0.01</v>
      </c>
      <c r="P790" s="27">
        <v>0.05</v>
      </c>
      <c r="Q790" s="27">
        <v>0.1</v>
      </c>
      <c r="R790" s="148">
        <v>0.15</v>
      </c>
      <c r="S790" s="27">
        <v>0</v>
      </c>
      <c r="T790" s="27">
        <v>0</v>
      </c>
      <c r="U790" s="27">
        <v>0.01</v>
      </c>
      <c r="V790" s="27">
        <v>0.02</v>
      </c>
      <c r="W790" s="27">
        <v>0.05</v>
      </c>
      <c r="X790" s="27">
        <v>0.05</v>
      </c>
      <c r="Y790" s="222">
        <f>113.4*39.3</f>
        <v>4456.62</v>
      </c>
      <c r="Z790" s="222">
        <f>Y790*G790</f>
        <v>0</v>
      </c>
      <c r="AA790" s="222">
        <f>Y790*H790</f>
        <v>0</v>
      </c>
      <c r="AB790" s="222">
        <f>Y790*I790</f>
        <v>44.566200000000002</v>
      </c>
      <c r="AC790" s="222">
        <f>Y790*J790</f>
        <v>222.83100000000002</v>
      </c>
      <c r="AD790" s="222">
        <f>Y790*K790</f>
        <v>668.49299999999994</v>
      </c>
      <c r="AE790" s="222">
        <f>Y790*L790</f>
        <v>0</v>
      </c>
      <c r="AF790" s="222">
        <f>Y790*M790</f>
        <v>0</v>
      </c>
      <c r="AG790" s="222">
        <f>Y790*N790</f>
        <v>0</v>
      </c>
      <c r="AH790" s="222">
        <f>Y790*O790</f>
        <v>44.566200000000002</v>
      </c>
      <c r="AI790" s="222">
        <f>Y790*P790</f>
        <v>222.83100000000002</v>
      </c>
      <c r="AJ790" s="222">
        <f>Y790*Q790</f>
        <v>445.66200000000003</v>
      </c>
      <c r="AK790" s="222">
        <f>Y790*R790</f>
        <v>668.49299999999994</v>
      </c>
      <c r="AL790" s="5">
        <f t="shared" si="378"/>
        <v>0</v>
      </c>
      <c r="AM790" s="5">
        <f t="shared" si="379"/>
        <v>0</v>
      </c>
      <c r="AN790" s="5">
        <f t="shared" si="380"/>
        <v>44.566200000000002</v>
      </c>
      <c r="AO790" s="5">
        <f t="shared" si="381"/>
        <v>89.132400000000004</v>
      </c>
      <c r="AP790" s="5">
        <f t="shared" si="382"/>
        <v>222.83100000000002</v>
      </c>
      <c r="AQ790" s="221">
        <f t="shared" si="383"/>
        <v>222.83100000000002</v>
      </c>
      <c r="AR790" s="169"/>
    </row>
    <row r="791" spans="1:44" s="61" customFormat="1" ht="24.75" customHeight="1" x14ac:dyDescent="0.25">
      <c r="A791" s="14"/>
      <c r="B791" s="268" t="s">
        <v>1204</v>
      </c>
      <c r="C791" s="267" t="s">
        <v>377</v>
      </c>
      <c r="D791" s="14"/>
      <c r="E791" s="14"/>
      <c r="F791" s="14" t="s">
        <v>1824</v>
      </c>
      <c r="G791" s="135">
        <v>0</v>
      </c>
      <c r="H791" s="135">
        <v>0</v>
      </c>
      <c r="I791" s="135">
        <v>1.8</v>
      </c>
      <c r="J791" s="135">
        <v>9.1</v>
      </c>
      <c r="K791" s="135">
        <v>24</v>
      </c>
      <c r="L791" s="146">
        <v>0</v>
      </c>
      <c r="M791" s="146">
        <v>0</v>
      </c>
      <c r="N791" s="146">
        <v>0</v>
      </c>
      <c r="O791" s="146">
        <v>0</v>
      </c>
      <c r="P791" s="146">
        <v>0</v>
      </c>
      <c r="Q791" s="146">
        <v>0</v>
      </c>
      <c r="R791" s="146">
        <v>0</v>
      </c>
      <c r="S791" s="146">
        <v>0</v>
      </c>
      <c r="T791" s="146">
        <v>0</v>
      </c>
      <c r="U791" s="146">
        <v>0</v>
      </c>
      <c r="V791" s="146">
        <v>0</v>
      </c>
      <c r="W791" s="146">
        <v>0</v>
      </c>
      <c r="X791" s="146">
        <v>0</v>
      </c>
      <c r="Y791" s="229">
        <v>15.76</v>
      </c>
      <c r="Z791" s="222">
        <f t="shared" si="360"/>
        <v>0</v>
      </c>
      <c r="AA791" s="222">
        <f t="shared" si="361"/>
        <v>0</v>
      </c>
      <c r="AB791" s="222">
        <f t="shared" si="362"/>
        <v>28.367999999999999</v>
      </c>
      <c r="AC791" s="222">
        <f t="shared" si="363"/>
        <v>143.416</v>
      </c>
      <c r="AD791" s="222">
        <f t="shared" si="364"/>
        <v>378.24</v>
      </c>
      <c r="AE791" s="222">
        <f t="shared" si="365"/>
        <v>0</v>
      </c>
      <c r="AF791" s="222">
        <f t="shared" si="372"/>
        <v>0</v>
      </c>
      <c r="AG791" s="222">
        <f t="shared" si="373"/>
        <v>0</v>
      </c>
      <c r="AH791" s="222">
        <f t="shared" si="374"/>
        <v>0</v>
      </c>
      <c r="AI791" s="222">
        <f t="shared" si="375"/>
        <v>0</v>
      </c>
      <c r="AJ791" s="222">
        <f t="shared" si="376"/>
        <v>0</v>
      </c>
      <c r="AK791" s="222">
        <f t="shared" si="377"/>
        <v>0</v>
      </c>
      <c r="AL791" s="5">
        <f t="shared" si="378"/>
        <v>0</v>
      </c>
      <c r="AM791" s="5">
        <f t="shared" si="379"/>
        <v>0</v>
      </c>
      <c r="AN791" s="5">
        <f t="shared" si="380"/>
        <v>0</v>
      </c>
      <c r="AO791" s="5">
        <f t="shared" si="381"/>
        <v>0</v>
      </c>
      <c r="AP791" s="5">
        <f t="shared" si="382"/>
        <v>0</v>
      </c>
      <c r="AQ791" s="221">
        <f t="shared" si="383"/>
        <v>0</v>
      </c>
      <c r="AR791" s="167"/>
    </row>
    <row r="792" spans="1:44" s="61" customFormat="1" ht="24.75" customHeight="1" x14ac:dyDescent="0.25">
      <c r="A792" s="14"/>
      <c r="B792" s="268" t="s">
        <v>378</v>
      </c>
      <c r="C792" s="267" t="s">
        <v>379</v>
      </c>
      <c r="D792" s="14"/>
      <c r="E792" s="14"/>
      <c r="F792" s="14" t="s">
        <v>1824</v>
      </c>
      <c r="G792" s="135">
        <v>0</v>
      </c>
      <c r="H792" s="135">
        <v>0</v>
      </c>
      <c r="I792" s="135">
        <v>0</v>
      </c>
      <c r="J792" s="135">
        <v>0.16</v>
      </c>
      <c r="K792" s="135">
        <v>0.5</v>
      </c>
      <c r="L792" s="146">
        <v>0</v>
      </c>
      <c r="M792" s="146">
        <v>0</v>
      </c>
      <c r="N792" s="146">
        <v>0</v>
      </c>
      <c r="O792" s="146">
        <v>0</v>
      </c>
      <c r="P792" s="146">
        <v>0</v>
      </c>
      <c r="Q792" s="146">
        <v>0</v>
      </c>
      <c r="R792" s="146">
        <v>0</v>
      </c>
      <c r="S792" s="146">
        <v>0</v>
      </c>
      <c r="T792" s="146">
        <v>0</v>
      </c>
      <c r="U792" s="146">
        <v>0</v>
      </c>
      <c r="V792" s="146">
        <v>0</v>
      </c>
      <c r="W792" s="146">
        <v>0</v>
      </c>
      <c r="X792" s="146">
        <v>0</v>
      </c>
      <c r="Y792" s="229">
        <v>367.81</v>
      </c>
      <c r="Z792" s="222">
        <f t="shared" si="360"/>
        <v>0</v>
      </c>
      <c r="AA792" s="222">
        <f t="shared" si="361"/>
        <v>0</v>
      </c>
      <c r="AB792" s="222">
        <f t="shared" si="362"/>
        <v>0</v>
      </c>
      <c r="AC792" s="222">
        <f t="shared" si="363"/>
        <v>58.849600000000002</v>
      </c>
      <c r="AD792" s="222">
        <f t="shared" si="364"/>
        <v>183.905</v>
      </c>
      <c r="AE792" s="222">
        <f t="shared" si="365"/>
        <v>0</v>
      </c>
      <c r="AF792" s="222">
        <f t="shared" si="372"/>
        <v>0</v>
      </c>
      <c r="AG792" s="222">
        <f t="shared" si="373"/>
        <v>0</v>
      </c>
      <c r="AH792" s="222">
        <f t="shared" si="374"/>
        <v>0</v>
      </c>
      <c r="AI792" s="222">
        <f t="shared" si="375"/>
        <v>0</v>
      </c>
      <c r="AJ792" s="222">
        <f t="shared" si="376"/>
        <v>0</v>
      </c>
      <c r="AK792" s="222">
        <f t="shared" si="377"/>
        <v>0</v>
      </c>
      <c r="AL792" s="5">
        <f t="shared" si="378"/>
        <v>0</v>
      </c>
      <c r="AM792" s="5">
        <f t="shared" si="379"/>
        <v>0</v>
      </c>
      <c r="AN792" s="5">
        <f t="shared" si="380"/>
        <v>0</v>
      </c>
      <c r="AO792" s="5">
        <f t="shared" si="381"/>
        <v>0</v>
      </c>
      <c r="AP792" s="5">
        <f t="shared" si="382"/>
        <v>0</v>
      </c>
      <c r="AQ792" s="221">
        <f t="shared" si="383"/>
        <v>0</v>
      </c>
      <c r="AR792" s="167"/>
    </row>
    <row r="793" spans="1:44" s="61" customFormat="1" ht="24.75" customHeight="1" x14ac:dyDescent="0.25">
      <c r="A793" s="14"/>
      <c r="B793" s="268" t="s">
        <v>380</v>
      </c>
      <c r="C793" s="267" t="s">
        <v>381</v>
      </c>
      <c r="D793" s="14"/>
      <c r="E793" s="14"/>
      <c r="F793" s="14" t="s">
        <v>1824</v>
      </c>
      <c r="G793" s="135">
        <v>0</v>
      </c>
      <c r="H793" s="135">
        <v>0</v>
      </c>
      <c r="I793" s="135">
        <v>0</v>
      </c>
      <c r="J793" s="135">
        <v>0.16</v>
      </c>
      <c r="K793" s="135">
        <v>0.5</v>
      </c>
      <c r="L793" s="146">
        <v>0</v>
      </c>
      <c r="M793" s="146">
        <v>0</v>
      </c>
      <c r="N793" s="146">
        <v>0</v>
      </c>
      <c r="O793" s="146">
        <v>0</v>
      </c>
      <c r="P793" s="146">
        <v>0</v>
      </c>
      <c r="Q793" s="146">
        <v>0</v>
      </c>
      <c r="R793" s="146">
        <v>0</v>
      </c>
      <c r="S793" s="146">
        <v>0</v>
      </c>
      <c r="T793" s="146">
        <v>0</v>
      </c>
      <c r="U793" s="146">
        <v>0</v>
      </c>
      <c r="V793" s="146">
        <v>0</v>
      </c>
      <c r="W793" s="146">
        <v>0</v>
      </c>
      <c r="X793" s="146">
        <v>0</v>
      </c>
      <c r="Y793" s="229">
        <v>547.89</v>
      </c>
      <c r="Z793" s="222">
        <f t="shared" si="360"/>
        <v>0</v>
      </c>
      <c r="AA793" s="222">
        <f t="shared" si="361"/>
        <v>0</v>
      </c>
      <c r="AB793" s="222">
        <f t="shared" si="362"/>
        <v>0</v>
      </c>
      <c r="AC793" s="222">
        <f t="shared" si="363"/>
        <v>87.662400000000005</v>
      </c>
      <c r="AD793" s="222">
        <f t="shared" si="364"/>
        <v>273.94499999999999</v>
      </c>
      <c r="AE793" s="222">
        <f t="shared" si="365"/>
        <v>0</v>
      </c>
      <c r="AF793" s="222">
        <f t="shared" si="372"/>
        <v>0</v>
      </c>
      <c r="AG793" s="222">
        <f t="shared" si="373"/>
        <v>0</v>
      </c>
      <c r="AH793" s="222">
        <f t="shared" si="374"/>
        <v>0</v>
      </c>
      <c r="AI793" s="222">
        <f t="shared" si="375"/>
        <v>0</v>
      </c>
      <c r="AJ793" s="222">
        <f t="shared" si="376"/>
        <v>0</v>
      </c>
      <c r="AK793" s="222">
        <f t="shared" si="377"/>
        <v>0</v>
      </c>
      <c r="AL793" s="5">
        <f t="shared" si="378"/>
        <v>0</v>
      </c>
      <c r="AM793" s="5">
        <f t="shared" si="379"/>
        <v>0</v>
      </c>
      <c r="AN793" s="5">
        <f t="shared" si="380"/>
        <v>0</v>
      </c>
      <c r="AO793" s="5">
        <f t="shared" si="381"/>
        <v>0</v>
      </c>
      <c r="AP793" s="5">
        <f t="shared" si="382"/>
        <v>0</v>
      </c>
      <c r="AQ793" s="221">
        <f t="shared" si="383"/>
        <v>0</v>
      </c>
      <c r="AR793" s="167"/>
    </row>
    <row r="794" spans="1:44" s="22" customFormat="1" ht="24.75" customHeight="1" x14ac:dyDescent="0.25">
      <c r="A794" s="24"/>
      <c r="B794" s="635" t="s">
        <v>958</v>
      </c>
      <c r="C794" s="636"/>
      <c r="D794" s="637"/>
      <c r="E794" s="14"/>
      <c r="F794" s="14"/>
      <c r="G794" s="135"/>
      <c r="H794" s="135"/>
      <c r="I794" s="135"/>
      <c r="J794" s="135"/>
      <c r="K794" s="135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222"/>
      <c r="Z794" s="222"/>
      <c r="AA794" s="222"/>
      <c r="AB794" s="222"/>
      <c r="AC794" s="222"/>
      <c r="AD794" s="222"/>
      <c r="AE794" s="222"/>
      <c r="AF794" s="222"/>
      <c r="AG794" s="222"/>
      <c r="AH794" s="222"/>
      <c r="AI794" s="222"/>
      <c r="AJ794" s="222"/>
      <c r="AK794" s="222"/>
      <c r="AL794" s="5"/>
      <c r="AM794" s="5"/>
      <c r="AN794" s="5"/>
      <c r="AO794" s="5"/>
      <c r="AP794" s="5"/>
      <c r="AQ794" s="221"/>
      <c r="AR794" s="86"/>
    </row>
    <row r="795" spans="1:44" s="22" customFormat="1" ht="24.75" customHeight="1" x14ac:dyDescent="0.25">
      <c r="A795" s="24">
        <v>3187172307</v>
      </c>
      <c r="B795" s="59" t="s">
        <v>1299</v>
      </c>
      <c r="C795" s="14" t="s">
        <v>895</v>
      </c>
      <c r="D795" s="14"/>
      <c r="E795" s="14"/>
      <c r="F795" s="14" t="s">
        <v>1824</v>
      </c>
      <c r="G795" s="135">
        <v>0</v>
      </c>
      <c r="H795" s="135">
        <v>0</v>
      </c>
      <c r="I795" s="135">
        <v>0</v>
      </c>
      <c r="J795" s="135">
        <v>7.0000000000000007E-2</v>
      </c>
      <c r="K795" s="135">
        <v>0.3</v>
      </c>
      <c r="L795" s="146">
        <v>0</v>
      </c>
      <c r="M795" s="27">
        <v>0</v>
      </c>
      <c r="N795" s="27">
        <v>0</v>
      </c>
      <c r="O795" s="27">
        <v>0</v>
      </c>
      <c r="P795" s="27">
        <v>7.0000000000000007E-2</v>
      </c>
      <c r="Q795" s="27">
        <v>1</v>
      </c>
      <c r="R795" s="148">
        <v>2</v>
      </c>
      <c r="S795" s="27">
        <v>0</v>
      </c>
      <c r="T795" s="27">
        <v>0</v>
      </c>
      <c r="U795" s="27">
        <v>0</v>
      </c>
      <c r="V795" s="27">
        <v>7.0000000000000007E-2</v>
      </c>
      <c r="W795" s="27">
        <v>1</v>
      </c>
      <c r="X795" s="148">
        <v>2</v>
      </c>
      <c r="Y795" s="229">
        <v>8085</v>
      </c>
      <c r="Z795" s="222">
        <f t="shared" ref="Z795:Z801" si="384">Y795*G795</f>
        <v>0</v>
      </c>
      <c r="AA795" s="222">
        <f t="shared" ref="AA795:AA801" si="385">Y795*H795</f>
        <v>0</v>
      </c>
      <c r="AB795" s="222">
        <f t="shared" ref="AB795:AB801" si="386">Y795*I795</f>
        <v>0</v>
      </c>
      <c r="AC795" s="222">
        <f t="shared" ref="AC795:AC801" si="387">Y795*J795</f>
        <v>565.95000000000005</v>
      </c>
      <c r="AD795" s="222">
        <f t="shared" ref="AD795:AD801" si="388">Y795*K795</f>
        <v>2425.5</v>
      </c>
      <c r="AE795" s="222">
        <f t="shared" ref="AE795:AE801" si="389">Y795*L795</f>
        <v>0</v>
      </c>
      <c r="AF795" s="222">
        <f t="shared" ref="AF795:AF801" si="390">Y795*M795</f>
        <v>0</v>
      </c>
      <c r="AG795" s="222">
        <f t="shared" ref="AG795:AG801" si="391">Y795*N795</f>
        <v>0</v>
      </c>
      <c r="AH795" s="222">
        <f t="shared" ref="AH795:AH801" si="392">Y795*O795</f>
        <v>0</v>
      </c>
      <c r="AI795" s="222">
        <f t="shared" ref="AI795:AI801" si="393">Y795*P795</f>
        <v>565.95000000000005</v>
      </c>
      <c r="AJ795" s="222">
        <f t="shared" ref="AJ795:AJ801" si="394">Y795*Q795</f>
        <v>8085</v>
      </c>
      <c r="AK795" s="222">
        <f t="shared" ref="AK795:AK801" si="395">Y795*R795</f>
        <v>16170</v>
      </c>
      <c r="AL795" s="5">
        <f t="shared" ref="AL795:AL801" si="396">Y795*S795</f>
        <v>0</v>
      </c>
      <c r="AM795" s="5">
        <f t="shared" ref="AM795:AM801" si="397">Y795*T795</f>
        <v>0</v>
      </c>
      <c r="AN795" s="5">
        <f t="shared" ref="AN795:AN801" si="398">Y795*U795</f>
        <v>0</v>
      </c>
      <c r="AO795" s="5">
        <f t="shared" ref="AO795:AO801" si="399">Y795*V795</f>
        <v>565.95000000000005</v>
      </c>
      <c r="AP795" s="5">
        <f t="shared" ref="AP795:AP801" si="400">Y795*W795</f>
        <v>8085</v>
      </c>
      <c r="AQ795" s="221">
        <f t="shared" ref="AQ795:AQ801" si="401">Y795*X795</f>
        <v>16170</v>
      </c>
      <c r="AR795" s="86"/>
    </row>
    <row r="796" spans="1:44" s="65" customFormat="1" ht="24.75" customHeight="1" x14ac:dyDescent="0.25">
      <c r="A796" s="63" t="s">
        <v>1300</v>
      </c>
      <c r="B796" s="59" t="s">
        <v>1301</v>
      </c>
      <c r="C796" s="60" t="s">
        <v>1302</v>
      </c>
      <c r="D796" s="17" t="s">
        <v>1303</v>
      </c>
      <c r="E796" s="60" t="s">
        <v>1304</v>
      </c>
      <c r="F796" s="60" t="s">
        <v>1824</v>
      </c>
      <c r="G796" s="31">
        <v>0</v>
      </c>
      <c r="H796" s="31">
        <v>0</v>
      </c>
      <c r="I796" s="31">
        <v>0</v>
      </c>
      <c r="J796" s="31">
        <v>0</v>
      </c>
      <c r="K796" s="31">
        <v>0</v>
      </c>
      <c r="L796" s="31">
        <v>0</v>
      </c>
      <c r="M796" s="31">
        <v>0</v>
      </c>
      <c r="N796" s="64">
        <v>0</v>
      </c>
      <c r="O796" s="31">
        <v>0</v>
      </c>
      <c r="P796" s="31">
        <v>0</v>
      </c>
      <c r="Q796" s="31">
        <v>8</v>
      </c>
      <c r="R796" s="151">
        <v>12</v>
      </c>
      <c r="S796" s="31">
        <v>0</v>
      </c>
      <c r="T796" s="64">
        <v>0</v>
      </c>
      <c r="U796" s="31">
        <v>0</v>
      </c>
      <c r="V796" s="31">
        <v>0</v>
      </c>
      <c r="W796" s="31">
        <v>8</v>
      </c>
      <c r="X796" s="151">
        <v>12</v>
      </c>
      <c r="Y796" s="229">
        <v>8991.42</v>
      </c>
      <c r="Z796" s="222">
        <f t="shared" si="384"/>
        <v>0</v>
      </c>
      <c r="AA796" s="222">
        <f t="shared" si="385"/>
        <v>0</v>
      </c>
      <c r="AB796" s="222">
        <f t="shared" si="386"/>
        <v>0</v>
      </c>
      <c r="AC796" s="222">
        <f t="shared" si="387"/>
        <v>0</v>
      </c>
      <c r="AD796" s="222">
        <f t="shared" si="388"/>
        <v>0</v>
      </c>
      <c r="AE796" s="222">
        <f t="shared" si="389"/>
        <v>0</v>
      </c>
      <c r="AF796" s="222">
        <f t="shared" si="390"/>
        <v>0</v>
      </c>
      <c r="AG796" s="222">
        <f t="shared" si="391"/>
        <v>0</v>
      </c>
      <c r="AH796" s="222">
        <f t="shared" si="392"/>
        <v>0</v>
      </c>
      <c r="AI796" s="222">
        <f t="shared" si="393"/>
        <v>0</v>
      </c>
      <c r="AJ796" s="222">
        <f t="shared" si="394"/>
        <v>71931.360000000001</v>
      </c>
      <c r="AK796" s="222">
        <f t="shared" si="395"/>
        <v>107897.04000000001</v>
      </c>
      <c r="AL796" s="5">
        <f t="shared" si="396"/>
        <v>0</v>
      </c>
      <c r="AM796" s="5">
        <f t="shared" si="397"/>
        <v>0</v>
      </c>
      <c r="AN796" s="5">
        <f t="shared" si="398"/>
        <v>0</v>
      </c>
      <c r="AO796" s="5">
        <f t="shared" si="399"/>
        <v>0</v>
      </c>
      <c r="AP796" s="5">
        <f t="shared" si="400"/>
        <v>71931.360000000001</v>
      </c>
      <c r="AQ796" s="221">
        <f t="shared" si="401"/>
        <v>107897.04000000001</v>
      </c>
      <c r="AR796" s="74"/>
    </row>
    <row r="797" spans="1:44" s="22" customFormat="1" ht="25.5" customHeight="1" x14ac:dyDescent="0.25">
      <c r="A797" s="24">
        <v>3187170057</v>
      </c>
      <c r="B797" s="25" t="s">
        <v>943</v>
      </c>
      <c r="C797" s="14" t="s">
        <v>965</v>
      </c>
      <c r="D797" s="14"/>
      <c r="E797" s="14"/>
      <c r="F797" s="14" t="s">
        <v>1824</v>
      </c>
      <c r="G797" s="27">
        <v>0</v>
      </c>
      <c r="H797" s="27">
        <v>0.1</v>
      </c>
      <c r="I797" s="27">
        <v>0.5</v>
      </c>
      <c r="J797" s="27">
        <v>2.2000000000000002</v>
      </c>
      <c r="K797" s="27">
        <v>6.4</v>
      </c>
      <c r="L797" s="146">
        <v>0</v>
      </c>
      <c r="M797" s="27">
        <v>0</v>
      </c>
      <c r="N797" s="27">
        <v>0.1</v>
      </c>
      <c r="O797" s="27">
        <v>0.5</v>
      </c>
      <c r="P797" s="27">
        <v>2.2000000000000002</v>
      </c>
      <c r="Q797" s="27">
        <v>6</v>
      </c>
      <c r="R797" s="148">
        <v>6.4</v>
      </c>
      <c r="S797" s="27">
        <v>0</v>
      </c>
      <c r="T797" s="27">
        <v>0.1</v>
      </c>
      <c r="U797" s="27">
        <v>0.5</v>
      </c>
      <c r="V797" s="27">
        <v>2.2000000000000002</v>
      </c>
      <c r="W797" s="27">
        <v>6</v>
      </c>
      <c r="X797" s="27">
        <v>6</v>
      </c>
      <c r="Y797" s="221">
        <v>103.12400000000001</v>
      </c>
      <c r="Z797" s="222">
        <f t="shared" si="384"/>
        <v>0</v>
      </c>
      <c r="AA797" s="222">
        <f t="shared" si="385"/>
        <v>10.312400000000002</v>
      </c>
      <c r="AB797" s="222">
        <f t="shared" si="386"/>
        <v>51.562000000000005</v>
      </c>
      <c r="AC797" s="222">
        <f t="shared" si="387"/>
        <v>226.87280000000004</v>
      </c>
      <c r="AD797" s="222">
        <f t="shared" si="388"/>
        <v>659.99360000000013</v>
      </c>
      <c r="AE797" s="222">
        <f t="shared" si="389"/>
        <v>0</v>
      </c>
      <c r="AF797" s="222">
        <f t="shared" si="390"/>
        <v>0</v>
      </c>
      <c r="AG797" s="222">
        <f t="shared" si="391"/>
        <v>10.312400000000002</v>
      </c>
      <c r="AH797" s="222">
        <f t="shared" si="392"/>
        <v>51.562000000000005</v>
      </c>
      <c r="AI797" s="222">
        <f t="shared" si="393"/>
        <v>226.87280000000004</v>
      </c>
      <c r="AJ797" s="222">
        <f t="shared" si="394"/>
        <v>618.74400000000003</v>
      </c>
      <c r="AK797" s="222">
        <f t="shared" si="395"/>
        <v>659.99360000000013</v>
      </c>
      <c r="AL797" s="5">
        <f t="shared" si="396"/>
        <v>0</v>
      </c>
      <c r="AM797" s="5">
        <f t="shared" si="397"/>
        <v>10.312400000000002</v>
      </c>
      <c r="AN797" s="5">
        <f t="shared" si="398"/>
        <v>51.562000000000005</v>
      </c>
      <c r="AO797" s="5">
        <f t="shared" si="399"/>
        <v>226.87280000000004</v>
      </c>
      <c r="AP797" s="5">
        <f t="shared" si="400"/>
        <v>618.74400000000003</v>
      </c>
      <c r="AQ797" s="221">
        <f t="shared" si="401"/>
        <v>618.74400000000003</v>
      </c>
      <c r="AR797" s="86"/>
    </row>
    <row r="798" spans="1:44" s="65" customFormat="1" ht="24.75" customHeight="1" x14ac:dyDescent="0.25">
      <c r="A798" s="63" t="s">
        <v>1305</v>
      </c>
      <c r="B798" s="59" t="s">
        <v>1306</v>
      </c>
      <c r="C798" s="60" t="s">
        <v>896</v>
      </c>
      <c r="D798" s="14"/>
      <c r="E798" s="60"/>
      <c r="F798" s="60" t="s">
        <v>1824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64">
        <v>0</v>
      </c>
      <c r="O798" s="31">
        <v>0</v>
      </c>
      <c r="P798" s="31">
        <v>0</v>
      </c>
      <c r="Q798" s="31">
        <v>0.01</v>
      </c>
      <c r="R798" s="151">
        <v>0.02</v>
      </c>
      <c r="S798" s="31">
        <v>0</v>
      </c>
      <c r="T798" s="64">
        <v>0</v>
      </c>
      <c r="U798" s="31">
        <v>0</v>
      </c>
      <c r="V798" s="31">
        <v>0</v>
      </c>
      <c r="W798" s="31">
        <v>0.01</v>
      </c>
      <c r="X798" s="31">
        <v>0.01</v>
      </c>
      <c r="Y798" s="229">
        <v>51172</v>
      </c>
      <c r="Z798" s="222">
        <f t="shared" si="384"/>
        <v>0</v>
      </c>
      <c r="AA798" s="222">
        <f t="shared" si="385"/>
        <v>0</v>
      </c>
      <c r="AB798" s="222">
        <f t="shared" si="386"/>
        <v>0</v>
      </c>
      <c r="AC798" s="222">
        <f t="shared" si="387"/>
        <v>0</v>
      </c>
      <c r="AD798" s="222">
        <f t="shared" si="388"/>
        <v>0</v>
      </c>
      <c r="AE798" s="222">
        <f t="shared" si="389"/>
        <v>0</v>
      </c>
      <c r="AF798" s="222">
        <f t="shared" si="390"/>
        <v>0</v>
      </c>
      <c r="AG798" s="222">
        <f t="shared" si="391"/>
        <v>0</v>
      </c>
      <c r="AH798" s="222">
        <f t="shared" si="392"/>
        <v>0</v>
      </c>
      <c r="AI798" s="222">
        <f t="shared" si="393"/>
        <v>0</v>
      </c>
      <c r="AJ798" s="222">
        <f t="shared" si="394"/>
        <v>511.72</v>
      </c>
      <c r="AK798" s="222">
        <f t="shared" si="395"/>
        <v>1023.44</v>
      </c>
      <c r="AL798" s="5">
        <f t="shared" si="396"/>
        <v>0</v>
      </c>
      <c r="AM798" s="5">
        <f t="shared" si="397"/>
        <v>0</v>
      </c>
      <c r="AN798" s="5">
        <f t="shared" si="398"/>
        <v>0</v>
      </c>
      <c r="AO798" s="5">
        <f t="shared" si="399"/>
        <v>0</v>
      </c>
      <c r="AP798" s="5">
        <f t="shared" si="400"/>
        <v>511.72</v>
      </c>
      <c r="AQ798" s="221">
        <f t="shared" si="401"/>
        <v>511.72</v>
      </c>
      <c r="AR798" s="74"/>
    </row>
    <row r="799" spans="1:44" s="22" customFormat="1" ht="24.75" customHeight="1" x14ac:dyDescent="0.25">
      <c r="A799" s="14">
        <v>3187173733</v>
      </c>
      <c r="B799" s="62" t="s">
        <v>1170</v>
      </c>
      <c r="C799" s="14" t="s">
        <v>897</v>
      </c>
      <c r="D799" s="14"/>
      <c r="E799" s="14"/>
      <c r="F799" s="14" t="s">
        <v>1824</v>
      </c>
      <c r="G799" s="21">
        <v>0</v>
      </c>
      <c r="H799" s="21">
        <v>0</v>
      </c>
      <c r="I799" s="21">
        <v>0</v>
      </c>
      <c r="J799" s="21">
        <v>0</v>
      </c>
      <c r="K799" s="21">
        <v>0</v>
      </c>
      <c r="L799" s="21">
        <v>0</v>
      </c>
      <c r="M799" s="21">
        <v>0</v>
      </c>
      <c r="N799" s="21">
        <v>0</v>
      </c>
      <c r="O799" s="21">
        <v>0</v>
      </c>
      <c r="P799" s="21">
        <v>0</v>
      </c>
      <c r="Q799" s="21">
        <v>0</v>
      </c>
      <c r="R799" s="158">
        <v>0.08</v>
      </c>
      <c r="S799" s="21">
        <v>0</v>
      </c>
      <c r="T799" s="21">
        <v>0</v>
      </c>
      <c r="U799" s="21">
        <v>0</v>
      </c>
      <c r="V799" s="21">
        <v>0</v>
      </c>
      <c r="W799" s="21">
        <v>0</v>
      </c>
      <c r="X799" s="158">
        <v>0.01</v>
      </c>
      <c r="Y799" s="239">
        <v>48765.93</v>
      </c>
      <c r="Z799" s="222">
        <f t="shared" si="384"/>
        <v>0</v>
      </c>
      <c r="AA799" s="222">
        <f t="shared" si="385"/>
        <v>0</v>
      </c>
      <c r="AB799" s="222">
        <f t="shared" si="386"/>
        <v>0</v>
      </c>
      <c r="AC799" s="222">
        <f t="shared" si="387"/>
        <v>0</v>
      </c>
      <c r="AD799" s="222">
        <f t="shared" si="388"/>
        <v>0</v>
      </c>
      <c r="AE799" s="222">
        <f t="shared" si="389"/>
        <v>0</v>
      </c>
      <c r="AF799" s="222">
        <f t="shared" si="390"/>
        <v>0</v>
      </c>
      <c r="AG799" s="222">
        <f t="shared" si="391"/>
        <v>0</v>
      </c>
      <c r="AH799" s="222">
        <f t="shared" si="392"/>
        <v>0</v>
      </c>
      <c r="AI799" s="222">
        <f t="shared" si="393"/>
        <v>0</v>
      </c>
      <c r="AJ799" s="222">
        <f t="shared" si="394"/>
        <v>0</v>
      </c>
      <c r="AK799" s="222">
        <f t="shared" si="395"/>
        <v>3901.2744000000002</v>
      </c>
      <c r="AL799" s="5">
        <f t="shared" si="396"/>
        <v>0</v>
      </c>
      <c r="AM799" s="5">
        <f t="shared" si="397"/>
        <v>0</v>
      </c>
      <c r="AN799" s="5">
        <f t="shared" si="398"/>
        <v>0</v>
      </c>
      <c r="AO799" s="5">
        <f t="shared" si="399"/>
        <v>0</v>
      </c>
      <c r="AP799" s="5">
        <f t="shared" si="400"/>
        <v>0</v>
      </c>
      <c r="AQ799" s="221">
        <f t="shared" si="401"/>
        <v>487.65930000000003</v>
      </c>
      <c r="AR799" s="86"/>
    </row>
    <row r="800" spans="1:44" s="22" customFormat="1" ht="36" customHeight="1" x14ac:dyDescent="0.25">
      <c r="A800" s="14"/>
      <c r="B800" s="268" t="s">
        <v>382</v>
      </c>
      <c r="C800" s="267" t="s">
        <v>384</v>
      </c>
      <c r="D800" s="14"/>
      <c r="E800" s="14"/>
      <c r="F800" s="14" t="s">
        <v>1824</v>
      </c>
      <c r="G800" s="135">
        <v>0</v>
      </c>
      <c r="H800" s="135">
        <v>0</v>
      </c>
      <c r="I800" s="135">
        <v>0</v>
      </c>
      <c r="J800" s="135">
        <v>7.0000000000000007E-2</v>
      </c>
      <c r="K800" s="135">
        <v>0.3</v>
      </c>
      <c r="L800" s="146">
        <v>0</v>
      </c>
      <c r="M800" s="146">
        <v>0</v>
      </c>
      <c r="N800" s="146">
        <v>0</v>
      </c>
      <c r="O800" s="146">
        <v>0</v>
      </c>
      <c r="P800" s="146">
        <v>0</v>
      </c>
      <c r="Q800" s="146">
        <v>0</v>
      </c>
      <c r="R800" s="146">
        <v>0</v>
      </c>
      <c r="S800" s="146">
        <v>0</v>
      </c>
      <c r="T800" s="146">
        <v>0</v>
      </c>
      <c r="U800" s="146">
        <v>0</v>
      </c>
      <c r="V800" s="146">
        <v>0</v>
      </c>
      <c r="W800" s="146">
        <v>0</v>
      </c>
      <c r="X800" s="146">
        <v>0</v>
      </c>
      <c r="Y800" s="239">
        <v>4386.72</v>
      </c>
      <c r="Z800" s="222">
        <f t="shared" si="384"/>
        <v>0</v>
      </c>
      <c r="AA800" s="222">
        <f t="shared" si="385"/>
        <v>0</v>
      </c>
      <c r="AB800" s="222">
        <f t="shared" si="386"/>
        <v>0</v>
      </c>
      <c r="AC800" s="222">
        <f t="shared" si="387"/>
        <v>307.07040000000006</v>
      </c>
      <c r="AD800" s="222">
        <f t="shared" si="388"/>
        <v>1316.0160000000001</v>
      </c>
      <c r="AE800" s="222">
        <f t="shared" si="389"/>
        <v>0</v>
      </c>
      <c r="AF800" s="222">
        <f t="shared" si="390"/>
        <v>0</v>
      </c>
      <c r="AG800" s="222">
        <f t="shared" si="391"/>
        <v>0</v>
      </c>
      <c r="AH800" s="222">
        <f t="shared" si="392"/>
        <v>0</v>
      </c>
      <c r="AI800" s="222">
        <f t="shared" si="393"/>
        <v>0</v>
      </c>
      <c r="AJ800" s="222">
        <f t="shared" si="394"/>
        <v>0</v>
      </c>
      <c r="AK800" s="222">
        <f t="shared" si="395"/>
        <v>0</v>
      </c>
      <c r="AL800" s="5">
        <f t="shared" si="396"/>
        <v>0</v>
      </c>
      <c r="AM800" s="5">
        <f t="shared" si="397"/>
        <v>0</v>
      </c>
      <c r="AN800" s="5">
        <f t="shared" si="398"/>
        <v>0</v>
      </c>
      <c r="AO800" s="5">
        <f t="shared" si="399"/>
        <v>0</v>
      </c>
      <c r="AP800" s="5">
        <f t="shared" si="400"/>
        <v>0</v>
      </c>
      <c r="AQ800" s="221">
        <f t="shared" si="401"/>
        <v>0</v>
      </c>
      <c r="AR800" s="86"/>
    </row>
    <row r="801" spans="1:44" s="22" customFormat="1" ht="24.75" customHeight="1" x14ac:dyDescent="0.25">
      <c r="A801" s="14"/>
      <c r="B801" s="268" t="s">
        <v>383</v>
      </c>
      <c r="C801" s="267" t="s">
        <v>385</v>
      </c>
      <c r="D801" s="14"/>
      <c r="E801" s="14"/>
      <c r="F801" s="14" t="s">
        <v>1824</v>
      </c>
      <c r="G801" s="135">
        <v>0</v>
      </c>
      <c r="H801" s="135">
        <v>0</v>
      </c>
      <c r="I801" s="135">
        <v>0</v>
      </c>
      <c r="J801" s="135">
        <v>3.0000000000000001E-3</v>
      </c>
      <c r="K801" s="135">
        <v>0.01</v>
      </c>
      <c r="L801" s="146">
        <v>0</v>
      </c>
      <c r="M801" s="146">
        <v>0</v>
      </c>
      <c r="N801" s="146">
        <v>0</v>
      </c>
      <c r="O801" s="146">
        <v>0</v>
      </c>
      <c r="P801" s="146">
        <v>0</v>
      </c>
      <c r="Q801" s="146">
        <v>0</v>
      </c>
      <c r="R801" s="146">
        <v>0</v>
      </c>
      <c r="S801" s="146">
        <v>0</v>
      </c>
      <c r="T801" s="146">
        <v>0</v>
      </c>
      <c r="U801" s="146">
        <v>0</v>
      </c>
      <c r="V801" s="146">
        <v>0</v>
      </c>
      <c r="W801" s="146">
        <v>0</v>
      </c>
      <c r="X801" s="146">
        <v>0</v>
      </c>
      <c r="Y801" s="239">
        <v>234000</v>
      </c>
      <c r="Z801" s="222">
        <f t="shared" si="384"/>
        <v>0</v>
      </c>
      <c r="AA801" s="222">
        <f t="shared" si="385"/>
        <v>0</v>
      </c>
      <c r="AB801" s="222">
        <f t="shared" si="386"/>
        <v>0</v>
      </c>
      <c r="AC801" s="222">
        <f t="shared" si="387"/>
        <v>702</v>
      </c>
      <c r="AD801" s="222">
        <f t="shared" si="388"/>
        <v>2340</v>
      </c>
      <c r="AE801" s="222">
        <f t="shared" si="389"/>
        <v>0</v>
      </c>
      <c r="AF801" s="222">
        <f t="shared" si="390"/>
        <v>0</v>
      </c>
      <c r="AG801" s="222">
        <f t="shared" si="391"/>
        <v>0</v>
      </c>
      <c r="AH801" s="222">
        <f t="shared" si="392"/>
        <v>0</v>
      </c>
      <c r="AI801" s="222">
        <f t="shared" si="393"/>
        <v>0</v>
      </c>
      <c r="AJ801" s="222">
        <f t="shared" si="394"/>
        <v>0</v>
      </c>
      <c r="AK801" s="222">
        <f t="shared" si="395"/>
        <v>0</v>
      </c>
      <c r="AL801" s="5">
        <f t="shared" si="396"/>
        <v>0</v>
      </c>
      <c r="AM801" s="5">
        <f t="shared" si="397"/>
        <v>0</v>
      </c>
      <c r="AN801" s="5">
        <f t="shared" si="398"/>
        <v>0</v>
      </c>
      <c r="AO801" s="5">
        <f t="shared" si="399"/>
        <v>0</v>
      </c>
      <c r="AP801" s="5">
        <f t="shared" si="400"/>
        <v>0</v>
      </c>
      <c r="AQ801" s="221">
        <f t="shared" si="401"/>
        <v>0</v>
      </c>
      <c r="AR801" s="86"/>
    </row>
    <row r="802" spans="1:44" s="30" customFormat="1" ht="24.75" customHeight="1" x14ac:dyDescent="0.25">
      <c r="A802" s="24"/>
      <c r="B802" s="29" t="s">
        <v>1311</v>
      </c>
      <c r="C802" s="29"/>
      <c r="D802" s="29"/>
      <c r="E802" s="29"/>
      <c r="F802" s="29"/>
      <c r="G802" s="29"/>
      <c r="H802" s="29"/>
      <c r="I802" s="29"/>
      <c r="J802" s="29"/>
      <c r="K802" s="29"/>
      <c r="L802" s="146"/>
      <c r="M802" s="29"/>
      <c r="N802" s="29"/>
      <c r="O802" s="29"/>
      <c r="P802" s="29"/>
      <c r="Q802" s="29"/>
      <c r="R802" s="105"/>
      <c r="S802" s="29"/>
      <c r="T802" s="29"/>
      <c r="U802" s="29"/>
      <c r="V802" s="29"/>
      <c r="W802" s="29"/>
      <c r="X802" s="105"/>
      <c r="Y802" s="234"/>
      <c r="Z802" s="222">
        <f t="shared" si="360"/>
        <v>0</v>
      </c>
      <c r="AA802" s="222">
        <f t="shared" si="361"/>
        <v>0</v>
      </c>
      <c r="AB802" s="222">
        <f t="shared" si="362"/>
        <v>0</v>
      </c>
      <c r="AC802" s="222">
        <f t="shared" si="363"/>
        <v>0</v>
      </c>
      <c r="AD802" s="222">
        <f t="shared" si="364"/>
        <v>0</v>
      </c>
      <c r="AE802" s="222">
        <f t="shared" si="365"/>
        <v>0</v>
      </c>
      <c r="AF802" s="222">
        <f t="shared" si="372"/>
        <v>0</v>
      </c>
      <c r="AG802" s="222">
        <f t="shared" si="373"/>
        <v>0</v>
      </c>
      <c r="AH802" s="222">
        <f t="shared" si="374"/>
        <v>0</v>
      </c>
      <c r="AI802" s="222">
        <f t="shared" si="375"/>
        <v>0</v>
      </c>
      <c r="AJ802" s="222">
        <f t="shared" si="376"/>
        <v>0</v>
      </c>
      <c r="AK802" s="222">
        <f t="shared" si="377"/>
        <v>0</v>
      </c>
      <c r="AL802" s="5"/>
      <c r="AM802" s="5"/>
      <c r="AN802" s="5"/>
      <c r="AO802" s="5"/>
      <c r="AP802" s="5"/>
      <c r="AQ802" s="221"/>
      <c r="AR802" s="168"/>
    </row>
    <row r="803" spans="1:44" s="61" customFormat="1" ht="24.75" customHeight="1" x14ac:dyDescent="0.25">
      <c r="A803" s="14">
        <v>3187140952</v>
      </c>
      <c r="B803" s="25" t="s">
        <v>1298</v>
      </c>
      <c r="C803" s="14" t="s">
        <v>2435</v>
      </c>
      <c r="D803" s="14" t="s">
        <v>2436</v>
      </c>
      <c r="E803" s="14"/>
      <c r="F803" s="14" t="s">
        <v>1824</v>
      </c>
      <c r="G803" s="135">
        <v>0</v>
      </c>
      <c r="H803" s="135">
        <v>2</v>
      </c>
      <c r="I803" s="135">
        <v>6</v>
      </c>
      <c r="J803" s="135">
        <v>12</v>
      </c>
      <c r="K803" s="135">
        <v>24</v>
      </c>
      <c r="L803" s="146">
        <v>0</v>
      </c>
      <c r="M803" s="27">
        <v>0</v>
      </c>
      <c r="N803" s="27">
        <v>0</v>
      </c>
      <c r="O803" s="27">
        <v>8</v>
      </c>
      <c r="P803" s="27">
        <v>12</v>
      </c>
      <c r="Q803" s="27">
        <v>24</v>
      </c>
      <c r="R803" s="148">
        <v>24</v>
      </c>
      <c r="S803" s="27">
        <v>0</v>
      </c>
      <c r="T803" s="27">
        <v>0</v>
      </c>
      <c r="U803" s="27">
        <v>8</v>
      </c>
      <c r="V803" s="27">
        <v>12</v>
      </c>
      <c r="W803" s="27">
        <v>24</v>
      </c>
      <c r="X803" s="148">
        <v>24</v>
      </c>
      <c r="Y803" s="228">
        <v>455.4</v>
      </c>
      <c r="Z803" s="222">
        <f>Y803*G803</f>
        <v>0</v>
      </c>
      <c r="AA803" s="222">
        <f>Y803*H803</f>
        <v>910.8</v>
      </c>
      <c r="AB803" s="222">
        <f>Y803*I803</f>
        <v>2732.3999999999996</v>
      </c>
      <c r="AC803" s="222">
        <f>Y803*J803</f>
        <v>5464.7999999999993</v>
      </c>
      <c r="AD803" s="222">
        <f>Y803*K803</f>
        <v>10929.599999999999</v>
      </c>
      <c r="AE803" s="222">
        <f>Y803*L803</f>
        <v>0</v>
      </c>
      <c r="AF803" s="222">
        <f>Y803*M803</f>
        <v>0</v>
      </c>
      <c r="AG803" s="222">
        <f>Y803*N803</f>
        <v>0</v>
      </c>
      <c r="AH803" s="222">
        <f>Y803*O803</f>
        <v>3643.2</v>
      </c>
      <c r="AI803" s="222">
        <f>Y803*P803</f>
        <v>5464.7999999999993</v>
      </c>
      <c r="AJ803" s="222">
        <f>Y803*Q803</f>
        <v>10929.599999999999</v>
      </c>
      <c r="AK803" s="222">
        <f>Y803*R803</f>
        <v>10929.599999999999</v>
      </c>
      <c r="AL803" s="5">
        <f>Y803*S803</f>
        <v>0</v>
      </c>
      <c r="AM803" s="5">
        <f>Y803*T803</f>
        <v>0</v>
      </c>
      <c r="AN803" s="5">
        <f>Y803*U803</f>
        <v>3643.2</v>
      </c>
      <c r="AO803" s="5">
        <f>Y803*V803</f>
        <v>5464.7999999999993</v>
      </c>
      <c r="AP803" s="5">
        <f>Y803*W803</f>
        <v>10929.599999999999</v>
      </c>
      <c r="AQ803" s="221">
        <f>Y803*X803</f>
        <v>10929.599999999999</v>
      </c>
      <c r="AR803" s="167"/>
    </row>
    <row r="804" spans="1:44" s="34" customFormat="1" ht="24.75" customHeight="1" x14ac:dyDescent="0.25">
      <c r="A804" s="24">
        <v>3187146289</v>
      </c>
      <c r="B804" s="32" t="s">
        <v>1313</v>
      </c>
      <c r="C804" s="33" t="s">
        <v>890</v>
      </c>
      <c r="D804" s="14"/>
      <c r="E804" s="14"/>
      <c r="F804" s="14" t="s">
        <v>1824</v>
      </c>
      <c r="G804" s="135">
        <v>0</v>
      </c>
      <c r="H804" s="135">
        <v>0</v>
      </c>
      <c r="I804" s="135">
        <v>8.9999999999999993E-3</v>
      </c>
      <c r="J804" s="135">
        <v>0.04</v>
      </c>
      <c r="K804" s="135">
        <v>0.12</v>
      </c>
      <c r="L804" s="146">
        <v>0</v>
      </c>
      <c r="M804" s="27">
        <v>0</v>
      </c>
      <c r="N804" s="27">
        <v>0</v>
      </c>
      <c r="O804" s="27">
        <v>8.9999999999999993E-3</v>
      </c>
      <c r="P804" s="27">
        <v>0.04</v>
      </c>
      <c r="Q804" s="27">
        <v>0.1</v>
      </c>
      <c r="R804" s="148">
        <v>0.12</v>
      </c>
      <c r="S804" s="27">
        <v>0</v>
      </c>
      <c r="T804" s="27">
        <v>0</v>
      </c>
      <c r="U804" s="27">
        <v>8.9999999999999993E-3</v>
      </c>
      <c r="V804" s="27">
        <v>0.04</v>
      </c>
      <c r="W804" s="27">
        <v>0.1</v>
      </c>
      <c r="X804" s="27">
        <v>0.1</v>
      </c>
      <c r="Y804" s="222">
        <v>1203.6400000000001</v>
      </c>
      <c r="Z804" s="222">
        <f t="shared" si="360"/>
        <v>0</v>
      </c>
      <c r="AA804" s="222">
        <f t="shared" si="361"/>
        <v>0</v>
      </c>
      <c r="AB804" s="222">
        <f t="shared" si="362"/>
        <v>10.83276</v>
      </c>
      <c r="AC804" s="222">
        <f t="shared" si="363"/>
        <v>48.145600000000002</v>
      </c>
      <c r="AD804" s="222">
        <f t="shared" si="364"/>
        <v>144.43680000000001</v>
      </c>
      <c r="AE804" s="222">
        <f t="shared" si="365"/>
        <v>0</v>
      </c>
      <c r="AF804" s="222">
        <f t="shared" si="372"/>
        <v>0</v>
      </c>
      <c r="AG804" s="222">
        <f t="shared" si="373"/>
        <v>0</v>
      </c>
      <c r="AH804" s="222">
        <f t="shared" si="374"/>
        <v>10.83276</v>
      </c>
      <c r="AI804" s="222">
        <f t="shared" si="375"/>
        <v>48.145600000000002</v>
      </c>
      <c r="AJ804" s="222">
        <f t="shared" si="376"/>
        <v>120.36400000000002</v>
      </c>
      <c r="AK804" s="222">
        <f t="shared" si="377"/>
        <v>144.43680000000001</v>
      </c>
      <c r="AL804" s="5">
        <f>Y804*S804</f>
        <v>0</v>
      </c>
      <c r="AM804" s="5">
        <f>Y804*T804</f>
        <v>0</v>
      </c>
      <c r="AN804" s="5">
        <f>Y804*U804</f>
        <v>10.83276</v>
      </c>
      <c r="AO804" s="5">
        <f>Y804*V804</f>
        <v>48.145600000000002</v>
      </c>
      <c r="AP804" s="5">
        <f>Y804*W804</f>
        <v>120.36400000000002</v>
      </c>
      <c r="AQ804" s="221">
        <f>Y804*X804</f>
        <v>120.36400000000002</v>
      </c>
      <c r="AR804" s="169"/>
    </row>
    <row r="805" spans="1:44" s="34" customFormat="1" ht="24.75" customHeight="1" x14ac:dyDescent="0.25">
      <c r="A805" s="24"/>
      <c r="B805" s="268" t="s">
        <v>1202</v>
      </c>
      <c r="C805" s="265" t="s">
        <v>598</v>
      </c>
      <c r="D805" s="14"/>
      <c r="E805" s="14"/>
      <c r="F805" s="14" t="s">
        <v>1824</v>
      </c>
      <c r="G805" s="135">
        <v>0</v>
      </c>
      <c r="H805" s="135">
        <v>0</v>
      </c>
      <c r="I805" s="135">
        <v>0.01</v>
      </c>
      <c r="J805" s="135">
        <v>0.05</v>
      </c>
      <c r="K805" s="135">
        <v>0.15</v>
      </c>
      <c r="L805" s="146">
        <v>0</v>
      </c>
      <c r="M805" s="146">
        <v>0</v>
      </c>
      <c r="N805" s="146">
        <v>0</v>
      </c>
      <c r="O805" s="146">
        <v>0</v>
      </c>
      <c r="P805" s="146">
        <v>0</v>
      </c>
      <c r="Q805" s="146">
        <v>0</v>
      </c>
      <c r="R805" s="146">
        <v>0</v>
      </c>
      <c r="S805" s="146">
        <v>0</v>
      </c>
      <c r="T805" s="146">
        <v>0</v>
      </c>
      <c r="U805" s="146">
        <v>0</v>
      </c>
      <c r="V805" s="146">
        <v>0</v>
      </c>
      <c r="W805" s="146">
        <v>0</v>
      </c>
      <c r="X805" s="146">
        <v>0</v>
      </c>
      <c r="Y805" s="222">
        <v>1203.6400000000001</v>
      </c>
      <c r="Z805" s="222">
        <f t="shared" si="360"/>
        <v>0</v>
      </c>
      <c r="AA805" s="222">
        <f t="shared" si="361"/>
        <v>0</v>
      </c>
      <c r="AB805" s="222">
        <f t="shared" si="362"/>
        <v>12.0364</v>
      </c>
      <c r="AC805" s="222">
        <f t="shared" si="363"/>
        <v>60.182000000000009</v>
      </c>
      <c r="AD805" s="222">
        <f t="shared" si="364"/>
        <v>180.54600000000002</v>
      </c>
      <c r="AE805" s="222">
        <f t="shared" si="365"/>
        <v>0</v>
      </c>
      <c r="AF805" s="222">
        <f t="shared" si="372"/>
        <v>0</v>
      </c>
      <c r="AG805" s="222">
        <f t="shared" si="373"/>
        <v>0</v>
      </c>
      <c r="AH805" s="222">
        <f t="shared" si="374"/>
        <v>0</v>
      </c>
      <c r="AI805" s="222">
        <f t="shared" si="375"/>
        <v>0</v>
      </c>
      <c r="AJ805" s="222">
        <f t="shared" si="376"/>
        <v>0</v>
      </c>
      <c r="AK805" s="222">
        <f t="shared" si="377"/>
        <v>0</v>
      </c>
      <c r="AL805" s="5">
        <f t="shared" ref="AL805:AL817" si="402">Y805*S805</f>
        <v>0</v>
      </c>
      <c r="AM805" s="5">
        <f t="shared" ref="AM805:AM817" si="403">Y805*T805</f>
        <v>0</v>
      </c>
      <c r="AN805" s="5">
        <f t="shared" ref="AN805:AN817" si="404">Y805*U805</f>
        <v>0</v>
      </c>
      <c r="AO805" s="5">
        <f t="shared" ref="AO805:AO817" si="405">Y805*V805</f>
        <v>0</v>
      </c>
      <c r="AP805" s="5">
        <f t="shared" ref="AP805:AP817" si="406">Y805*W805</f>
        <v>0</v>
      </c>
      <c r="AQ805" s="221">
        <f t="shared" ref="AQ805:AQ817" si="407">Y805*X805</f>
        <v>0</v>
      </c>
      <c r="AR805" s="169"/>
    </row>
    <row r="806" spans="1:44" s="34" customFormat="1" ht="24.75" customHeight="1" x14ac:dyDescent="0.25">
      <c r="A806" s="24"/>
      <c r="B806" s="268" t="s">
        <v>657</v>
      </c>
      <c r="C806" s="265" t="s">
        <v>599</v>
      </c>
      <c r="D806" s="14"/>
      <c r="E806" s="14" t="s">
        <v>658</v>
      </c>
      <c r="F806" s="14" t="s">
        <v>1824</v>
      </c>
      <c r="G806" s="135">
        <v>0</v>
      </c>
      <c r="H806" s="135">
        <v>0</v>
      </c>
      <c r="I806" s="135">
        <v>8.9999999999999993E-3</v>
      </c>
      <c r="J806" s="135">
        <v>0.04</v>
      </c>
      <c r="K806" s="135">
        <v>0.12</v>
      </c>
      <c r="L806" s="146">
        <v>0</v>
      </c>
      <c r="M806" s="146">
        <v>0</v>
      </c>
      <c r="N806" s="146">
        <v>0</v>
      </c>
      <c r="O806" s="146">
        <v>0</v>
      </c>
      <c r="P806" s="146">
        <v>0</v>
      </c>
      <c r="Q806" s="146">
        <v>0</v>
      </c>
      <c r="R806" s="146">
        <v>0</v>
      </c>
      <c r="S806" s="146">
        <v>0</v>
      </c>
      <c r="T806" s="146">
        <v>0</v>
      </c>
      <c r="U806" s="146">
        <v>0</v>
      </c>
      <c r="V806" s="146">
        <v>0</v>
      </c>
      <c r="W806" s="146">
        <v>0</v>
      </c>
      <c r="X806" s="146">
        <v>0</v>
      </c>
      <c r="Y806" s="222">
        <v>1203.6400000000001</v>
      </c>
      <c r="Z806" s="222">
        <f t="shared" si="360"/>
        <v>0</v>
      </c>
      <c r="AA806" s="222">
        <f t="shared" si="361"/>
        <v>0</v>
      </c>
      <c r="AB806" s="222">
        <f t="shared" si="362"/>
        <v>10.83276</v>
      </c>
      <c r="AC806" s="222">
        <f t="shared" si="363"/>
        <v>48.145600000000002</v>
      </c>
      <c r="AD806" s="222">
        <f t="shared" si="364"/>
        <v>144.43680000000001</v>
      </c>
      <c r="AE806" s="222">
        <f t="shared" si="365"/>
        <v>0</v>
      </c>
      <c r="AF806" s="222">
        <f t="shared" si="372"/>
        <v>0</v>
      </c>
      <c r="AG806" s="222">
        <f t="shared" si="373"/>
        <v>0</v>
      </c>
      <c r="AH806" s="222">
        <f t="shared" si="374"/>
        <v>0</v>
      </c>
      <c r="AI806" s="222">
        <f t="shared" si="375"/>
        <v>0</v>
      </c>
      <c r="AJ806" s="222">
        <f t="shared" si="376"/>
        <v>0</v>
      </c>
      <c r="AK806" s="222">
        <f t="shared" si="377"/>
        <v>0</v>
      </c>
      <c r="AL806" s="5">
        <f t="shared" si="402"/>
        <v>0</v>
      </c>
      <c r="AM806" s="5">
        <f t="shared" si="403"/>
        <v>0</v>
      </c>
      <c r="AN806" s="5">
        <f t="shared" si="404"/>
        <v>0</v>
      </c>
      <c r="AO806" s="5">
        <f t="shared" si="405"/>
        <v>0</v>
      </c>
      <c r="AP806" s="5">
        <f t="shared" si="406"/>
        <v>0</v>
      </c>
      <c r="AQ806" s="221">
        <f t="shared" si="407"/>
        <v>0</v>
      </c>
      <c r="AR806" s="169"/>
    </row>
    <row r="807" spans="1:44" s="34" customFormat="1" ht="24.75" customHeight="1" x14ac:dyDescent="0.25">
      <c r="A807" s="24"/>
      <c r="B807" s="268" t="s">
        <v>386</v>
      </c>
      <c r="C807" s="265" t="s">
        <v>387</v>
      </c>
      <c r="D807" s="14"/>
      <c r="E807" s="14"/>
      <c r="F807" s="14" t="s">
        <v>1824</v>
      </c>
      <c r="G807" s="135">
        <v>0</v>
      </c>
      <c r="H807" s="135">
        <v>0</v>
      </c>
      <c r="I807" s="135">
        <v>0.15</v>
      </c>
      <c r="J807" s="135">
        <v>7.0000000000000007E-2</v>
      </c>
      <c r="K807" s="135">
        <v>0.18</v>
      </c>
      <c r="L807" s="146">
        <v>0</v>
      </c>
      <c r="M807" s="146">
        <v>0</v>
      </c>
      <c r="N807" s="146">
        <v>0</v>
      </c>
      <c r="O807" s="146">
        <v>0</v>
      </c>
      <c r="P807" s="146">
        <v>0</v>
      </c>
      <c r="Q807" s="146">
        <v>0</v>
      </c>
      <c r="R807" s="146">
        <v>0</v>
      </c>
      <c r="S807" s="146">
        <v>0</v>
      </c>
      <c r="T807" s="146">
        <v>0</v>
      </c>
      <c r="U807" s="146">
        <v>0</v>
      </c>
      <c r="V807" s="146">
        <v>0</v>
      </c>
      <c r="W807" s="146">
        <v>0</v>
      </c>
      <c r="X807" s="146">
        <v>0</v>
      </c>
      <c r="Y807" s="222">
        <v>1203.6400000000001</v>
      </c>
      <c r="Z807" s="222">
        <f t="shared" ref="Z807:Z867" si="408">Y807*G807</f>
        <v>0</v>
      </c>
      <c r="AA807" s="222">
        <f t="shared" ref="AA807:AA867" si="409">Y807*H807</f>
        <v>0</v>
      </c>
      <c r="AB807" s="222">
        <f t="shared" ref="AB807:AB867" si="410">Y807*I807</f>
        <v>180.54600000000002</v>
      </c>
      <c r="AC807" s="222">
        <f t="shared" ref="AC807:AC867" si="411">Y807*J807</f>
        <v>84.254800000000017</v>
      </c>
      <c r="AD807" s="222">
        <f t="shared" ref="AD807:AD867" si="412">Y807*K807</f>
        <v>216.65520000000001</v>
      </c>
      <c r="AE807" s="222">
        <f t="shared" ref="AE807:AE867" si="413">Y807*L807</f>
        <v>0</v>
      </c>
      <c r="AF807" s="222">
        <f t="shared" si="372"/>
        <v>0</v>
      </c>
      <c r="AG807" s="222">
        <f t="shared" si="373"/>
        <v>0</v>
      </c>
      <c r="AH807" s="222">
        <f t="shared" si="374"/>
        <v>0</v>
      </c>
      <c r="AI807" s="222">
        <f t="shared" si="375"/>
        <v>0</v>
      </c>
      <c r="AJ807" s="222">
        <f t="shared" si="376"/>
        <v>0</v>
      </c>
      <c r="AK807" s="222">
        <f t="shared" si="377"/>
        <v>0</v>
      </c>
      <c r="AL807" s="5">
        <f t="shared" si="402"/>
        <v>0</v>
      </c>
      <c r="AM807" s="5">
        <f t="shared" si="403"/>
        <v>0</v>
      </c>
      <c r="AN807" s="5">
        <f t="shared" si="404"/>
        <v>0</v>
      </c>
      <c r="AO807" s="5">
        <f t="shared" si="405"/>
        <v>0</v>
      </c>
      <c r="AP807" s="5">
        <f t="shared" si="406"/>
        <v>0</v>
      </c>
      <c r="AQ807" s="221">
        <f t="shared" si="407"/>
        <v>0</v>
      </c>
      <c r="AR807" s="169"/>
    </row>
    <row r="808" spans="1:44" s="34" customFormat="1" ht="24.75" customHeight="1" x14ac:dyDescent="0.25">
      <c r="A808" s="24"/>
      <c r="B808" s="268" t="s">
        <v>388</v>
      </c>
      <c r="C808" s="265" t="s">
        <v>389</v>
      </c>
      <c r="D808" s="14"/>
      <c r="E808" s="14"/>
      <c r="F808" s="14" t="s">
        <v>1824</v>
      </c>
      <c r="G808" s="135">
        <v>0</v>
      </c>
      <c r="H808" s="135">
        <v>0</v>
      </c>
      <c r="I808" s="135">
        <v>0.15</v>
      </c>
      <c r="J808" s="135">
        <v>7.0000000000000007E-2</v>
      </c>
      <c r="K808" s="135">
        <v>0.18</v>
      </c>
      <c r="L808" s="146">
        <v>0</v>
      </c>
      <c r="M808" s="146">
        <v>0</v>
      </c>
      <c r="N808" s="146">
        <v>0</v>
      </c>
      <c r="O808" s="146">
        <v>0</v>
      </c>
      <c r="P808" s="146">
        <v>0</v>
      </c>
      <c r="Q808" s="146">
        <v>0</v>
      </c>
      <c r="R808" s="146">
        <v>0</v>
      </c>
      <c r="S808" s="146">
        <v>0</v>
      </c>
      <c r="T808" s="146">
        <v>0</v>
      </c>
      <c r="U808" s="146">
        <v>0</v>
      </c>
      <c r="V808" s="146">
        <v>0</v>
      </c>
      <c r="W808" s="146">
        <v>0</v>
      </c>
      <c r="X808" s="146">
        <v>0</v>
      </c>
      <c r="Y808" s="222">
        <v>1203.6400000000001</v>
      </c>
      <c r="Z808" s="222">
        <f t="shared" si="408"/>
        <v>0</v>
      </c>
      <c r="AA808" s="222">
        <f t="shared" si="409"/>
        <v>0</v>
      </c>
      <c r="AB808" s="222">
        <f t="shared" si="410"/>
        <v>180.54600000000002</v>
      </c>
      <c r="AC808" s="222">
        <f t="shared" si="411"/>
        <v>84.254800000000017</v>
      </c>
      <c r="AD808" s="222">
        <f t="shared" si="412"/>
        <v>216.65520000000001</v>
      </c>
      <c r="AE808" s="222">
        <f t="shared" si="413"/>
        <v>0</v>
      </c>
      <c r="AF808" s="222">
        <f t="shared" si="372"/>
        <v>0</v>
      </c>
      <c r="AG808" s="222">
        <f t="shared" si="373"/>
        <v>0</v>
      </c>
      <c r="AH808" s="222">
        <f t="shared" si="374"/>
        <v>0</v>
      </c>
      <c r="AI808" s="222">
        <f t="shared" si="375"/>
        <v>0</v>
      </c>
      <c r="AJ808" s="222">
        <f t="shared" si="376"/>
        <v>0</v>
      </c>
      <c r="AK808" s="222">
        <f t="shared" si="377"/>
        <v>0</v>
      </c>
      <c r="AL808" s="5">
        <f t="shared" si="402"/>
        <v>0</v>
      </c>
      <c r="AM808" s="5">
        <f t="shared" si="403"/>
        <v>0</v>
      </c>
      <c r="AN808" s="5">
        <f t="shared" si="404"/>
        <v>0</v>
      </c>
      <c r="AO808" s="5">
        <f t="shared" si="405"/>
        <v>0</v>
      </c>
      <c r="AP808" s="5">
        <f t="shared" si="406"/>
        <v>0</v>
      </c>
      <c r="AQ808" s="221">
        <f t="shared" si="407"/>
        <v>0</v>
      </c>
      <c r="AR808" s="169"/>
    </row>
    <row r="809" spans="1:44" s="34" customFormat="1" ht="24.75" customHeight="1" x14ac:dyDescent="0.25">
      <c r="A809" s="24"/>
      <c r="B809" s="268" t="s">
        <v>657</v>
      </c>
      <c r="C809" s="265" t="s">
        <v>600</v>
      </c>
      <c r="D809" s="14"/>
      <c r="E809" s="14" t="s">
        <v>659</v>
      </c>
      <c r="F809" s="14" t="s">
        <v>1824</v>
      </c>
      <c r="G809" s="135">
        <v>0</v>
      </c>
      <c r="H809" s="135">
        <v>0</v>
      </c>
      <c r="I809" s="267">
        <v>8.9999999999999993E-3</v>
      </c>
      <c r="J809" s="135">
        <v>0.04</v>
      </c>
      <c r="K809" s="135">
        <v>0.12</v>
      </c>
      <c r="L809" s="146">
        <v>0</v>
      </c>
      <c r="M809" s="146">
        <v>0</v>
      </c>
      <c r="N809" s="146">
        <v>0</v>
      </c>
      <c r="O809" s="146">
        <v>0</v>
      </c>
      <c r="P809" s="146">
        <v>0</v>
      </c>
      <c r="Q809" s="146">
        <v>0</v>
      </c>
      <c r="R809" s="146">
        <v>0</v>
      </c>
      <c r="S809" s="146">
        <v>0</v>
      </c>
      <c r="T809" s="146">
        <v>0</v>
      </c>
      <c r="U809" s="146">
        <v>0</v>
      </c>
      <c r="V809" s="146">
        <v>0</v>
      </c>
      <c r="W809" s="146">
        <v>0</v>
      </c>
      <c r="X809" s="146">
        <v>0</v>
      </c>
      <c r="Y809" s="222">
        <v>1203.6400000000001</v>
      </c>
      <c r="Z809" s="222">
        <f t="shared" si="408"/>
        <v>0</v>
      </c>
      <c r="AA809" s="222">
        <f t="shared" si="409"/>
        <v>0</v>
      </c>
      <c r="AB809" s="222">
        <f t="shared" si="410"/>
        <v>10.83276</v>
      </c>
      <c r="AC809" s="222">
        <f t="shared" si="411"/>
        <v>48.145600000000002</v>
      </c>
      <c r="AD809" s="222">
        <f t="shared" si="412"/>
        <v>144.43680000000001</v>
      </c>
      <c r="AE809" s="222">
        <f t="shared" si="413"/>
        <v>0</v>
      </c>
      <c r="AF809" s="222">
        <f t="shared" si="372"/>
        <v>0</v>
      </c>
      <c r="AG809" s="222">
        <f t="shared" si="373"/>
        <v>0</v>
      </c>
      <c r="AH809" s="222">
        <f t="shared" si="374"/>
        <v>0</v>
      </c>
      <c r="AI809" s="222">
        <f t="shared" si="375"/>
        <v>0</v>
      </c>
      <c r="AJ809" s="222">
        <f t="shared" si="376"/>
        <v>0</v>
      </c>
      <c r="AK809" s="222">
        <f t="shared" si="377"/>
        <v>0</v>
      </c>
      <c r="AL809" s="5">
        <f t="shared" si="402"/>
        <v>0</v>
      </c>
      <c r="AM809" s="5">
        <f t="shared" si="403"/>
        <v>0</v>
      </c>
      <c r="AN809" s="5">
        <f t="shared" si="404"/>
        <v>0</v>
      </c>
      <c r="AO809" s="5">
        <f t="shared" si="405"/>
        <v>0</v>
      </c>
      <c r="AP809" s="5">
        <f t="shared" si="406"/>
        <v>0</v>
      </c>
      <c r="AQ809" s="221">
        <f t="shared" si="407"/>
        <v>0</v>
      </c>
      <c r="AR809" s="169"/>
    </row>
    <row r="810" spans="1:44" s="34" customFormat="1" ht="24.75" customHeight="1" x14ac:dyDescent="0.25">
      <c r="A810" s="24"/>
      <c r="B810" s="268" t="s">
        <v>657</v>
      </c>
      <c r="C810" s="265" t="s">
        <v>650</v>
      </c>
      <c r="D810" s="14"/>
      <c r="E810" s="14" t="s">
        <v>660</v>
      </c>
      <c r="F810" s="14" t="s">
        <v>1824</v>
      </c>
      <c r="G810" s="135">
        <v>0</v>
      </c>
      <c r="H810" s="135">
        <v>0</v>
      </c>
      <c r="I810" s="267">
        <v>8.9999999999999993E-3</v>
      </c>
      <c r="J810" s="135">
        <v>0.04</v>
      </c>
      <c r="K810" s="135">
        <v>0.12</v>
      </c>
      <c r="L810" s="146">
        <v>0</v>
      </c>
      <c r="M810" s="146">
        <v>0</v>
      </c>
      <c r="N810" s="146">
        <v>0</v>
      </c>
      <c r="O810" s="146">
        <v>0</v>
      </c>
      <c r="P810" s="146">
        <v>0</v>
      </c>
      <c r="Q810" s="146">
        <v>0</v>
      </c>
      <c r="R810" s="146">
        <v>0</v>
      </c>
      <c r="S810" s="146">
        <v>0</v>
      </c>
      <c r="T810" s="146">
        <v>0</v>
      </c>
      <c r="U810" s="146">
        <v>0</v>
      </c>
      <c r="V810" s="146">
        <v>0</v>
      </c>
      <c r="W810" s="146">
        <v>0</v>
      </c>
      <c r="X810" s="146">
        <v>0</v>
      </c>
      <c r="Y810" s="222">
        <v>1203.6400000000001</v>
      </c>
      <c r="Z810" s="222">
        <f t="shared" si="408"/>
        <v>0</v>
      </c>
      <c r="AA810" s="222">
        <f t="shared" si="409"/>
        <v>0</v>
      </c>
      <c r="AB810" s="222">
        <f t="shared" si="410"/>
        <v>10.83276</v>
      </c>
      <c r="AC810" s="222">
        <f t="shared" si="411"/>
        <v>48.145600000000002</v>
      </c>
      <c r="AD810" s="222">
        <f t="shared" si="412"/>
        <v>144.43680000000001</v>
      </c>
      <c r="AE810" s="222">
        <f t="shared" si="413"/>
        <v>0</v>
      </c>
      <c r="AF810" s="222">
        <f t="shared" si="372"/>
        <v>0</v>
      </c>
      <c r="AG810" s="222">
        <f t="shared" si="373"/>
        <v>0</v>
      </c>
      <c r="AH810" s="222">
        <f t="shared" si="374"/>
        <v>0</v>
      </c>
      <c r="AI810" s="222">
        <f t="shared" si="375"/>
        <v>0</v>
      </c>
      <c r="AJ810" s="222">
        <f t="shared" si="376"/>
        <v>0</v>
      </c>
      <c r="AK810" s="222">
        <f t="shared" si="377"/>
        <v>0</v>
      </c>
      <c r="AL810" s="5">
        <f t="shared" si="402"/>
        <v>0</v>
      </c>
      <c r="AM810" s="5">
        <f t="shared" si="403"/>
        <v>0</v>
      </c>
      <c r="AN810" s="5">
        <f t="shared" si="404"/>
        <v>0</v>
      </c>
      <c r="AO810" s="5">
        <f t="shared" si="405"/>
        <v>0</v>
      </c>
      <c r="AP810" s="5">
        <f t="shared" si="406"/>
        <v>0</v>
      </c>
      <c r="AQ810" s="221">
        <f t="shared" si="407"/>
        <v>0</v>
      </c>
      <c r="AR810" s="169"/>
    </row>
    <row r="811" spans="1:44" s="34" customFormat="1" ht="24.75" customHeight="1" x14ac:dyDescent="0.25">
      <c r="A811" s="24"/>
      <c r="B811" s="268" t="s">
        <v>657</v>
      </c>
      <c r="C811" s="265" t="s">
        <v>651</v>
      </c>
      <c r="D811" s="14"/>
      <c r="E811" s="14" t="s">
        <v>661</v>
      </c>
      <c r="F811" s="14" t="s">
        <v>1824</v>
      </c>
      <c r="G811" s="135">
        <v>0</v>
      </c>
      <c r="H811" s="135">
        <v>0</v>
      </c>
      <c r="I811" s="135">
        <v>0.02</v>
      </c>
      <c r="J811" s="135">
        <v>0.08</v>
      </c>
      <c r="K811" s="135">
        <v>0.22</v>
      </c>
      <c r="L811" s="146">
        <v>0</v>
      </c>
      <c r="M811" s="146">
        <v>0</v>
      </c>
      <c r="N811" s="146">
        <v>0</v>
      </c>
      <c r="O811" s="146">
        <v>0</v>
      </c>
      <c r="P811" s="146">
        <v>0</v>
      </c>
      <c r="Q811" s="146">
        <v>0</v>
      </c>
      <c r="R811" s="146">
        <v>0</v>
      </c>
      <c r="S811" s="146">
        <v>0</v>
      </c>
      <c r="T811" s="146">
        <v>0</v>
      </c>
      <c r="U811" s="146">
        <v>0</v>
      </c>
      <c r="V811" s="146">
        <v>0</v>
      </c>
      <c r="W811" s="146">
        <v>0</v>
      </c>
      <c r="X811" s="146">
        <v>0</v>
      </c>
      <c r="Y811" s="222">
        <v>1203.6400000000001</v>
      </c>
      <c r="Z811" s="222">
        <f t="shared" si="408"/>
        <v>0</v>
      </c>
      <c r="AA811" s="222">
        <f t="shared" si="409"/>
        <v>0</v>
      </c>
      <c r="AB811" s="222">
        <f t="shared" si="410"/>
        <v>24.072800000000001</v>
      </c>
      <c r="AC811" s="222">
        <f t="shared" si="411"/>
        <v>96.291200000000003</v>
      </c>
      <c r="AD811" s="222">
        <f t="shared" si="412"/>
        <v>264.80080000000004</v>
      </c>
      <c r="AE811" s="222">
        <f t="shared" si="413"/>
        <v>0</v>
      </c>
      <c r="AF811" s="222">
        <f t="shared" si="372"/>
        <v>0</v>
      </c>
      <c r="AG811" s="222">
        <f t="shared" si="373"/>
        <v>0</v>
      </c>
      <c r="AH811" s="222">
        <f t="shared" si="374"/>
        <v>0</v>
      </c>
      <c r="AI811" s="222">
        <f t="shared" si="375"/>
        <v>0</v>
      </c>
      <c r="AJ811" s="222">
        <f t="shared" si="376"/>
        <v>0</v>
      </c>
      <c r="AK811" s="222">
        <f t="shared" si="377"/>
        <v>0</v>
      </c>
      <c r="AL811" s="5">
        <f t="shared" si="402"/>
        <v>0</v>
      </c>
      <c r="AM811" s="5">
        <f t="shared" si="403"/>
        <v>0</v>
      </c>
      <c r="AN811" s="5">
        <f t="shared" si="404"/>
        <v>0</v>
      </c>
      <c r="AO811" s="5">
        <f t="shared" si="405"/>
        <v>0</v>
      </c>
      <c r="AP811" s="5">
        <f t="shared" si="406"/>
        <v>0</v>
      </c>
      <c r="AQ811" s="221">
        <f t="shared" si="407"/>
        <v>0</v>
      </c>
      <c r="AR811" s="169"/>
    </row>
    <row r="812" spans="1:44" s="34" customFormat="1" ht="24.75" customHeight="1" x14ac:dyDescent="0.25">
      <c r="A812" s="24"/>
      <c r="B812" s="268" t="s">
        <v>657</v>
      </c>
      <c r="C812" s="265" t="s">
        <v>652</v>
      </c>
      <c r="D812" s="14"/>
      <c r="E812" s="14" t="s">
        <v>662</v>
      </c>
      <c r="F812" s="14" t="s">
        <v>1824</v>
      </c>
      <c r="G812" s="135">
        <v>0</v>
      </c>
      <c r="H812" s="135">
        <v>0</v>
      </c>
      <c r="I812" s="267">
        <v>8.9999999999999993E-3</v>
      </c>
      <c r="J812" s="135">
        <v>0.04</v>
      </c>
      <c r="K812" s="135">
        <v>0.12</v>
      </c>
      <c r="L812" s="146">
        <v>0</v>
      </c>
      <c r="M812" s="146">
        <v>0</v>
      </c>
      <c r="N812" s="146">
        <v>0</v>
      </c>
      <c r="O812" s="146">
        <v>0</v>
      </c>
      <c r="P812" s="146">
        <v>0</v>
      </c>
      <c r="Q812" s="146">
        <v>0</v>
      </c>
      <c r="R812" s="146">
        <v>0</v>
      </c>
      <c r="S812" s="146">
        <v>0</v>
      </c>
      <c r="T812" s="146">
        <v>0</v>
      </c>
      <c r="U812" s="146">
        <v>0</v>
      </c>
      <c r="V812" s="146">
        <v>0</v>
      </c>
      <c r="W812" s="146">
        <v>0</v>
      </c>
      <c r="X812" s="146">
        <v>0</v>
      </c>
      <c r="Y812" s="222">
        <v>1203.6400000000001</v>
      </c>
      <c r="Z812" s="222">
        <f t="shared" si="408"/>
        <v>0</v>
      </c>
      <c r="AA812" s="222">
        <f t="shared" si="409"/>
        <v>0</v>
      </c>
      <c r="AB812" s="222">
        <f t="shared" si="410"/>
        <v>10.83276</v>
      </c>
      <c r="AC812" s="222">
        <f t="shared" si="411"/>
        <v>48.145600000000002</v>
      </c>
      <c r="AD812" s="222">
        <f t="shared" si="412"/>
        <v>144.43680000000001</v>
      </c>
      <c r="AE812" s="222">
        <f t="shared" si="413"/>
        <v>0</v>
      </c>
      <c r="AF812" s="222">
        <f t="shared" si="372"/>
        <v>0</v>
      </c>
      <c r="AG812" s="222">
        <f t="shared" si="373"/>
        <v>0</v>
      </c>
      <c r="AH812" s="222">
        <f t="shared" si="374"/>
        <v>0</v>
      </c>
      <c r="AI812" s="222">
        <f t="shared" si="375"/>
        <v>0</v>
      </c>
      <c r="AJ812" s="222">
        <f t="shared" si="376"/>
        <v>0</v>
      </c>
      <c r="AK812" s="222">
        <f t="shared" si="377"/>
        <v>0</v>
      </c>
      <c r="AL812" s="5">
        <f t="shared" si="402"/>
        <v>0</v>
      </c>
      <c r="AM812" s="5">
        <f t="shared" si="403"/>
        <v>0</v>
      </c>
      <c r="AN812" s="5">
        <f t="shared" si="404"/>
        <v>0</v>
      </c>
      <c r="AO812" s="5">
        <f t="shared" si="405"/>
        <v>0</v>
      </c>
      <c r="AP812" s="5">
        <f t="shared" si="406"/>
        <v>0</v>
      </c>
      <c r="AQ812" s="221">
        <f t="shared" si="407"/>
        <v>0</v>
      </c>
      <c r="AR812" s="169"/>
    </row>
    <row r="813" spans="1:44" s="34" customFormat="1" ht="24.75" customHeight="1" x14ac:dyDescent="0.25">
      <c r="A813" s="24"/>
      <c r="B813" s="268" t="s">
        <v>657</v>
      </c>
      <c r="C813" s="265" t="s">
        <v>653</v>
      </c>
      <c r="D813" s="14"/>
      <c r="E813" s="14" t="s">
        <v>663</v>
      </c>
      <c r="F813" s="14" t="s">
        <v>1824</v>
      </c>
      <c r="G813" s="135">
        <v>0</v>
      </c>
      <c r="H813" s="135">
        <v>0</v>
      </c>
      <c r="I813" s="267">
        <v>8.9999999999999993E-3</v>
      </c>
      <c r="J813" s="135">
        <v>0.04</v>
      </c>
      <c r="K813" s="135">
        <v>0.12</v>
      </c>
      <c r="L813" s="146">
        <v>0</v>
      </c>
      <c r="M813" s="146">
        <v>0</v>
      </c>
      <c r="N813" s="146">
        <v>0</v>
      </c>
      <c r="O813" s="146">
        <v>0</v>
      </c>
      <c r="P813" s="146">
        <v>0</v>
      </c>
      <c r="Q813" s="146">
        <v>0</v>
      </c>
      <c r="R813" s="146">
        <v>0</v>
      </c>
      <c r="S813" s="146">
        <v>0</v>
      </c>
      <c r="T813" s="146">
        <v>0</v>
      </c>
      <c r="U813" s="146">
        <v>0</v>
      </c>
      <c r="V813" s="146">
        <v>0</v>
      </c>
      <c r="W813" s="146">
        <v>0</v>
      </c>
      <c r="X813" s="146">
        <v>0</v>
      </c>
      <c r="Y813" s="222">
        <v>1203.6400000000001</v>
      </c>
      <c r="Z813" s="222">
        <f t="shared" si="408"/>
        <v>0</v>
      </c>
      <c r="AA813" s="222">
        <f t="shared" si="409"/>
        <v>0</v>
      </c>
      <c r="AB813" s="222">
        <f t="shared" si="410"/>
        <v>10.83276</v>
      </c>
      <c r="AC813" s="222">
        <f t="shared" si="411"/>
        <v>48.145600000000002</v>
      </c>
      <c r="AD813" s="222">
        <f t="shared" si="412"/>
        <v>144.43680000000001</v>
      </c>
      <c r="AE813" s="222">
        <f t="shared" si="413"/>
        <v>0</v>
      </c>
      <c r="AF813" s="222">
        <f t="shared" si="372"/>
        <v>0</v>
      </c>
      <c r="AG813" s="222">
        <f t="shared" si="373"/>
        <v>0</v>
      </c>
      <c r="AH813" s="222">
        <f t="shared" si="374"/>
        <v>0</v>
      </c>
      <c r="AI813" s="222">
        <f t="shared" si="375"/>
        <v>0</v>
      </c>
      <c r="AJ813" s="222">
        <f t="shared" si="376"/>
        <v>0</v>
      </c>
      <c r="AK813" s="222">
        <f t="shared" si="377"/>
        <v>0</v>
      </c>
      <c r="AL813" s="5">
        <f t="shared" si="402"/>
        <v>0</v>
      </c>
      <c r="AM813" s="5">
        <f t="shared" si="403"/>
        <v>0</v>
      </c>
      <c r="AN813" s="5">
        <f t="shared" si="404"/>
        <v>0</v>
      </c>
      <c r="AO813" s="5">
        <f t="shared" si="405"/>
        <v>0</v>
      </c>
      <c r="AP813" s="5">
        <f t="shared" si="406"/>
        <v>0</v>
      </c>
      <c r="AQ813" s="221">
        <f t="shared" si="407"/>
        <v>0</v>
      </c>
      <c r="AR813" s="169"/>
    </row>
    <row r="814" spans="1:44" s="34" customFormat="1" ht="24.75" customHeight="1" x14ac:dyDescent="0.25">
      <c r="A814" s="24"/>
      <c r="B814" s="268" t="s">
        <v>657</v>
      </c>
      <c r="C814" s="265" t="s">
        <v>654</v>
      </c>
      <c r="D814" s="14"/>
      <c r="E814" s="14" t="s">
        <v>664</v>
      </c>
      <c r="F814" s="14" t="s">
        <v>1824</v>
      </c>
      <c r="G814" s="135">
        <v>0</v>
      </c>
      <c r="H814" s="135">
        <v>0</v>
      </c>
      <c r="I814" s="267">
        <v>8.9999999999999993E-3</v>
      </c>
      <c r="J814" s="135">
        <v>0.04</v>
      </c>
      <c r="K814" s="135">
        <v>0.12</v>
      </c>
      <c r="L814" s="146">
        <v>0</v>
      </c>
      <c r="M814" s="146">
        <v>0</v>
      </c>
      <c r="N814" s="146">
        <v>0</v>
      </c>
      <c r="O814" s="146">
        <v>0</v>
      </c>
      <c r="P814" s="146">
        <v>0</v>
      </c>
      <c r="Q814" s="146">
        <v>0</v>
      </c>
      <c r="R814" s="146">
        <v>0</v>
      </c>
      <c r="S814" s="146">
        <v>0</v>
      </c>
      <c r="T814" s="146">
        <v>0</v>
      </c>
      <c r="U814" s="146">
        <v>0</v>
      </c>
      <c r="V814" s="146">
        <v>0</v>
      </c>
      <c r="W814" s="146">
        <v>0</v>
      </c>
      <c r="X814" s="146">
        <v>0</v>
      </c>
      <c r="Y814" s="222">
        <v>1203.6400000000001</v>
      </c>
      <c r="Z814" s="222">
        <f t="shared" si="408"/>
        <v>0</v>
      </c>
      <c r="AA814" s="222">
        <f t="shared" si="409"/>
        <v>0</v>
      </c>
      <c r="AB814" s="222">
        <f t="shared" si="410"/>
        <v>10.83276</v>
      </c>
      <c r="AC814" s="222">
        <f t="shared" si="411"/>
        <v>48.145600000000002</v>
      </c>
      <c r="AD814" s="222">
        <f t="shared" si="412"/>
        <v>144.43680000000001</v>
      </c>
      <c r="AE814" s="222">
        <f t="shared" si="413"/>
        <v>0</v>
      </c>
      <c r="AF814" s="222">
        <f t="shared" si="372"/>
        <v>0</v>
      </c>
      <c r="AG814" s="222">
        <f t="shared" si="373"/>
        <v>0</v>
      </c>
      <c r="AH814" s="222">
        <f t="shared" si="374"/>
        <v>0</v>
      </c>
      <c r="AI814" s="222">
        <f t="shared" si="375"/>
        <v>0</v>
      </c>
      <c r="AJ814" s="222">
        <f t="shared" si="376"/>
        <v>0</v>
      </c>
      <c r="AK814" s="222">
        <f t="shared" si="377"/>
        <v>0</v>
      </c>
      <c r="AL814" s="5">
        <f t="shared" si="402"/>
        <v>0</v>
      </c>
      <c r="AM814" s="5">
        <f t="shared" si="403"/>
        <v>0</v>
      </c>
      <c r="AN814" s="5">
        <f t="shared" si="404"/>
        <v>0</v>
      </c>
      <c r="AO814" s="5">
        <f t="shared" si="405"/>
        <v>0</v>
      </c>
      <c r="AP814" s="5">
        <f t="shared" si="406"/>
        <v>0</v>
      </c>
      <c r="AQ814" s="221">
        <f t="shared" si="407"/>
        <v>0</v>
      </c>
      <c r="AR814" s="169"/>
    </row>
    <row r="815" spans="1:44" s="34" customFormat="1" ht="24.75" customHeight="1" x14ac:dyDescent="0.25">
      <c r="A815" s="24"/>
      <c r="B815" s="268" t="s">
        <v>657</v>
      </c>
      <c r="C815" s="265" t="s">
        <v>649</v>
      </c>
      <c r="D815" s="14"/>
      <c r="E815" s="14" t="s">
        <v>665</v>
      </c>
      <c r="F815" s="14" t="s">
        <v>1824</v>
      </c>
      <c r="G815" s="135">
        <v>0</v>
      </c>
      <c r="H815" s="135">
        <v>0</v>
      </c>
      <c r="I815" s="267">
        <v>8.9999999999999993E-3</v>
      </c>
      <c r="J815" s="135">
        <v>0.04</v>
      </c>
      <c r="K815" s="135">
        <v>0.12</v>
      </c>
      <c r="L815" s="146">
        <v>0</v>
      </c>
      <c r="M815" s="146">
        <v>0</v>
      </c>
      <c r="N815" s="146">
        <v>0</v>
      </c>
      <c r="O815" s="146">
        <v>0</v>
      </c>
      <c r="P815" s="146">
        <v>0</v>
      </c>
      <c r="Q815" s="146">
        <v>0</v>
      </c>
      <c r="R815" s="146">
        <v>0</v>
      </c>
      <c r="S815" s="146">
        <v>0</v>
      </c>
      <c r="T815" s="146">
        <v>0</v>
      </c>
      <c r="U815" s="146">
        <v>0</v>
      </c>
      <c r="V815" s="146">
        <v>0</v>
      </c>
      <c r="W815" s="146">
        <v>0</v>
      </c>
      <c r="X815" s="146">
        <v>0</v>
      </c>
      <c r="Y815" s="222">
        <v>1203.6400000000001</v>
      </c>
      <c r="Z815" s="222">
        <f t="shared" si="408"/>
        <v>0</v>
      </c>
      <c r="AA815" s="222">
        <f t="shared" si="409"/>
        <v>0</v>
      </c>
      <c r="AB815" s="222">
        <f t="shared" si="410"/>
        <v>10.83276</v>
      </c>
      <c r="AC815" s="222">
        <f t="shared" si="411"/>
        <v>48.145600000000002</v>
      </c>
      <c r="AD815" s="222">
        <f t="shared" si="412"/>
        <v>144.43680000000001</v>
      </c>
      <c r="AE815" s="222">
        <f t="shared" si="413"/>
        <v>0</v>
      </c>
      <c r="AF815" s="222">
        <f t="shared" si="372"/>
        <v>0</v>
      </c>
      <c r="AG815" s="222">
        <f t="shared" si="373"/>
        <v>0</v>
      </c>
      <c r="AH815" s="222">
        <f t="shared" si="374"/>
        <v>0</v>
      </c>
      <c r="AI815" s="222">
        <f t="shared" si="375"/>
        <v>0</v>
      </c>
      <c r="AJ815" s="222">
        <f t="shared" si="376"/>
        <v>0</v>
      </c>
      <c r="AK815" s="222">
        <f t="shared" si="377"/>
        <v>0</v>
      </c>
      <c r="AL815" s="5">
        <f t="shared" si="402"/>
        <v>0</v>
      </c>
      <c r="AM815" s="5">
        <f t="shared" si="403"/>
        <v>0</v>
      </c>
      <c r="AN815" s="5">
        <f t="shared" si="404"/>
        <v>0</v>
      </c>
      <c r="AO815" s="5">
        <f t="shared" si="405"/>
        <v>0</v>
      </c>
      <c r="AP815" s="5">
        <f t="shared" si="406"/>
        <v>0</v>
      </c>
      <c r="AQ815" s="221">
        <f t="shared" si="407"/>
        <v>0</v>
      </c>
      <c r="AR815" s="169"/>
    </row>
    <row r="816" spans="1:44" s="34" customFormat="1" ht="24.75" customHeight="1" x14ac:dyDescent="0.25">
      <c r="A816" s="24"/>
      <c r="B816" s="268" t="s">
        <v>1202</v>
      </c>
      <c r="C816" s="265" t="s">
        <v>390</v>
      </c>
      <c r="D816" s="14"/>
      <c r="E816" s="14"/>
      <c r="F816" s="14" t="s">
        <v>1824</v>
      </c>
      <c r="G816" s="135">
        <v>0</v>
      </c>
      <c r="H816" s="267">
        <v>4.0000000000000001E-3</v>
      </c>
      <c r="I816" s="135">
        <v>0.4</v>
      </c>
      <c r="J816" s="135">
        <v>1.6</v>
      </c>
      <c r="K816" s="135">
        <v>4.2</v>
      </c>
      <c r="L816" s="146">
        <v>0</v>
      </c>
      <c r="M816" s="146">
        <v>0</v>
      </c>
      <c r="N816" s="146">
        <v>0</v>
      </c>
      <c r="O816" s="146">
        <v>0</v>
      </c>
      <c r="P816" s="146">
        <v>0</v>
      </c>
      <c r="Q816" s="146">
        <v>0</v>
      </c>
      <c r="R816" s="146">
        <v>0</v>
      </c>
      <c r="S816" s="146">
        <v>0</v>
      </c>
      <c r="T816" s="146">
        <v>0</v>
      </c>
      <c r="U816" s="146">
        <v>0</v>
      </c>
      <c r="V816" s="146">
        <v>0</v>
      </c>
      <c r="W816" s="146">
        <v>0</v>
      </c>
      <c r="X816" s="146">
        <v>0</v>
      </c>
      <c r="Y816" s="222">
        <v>1203.6400000000001</v>
      </c>
      <c r="Z816" s="222">
        <f t="shared" si="408"/>
        <v>0</v>
      </c>
      <c r="AA816" s="222">
        <f t="shared" si="409"/>
        <v>4.8145600000000002</v>
      </c>
      <c r="AB816" s="222">
        <f t="shared" si="410"/>
        <v>481.45600000000007</v>
      </c>
      <c r="AC816" s="222">
        <f t="shared" si="411"/>
        <v>1925.8240000000003</v>
      </c>
      <c r="AD816" s="222">
        <f t="shared" si="412"/>
        <v>5055.2880000000005</v>
      </c>
      <c r="AE816" s="222">
        <f t="shared" si="413"/>
        <v>0</v>
      </c>
      <c r="AF816" s="222">
        <f t="shared" si="372"/>
        <v>0</v>
      </c>
      <c r="AG816" s="222">
        <f t="shared" si="373"/>
        <v>0</v>
      </c>
      <c r="AH816" s="222">
        <f t="shared" si="374"/>
        <v>0</v>
      </c>
      <c r="AI816" s="222">
        <f t="shared" si="375"/>
        <v>0</v>
      </c>
      <c r="AJ816" s="222">
        <f t="shared" si="376"/>
        <v>0</v>
      </c>
      <c r="AK816" s="222">
        <f t="shared" si="377"/>
        <v>0</v>
      </c>
      <c r="AL816" s="5">
        <f t="shared" si="402"/>
        <v>0</v>
      </c>
      <c r="AM816" s="5">
        <f t="shared" si="403"/>
        <v>0</v>
      </c>
      <c r="AN816" s="5">
        <f t="shared" si="404"/>
        <v>0</v>
      </c>
      <c r="AO816" s="5">
        <f t="shared" si="405"/>
        <v>0</v>
      </c>
      <c r="AP816" s="5">
        <f t="shared" si="406"/>
        <v>0</v>
      </c>
      <c r="AQ816" s="221">
        <f t="shared" si="407"/>
        <v>0</v>
      </c>
      <c r="AR816" s="169"/>
    </row>
    <row r="817" spans="1:44" s="34" customFormat="1" ht="24.75" customHeight="1" x14ac:dyDescent="0.25">
      <c r="A817" s="24"/>
      <c r="B817" s="268" t="s">
        <v>391</v>
      </c>
      <c r="C817" s="265" t="s">
        <v>656</v>
      </c>
      <c r="D817" s="265" t="s">
        <v>655</v>
      </c>
      <c r="E817" s="14"/>
      <c r="F817" s="14" t="s">
        <v>1824</v>
      </c>
      <c r="G817" s="135">
        <v>0</v>
      </c>
      <c r="H817" s="135">
        <v>0</v>
      </c>
      <c r="I817" s="135">
        <v>0</v>
      </c>
      <c r="J817" s="135">
        <v>0.04</v>
      </c>
      <c r="K817" s="135">
        <v>0.15</v>
      </c>
      <c r="L817" s="146">
        <v>0</v>
      </c>
      <c r="M817" s="146">
        <v>0</v>
      </c>
      <c r="N817" s="146">
        <v>0</v>
      </c>
      <c r="O817" s="146">
        <v>0</v>
      </c>
      <c r="P817" s="146">
        <v>0</v>
      </c>
      <c r="Q817" s="146">
        <v>0</v>
      </c>
      <c r="R817" s="146">
        <v>0</v>
      </c>
      <c r="S817" s="146">
        <v>0</v>
      </c>
      <c r="T817" s="146">
        <v>0</v>
      </c>
      <c r="U817" s="146">
        <v>0</v>
      </c>
      <c r="V817" s="146">
        <v>0</v>
      </c>
      <c r="W817" s="146">
        <v>0</v>
      </c>
      <c r="X817" s="146">
        <v>0</v>
      </c>
      <c r="Y817" s="222">
        <v>228.15</v>
      </c>
      <c r="Z817" s="222">
        <f t="shared" si="408"/>
        <v>0</v>
      </c>
      <c r="AA817" s="222">
        <f t="shared" si="409"/>
        <v>0</v>
      </c>
      <c r="AB817" s="222">
        <f t="shared" si="410"/>
        <v>0</v>
      </c>
      <c r="AC817" s="222">
        <f t="shared" si="411"/>
        <v>9.1260000000000012</v>
      </c>
      <c r="AD817" s="222">
        <f t="shared" si="412"/>
        <v>34.222499999999997</v>
      </c>
      <c r="AE817" s="222">
        <f t="shared" si="413"/>
        <v>0</v>
      </c>
      <c r="AF817" s="222">
        <f t="shared" si="372"/>
        <v>0</v>
      </c>
      <c r="AG817" s="222">
        <f t="shared" si="373"/>
        <v>0</v>
      </c>
      <c r="AH817" s="222">
        <f t="shared" si="374"/>
        <v>0</v>
      </c>
      <c r="AI817" s="222">
        <f t="shared" si="375"/>
        <v>0</v>
      </c>
      <c r="AJ817" s="222">
        <f t="shared" si="376"/>
        <v>0</v>
      </c>
      <c r="AK817" s="222">
        <f t="shared" si="377"/>
        <v>0</v>
      </c>
      <c r="AL817" s="5">
        <f t="shared" si="402"/>
        <v>0</v>
      </c>
      <c r="AM817" s="5">
        <f t="shared" si="403"/>
        <v>0</v>
      </c>
      <c r="AN817" s="5">
        <f t="shared" si="404"/>
        <v>0</v>
      </c>
      <c r="AO817" s="5">
        <f t="shared" si="405"/>
        <v>0</v>
      </c>
      <c r="AP817" s="5">
        <f t="shared" si="406"/>
        <v>0</v>
      </c>
      <c r="AQ817" s="221">
        <f t="shared" si="407"/>
        <v>0</v>
      </c>
      <c r="AR817" s="169"/>
    </row>
    <row r="818" spans="1:44" s="34" customFormat="1" ht="24.75" customHeight="1" x14ac:dyDescent="0.25">
      <c r="A818" s="24"/>
      <c r="B818" s="635" t="s">
        <v>970</v>
      </c>
      <c r="C818" s="637"/>
      <c r="D818" s="265"/>
      <c r="E818" s="14"/>
      <c r="F818" s="14"/>
      <c r="G818" s="135"/>
      <c r="H818" s="135"/>
      <c r="I818" s="135"/>
      <c r="J818" s="135"/>
      <c r="K818" s="135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222"/>
      <c r="Z818" s="222"/>
      <c r="AA818" s="222"/>
      <c r="AB818" s="222"/>
      <c r="AC818" s="222"/>
      <c r="AD818" s="222"/>
      <c r="AE818" s="222"/>
      <c r="AF818" s="222"/>
      <c r="AG818" s="222"/>
      <c r="AH818" s="222"/>
      <c r="AI818" s="222"/>
      <c r="AJ818" s="222"/>
      <c r="AK818" s="222"/>
      <c r="AL818" s="5"/>
      <c r="AM818" s="5"/>
      <c r="AN818" s="5"/>
      <c r="AO818" s="5"/>
      <c r="AP818" s="5"/>
      <c r="AQ818" s="221"/>
      <c r="AR818" s="169"/>
    </row>
    <row r="819" spans="1:44" s="22" customFormat="1" ht="24.75" customHeight="1" x14ac:dyDescent="0.25">
      <c r="A819" s="24">
        <v>3187171147</v>
      </c>
      <c r="B819" s="25" t="s">
        <v>971</v>
      </c>
      <c r="C819" s="14" t="s">
        <v>891</v>
      </c>
      <c r="D819" s="14"/>
      <c r="E819" s="14"/>
      <c r="F819" s="14" t="s">
        <v>1824</v>
      </c>
      <c r="G819" s="135">
        <v>0</v>
      </c>
      <c r="H819" s="135">
        <v>0</v>
      </c>
      <c r="I819" s="135">
        <v>0.9</v>
      </c>
      <c r="J819" s="135">
        <v>3.2</v>
      </c>
      <c r="K819" s="135">
        <v>10.199999999999999</v>
      </c>
      <c r="L819" s="146">
        <v>0</v>
      </c>
      <c r="M819" s="27">
        <v>0</v>
      </c>
      <c r="N819" s="27">
        <v>0</v>
      </c>
      <c r="O819" s="27">
        <v>0</v>
      </c>
      <c r="P819" s="27">
        <v>3.2</v>
      </c>
      <c r="Q819" s="27">
        <v>10</v>
      </c>
      <c r="R819" s="148">
        <v>10</v>
      </c>
      <c r="S819" s="27">
        <v>0</v>
      </c>
      <c r="T819" s="27">
        <v>0</v>
      </c>
      <c r="U819" s="27">
        <v>0</v>
      </c>
      <c r="V819" s="27">
        <v>3.2</v>
      </c>
      <c r="W819" s="27">
        <v>10</v>
      </c>
      <c r="X819" s="148">
        <v>10</v>
      </c>
      <c r="Y819" s="222">
        <v>285.26</v>
      </c>
      <c r="Z819" s="222">
        <f>Y819*G819</f>
        <v>0</v>
      </c>
      <c r="AA819" s="222">
        <f>Y819*H819</f>
        <v>0</v>
      </c>
      <c r="AB819" s="222">
        <f>Y819*I819</f>
        <v>256.73399999999998</v>
      </c>
      <c r="AC819" s="222">
        <f>Y819*J819</f>
        <v>912.83199999999999</v>
      </c>
      <c r="AD819" s="222">
        <f>Y819*K819</f>
        <v>2909.6519999999996</v>
      </c>
      <c r="AE819" s="222">
        <f>Y819*L819</f>
        <v>0</v>
      </c>
      <c r="AF819" s="222">
        <f>Y819*M819</f>
        <v>0</v>
      </c>
      <c r="AG819" s="222">
        <f>Y819*N819</f>
        <v>0</v>
      </c>
      <c r="AH819" s="222">
        <f>Y819*O819</f>
        <v>0</v>
      </c>
      <c r="AI819" s="222">
        <f>Y819*P819</f>
        <v>912.83199999999999</v>
      </c>
      <c r="AJ819" s="222">
        <f>Y819*Q819</f>
        <v>2852.6</v>
      </c>
      <c r="AK819" s="222">
        <f>Y819*R819</f>
        <v>2852.6</v>
      </c>
      <c r="AL819" s="5">
        <f>Y819*S819</f>
        <v>0</v>
      </c>
      <c r="AM819" s="5">
        <f>Y819*T819</f>
        <v>0</v>
      </c>
      <c r="AN819" s="5">
        <f>Y819*U819</f>
        <v>0</v>
      </c>
      <c r="AO819" s="5">
        <f>Y819*V819</f>
        <v>912.83199999999999</v>
      </c>
      <c r="AP819" s="5">
        <f>Y819*W819</f>
        <v>2852.6</v>
      </c>
      <c r="AQ819" s="221">
        <f>Y819*X819</f>
        <v>2852.6</v>
      </c>
      <c r="AR819" s="86"/>
    </row>
    <row r="820" spans="1:44" s="30" customFormat="1" ht="24.75" customHeight="1" x14ac:dyDescent="0.25">
      <c r="A820" s="24"/>
      <c r="B820" s="29" t="s">
        <v>219</v>
      </c>
      <c r="C820" s="29"/>
      <c r="D820" s="29"/>
      <c r="E820" s="29"/>
      <c r="F820" s="29"/>
      <c r="G820" s="29"/>
      <c r="H820" s="29"/>
      <c r="I820" s="29"/>
      <c r="J820" s="29"/>
      <c r="K820" s="29"/>
      <c r="L820" s="146"/>
      <c r="M820" s="29"/>
      <c r="N820" s="29"/>
      <c r="O820" s="29"/>
      <c r="P820" s="29"/>
      <c r="Q820" s="29"/>
      <c r="R820" s="105"/>
      <c r="S820" s="29"/>
      <c r="T820" s="29"/>
      <c r="U820" s="29"/>
      <c r="V820" s="29"/>
      <c r="W820" s="29"/>
      <c r="X820" s="105"/>
      <c r="Y820" s="234"/>
      <c r="Z820" s="222">
        <f t="shared" si="408"/>
        <v>0</v>
      </c>
      <c r="AA820" s="222">
        <f t="shared" si="409"/>
        <v>0</v>
      </c>
      <c r="AB820" s="222">
        <f t="shared" si="410"/>
        <v>0</v>
      </c>
      <c r="AC820" s="222">
        <f t="shared" si="411"/>
        <v>0</v>
      </c>
      <c r="AD820" s="222">
        <f t="shared" si="412"/>
        <v>0</v>
      </c>
      <c r="AE820" s="222">
        <f t="shared" si="413"/>
        <v>0</v>
      </c>
      <c r="AF820" s="222">
        <f t="shared" si="372"/>
        <v>0</v>
      </c>
      <c r="AG820" s="222">
        <f t="shared" si="373"/>
        <v>0</v>
      </c>
      <c r="AH820" s="222">
        <f t="shared" si="374"/>
        <v>0</v>
      </c>
      <c r="AI820" s="222">
        <f t="shared" si="375"/>
        <v>0</v>
      </c>
      <c r="AJ820" s="222">
        <f t="shared" si="376"/>
        <v>0</v>
      </c>
      <c r="AK820" s="222">
        <f t="shared" si="377"/>
        <v>0</v>
      </c>
      <c r="AL820" s="5"/>
      <c r="AM820" s="5"/>
      <c r="AN820" s="5"/>
      <c r="AO820" s="5"/>
      <c r="AP820" s="5"/>
      <c r="AQ820" s="221"/>
      <c r="AR820" s="168"/>
    </row>
    <row r="821" spans="1:44" s="54" customFormat="1" ht="24.75" customHeight="1" x14ac:dyDescent="0.25">
      <c r="A821" s="24">
        <v>4279870002</v>
      </c>
      <c r="B821" s="32" t="s">
        <v>1237</v>
      </c>
      <c r="C821" s="33" t="s">
        <v>884</v>
      </c>
      <c r="D821" s="52"/>
      <c r="E821" s="53"/>
      <c r="F821" s="14" t="s">
        <v>1824</v>
      </c>
      <c r="G821" s="135">
        <v>0</v>
      </c>
      <c r="H821" s="135">
        <v>0</v>
      </c>
      <c r="I821" s="135">
        <v>0</v>
      </c>
      <c r="J821" s="135">
        <v>7.0000000000000001E-3</v>
      </c>
      <c r="K821" s="135">
        <v>0.02</v>
      </c>
      <c r="L821" s="146">
        <v>0</v>
      </c>
      <c r="M821" s="27">
        <v>0</v>
      </c>
      <c r="N821" s="27">
        <v>0</v>
      </c>
      <c r="O821" s="27">
        <v>0</v>
      </c>
      <c r="P821" s="27">
        <v>0</v>
      </c>
      <c r="Q821" s="27">
        <v>0.01</v>
      </c>
      <c r="R821" s="148">
        <v>0.02</v>
      </c>
      <c r="S821" s="27">
        <v>0</v>
      </c>
      <c r="T821" s="27">
        <v>0</v>
      </c>
      <c r="U821" s="27">
        <v>0</v>
      </c>
      <c r="V821" s="27">
        <v>0</v>
      </c>
      <c r="W821" s="27">
        <v>0.01</v>
      </c>
      <c r="X821" s="27">
        <v>0.01</v>
      </c>
      <c r="Y821" s="222">
        <v>245.57</v>
      </c>
      <c r="Z821" s="222">
        <f t="shared" si="408"/>
        <v>0</v>
      </c>
      <c r="AA821" s="222">
        <f t="shared" si="409"/>
        <v>0</v>
      </c>
      <c r="AB821" s="222">
        <f t="shared" si="410"/>
        <v>0</v>
      </c>
      <c r="AC821" s="222">
        <f t="shared" si="411"/>
        <v>1.71899</v>
      </c>
      <c r="AD821" s="222">
        <f t="shared" si="412"/>
        <v>4.9113999999999995</v>
      </c>
      <c r="AE821" s="222">
        <f t="shared" si="413"/>
        <v>0</v>
      </c>
      <c r="AF821" s="222">
        <f t="shared" si="372"/>
        <v>0</v>
      </c>
      <c r="AG821" s="222">
        <f t="shared" si="373"/>
        <v>0</v>
      </c>
      <c r="AH821" s="222">
        <f t="shared" si="374"/>
        <v>0</v>
      </c>
      <c r="AI821" s="222">
        <f t="shared" si="375"/>
        <v>0</v>
      </c>
      <c r="AJ821" s="222">
        <f t="shared" si="376"/>
        <v>2.4556999999999998</v>
      </c>
      <c r="AK821" s="222">
        <f t="shared" si="377"/>
        <v>4.9113999999999995</v>
      </c>
      <c r="AL821" s="5">
        <f t="shared" ref="AL821:AL826" si="414">Y821*S821</f>
        <v>0</v>
      </c>
      <c r="AM821" s="5">
        <f t="shared" ref="AM821:AM826" si="415">Y821*T821</f>
        <v>0</v>
      </c>
      <c r="AN821" s="5">
        <f t="shared" ref="AN821:AN826" si="416">Y821*U821</f>
        <v>0</v>
      </c>
      <c r="AO821" s="5">
        <f t="shared" ref="AO821:AO826" si="417">Y821*V821</f>
        <v>0</v>
      </c>
      <c r="AP821" s="5">
        <f t="shared" ref="AP821:AP826" si="418">Y821*W821</f>
        <v>2.4556999999999998</v>
      </c>
      <c r="AQ821" s="221">
        <f t="shared" ref="AQ821:AQ826" si="419">Y821*X821</f>
        <v>2.4556999999999998</v>
      </c>
      <c r="AR821" s="170"/>
    </row>
    <row r="822" spans="1:44" s="54" customFormat="1" ht="24.75" customHeight="1" x14ac:dyDescent="0.25">
      <c r="A822" s="24">
        <v>4279870004</v>
      </c>
      <c r="B822" s="32" t="s">
        <v>2439</v>
      </c>
      <c r="C822" s="33" t="s">
        <v>885</v>
      </c>
      <c r="D822" s="52"/>
      <c r="E822" s="53"/>
      <c r="F822" s="14" t="s">
        <v>1824</v>
      </c>
      <c r="G822" s="135">
        <v>0</v>
      </c>
      <c r="H822" s="135">
        <v>0</v>
      </c>
      <c r="I822" s="135">
        <v>0</v>
      </c>
      <c r="J822" s="135">
        <v>3.0000000000000001E-3</v>
      </c>
      <c r="K822" s="135">
        <v>0.13</v>
      </c>
      <c r="L822" s="146">
        <v>0</v>
      </c>
      <c r="M822" s="27">
        <v>0</v>
      </c>
      <c r="N822" s="27">
        <v>0</v>
      </c>
      <c r="O822" s="27">
        <v>0</v>
      </c>
      <c r="P822" s="27">
        <v>0</v>
      </c>
      <c r="Q822" s="28">
        <v>0.1</v>
      </c>
      <c r="R822" s="158">
        <v>0.13</v>
      </c>
      <c r="S822" s="27">
        <v>0</v>
      </c>
      <c r="T822" s="27">
        <v>0</v>
      </c>
      <c r="U822" s="27">
        <v>0</v>
      </c>
      <c r="V822" s="27">
        <v>0</v>
      </c>
      <c r="W822" s="28">
        <v>0.1</v>
      </c>
      <c r="X822" s="28">
        <v>0.1</v>
      </c>
      <c r="Y822" s="222">
        <v>528.16</v>
      </c>
      <c r="Z822" s="222">
        <f t="shared" si="408"/>
        <v>0</v>
      </c>
      <c r="AA822" s="222">
        <f t="shared" si="409"/>
        <v>0</v>
      </c>
      <c r="AB822" s="222">
        <f t="shared" si="410"/>
        <v>0</v>
      </c>
      <c r="AC822" s="222">
        <f t="shared" si="411"/>
        <v>1.5844799999999999</v>
      </c>
      <c r="AD822" s="222">
        <f t="shared" si="412"/>
        <v>68.660799999999995</v>
      </c>
      <c r="AE822" s="222">
        <f t="shared" si="413"/>
        <v>0</v>
      </c>
      <c r="AF822" s="222">
        <f t="shared" si="372"/>
        <v>0</v>
      </c>
      <c r="AG822" s="222">
        <f t="shared" si="373"/>
        <v>0</v>
      </c>
      <c r="AH822" s="222">
        <f t="shared" si="374"/>
        <v>0</v>
      </c>
      <c r="AI822" s="222">
        <f t="shared" si="375"/>
        <v>0</v>
      </c>
      <c r="AJ822" s="222">
        <f t="shared" si="376"/>
        <v>52.816000000000003</v>
      </c>
      <c r="AK822" s="222">
        <f t="shared" si="377"/>
        <v>68.660799999999995</v>
      </c>
      <c r="AL822" s="5">
        <f t="shared" si="414"/>
        <v>0</v>
      </c>
      <c r="AM822" s="5">
        <f t="shared" si="415"/>
        <v>0</v>
      </c>
      <c r="AN822" s="5">
        <f t="shared" si="416"/>
        <v>0</v>
      </c>
      <c r="AO822" s="5">
        <f t="shared" si="417"/>
        <v>0</v>
      </c>
      <c r="AP822" s="5">
        <f t="shared" si="418"/>
        <v>52.816000000000003</v>
      </c>
      <c r="AQ822" s="221">
        <f t="shared" si="419"/>
        <v>52.816000000000003</v>
      </c>
      <c r="AR822" s="170"/>
    </row>
    <row r="823" spans="1:44" s="54" customFormat="1" ht="24.75" customHeight="1" x14ac:dyDescent="0.25">
      <c r="A823" s="24">
        <v>4279870005</v>
      </c>
      <c r="B823" s="32" t="s">
        <v>2439</v>
      </c>
      <c r="C823" s="33" t="s">
        <v>886</v>
      </c>
      <c r="D823" s="52"/>
      <c r="E823" s="53"/>
      <c r="F823" s="14" t="s">
        <v>1824</v>
      </c>
      <c r="G823" s="135">
        <v>0</v>
      </c>
      <c r="H823" s="135">
        <v>0</v>
      </c>
      <c r="I823" s="135">
        <v>0</v>
      </c>
      <c r="J823" s="135">
        <v>3.0000000000000001E-3</v>
      </c>
      <c r="K823" s="135">
        <v>0.13</v>
      </c>
      <c r="L823" s="146">
        <v>0</v>
      </c>
      <c r="M823" s="27">
        <v>0</v>
      </c>
      <c r="N823" s="27">
        <v>0</v>
      </c>
      <c r="O823" s="27">
        <v>0</v>
      </c>
      <c r="P823" s="27">
        <v>0</v>
      </c>
      <c r="Q823" s="28">
        <v>0.1</v>
      </c>
      <c r="R823" s="158">
        <v>0.13</v>
      </c>
      <c r="S823" s="27">
        <v>0</v>
      </c>
      <c r="T823" s="27">
        <v>0</v>
      </c>
      <c r="U823" s="27">
        <v>0</v>
      </c>
      <c r="V823" s="27">
        <v>0</v>
      </c>
      <c r="W823" s="28">
        <v>0.1</v>
      </c>
      <c r="X823" s="28">
        <v>0.1</v>
      </c>
      <c r="Y823" s="222">
        <v>528.16</v>
      </c>
      <c r="Z823" s="222">
        <f t="shared" si="408"/>
        <v>0</v>
      </c>
      <c r="AA823" s="222">
        <f t="shared" si="409"/>
        <v>0</v>
      </c>
      <c r="AB823" s="222">
        <f t="shared" si="410"/>
        <v>0</v>
      </c>
      <c r="AC823" s="222">
        <f t="shared" si="411"/>
        <v>1.5844799999999999</v>
      </c>
      <c r="AD823" s="222">
        <f t="shared" si="412"/>
        <v>68.660799999999995</v>
      </c>
      <c r="AE823" s="222">
        <f t="shared" si="413"/>
        <v>0</v>
      </c>
      <c r="AF823" s="222">
        <f t="shared" si="372"/>
        <v>0</v>
      </c>
      <c r="AG823" s="222">
        <f t="shared" si="373"/>
        <v>0</v>
      </c>
      <c r="AH823" s="222">
        <f t="shared" si="374"/>
        <v>0</v>
      </c>
      <c r="AI823" s="222">
        <f t="shared" si="375"/>
        <v>0</v>
      </c>
      <c r="AJ823" s="222">
        <f t="shared" si="376"/>
        <v>52.816000000000003</v>
      </c>
      <c r="AK823" s="222">
        <f t="shared" si="377"/>
        <v>68.660799999999995</v>
      </c>
      <c r="AL823" s="5">
        <f t="shared" si="414"/>
        <v>0</v>
      </c>
      <c r="AM823" s="5">
        <f t="shared" si="415"/>
        <v>0</v>
      </c>
      <c r="AN823" s="5">
        <f t="shared" si="416"/>
        <v>0</v>
      </c>
      <c r="AO823" s="5">
        <f t="shared" si="417"/>
        <v>0</v>
      </c>
      <c r="AP823" s="5">
        <f t="shared" si="418"/>
        <v>52.816000000000003</v>
      </c>
      <c r="AQ823" s="221">
        <f t="shared" si="419"/>
        <v>52.816000000000003</v>
      </c>
      <c r="AR823" s="170"/>
    </row>
    <row r="824" spans="1:44" s="54" customFormat="1" ht="24.75" customHeight="1" x14ac:dyDescent="0.25">
      <c r="A824" s="24">
        <v>3187172635</v>
      </c>
      <c r="B824" s="32" t="s">
        <v>1314</v>
      </c>
      <c r="C824" s="33" t="s">
        <v>887</v>
      </c>
      <c r="D824" s="52"/>
      <c r="E824" s="53"/>
      <c r="F824" s="14" t="s">
        <v>1824</v>
      </c>
      <c r="G824" s="135">
        <v>0</v>
      </c>
      <c r="H824" s="135">
        <v>0</v>
      </c>
      <c r="I824" s="135">
        <v>0</v>
      </c>
      <c r="J824" s="135">
        <v>0.14000000000000001</v>
      </c>
      <c r="K824" s="135">
        <v>0.49</v>
      </c>
      <c r="L824" s="146">
        <v>0</v>
      </c>
      <c r="M824" s="27">
        <v>0</v>
      </c>
      <c r="N824" s="27">
        <v>0</v>
      </c>
      <c r="O824" s="27">
        <v>0</v>
      </c>
      <c r="P824" s="28">
        <v>0.14000000000000001</v>
      </c>
      <c r="Q824" s="28">
        <v>0.4</v>
      </c>
      <c r="R824" s="158">
        <v>0.5</v>
      </c>
      <c r="S824" s="27">
        <v>0</v>
      </c>
      <c r="T824" s="27">
        <v>0</v>
      </c>
      <c r="U824" s="27">
        <v>0</v>
      </c>
      <c r="V824" s="28">
        <v>0.14000000000000001</v>
      </c>
      <c r="W824" s="28">
        <v>0.4</v>
      </c>
      <c r="X824" s="28">
        <v>0.4</v>
      </c>
      <c r="Y824" s="222">
        <v>67.709999999999994</v>
      </c>
      <c r="Z824" s="222">
        <f t="shared" si="408"/>
        <v>0</v>
      </c>
      <c r="AA824" s="222">
        <f t="shared" si="409"/>
        <v>0</v>
      </c>
      <c r="AB824" s="222">
        <f t="shared" si="410"/>
        <v>0</v>
      </c>
      <c r="AC824" s="222">
        <f t="shared" si="411"/>
        <v>9.4794</v>
      </c>
      <c r="AD824" s="222">
        <f t="shared" si="412"/>
        <v>33.177899999999994</v>
      </c>
      <c r="AE824" s="222">
        <f t="shared" si="413"/>
        <v>0</v>
      </c>
      <c r="AF824" s="222">
        <f t="shared" si="372"/>
        <v>0</v>
      </c>
      <c r="AG824" s="222">
        <f t="shared" si="373"/>
        <v>0</v>
      </c>
      <c r="AH824" s="222">
        <f t="shared" si="374"/>
        <v>0</v>
      </c>
      <c r="AI824" s="222">
        <f t="shared" si="375"/>
        <v>9.4794</v>
      </c>
      <c r="AJ824" s="222">
        <f t="shared" si="376"/>
        <v>27.084</v>
      </c>
      <c r="AK824" s="222">
        <f t="shared" si="377"/>
        <v>33.854999999999997</v>
      </c>
      <c r="AL824" s="5">
        <f t="shared" si="414"/>
        <v>0</v>
      </c>
      <c r="AM824" s="5">
        <f t="shared" si="415"/>
        <v>0</v>
      </c>
      <c r="AN824" s="5">
        <f t="shared" si="416"/>
        <v>0</v>
      </c>
      <c r="AO824" s="5">
        <f t="shared" si="417"/>
        <v>9.4794</v>
      </c>
      <c r="AP824" s="5">
        <f t="shared" si="418"/>
        <v>27.084</v>
      </c>
      <c r="AQ824" s="221">
        <f t="shared" si="419"/>
        <v>27.084</v>
      </c>
      <c r="AR824" s="170"/>
    </row>
    <row r="825" spans="1:44" s="54" customFormat="1" ht="24.75" customHeight="1" x14ac:dyDescent="0.25">
      <c r="A825" s="24"/>
      <c r="B825" s="268" t="s">
        <v>392</v>
      </c>
      <c r="C825" s="267" t="s">
        <v>393</v>
      </c>
      <c r="D825" s="52"/>
      <c r="E825" s="53"/>
      <c r="F825" s="14" t="s">
        <v>1824</v>
      </c>
      <c r="G825" s="135">
        <v>0</v>
      </c>
      <c r="H825" s="135">
        <v>0</v>
      </c>
      <c r="I825" s="135">
        <v>0</v>
      </c>
      <c r="J825" s="135">
        <v>3.0000000000000001E-3</v>
      </c>
      <c r="K825" s="135">
        <v>0.13</v>
      </c>
      <c r="L825" s="146">
        <v>0</v>
      </c>
      <c r="M825" s="146">
        <v>0</v>
      </c>
      <c r="N825" s="146">
        <v>0</v>
      </c>
      <c r="O825" s="146">
        <v>0</v>
      </c>
      <c r="P825" s="146">
        <v>0</v>
      </c>
      <c r="Q825" s="146">
        <v>0</v>
      </c>
      <c r="R825" s="146">
        <v>0</v>
      </c>
      <c r="S825" s="146">
        <v>0</v>
      </c>
      <c r="T825" s="146">
        <v>0</v>
      </c>
      <c r="U825" s="146">
        <v>0</v>
      </c>
      <c r="V825" s="146">
        <v>0</v>
      </c>
      <c r="W825" s="146">
        <v>0</v>
      </c>
      <c r="X825" s="146">
        <v>0</v>
      </c>
      <c r="Y825" s="222">
        <v>116.8</v>
      </c>
      <c r="Z825" s="222">
        <f t="shared" si="408"/>
        <v>0</v>
      </c>
      <c r="AA825" s="222">
        <f t="shared" si="409"/>
        <v>0</v>
      </c>
      <c r="AB825" s="222">
        <f t="shared" si="410"/>
        <v>0</v>
      </c>
      <c r="AC825" s="222">
        <f t="shared" si="411"/>
        <v>0.35039999999999999</v>
      </c>
      <c r="AD825" s="222">
        <f t="shared" si="412"/>
        <v>15.183999999999999</v>
      </c>
      <c r="AE825" s="222">
        <f t="shared" si="413"/>
        <v>0</v>
      </c>
      <c r="AF825" s="222">
        <f t="shared" si="372"/>
        <v>0</v>
      </c>
      <c r="AG825" s="222">
        <f t="shared" si="373"/>
        <v>0</v>
      </c>
      <c r="AH825" s="222">
        <f t="shared" si="374"/>
        <v>0</v>
      </c>
      <c r="AI825" s="222">
        <f t="shared" si="375"/>
        <v>0</v>
      </c>
      <c r="AJ825" s="222">
        <f t="shared" si="376"/>
        <v>0</v>
      </c>
      <c r="AK825" s="222">
        <f t="shared" si="377"/>
        <v>0</v>
      </c>
      <c r="AL825" s="5">
        <f t="shared" si="414"/>
        <v>0</v>
      </c>
      <c r="AM825" s="5">
        <f t="shared" si="415"/>
        <v>0</v>
      </c>
      <c r="AN825" s="5">
        <f t="shared" si="416"/>
        <v>0</v>
      </c>
      <c r="AO825" s="5">
        <f t="shared" si="417"/>
        <v>0</v>
      </c>
      <c r="AP825" s="5">
        <f t="shared" si="418"/>
        <v>0</v>
      </c>
      <c r="AQ825" s="221">
        <f t="shared" si="419"/>
        <v>0</v>
      </c>
      <c r="AR825" s="170"/>
    </row>
    <row r="826" spans="1:44" s="54" customFormat="1" ht="24.75" customHeight="1" x14ac:dyDescent="0.25">
      <c r="A826" s="24"/>
      <c r="B826" s="268" t="s">
        <v>394</v>
      </c>
      <c r="C826" s="267" t="s">
        <v>395</v>
      </c>
      <c r="D826" s="52"/>
      <c r="E826" s="53"/>
      <c r="F826" s="14" t="s">
        <v>1824</v>
      </c>
      <c r="G826" s="135">
        <v>0</v>
      </c>
      <c r="H826" s="135">
        <v>0</v>
      </c>
      <c r="I826" s="135">
        <v>0</v>
      </c>
      <c r="J826" s="135">
        <v>3.0000000000000001E-3</v>
      </c>
      <c r="K826" s="135">
        <v>0.13</v>
      </c>
      <c r="L826" s="146">
        <v>0</v>
      </c>
      <c r="M826" s="146">
        <v>0</v>
      </c>
      <c r="N826" s="146">
        <v>0</v>
      </c>
      <c r="O826" s="146">
        <v>0</v>
      </c>
      <c r="P826" s="146">
        <v>0</v>
      </c>
      <c r="Q826" s="146">
        <v>0</v>
      </c>
      <c r="R826" s="146">
        <v>0</v>
      </c>
      <c r="S826" s="146">
        <v>0</v>
      </c>
      <c r="T826" s="146">
        <v>0</v>
      </c>
      <c r="U826" s="146">
        <v>0</v>
      </c>
      <c r="V826" s="146">
        <v>0</v>
      </c>
      <c r="W826" s="146">
        <v>0</v>
      </c>
      <c r="X826" s="146">
        <v>0</v>
      </c>
      <c r="Y826" s="222">
        <v>116.8</v>
      </c>
      <c r="Z826" s="222">
        <f t="shared" si="408"/>
        <v>0</v>
      </c>
      <c r="AA826" s="222">
        <f t="shared" si="409"/>
        <v>0</v>
      </c>
      <c r="AB826" s="222">
        <f t="shared" si="410"/>
        <v>0</v>
      </c>
      <c r="AC826" s="222">
        <f t="shared" si="411"/>
        <v>0.35039999999999999</v>
      </c>
      <c r="AD826" s="222">
        <f t="shared" si="412"/>
        <v>15.183999999999999</v>
      </c>
      <c r="AE826" s="222">
        <f t="shared" si="413"/>
        <v>0</v>
      </c>
      <c r="AF826" s="222">
        <f t="shared" si="372"/>
        <v>0</v>
      </c>
      <c r="AG826" s="222">
        <f t="shared" si="373"/>
        <v>0</v>
      </c>
      <c r="AH826" s="222">
        <f t="shared" si="374"/>
        <v>0</v>
      </c>
      <c r="AI826" s="222">
        <f t="shared" si="375"/>
        <v>0</v>
      </c>
      <c r="AJ826" s="222">
        <f t="shared" si="376"/>
        <v>0</v>
      </c>
      <c r="AK826" s="222">
        <f t="shared" si="377"/>
        <v>0</v>
      </c>
      <c r="AL826" s="5">
        <f t="shared" si="414"/>
        <v>0</v>
      </c>
      <c r="AM826" s="5">
        <f t="shared" si="415"/>
        <v>0</v>
      </c>
      <c r="AN826" s="5">
        <f t="shared" si="416"/>
        <v>0</v>
      </c>
      <c r="AO826" s="5">
        <f t="shared" si="417"/>
        <v>0</v>
      </c>
      <c r="AP826" s="5">
        <f t="shared" si="418"/>
        <v>0</v>
      </c>
      <c r="AQ826" s="221">
        <f t="shared" si="419"/>
        <v>0</v>
      </c>
      <c r="AR826" s="170"/>
    </row>
    <row r="827" spans="1:44" s="54" customFormat="1" ht="24.75" customHeight="1" x14ac:dyDescent="0.25">
      <c r="A827" s="24"/>
      <c r="B827" s="268" t="s">
        <v>396</v>
      </c>
      <c r="C827" s="267" t="s">
        <v>397</v>
      </c>
      <c r="D827" s="52"/>
      <c r="E827" s="53"/>
      <c r="F827" s="14" t="s">
        <v>1824</v>
      </c>
      <c r="G827" s="135">
        <v>0</v>
      </c>
      <c r="H827" s="135">
        <v>0</v>
      </c>
      <c r="I827" s="135">
        <v>0</v>
      </c>
      <c r="J827" s="135">
        <v>7.0000000000000007E-2</v>
      </c>
      <c r="K827" s="135">
        <v>0.24</v>
      </c>
      <c r="L827" s="146">
        <v>0</v>
      </c>
      <c r="M827" s="146">
        <v>0</v>
      </c>
      <c r="N827" s="146">
        <v>0</v>
      </c>
      <c r="O827" s="146">
        <v>0</v>
      </c>
      <c r="P827" s="146">
        <v>0</v>
      </c>
      <c r="Q827" s="146">
        <v>0</v>
      </c>
      <c r="R827" s="146">
        <v>0</v>
      </c>
      <c r="S827" s="146">
        <v>0</v>
      </c>
      <c r="T827" s="146">
        <v>0</v>
      </c>
      <c r="U827" s="146">
        <v>0</v>
      </c>
      <c r="V827" s="146">
        <v>0</v>
      </c>
      <c r="W827" s="146">
        <v>0</v>
      </c>
      <c r="X827" s="146">
        <v>0</v>
      </c>
      <c r="Y827" s="222">
        <v>424.76</v>
      </c>
      <c r="Z827" s="222">
        <f t="shared" si="408"/>
        <v>0</v>
      </c>
      <c r="AA827" s="222">
        <f t="shared" si="409"/>
        <v>0</v>
      </c>
      <c r="AB827" s="222">
        <f t="shared" si="410"/>
        <v>0</v>
      </c>
      <c r="AC827" s="222">
        <f t="shared" si="411"/>
        <v>29.733200000000004</v>
      </c>
      <c r="AD827" s="222">
        <f t="shared" si="412"/>
        <v>101.94239999999999</v>
      </c>
      <c r="AE827" s="222">
        <f t="shared" si="413"/>
        <v>0</v>
      </c>
      <c r="AF827" s="222">
        <f t="shared" si="372"/>
        <v>0</v>
      </c>
      <c r="AG827" s="222">
        <f t="shared" si="373"/>
        <v>0</v>
      </c>
      <c r="AH827" s="222">
        <f t="shared" si="374"/>
        <v>0</v>
      </c>
      <c r="AI827" s="222">
        <f t="shared" si="375"/>
        <v>0</v>
      </c>
      <c r="AJ827" s="222">
        <f t="shared" si="376"/>
        <v>0</v>
      </c>
      <c r="AK827" s="222">
        <f t="shared" si="377"/>
        <v>0</v>
      </c>
      <c r="AL827" s="5">
        <f>Y827*S827</f>
        <v>0</v>
      </c>
      <c r="AM827" s="5">
        <f>Y827*T827</f>
        <v>0</v>
      </c>
      <c r="AN827" s="5">
        <f>Y827*U827</f>
        <v>0</v>
      </c>
      <c r="AO827" s="5">
        <f>Y827*V827</f>
        <v>0</v>
      </c>
      <c r="AP827" s="5">
        <f>Y827*W827</f>
        <v>0</v>
      </c>
      <c r="AQ827" s="221">
        <f>Y827*X827</f>
        <v>0</v>
      </c>
      <c r="AR827" s="170"/>
    </row>
    <row r="828" spans="1:44" s="54" customFormat="1" ht="24.75" customHeight="1" x14ac:dyDescent="0.25">
      <c r="A828" s="24"/>
      <c r="B828" s="268" t="s">
        <v>396</v>
      </c>
      <c r="C828" s="267" t="s">
        <v>398</v>
      </c>
      <c r="D828" s="52"/>
      <c r="E828" s="53"/>
      <c r="F828" s="14" t="s">
        <v>1824</v>
      </c>
      <c r="G828" s="135">
        <v>0</v>
      </c>
      <c r="H828" s="135">
        <v>0</v>
      </c>
      <c r="I828" s="135">
        <v>0</v>
      </c>
      <c r="J828" s="135">
        <v>7.0000000000000007E-2</v>
      </c>
      <c r="K828" s="135">
        <v>0.24</v>
      </c>
      <c r="L828" s="146">
        <v>0</v>
      </c>
      <c r="M828" s="146">
        <v>0</v>
      </c>
      <c r="N828" s="146">
        <v>0</v>
      </c>
      <c r="O828" s="146">
        <v>0</v>
      </c>
      <c r="P828" s="146">
        <v>0</v>
      </c>
      <c r="Q828" s="146">
        <v>0</v>
      </c>
      <c r="R828" s="146">
        <v>0</v>
      </c>
      <c r="S828" s="146">
        <v>0</v>
      </c>
      <c r="T828" s="146">
        <v>0</v>
      </c>
      <c r="U828" s="146">
        <v>0</v>
      </c>
      <c r="V828" s="146">
        <v>0</v>
      </c>
      <c r="W828" s="146">
        <v>0</v>
      </c>
      <c r="X828" s="146">
        <v>0</v>
      </c>
      <c r="Y828" s="222">
        <v>326.22000000000003</v>
      </c>
      <c r="Z828" s="222">
        <f t="shared" si="408"/>
        <v>0</v>
      </c>
      <c r="AA828" s="222">
        <f t="shared" si="409"/>
        <v>0</v>
      </c>
      <c r="AB828" s="222">
        <f t="shared" si="410"/>
        <v>0</v>
      </c>
      <c r="AC828" s="222">
        <f t="shared" si="411"/>
        <v>22.835400000000003</v>
      </c>
      <c r="AD828" s="222">
        <f t="shared" si="412"/>
        <v>78.2928</v>
      </c>
      <c r="AE828" s="222">
        <f t="shared" si="413"/>
        <v>0</v>
      </c>
      <c r="AF828" s="222">
        <f t="shared" si="372"/>
        <v>0</v>
      </c>
      <c r="AG828" s="222">
        <f t="shared" si="373"/>
        <v>0</v>
      </c>
      <c r="AH828" s="222">
        <f t="shared" si="374"/>
        <v>0</v>
      </c>
      <c r="AI828" s="222">
        <f t="shared" si="375"/>
        <v>0</v>
      </c>
      <c r="AJ828" s="222">
        <f t="shared" si="376"/>
        <v>0</v>
      </c>
      <c r="AK828" s="222">
        <f t="shared" si="377"/>
        <v>0</v>
      </c>
      <c r="AL828" s="5">
        <f>Y828*S828</f>
        <v>0</v>
      </c>
      <c r="AM828" s="5">
        <f>Y828*T828</f>
        <v>0</v>
      </c>
      <c r="AN828" s="5">
        <f>Y828*U828</f>
        <v>0</v>
      </c>
      <c r="AO828" s="5">
        <f>Y828*V828</f>
        <v>0</v>
      </c>
      <c r="AP828" s="5">
        <f>Y828*W828</f>
        <v>0</v>
      </c>
      <c r="AQ828" s="221">
        <f>Y828*X828</f>
        <v>0</v>
      </c>
      <c r="AR828" s="170"/>
    </row>
    <row r="829" spans="1:44" s="30" customFormat="1" ht="24.75" customHeight="1" x14ac:dyDescent="0.25">
      <c r="A829" s="249"/>
      <c r="B829" s="66" t="s">
        <v>1315</v>
      </c>
      <c r="C829" s="66"/>
      <c r="D829" s="66"/>
      <c r="E829" s="66"/>
      <c r="F829" s="66"/>
      <c r="G829" s="66"/>
      <c r="H829" s="66"/>
      <c r="I829" s="66"/>
      <c r="J829" s="66"/>
      <c r="K829" s="66"/>
      <c r="L829" s="146"/>
      <c r="M829" s="66"/>
      <c r="N829" s="66"/>
      <c r="O829" s="66"/>
      <c r="P829" s="66"/>
      <c r="Q829" s="66"/>
      <c r="R829" s="161"/>
      <c r="S829" s="66"/>
      <c r="T829" s="66"/>
      <c r="U829" s="66"/>
      <c r="V829" s="66"/>
      <c r="W829" s="66"/>
      <c r="X829" s="161"/>
      <c r="Y829" s="234"/>
      <c r="Z829" s="222"/>
      <c r="AA829" s="222"/>
      <c r="AB829" s="222"/>
      <c r="AC829" s="222"/>
      <c r="AD829" s="222"/>
      <c r="AE829" s="222"/>
      <c r="AF829" s="222"/>
      <c r="AG829" s="222"/>
      <c r="AH829" s="222"/>
      <c r="AI829" s="222"/>
      <c r="AJ829" s="222"/>
      <c r="AK829" s="222"/>
      <c r="AL829" s="5"/>
      <c r="AM829" s="5"/>
      <c r="AN829" s="5"/>
      <c r="AO829" s="5"/>
      <c r="AP829" s="5"/>
      <c r="AQ829" s="221"/>
      <c r="AR829" s="168"/>
    </row>
    <row r="830" spans="1:44" s="30" customFormat="1" ht="24.75" customHeight="1" x14ac:dyDescent="0.25">
      <c r="A830" s="249"/>
      <c r="B830" s="67" t="s">
        <v>1316</v>
      </c>
      <c r="C830" s="67"/>
      <c r="D830" s="67"/>
      <c r="E830" s="67"/>
      <c r="F830" s="67"/>
      <c r="G830" s="67"/>
      <c r="H830" s="67"/>
      <c r="I830" s="67"/>
      <c r="J830" s="67"/>
      <c r="K830" s="67"/>
      <c r="L830" s="146"/>
      <c r="M830" s="67"/>
      <c r="N830" s="67"/>
      <c r="O830" s="67"/>
      <c r="P830" s="67"/>
      <c r="Q830" s="67"/>
      <c r="R830" s="162"/>
      <c r="S830" s="67"/>
      <c r="T830" s="67"/>
      <c r="U830" s="67"/>
      <c r="V830" s="67"/>
      <c r="W830" s="67"/>
      <c r="X830" s="162"/>
      <c r="Y830" s="234"/>
      <c r="Z830" s="222"/>
      <c r="AA830" s="222"/>
      <c r="AB830" s="222"/>
      <c r="AC830" s="222"/>
      <c r="AD830" s="222"/>
      <c r="AE830" s="222"/>
      <c r="AF830" s="222"/>
      <c r="AG830" s="222"/>
      <c r="AH830" s="222"/>
      <c r="AI830" s="222"/>
      <c r="AJ830" s="222"/>
      <c r="AK830" s="222"/>
      <c r="AL830" s="5"/>
      <c r="AM830" s="5"/>
      <c r="AN830" s="5"/>
      <c r="AO830" s="5"/>
      <c r="AP830" s="5"/>
      <c r="AQ830" s="221"/>
      <c r="AR830" s="168"/>
    </row>
    <row r="831" spans="1:44" s="72" customFormat="1" ht="24.75" customHeight="1" x14ac:dyDescent="0.25">
      <c r="A831" s="68" t="s">
        <v>1317</v>
      </c>
      <c r="B831" s="69" t="s">
        <v>1318</v>
      </c>
      <c r="C831" s="70" t="s">
        <v>1319</v>
      </c>
      <c r="D831" s="70"/>
      <c r="E831" s="62"/>
      <c r="F831" s="70" t="s">
        <v>1824</v>
      </c>
      <c r="G831" s="135">
        <v>0</v>
      </c>
      <c r="H831" s="135">
        <v>0</v>
      </c>
      <c r="I831" s="267">
        <v>4.0000000000000001E-3</v>
      </c>
      <c r="J831" s="135">
        <v>0.01</v>
      </c>
      <c r="K831" s="135">
        <v>0.05</v>
      </c>
      <c r="L831" s="146">
        <v>0</v>
      </c>
      <c r="M831" s="71">
        <v>0</v>
      </c>
      <c r="N831" s="71">
        <v>0</v>
      </c>
      <c r="O831" s="71">
        <v>0</v>
      </c>
      <c r="P831" s="71">
        <v>0.2</v>
      </c>
      <c r="Q831" s="71">
        <v>15</v>
      </c>
      <c r="R831" s="163">
        <v>17</v>
      </c>
      <c r="S831" s="71">
        <v>0</v>
      </c>
      <c r="T831" s="71">
        <v>0</v>
      </c>
      <c r="U831" s="71">
        <v>0</v>
      </c>
      <c r="V831" s="71">
        <v>0.2</v>
      </c>
      <c r="W831" s="71">
        <v>15</v>
      </c>
      <c r="X831" s="163">
        <v>17</v>
      </c>
      <c r="Y831" s="231">
        <v>253.64</v>
      </c>
      <c r="Z831" s="222">
        <f t="shared" si="408"/>
        <v>0</v>
      </c>
      <c r="AA831" s="222">
        <f t="shared" si="409"/>
        <v>0</v>
      </c>
      <c r="AB831" s="222">
        <f t="shared" si="410"/>
        <v>1.0145599999999999</v>
      </c>
      <c r="AC831" s="222">
        <f t="shared" si="411"/>
        <v>2.5364</v>
      </c>
      <c r="AD831" s="222">
        <f t="shared" si="412"/>
        <v>12.682</v>
      </c>
      <c r="AE831" s="222">
        <f t="shared" si="413"/>
        <v>0</v>
      </c>
      <c r="AF831" s="222">
        <f t="shared" si="372"/>
        <v>0</v>
      </c>
      <c r="AG831" s="222">
        <f t="shared" si="373"/>
        <v>0</v>
      </c>
      <c r="AH831" s="222">
        <f t="shared" si="374"/>
        <v>0</v>
      </c>
      <c r="AI831" s="222">
        <f t="shared" si="375"/>
        <v>50.728000000000002</v>
      </c>
      <c r="AJ831" s="222">
        <f t="shared" si="376"/>
        <v>3804.6</v>
      </c>
      <c r="AK831" s="222">
        <f t="shared" si="377"/>
        <v>4311.88</v>
      </c>
      <c r="AL831" s="5">
        <f t="shared" ref="AL831:AL836" si="420">Y831*S831</f>
        <v>0</v>
      </c>
      <c r="AM831" s="5">
        <f t="shared" ref="AM831:AM836" si="421">Y831*T831</f>
        <v>0</v>
      </c>
      <c r="AN831" s="5">
        <f t="shared" ref="AN831:AN836" si="422">Y831*U831</f>
        <v>0</v>
      </c>
      <c r="AO831" s="5">
        <f t="shared" ref="AO831:AO836" si="423">Y831*V831</f>
        <v>50.728000000000002</v>
      </c>
      <c r="AP831" s="5">
        <f t="shared" ref="AP831:AP836" si="424">Y831*W831</f>
        <v>3804.6</v>
      </c>
      <c r="AQ831" s="221">
        <f t="shared" ref="AQ831:AQ836" si="425">Y831*X831</f>
        <v>4311.88</v>
      </c>
      <c r="AR831" s="174"/>
    </row>
    <row r="832" spans="1:44" s="72" customFormat="1" ht="48.75" customHeight="1" x14ac:dyDescent="0.25">
      <c r="A832" s="60">
        <v>3495691077</v>
      </c>
      <c r="B832" s="69" t="s">
        <v>1322</v>
      </c>
      <c r="C832" s="73" t="s">
        <v>1323</v>
      </c>
      <c r="D832" s="73"/>
      <c r="E832" s="73" t="s">
        <v>2440</v>
      </c>
      <c r="F832" s="70" t="s">
        <v>1824</v>
      </c>
      <c r="G832" s="71">
        <v>0</v>
      </c>
      <c r="H832" s="71">
        <v>0</v>
      </c>
      <c r="I832" s="71">
        <v>0</v>
      </c>
      <c r="J832" s="71">
        <v>0</v>
      </c>
      <c r="K832" s="71">
        <v>0</v>
      </c>
      <c r="L832" s="71">
        <v>0</v>
      </c>
      <c r="M832" s="71">
        <v>1</v>
      </c>
      <c r="N832" s="71">
        <v>7</v>
      </c>
      <c r="O832" s="71">
        <v>20</v>
      </c>
      <c r="P832" s="71">
        <v>25</v>
      </c>
      <c r="Q832" s="71">
        <v>50</v>
      </c>
      <c r="R832" s="163">
        <v>50</v>
      </c>
      <c r="S832" s="71">
        <v>1</v>
      </c>
      <c r="T832" s="71">
        <v>7</v>
      </c>
      <c r="U832" s="71">
        <v>20</v>
      </c>
      <c r="V832" s="71">
        <v>25</v>
      </c>
      <c r="W832" s="71">
        <v>50</v>
      </c>
      <c r="X832" s="163">
        <v>50</v>
      </c>
      <c r="Y832" s="231">
        <v>42.29</v>
      </c>
      <c r="Z832" s="222">
        <f t="shared" si="408"/>
        <v>0</v>
      </c>
      <c r="AA832" s="222">
        <f t="shared" si="409"/>
        <v>0</v>
      </c>
      <c r="AB832" s="222">
        <f t="shared" si="410"/>
        <v>0</v>
      </c>
      <c r="AC832" s="222">
        <f t="shared" si="411"/>
        <v>0</v>
      </c>
      <c r="AD832" s="222">
        <f t="shared" si="412"/>
        <v>0</v>
      </c>
      <c r="AE832" s="222">
        <f t="shared" si="413"/>
        <v>0</v>
      </c>
      <c r="AF832" s="222">
        <f t="shared" si="372"/>
        <v>42.29</v>
      </c>
      <c r="AG832" s="222">
        <f t="shared" si="373"/>
        <v>296.02999999999997</v>
      </c>
      <c r="AH832" s="222">
        <f t="shared" si="374"/>
        <v>845.8</v>
      </c>
      <c r="AI832" s="222">
        <f t="shared" si="375"/>
        <v>1057.25</v>
      </c>
      <c r="AJ832" s="222">
        <f t="shared" si="376"/>
        <v>2114.5</v>
      </c>
      <c r="AK832" s="222">
        <f t="shared" si="377"/>
        <v>2114.5</v>
      </c>
      <c r="AL832" s="5">
        <f t="shared" si="420"/>
        <v>42.29</v>
      </c>
      <c r="AM832" s="5">
        <f t="shared" si="421"/>
        <v>296.02999999999997</v>
      </c>
      <c r="AN832" s="5">
        <f t="shared" si="422"/>
        <v>845.8</v>
      </c>
      <c r="AO832" s="5">
        <f t="shared" si="423"/>
        <v>1057.25</v>
      </c>
      <c r="AP832" s="5">
        <f t="shared" si="424"/>
        <v>2114.5</v>
      </c>
      <c r="AQ832" s="221">
        <f t="shared" si="425"/>
        <v>2114.5</v>
      </c>
      <c r="AR832" s="174"/>
    </row>
    <row r="833" spans="1:44" s="72" customFormat="1" ht="24.75" customHeight="1" x14ac:dyDescent="0.25">
      <c r="A833" s="60"/>
      <c r="B833" s="268" t="s">
        <v>402</v>
      </c>
      <c r="C833" s="267" t="s">
        <v>403</v>
      </c>
      <c r="D833" s="73"/>
      <c r="E833" s="73"/>
      <c r="F833" s="70" t="s">
        <v>1824</v>
      </c>
      <c r="G833" s="135">
        <v>0</v>
      </c>
      <c r="H833" s="135">
        <v>0</v>
      </c>
      <c r="I833" s="267">
        <v>8.0000000000000002E-3</v>
      </c>
      <c r="J833" s="135">
        <v>0.05</v>
      </c>
      <c r="K833" s="135">
        <v>0.2</v>
      </c>
      <c r="L833" s="135">
        <v>0</v>
      </c>
      <c r="M833" s="135">
        <v>0</v>
      </c>
      <c r="N833" s="135">
        <v>0</v>
      </c>
      <c r="O833" s="135">
        <v>0</v>
      </c>
      <c r="P833" s="135">
        <v>0</v>
      </c>
      <c r="Q833" s="135">
        <v>0</v>
      </c>
      <c r="R833" s="135">
        <v>0</v>
      </c>
      <c r="S833" s="135">
        <v>0</v>
      </c>
      <c r="T833" s="135">
        <v>0</v>
      </c>
      <c r="U833" s="135">
        <v>0</v>
      </c>
      <c r="V833" s="135">
        <v>0</v>
      </c>
      <c r="W833" s="135">
        <v>0</v>
      </c>
      <c r="X833" s="135">
        <v>0</v>
      </c>
      <c r="Y833" s="231">
        <v>46672.5</v>
      </c>
      <c r="Z833" s="222">
        <f t="shared" si="408"/>
        <v>0</v>
      </c>
      <c r="AA833" s="222">
        <f t="shared" si="409"/>
        <v>0</v>
      </c>
      <c r="AB833" s="222">
        <f t="shared" si="410"/>
        <v>373.38</v>
      </c>
      <c r="AC833" s="222">
        <f t="shared" si="411"/>
        <v>2333.625</v>
      </c>
      <c r="AD833" s="222">
        <f t="shared" si="412"/>
        <v>9334.5</v>
      </c>
      <c r="AE833" s="222">
        <f t="shared" si="413"/>
        <v>0</v>
      </c>
      <c r="AF833" s="222">
        <f t="shared" si="372"/>
        <v>0</v>
      </c>
      <c r="AG833" s="222">
        <f t="shared" si="373"/>
        <v>0</v>
      </c>
      <c r="AH833" s="222">
        <f t="shared" si="374"/>
        <v>0</v>
      </c>
      <c r="AI833" s="222">
        <f t="shared" si="375"/>
        <v>0</v>
      </c>
      <c r="AJ833" s="222">
        <f t="shared" si="376"/>
        <v>0</v>
      </c>
      <c r="AK833" s="222">
        <f t="shared" si="377"/>
        <v>0</v>
      </c>
      <c r="AL833" s="5">
        <f t="shared" si="420"/>
        <v>0</v>
      </c>
      <c r="AM833" s="5">
        <f t="shared" si="421"/>
        <v>0</v>
      </c>
      <c r="AN833" s="5">
        <f t="shared" si="422"/>
        <v>0</v>
      </c>
      <c r="AO833" s="5">
        <f t="shared" si="423"/>
        <v>0</v>
      </c>
      <c r="AP833" s="5">
        <f t="shared" si="424"/>
        <v>0</v>
      </c>
      <c r="AQ833" s="221">
        <f t="shared" si="425"/>
        <v>0</v>
      </c>
      <c r="AR833" s="174"/>
    </row>
    <row r="834" spans="1:44" s="72" customFormat="1" ht="24.75" customHeight="1" x14ac:dyDescent="0.25">
      <c r="A834" s="60"/>
      <c r="B834" s="268" t="s">
        <v>399</v>
      </c>
      <c r="C834" s="267" t="s">
        <v>404</v>
      </c>
      <c r="D834" s="73"/>
      <c r="E834" s="73"/>
      <c r="F834" s="70" t="s">
        <v>1824</v>
      </c>
      <c r="G834" s="135">
        <v>0</v>
      </c>
      <c r="H834" s="135">
        <v>0</v>
      </c>
      <c r="I834" s="267">
        <v>1E-4</v>
      </c>
      <c r="J834" s="135">
        <v>5.9999999999999995E-4</v>
      </c>
      <c r="K834" s="135">
        <v>2E-3</v>
      </c>
      <c r="L834" s="135">
        <v>0</v>
      </c>
      <c r="M834" s="135">
        <v>0</v>
      </c>
      <c r="N834" s="135">
        <v>0</v>
      </c>
      <c r="O834" s="135">
        <v>0</v>
      </c>
      <c r="P834" s="135">
        <v>0</v>
      </c>
      <c r="Q834" s="135">
        <v>0</v>
      </c>
      <c r="R834" s="135">
        <v>0</v>
      </c>
      <c r="S834" s="135">
        <v>0</v>
      </c>
      <c r="T834" s="135">
        <v>0</v>
      </c>
      <c r="U834" s="135">
        <v>0</v>
      </c>
      <c r="V834" s="135">
        <v>0</v>
      </c>
      <c r="W834" s="135">
        <v>0</v>
      </c>
      <c r="X834" s="135">
        <v>0</v>
      </c>
      <c r="Y834" s="231">
        <v>508.33</v>
      </c>
      <c r="Z834" s="222">
        <f t="shared" si="408"/>
        <v>0</v>
      </c>
      <c r="AA834" s="222">
        <f t="shared" si="409"/>
        <v>0</v>
      </c>
      <c r="AB834" s="222">
        <f t="shared" si="410"/>
        <v>5.0833000000000003E-2</v>
      </c>
      <c r="AC834" s="222">
        <f t="shared" si="411"/>
        <v>0.30499799999999999</v>
      </c>
      <c r="AD834" s="222">
        <f t="shared" si="412"/>
        <v>1.0166599999999999</v>
      </c>
      <c r="AE834" s="222">
        <f t="shared" si="413"/>
        <v>0</v>
      </c>
      <c r="AF834" s="222">
        <f t="shared" si="372"/>
        <v>0</v>
      </c>
      <c r="AG834" s="222">
        <f t="shared" si="373"/>
        <v>0</v>
      </c>
      <c r="AH834" s="222">
        <f t="shared" si="374"/>
        <v>0</v>
      </c>
      <c r="AI834" s="222">
        <f t="shared" si="375"/>
        <v>0</v>
      </c>
      <c r="AJ834" s="222">
        <f t="shared" si="376"/>
        <v>0</v>
      </c>
      <c r="AK834" s="222">
        <f t="shared" si="377"/>
        <v>0</v>
      </c>
      <c r="AL834" s="5">
        <f t="shared" si="420"/>
        <v>0</v>
      </c>
      <c r="AM834" s="5">
        <f t="shared" si="421"/>
        <v>0</v>
      </c>
      <c r="AN834" s="5">
        <f t="shared" si="422"/>
        <v>0</v>
      </c>
      <c r="AO834" s="5">
        <f t="shared" si="423"/>
        <v>0</v>
      </c>
      <c r="AP834" s="5">
        <f t="shared" si="424"/>
        <v>0</v>
      </c>
      <c r="AQ834" s="221">
        <f t="shared" si="425"/>
        <v>0</v>
      </c>
      <c r="AR834" s="174"/>
    </row>
    <row r="835" spans="1:44" s="72" customFormat="1" ht="24.75" customHeight="1" x14ac:dyDescent="0.25">
      <c r="A835" s="60"/>
      <c r="B835" s="268" t="s">
        <v>400</v>
      </c>
      <c r="C835" s="267" t="s">
        <v>405</v>
      </c>
      <c r="D835" s="73"/>
      <c r="E835" s="73"/>
      <c r="F835" s="70" t="s">
        <v>1824</v>
      </c>
      <c r="G835" s="135">
        <v>0</v>
      </c>
      <c r="H835" s="135">
        <v>0</v>
      </c>
      <c r="I835" s="267">
        <v>3.0000000000000001E-3</v>
      </c>
      <c r="J835" s="135">
        <v>0.01</v>
      </c>
      <c r="K835" s="135">
        <v>0.05</v>
      </c>
      <c r="L835" s="135">
        <v>0</v>
      </c>
      <c r="M835" s="135">
        <v>0</v>
      </c>
      <c r="N835" s="135">
        <v>0</v>
      </c>
      <c r="O835" s="135">
        <v>0</v>
      </c>
      <c r="P835" s="135">
        <v>0</v>
      </c>
      <c r="Q835" s="135">
        <v>0</v>
      </c>
      <c r="R835" s="135">
        <v>0</v>
      </c>
      <c r="S835" s="135">
        <v>0</v>
      </c>
      <c r="T835" s="135">
        <v>0</v>
      </c>
      <c r="U835" s="135">
        <v>0</v>
      </c>
      <c r="V835" s="135">
        <v>0</v>
      </c>
      <c r="W835" s="135">
        <v>0</v>
      </c>
      <c r="X835" s="135">
        <v>0</v>
      </c>
      <c r="Y835" s="231">
        <v>31009.46</v>
      </c>
      <c r="Z835" s="222">
        <f t="shared" si="408"/>
        <v>0</v>
      </c>
      <c r="AA835" s="222">
        <f t="shared" si="409"/>
        <v>0</v>
      </c>
      <c r="AB835" s="222">
        <f t="shared" si="410"/>
        <v>93.028379999999999</v>
      </c>
      <c r="AC835" s="222">
        <f t="shared" si="411"/>
        <v>310.09460000000001</v>
      </c>
      <c r="AD835" s="222">
        <f t="shared" si="412"/>
        <v>1550.473</v>
      </c>
      <c r="AE835" s="222">
        <f t="shared" si="413"/>
        <v>0</v>
      </c>
      <c r="AF835" s="222">
        <f t="shared" si="372"/>
        <v>0</v>
      </c>
      <c r="AG835" s="222">
        <f t="shared" si="373"/>
        <v>0</v>
      </c>
      <c r="AH835" s="222">
        <f t="shared" si="374"/>
        <v>0</v>
      </c>
      <c r="AI835" s="222">
        <f t="shared" si="375"/>
        <v>0</v>
      </c>
      <c r="AJ835" s="222">
        <f t="shared" si="376"/>
        <v>0</v>
      </c>
      <c r="AK835" s="222">
        <f t="shared" si="377"/>
        <v>0</v>
      </c>
      <c r="AL835" s="5">
        <f t="shared" si="420"/>
        <v>0</v>
      </c>
      <c r="AM835" s="5">
        <f t="shared" si="421"/>
        <v>0</v>
      </c>
      <c r="AN835" s="5">
        <f t="shared" si="422"/>
        <v>0</v>
      </c>
      <c r="AO835" s="5">
        <f t="shared" si="423"/>
        <v>0</v>
      </c>
      <c r="AP835" s="5">
        <f t="shared" si="424"/>
        <v>0</v>
      </c>
      <c r="AQ835" s="221">
        <f t="shared" si="425"/>
        <v>0</v>
      </c>
      <c r="AR835" s="174"/>
    </row>
    <row r="836" spans="1:44" s="72" customFormat="1" ht="24.75" customHeight="1" x14ac:dyDescent="0.25">
      <c r="A836" s="60"/>
      <c r="B836" s="268" t="s">
        <v>401</v>
      </c>
      <c r="C836" s="267" t="s">
        <v>406</v>
      </c>
      <c r="D836" s="73"/>
      <c r="E836" s="73"/>
      <c r="F836" s="70" t="s">
        <v>1824</v>
      </c>
      <c r="G836" s="135">
        <v>0</v>
      </c>
      <c r="H836" s="135">
        <v>0</v>
      </c>
      <c r="I836" s="135">
        <v>0.01</v>
      </c>
      <c r="J836" s="135">
        <v>0.05</v>
      </c>
      <c r="K836" s="135">
        <v>0.5</v>
      </c>
      <c r="L836" s="135">
        <v>0</v>
      </c>
      <c r="M836" s="135">
        <v>0</v>
      </c>
      <c r="N836" s="135">
        <v>0</v>
      </c>
      <c r="O836" s="135">
        <v>0</v>
      </c>
      <c r="P836" s="135">
        <v>0</v>
      </c>
      <c r="Q836" s="135">
        <v>0</v>
      </c>
      <c r="R836" s="135">
        <v>0</v>
      </c>
      <c r="S836" s="135">
        <v>0</v>
      </c>
      <c r="T836" s="135">
        <v>0</v>
      </c>
      <c r="U836" s="135">
        <v>0</v>
      </c>
      <c r="V836" s="135">
        <v>0</v>
      </c>
      <c r="W836" s="135">
        <v>0</v>
      </c>
      <c r="X836" s="135">
        <v>0</v>
      </c>
      <c r="Y836" s="231">
        <v>535.74</v>
      </c>
      <c r="Z836" s="222">
        <f t="shared" si="408"/>
        <v>0</v>
      </c>
      <c r="AA836" s="222">
        <f t="shared" si="409"/>
        <v>0</v>
      </c>
      <c r="AB836" s="222">
        <f t="shared" si="410"/>
        <v>5.3574000000000002</v>
      </c>
      <c r="AC836" s="222">
        <f t="shared" si="411"/>
        <v>26.787000000000003</v>
      </c>
      <c r="AD836" s="222">
        <f t="shared" si="412"/>
        <v>267.87</v>
      </c>
      <c r="AE836" s="222">
        <f t="shared" si="413"/>
        <v>0</v>
      </c>
      <c r="AF836" s="222">
        <f t="shared" si="372"/>
        <v>0</v>
      </c>
      <c r="AG836" s="222">
        <f t="shared" si="373"/>
        <v>0</v>
      </c>
      <c r="AH836" s="222">
        <f t="shared" si="374"/>
        <v>0</v>
      </c>
      <c r="AI836" s="222">
        <f t="shared" si="375"/>
        <v>0</v>
      </c>
      <c r="AJ836" s="222">
        <f t="shared" si="376"/>
        <v>0</v>
      </c>
      <c r="AK836" s="222">
        <f t="shared" si="377"/>
        <v>0</v>
      </c>
      <c r="AL836" s="5">
        <f t="shared" si="420"/>
        <v>0</v>
      </c>
      <c r="AM836" s="5">
        <f t="shared" si="421"/>
        <v>0</v>
      </c>
      <c r="AN836" s="5">
        <f t="shared" si="422"/>
        <v>0</v>
      </c>
      <c r="AO836" s="5">
        <f t="shared" si="423"/>
        <v>0</v>
      </c>
      <c r="AP836" s="5">
        <f t="shared" si="424"/>
        <v>0</v>
      </c>
      <c r="AQ836" s="221">
        <f t="shared" si="425"/>
        <v>0</v>
      </c>
      <c r="AR836" s="174"/>
    </row>
    <row r="837" spans="1:44" s="30" customFormat="1" ht="24.75" customHeight="1" x14ac:dyDescent="0.25">
      <c r="A837" s="249"/>
      <c r="B837" s="647" t="s">
        <v>975</v>
      </c>
      <c r="C837" s="648"/>
      <c r="D837" s="66"/>
      <c r="E837" s="66"/>
      <c r="F837" s="66"/>
      <c r="G837" s="66"/>
      <c r="H837" s="66"/>
      <c r="I837" s="66"/>
      <c r="J837" s="66"/>
      <c r="K837" s="66"/>
      <c r="L837" s="146"/>
      <c r="M837" s="66"/>
      <c r="N837" s="66"/>
      <c r="O837" s="66"/>
      <c r="P837" s="66"/>
      <c r="Q837" s="66"/>
      <c r="R837" s="161"/>
      <c r="S837" s="66"/>
      <c r="T837" s="66"/>
      <c r="U837" s="66"/>
      <c r="V837" s="66"/>
      <c r="W837" s="66"/>
      <c r="X837" s="161"/>
      <c r="Y837" s="234"/>
      <c r="Z837" s="222"/>
      <c r="AA837" s="222"/>
      <c r="AB837" s="222"/>
      <c r="AC837" s="222"/>
      <c r="AD837" s="222"/>
      <c r="AE837" s="222"/>
      <c r="AF837" s="222"/>
      <c r="AG837" s="222"/>
      <c r="AH837" s="222"/>
      <c r="AI837" s="222"/>
      <c r="AJ837" s="222"/>
      <c r="AK837" s="222"/>
      <c r="AL837" s="5"/>
      <c r="AM837" s="5"/>
      <c r="AN837" s="5"/>
      <c r="AO837" s="5"/>
      <c r="AP837" s="5"/>
      <c r="AQ837" s="221"/>
      <c r="AR837" s="168"/>
    </row>
    <row r="838" spans="1:44" s="72" customFormat="1" ht="24.75" customHeight="1" x14ac:dyDescent="0.25">
      <c r="A838" s="68" t="s">
        <v>1324</v>
      </c>
      <c r="B838" s="69" t="s">
        <v>1325</v>
      </c>
      <c r="C838" s="70" t="s">
        <v>1326</v>
      </c>
      <c r="D838" s="60"/>
      <c r="E838" s="60"/>
      <c r="F838" s="70" t="s">
        <v>1824</v>
      </c>
      <c r="G838" s="71">
        <v>0</v>
      </c>
      <c r="H838" s="71">
        <v>0</v>
      </c>
      <c r="I838" s="71">
        <v>0</v>
      </c>
      <c r="J838" s="71">
        <v>0.03</v>
      </c>
      <c r="K838" s="71">
        <v>0.2</v>
      </c>
      <c r="L838" s="146">
        <v>0</v>
      </c>
      <c r="M838" s="71">
        <v>0</v>
      </c>
      <c r="N838" s="71">
        <v>0</v>
      </c>
      <c r="O838" s="71">
        <v>0</v>
      </c>
      <c r="P838" s="71">
        <v>0.03</v>
      </c>
      <c r="Q838" s="71">
        <v>0.2</v>
      </c>
      <c r="R838" s="163">
        <v>0.3</v>
      </c>
      <c r="S838" s="71">
        <v>0</v>
      </c>
      <c r="T838" s="71">
        <v>0</v>
      </c>
      <c r="U838" s="71">
        <v>0</v>
      </c>
      <c r="V838" s="71">
        <v>8.0000000000000002E-3</v>
      </c>
      <c r="W838" s="71">
        <v>0.01</v>
      </c>
      <c r="X838" s="163">
        <v>0.01</v>
      </c>
      <c r="Y838" s="222">
        <v>167.5</v>
      </c>
      <c r="Z838" s="222">
        <f t="shared" si="408"/>
        <v>0</v>
      </c>
      <c r="AA838" s="222">
        <f t="shared" si="409"/>
        <v>0</v>
      </c>
      <c r="AB838" s="222">
        <f t="shared" si="410"/>
        <v>0</v>
      </c>
      <c r="AC838" s="222">
        <f t="shared" si="411"/>
        <v>5.0249999999999995</v>
      </c>
      <c r="AD838" s="222">
        <f t="shared" si="412"/>
        <v>33.5</v>
      </c>
      <c r="AE838" s="222">
        <f t="shared" si="413"/>
        <v>0</v>
      </c>
      <c r="AF838" s="222">
        <f t="shared" si="372"/>
        <v>0</v>
      </c>
      <c r="AG838" s="222">
        <f t="shared" si="373"/>
        <v>0</v>
      </c>
      <c r="AH838" s="222">
        <f t="shared" si="374"/>
        <v>0</v>
      </c>
      <c r="AI838" s="222">
        <f t="shared" si="375"/>
        <v>5.0249999999999995</v>
      </c>
      <c r="AJ838" s="222">
        <f t="shared" si="376"/>
        <v>33.5</v>
      </c>
      <c r="AK838" s="222">
        <f t="shared" si="377"/>
        <v>50.25</v>
      </c>
      <c r="AL838" s="5">
        <f t="shared" ref="AL838:AL843" si="426">Y838*S838</f>
        <v>0</v>
      </c>
      <c r="AM838" s="5">
        <f t="shared" ref="AM838:AM843" si="427">Y838*T838</f>
        <v>0</v>
      </c>
      <c r="AN838" s="5">
        <f t="shared" ref="AN838:AN843" si="428">Y838*U838</f>
        <v>0</v>
      </c>
      <c r="AO838" s="5">
        <f t="shared" ref="AO838:AO843" si="429">Y838*V838</f>
        <v>1.34</v>
      </c>
      <c r="AP838" s="5">
        <f t="shared" ref="AP838:AP843" si="430">Y838*W838</f>
        <v>1.675</v>
      </c>
      <c r="AQ838" s="221">
        <f t="shared" ref="AQ838:AQ843" si="431">Y838*X838</f>
        <v>1.675</v>
      </c>
      <c r="AR838" s="174"/>
    </row>
    <row r="839" spans="1:44" s="72" customFormat="1" ht="24.75" customHeight="1" x14ac:dyDescent="0.25">
      <c r="A839" s="68" t="s">
        <v>1327</v>
      </c>
      <c r="B839" s="69" t="s">
        <v>1318</v>
      </c>
      <c r="C839" s="70" t="s">
        <v>1328</v>
      </c>
      <c r="D839" s="60"/>
      <c r="E839" s="60"/>
      <c r="F839" s="70" t="s">
        <v>1824</v>
      </c>
      <c r="G839" s="71">
        <v>0</v>
      </c>
      <c r="H839" s="71">
        <v>0</v>
      </c>
      <c r="I839" s="71">
        <v>0</v>
      </c>
      <c r="J839" s="71">
        <v>0.15</v>
      </c>
      <c r="K839" s="71">
        <v>1</v>
      </c>
      <c r="L839" s="146">
        <v>0</v>
      </c>
      <c r="M839" s="71">
        <v>0</v>
      </c>
      <c r="N839" s="71">
        <v>0</v>
      </c>
      <c r="O839" s="71">
        <v>0</v>
      </c>
      <c r="P839" s="71">
        <v>0.15</v>
      </c>
      <c r="Q839" s="71">
        <v>1</v>
      </c>
      <c r="R839" s="163">
        <v>1.5</v>
      </c>
      <c r="S839" s="71">
        <v>0</v>
      </c>
      <c r="T839" s="71">
        <v>0</v>
      </c>
      <c r="U839" s="71">
        <v>0</v>
      </c>
      <c r="V839" s="71">
        <v>0.15</v>
      </c>
      <c r="W839" s="71">
        <v>1</v>
      </c>
      <c r="X839" s="71">
        <v>1</v>
      </c>
      <c r="Y839" s="231">
        <v>253.64</v>
      </c>
      <c r="Z839" s="222">
        <f t="shared" si="408"/>
        <v>0</v>
      </c>
      <c r="AA839" s="222">
        <f t="shared" si="409"/>
        <v>0</v>
      </c>
      <c r="AB839" s="222">
        <f t="shared" si="410"/>
        <v>0</v>
      </c>
      <c r="AC839" s="222">
        <f t="shared" si="411"/>
        <v>38.045999999999999</v>
      </c>
      <c r="AD839" s="222">
        <f t="shared" si="412"/>
        <v>253.64</v>
      </c>
      <c r="AE839" s="222">
        <f t="shared" si="413"/>
        <v>0</v>
      </c>
      <c r="AF839" s="222">
        <f t="shared" si="372"/>
        <v>0</v>
      </c>
      <c r="AG839" s="222">
        <f t="shared" si="373"/>
        <v>0</v>
      </c>
      <c r="AH839" s="222">
        <f t="shared" si="374"/>
        <v>0</v>
      </c>
      <c r="AI839" s="222">
        <f t="shared" si="375"/>
        <v>38.045999999999999</v>
      </c>
      <c r="AJ839" s="222">
        <f t="shared" si="376"/>
        <v>253.64</v>
      </c>
      <c r="AK839" s="222">
        <f t="shared" si="377"/>
        <v>380.46</v>
      </c>
      <c r="AL839" s="5">
        <f t="shared" si="426"/>
        <v>0</v>
      </c>
      <c r="AM839" s="5">
        <f t="shared" si="427"/>
        <v>0</v>
      </c>
      <c r="AN839" s="5">
        <f t="shared" si="428"/>
        <v>0</v>
      </c>
      <c r="AO839" s="5">
        <f t="shared" si="429"/>
        <v>38.045999999999999</v>
      </c>
      <c r="AP839" s="5">
        <f t="shared" si="430"/>
        <v>253.64</v>
      </c>
      <c r="AQ839" s="221">
        <f t="shared" si="431"/>
        <v>253.64</v>
      </c>
      <c r="AR839" s="174"/>
    </row>
    <row r="840" spans="1:44" s="72" customFormat="1" ht="24.75" customHeight="1" x14ac:dyDescent="0.25">
      <c r="A840" s="68" t="s">
        <v>1329</v>
      </c>
      <c r="B840" s="69" t="s">
        <v>1318</v>
      </c>
      <c r="C840" s="70" t="s">
        <v>1330</v>
      </c>
      <c r="D840" s="60"/>
      <c r="E840" s="60"/>
      <c r="F840" s="70" t="s">
        <v>1824</v>
      </c>
      <c r="G840" s="71">
        <v>0</v>
      </c>
      <c r="H840" s="71">
        <v>0</v>
      </c>
      <c r="I840" s="71">
        <v>0</v>
      </c>
      <c r="J840" s="71">
        <v>0.15</v>
      </c>
      <c r="K840" s="71">
        <v>1</v>
      </c>
      <c r="L840" s="146">
        <v>0</v>
      </c>
      <c r="M840" s="71">
        <v>0</v>
      </c>
      <c r="N840" s="71">
        <v>0</v>
      </c>
      <c r="O840" s="71">
        <v>0</v>
      </c>
      <c r="P840" s="71">
        <v>0.15</v>
      </c>
      <c r="Q840" s="71">
        <v>1</v>
      </c>
      <c r="R840" s="163">
        <v>1.5</v>
      </c>
      <c r="S840" s="71">
        <v>0</v>
      </c>
      <c r="T840" s="71">
        <v>0</v>
      </c>
      <c r="U840" s="71">
        <v>0</v>
      </c>
      <c r="V840" s="71">
        <v>0.15</v>
      </c>
      <c r="W840" s="71">
        <v>1</v>
      </c>
      <c r="X840" s="71">
        <v>1</v>
      </c>
      <c r="Y840" s="231">
        <v>253.64</v>
      </c>
      <c r="Z840" s="222">
        <f t="shared" si="408"/>
        <v>0</v>
      </c>
      <c r="AA840" s="222">
        <f t="shared" si="409"/>
        <v>0</v>
      </c>
      <c r="AB840" s="222">
        <f t="shared" si="410"/>
        <v>0</v>
      </c>
      <c r="AC840" s="222">
        <f t="shared" si="411"/>
        <v>38.045999999999999</v>
      </c>
      <c r="AD840" s="222">
        <f t="shared" si="412"/>
        <v>253.64</v>
      </c>
      <c r="AE840" s="222">
        <f t="shared" si="413"/>
        <v>0</v>
      </c>
      <c r="AF840" s="222">
        <f t="shared" si="372"/>
        <v>0</v>
      </c>
      <c r="AG840" s="222">
        <f t="shared" si="373"/>
        <v>0</v>
      </c>
      <c r="AH840" s="222">
        <f t="shared" si="374"/>
        <v>0</v>
      </c>
      <c r="AI840" s="222">
        <f t="shared" si="375"/>
        <v>38.045999999999999</v>
      </c>
      <c r="AJ840" s="222">
        <f t="shared" si="376"/>
        <v>253.64</v>
      </c>
      <c r="AK840" s="222">
        <f t="shared" si="377"/>
        <v>380.46</v>
      </c>
      <c r="AL840" s="5">
        <f t="shared" si="426"/>
        <v>0</v>
      </c>
      <c r="AM840" s="5">
        <f t="shared" si="427"/>
        <v>0</v>
      </c>
      <c r="AN840" s="5">
        <f t="shared" si="428"/>
        <v>0</v>
      </c>
      <c r="AO840" s="5">
        <f t="shared" si="429"/>
        <v>38.045999999999999</v>
      </c>
      <c r="AP840" s="5">
        <f t="shared" si="430"/>
        <v>253.64</v>
      </c>
      <c r="AQ840" s="221">
        <f t="shared" si="431"/>
        <v>253.64</v>
      </c>
      <c r="AR840" s="174"/>
    </row>
    <row r="841" spans="1:44" s="72" customFormat="1" ht="24.75" customHeight="1" x14ac:dyDescent="0.25">
      <c r="A841" s="14">
        <v>3451909321</v>
      </c>
      <c r="B841" s="69" t="s">
        <v>1320</v>
      </c>
      <c r="C841" s="70" t="s">
        <v>1321</v>
      </c>
      <c r="D841" s="70"/>
      <c r="E841" s="74"/>
      <c r="F841" s="70" t="s">
        <v>1824</v>
      </c>
      <c r="G841" s="71">
        <v>0</v>
      </c>
      <c r="H841" s="71">
        <v>0</v>
      </c>
      <c r="I841" s="71">
        <v>0</v>
      </c>
      <c r="J841" s="71">
        <v>0.1</v>
      </c>
      <c r="K841" s="71">
        <v>0.5</v>
      </c>
      <c r="L841" s="146">
        <v>0</v>
      </c>
      <c r="M841" s="71">
        <v>0</v>
      </c>
      <c r="N841" s="71">
        <v>0</v>
      </c>
      <c r="O841" s="71">
        <v>0</v>
      </c>
      <c r="P841" s="71">
        <v>0.1</v>
      </c>
      <c r="Q841" s="71">
        <v>0.5</v>
      </c>
      <c r="R841" s="163">
        <v>1</v>
      </c>
      <c r="S841" s="71">
        <v>0</v>
      </c>
      <c r="T841" s="71">
        <v>0</v>
      </c>
      <c r="U841" s="71">
        <v>0</v>
      </c>
      <c r="V841" s="71">
        <v>0</v>
      </c>
      <c r="W841" s="71">
        <v>0</v>
      </c>
      <c r="X841" s="163">
        <v>1</v>
      </c>
      <c r="Y841" s="222">
        <v>47.34</v>
      </c>
      <c r="Z841" s="222">
        <f t="shared" si="408"/>
        <v>0</v>
      </c>
      <c r="AA841" s="222">
        <f t="shared" si="409"/>
        <v>0</v>
      </c>
      <c r="AB841" s="222">
        <f t="shared" si="410"/>
        <v>0</v>
      </c>
      <c r="AC841" s="222">
        <f t="shared" si="411"/>
        <v>4.7340000000000009</v>
      </c>
      <c r="AD841" s="222">
        <f t="shared" si="412"/>
        <v>23.67</v>
      </c>
      <c r="AE841" s="222">
        <f t="shared" si="413"/>
        <v>0</v>
      </c>
      <c r="AF841" s="222">
        <f t="shared" si="372"/>
        <v>0</v>
      </c>
      <c r="AG841" s="222">
        <f t="shared" si="373"/>
        <v>0</v>
      </c>
      <c r="AH841" s="222">
        <f t="shared" si="374"/>
        <v>0</v>
      </c>
      <c r="AI841" s="222">
        <f t="shared" si="375"/>
        <v>4.7340000000000009</v>
      </c>
      <c r="AJ841" s="222">
        <f t="shared" si="376"/>
        <v>23.67</v>
      </c>
      <c r="AK841" s="222">
        <f t="shared" si="377"/>
        <v>47.34</v>
      </c>
      <c r="AL841" s="5">
        <f t="shared" si="426"/>
        <v>0</v>
      </c>
      <c r="AM841" s="5">
        <f t="shared" si="427"/>
        <v>0</v>
      </c>
      <c r="AN841" s="5">
        <f t="shared" si="428"/>
        <v>0</v>
      </c>
      <c r="AO841" s="5">
        <f t="shared" si="429"/>
        <v>0</v>
      </c>
      <c r="AP841" s="5">
        <f t="shared" si="430"/>
        <v>0</v>
      </c>
      <c r="AQ841" s="221">
        <f t="shared" si="431"/>
        <v>47.34</v>
      </c>
      <c r="AR841" s="174"/>
    </row>
    <row r="842" spans="1:44" s="72" customFormat="1" ht="32.25" customHeight="1" x14ac:dyDescent="0.25">
      <c r="A842" s="14">
        <v>3495691078</v>
      </c>
      <c r="B842" s="69" t="s">
        <v>1322</v>
      </c>
      <c r="C842" s="75" t="s">
        <v>1331</v>
      </c>
      <c r="D842" s="73"/>
      <c r="E842" s="70" t="s">
        <v>2441</v>
      </c>
      <c r="F842" s="70" t="s">
        <v>1824</v>
      </c>
      <c r="G842" s="71">
        <v>0</v>
      </c>
      <c r="H842" s="71">
        <v>0</v>
      </c>
      <c r="I842" s="71">
        <v>0.2</v>
      </c>
      <c r="J842" s="71">
        <v>0.3</v>
      </c>
      <c r="K842" s="71">
        <v>4</v>
      </c>
      <c r="L842" s="146">
        <v>0</v>
      </c>
      <c r="M842" s="71">
        <v>0</v>
      </c>
      <c r="N842" s="71">
        <v>0</v>
      </c>
      <c r="O842" s="71">
        <v>0</v>
      </c>
      <c r="P842" s="71">
        <v>0.3</v>
      </c>
      <c r="Q842" s="71">
        <v>4</v>
      </c>
      <c r="R842" s="163">
        <v>4</v>
      </c>
      <c r="S842" s="71">
        <v>0</v>
      </c>
      <c r="T842" s="71">
        <v>0</v>
      </c>
      <c r="U842" s="71">
        <v>0</v>
      </c>
      <c r="V842" s="71">
        <v>0.3</v>
      </c>
      <c r="W842" s="71">
        <v>4</v>
      </c>
      <c r="X842" s="163">
        <v>4</v>
      </c>
      <c r="Y842" s="222">
        <v>22.5</v>
      </c>
      <c r="Z842" s="222">
        <f t="shared" si="408"/>
        <v>0</v>
      </c>
      <c r="AA842" s="222">
        <f t="shared" si="409"/>
        <v>0</v>
      </c>
      <c r="AB842" s="222">
        <f t="shared" si="410"/>
        <v>4.5</v>
      </c>
      <c r="AC842" s="222">
        <f t="shared" si="411"/>
        <v>6.75</v>
      </c>
      <c r="AD842" s="222">
        <f t="shared" si="412"/>
        <v>90</v>
      </c>
      <c r="AE842" s="222">
        <f t="shared" si="413"/>
        <v>0</v>
      </c>
      <c r="AF842" s="222">
        <f t="shared" si="372"/>
        <v>0</v>
      </c>
      <c r="AG842" s="222">
        <f t="shared" si="373"/>
        <v>0</v>
      </c>
      <c r="AH842" s="222">
        <f t="shared" si="374"/>
        <v>0</v>
      </c>
      <c r="AI842" s="222">
        <f t="shared" si="375"/>
        <v>6.75</v>
      </c>
      <c r="AJ842" s="222">
        <f t="shared" si="376"/>
        <v>90</v>
      </c>
      <c r="AK842" s="222">
        <f t="shared" si="377"/>
        <v>90</v>
      </c>
      <c r="AL842" s="5">
        <f t="shared" si="426"/>
        <v>0</v>
      </c>
      <c r="AM842" s="5">
        <f t="shared" si="427"/>
        <v>0</v>
      </c>
      <c r="AN842" s="5">
        <f t="shared" si="428"/>
        <v>0</v>
      </c>
      <c r="AO842" s="5">
        <f t="shared" si="429"/>
        <v>6.75</v>
      </c>
      <c r="AP842" s="5">
        <f t="shared" si="430"/>
        <v>90</v>
      </c>
      <c r="AQ842" s="221">
        <f t="shared" si="431"/>
        <v>90</v>
      </c>
      <c r="AR842" s="174"/>
    </row>
    <row r="843" spans="1:44" s="72" customFormat="1" ht="24.75" customHeight="1" x14ac:dyDescent="0.25">
      <c r="A843" s="14">
        <v>3495690226</v>
      </c>
      <c r="B843" s="69" t="s">
        <v>1322</v>
      </c>
      <c r="C843" s="73" t="s">
        <v>1332</v>
      </c>
      <c r="D843" s="73"/>
      <c r="E843" s="70" t="s">
        <v>1333</v>
      </c>
      <c r="F843" s="70" t="s">
        <v>1824</v>
      </c>
      <c r="G843" s="71">
        <v>0</v>
      </c>
      <c r="H843" s="71">
        <v>0</v>
      </c>
      <c r="I843" s="71">
        <v>0.2</v>
      </c>
      <c r="J843" s="71">
        <v>0.3</v>
      </c>
      <c r="K843" s="71">
        <v>4</v>
      </c>
      <c r="L843" s="146">
        <v>0</v>
      </c>
      <c r="M843" s="71">
        <v>0</v>
      </c>
      <c r="N843" s="71">
        <v>0</v>
      </c>
      <c r="O843" s="71">
        <v>0</v>
      </c>
      <c r="P843" s="71">
        <v>0.3</v>
      </c>
      <c r="Q843" s="71">
        <v>4</v>
      </c>
      <c r="R843" s="163">
        <v>4</v>
      </c>
      <c r="S843" s="71">
        <v>0</v>
      </c>
      <c r="T843" s="71">
        <v>0</v>
      </c>
      <c r="U843" s="71">
        <v>0</v>
      </c>
      <c r="V843" s="71">
        <v>0.3</v>
      </c>
      <c r="W843" s="71">
        <v>4</v>
      </c>
      <c r="X843" s="163">
        <v>4</v>
      </c>
      <c r="Y843" s="222">
        <v>25.5</v>
      </c>
      <c r="Z843" s="222">
        <f t="shared" si="408"/>
        <v>0</v>
      </c>
      <c r="AA843" s="222">
        <f t="shared" si="409"/>
        <v>0</v>
      </c>
      <c r="AB843" s="222">
        <f t="shared" si="410"/>
        <v>5.1000000000000005</v>
      </c>
      <c r="AC843" s="222">
        <f t="shared" si="411"/>
        <v>7.6499999999999995</v>
      </c>
      <c r="AD843" s="222">
        <f t="shared" si="412"/>
        <v>102</v>
      </c>
      <c r="AE843" s="222">
        <f t="shared" si="413"/>
        <v>0</v>
      </c>
      <c r="AF843" s="222">
        <f t="shared" si="372"/>
        <v>0</v>
      </c>
      <c r="AG843" s="222">
        <f t="shared" si="373"/>
        <v>0</v>
      </c>
      <c r="AH843" s="222">
        <f t="shared" si="374"/>
        <v>0</v>
      </c>
      <c r="AI843" s="222">
        <f t="shared" si="375"/>
        <v>7.6499999999999995</v>
      </c>
      <c r="AJ843" s="222">
        <f t="shared" si="376"/>
        <v>102</v>
      </c>
      <c r="AK843" s="222">
        <f t="shared" si="377"/>
        <v>102</v>
      </c>
      <c r="AL843" s="5">
        <f t="shared" si="426"/>
        <v>0</v>
      </c>
      <c r="AM843" s="5">
        <f t="shared" si="427"/>
        <v>0</v>
      </c>
      <c r="AN843" s="5">
        <f t="shared" si="428"/>
        <v>0</v>
      </c>
      <c r="AO843" s="5">
        <f t="shared" si="429"/>
        <v>7.6499999999999995</v>
      </c>
      <c r="AP843" s="5">
        <f t="shared" si="430"/>
        <v>102</v>
      </c>
      <c r="AQ843" s="221">
        <f t="shared" si="431"/>
        <v>102</v>
      </c>
      <c r="AR843" s="174"/>
    </row>
    <row r="844" spans="1:44" s="72" customFormat="1" ht="24.75" customHeight="1" x14ac:dyDescent="0.25">
      <c r="A844" s="14"/>
      <c r="B844" s="268" t="s">
        <v>407</v>
      </c>
      <c r="C844" s="265" t="s">
        <v>411</v>
      </c>
      <c r="D844" s="73"/>
      <c r="E844" s="70"/>
      <c r="F844" s="70" t="s">
        <v>1824</v>
      </c>
      <c r="G844" s="135">
        <v>0</v>
      </c>
      <c r="H844" s="135">
        <v>0</v>
      </c>
      <c r="I844" s="135">
        <v>0</v>
      </c>
      <c r="J844" s="135">
        <v>0</v>
      </c>
      <c r="K844" s="135">
        <v>0.02</v>
      </c>
      <c r="L844" s="146">
        <v>0</v>
      </c>
      <c r="M844" s="146">
        <v>0</v>
      </c>
      <c r="N844" s="146">
        <v>0</v>
      </c>
      <c r="O844" s="146">
        <v>0</v>
      </c>
      <c r="P844" s="146">
        <v>0</v>
      </c>
      <c r="Q844" s="146">
        <v>0</v>
      </c>
      <c r="R844" s="146">
        <v>0</v>
      </c>
      <c r="S844" s="146">
        <v>0</v>
      </c>
      <c r="T844" s="146">
        <v>0</v>
      </c>
      <c r="U844" s="146">
        <v>0</v>
      </c>
      <c r="V844" s="146">
        <v>0</v>
      </c>
      <c r="W844" s="146">
        <v>0</v>
      </c>
      <c r="X844" s="146">
        <v>0</v>
      </c>
      <c r="Y844" s="222">
        <v>46672.5</v>
      </c>
      <c r="Z844" s="222">
        <f t="shared" si="408"/>
        <v>0</v>
      </c>
      <c r="AA844" s="222">
        <f t="shared" si="409"/>
        <v>0</v>
      </c>
      <c r="AB844" s="222">
        <f t="shared" si="410"/>
        <v>0</v>
      </c>
      <c r="AC844" s="222">
        <f t="shared" si="411"/>
        <v>0</v>
      </c>
      <c r="AD844" s="222">
        <f t="shared" si="412"/>
        <v>933.45</v>
      </c>
      <c r="AE844" s="222">
        <f t="shared" si="413"/>
        <v>0</v>
      </c>
      <c r="AF844" s="222">
        <f t="shared" si="372"/>
        <v>0</v>
      </c>
      <c r="AG844" s="222">
        <f t="shared" si="373"/>
        <v>0</v>
      </c>
      <c r="AH844" s="222">
        <f t="shared" si="374"/>
        <v>0</v>
      </c>
      <c r="AI844" s="222">
        <f t="shared" si="375"/>
        <v>0</v>
      </c>
      <c r="AJ844" s="222">
        <f t="shared" si="376"/>
        <v>0</v>
      </c>
      <c r="AK844" s="222">
        <f t="shared" si="377"/>
        <v>0</v>
      </c>
      <c r="AL844" s="5">
        <f t="shared" ref="AL844:AL851" si="432">Y844*S844</f>
        <v>0</v>
      </c>
      <c r="AM844" s="5">
        <f t="shared" ref="AM844:AM851" si="433">Y844*T844</f>
        <v>0</v>
      </c>
      <c r="AN844" s="5">
        <f t="shared" ref="AN844:AN851" si="434">Y844*U844</f>
        <v>0</v>
      </c>
      <c r="AO844" s="5">
        <f t="shared" ref="AO844:AO851" si="435">Y844*V844</f>
        <v>0</v>
      </c>
      <c r="AP844" s="5">
        <f t="shared" ref="AP844:AP851" si="436">Y844*W844</f>
        <v>0</v>
      </c>
      <c r="AQ844" s="221">
        <f t="shared" ref="AQ844:AQ851" si="437">Y844*X844</f>
        <v>0</v>
      </c>
      <c r="AR844" s="174"/>
    </row>
    <row r="845" spans="1:44" s="72" customFormat="1" ht="24.75" customHeight="1" x14ac:dyDescent="0.25">
      <c r="A845" s="14"/>
      <c r="B845" s="268" t="s">
        <v>1349</v>
      </c>
      <c r="C845" s="265" t="s">
        <v>412</v>
      </c>
      <c r="D845" s="73"/>
      <c r="E845" s="70"/>
      <c r="F845" s="70" t="s">
        <v>1824</v>
      </c>
      <c r="G845" s="135">
        <v>0</v>
      </c>
      <c r="H845" s="135">
        <v>0</v>
      </c>
      <c r="I845" s="135">
        <v>0</v>
      </c>
      <c r="J845" s="135">
        <v>0</v>
      </c>
      <c r="K845" s="135">
        <v>0.02</v>
      </c>
      <c r="L845" s="146">
        <v>0</v>
      </c>
      <c r="M845" s="146">
        <v>0</v>
      </c>
      <c r="N845" s="146">
        <v>0</v>
      </c>
      <c r="O845" s="146">
        <v>0</v>
      </c>
      <c r="P845" s="146">
        <v>0</v>
      </c>
      <c r="Q845" s="146">
        <v>0</v>
      </c>
      <c r="R845" s="146">
        <v>0</v>
      </c>
      <c r="S845" s="146">
        <v>0</v>
      </c>
      <c r="T845" s="146">
        <v>0</v>
      </c>
      <c r="U845" s="146">
        <v>0</v>
      </c>
      <c r="V845" s="146">
        <v>0</v>
      </c>
      <c r="W845" s="146">
        <v>0</v>
      </c>
      <c r="X845" s="146">
        <v>0</v>
      </c>
      <c r="Y845" s="222">
        <v>28775.27</v>
      </c>
      <c r="Z845" s="222">
        <f t="shared" si="408"/>
        <v>0</v>
      </c>
      <c r="AA845" s="222">
        <f t="shared" si="409"/>
        <v>0</v>
      </c>
      <c r="AB845" s="222">
        <f t="shared" si="410"/>
        <v>0</v>
      </c>
      <c r="AC845" s="222">
        <f t="shared" si="411"/>
        <v>0</v>
      </c>
      <c r="AD845" s="222">
        <f t="shared" si="412"/>
        <v>575.50540000000001</v>
      </c>
      <c r="AE845" s="222">
        <f t="shared" si="413"/>
        <v>0</v>
      </c>
      <c r="AF845" s="222">
        <f t="shared" ref="AF845:AF903" si="438">Y845*M845</f>
        <v>0</v>
      </c>
      <c r="AG845" s="222">
        <f t="shared" ref="AG845:AG903" si="439">Y845*N845</f>
        <v>0</v>
      </c>
      <c r="AH845" s="222">
        <f t="shared" ref="AH845:AH903" si="440">Y845*O845</f>
        <v>0</v>
      </c>
      <c r="AI845" s="222">
        <f t="shared" ref="AI845:AI903" si="441">Y845*P845</f>
        <v>0</v>
      </c>
      <c r="AJ845" s="222">
        <f t="shared" ref="AJ845:AJ903" si="442">Y845*Q845</f>
        <v>0</v>
      </c>
      <c r="AK845" s="222">
        <f t="shared" ref="AK845:AK903" si="443">Y845*R845</f>
        <v>0</v>
      </c>
      <c r="AL845" s="5">
        <f t="shared" si="432"/>
        <v>0</v>
      </c>
      <c r="AM845" s="5">
        <f t="shared" si="433"/>
        <v>0</v>
      </c>
      <c r="AN845" s="5">
        <f t="shared" si="434"/>
        <v>0</v>
      </c>
      <c r="AO845" s="5">
        <f t="shared" si="435"/>
        <v>0</v>
      </c>
      <c r="AP845" s="5">
        <f t="shared" si="436"/>
        <v>0</v>
      </c>
      <c r="AQ845" s="221">
        <f t="shared" si="437"/>
        <v>0</v>
      </c>
      <c r="AR845" s="174"/>
    </row>
    <row r="846" spans="1:44" s="72" customFormat="1" ht="24.75" customHeight="1" x14ac:dyDescent="0.25">
      <c r="A846" s="14"/>
      <c r="B846" s="300" t="s">
        <v>408</v>
      </c>
      <c r="C846" s="265" t="s">
        <v>413</v>
      </c>
      <c r="D846" s="73"/>
      <c r="E846" s="70"/>
      <c r="F846" s="70" t="s">
        <v>1824</v>
      </c>
      <c r="G846" s="135">
        <v>0</v>
      </c>
      <c r="H846" s="135">
        <v>0</v>
      </c>
      <c r="I846" s="135">
        <v>0</v>
      </c>
      <c r="J846" s="135">
        <v>0</v>
      </c>
      <c r="K846" s="135">
        <v>0.02</v>
      </c>
      <c r="L846" s="146">
        <v>0</v>
      </c>
      <c r="M846" s="146">
        <v>0</v>
      </c>
      <c r="N846" s="146">
        <v>0</v>
      </c>
      <c r="O846" s="146">
        <v>0</v>
      </c>
      <c r="P846" s="146">
        <v>0</v>
      </c>
      <c r="Q846" s="146">
        <v>0</v>
      </c>
      <c r="R846" s="146">
        <v>0</v>
      </c>
      <c r="S846" s="146">
        <v>0</v>
      </c>
      <c r="T846" s="146">
        <v>0</v>
      </c>
      <c r="U846" s="146">
        <v>0</v>
      </c>
      <c r="V846" s="146">
        <v>0</v>
      </c>
      <c r="W846" s="146">
        <v>0</v>
      </c>
      <c r="X846" s="146">
        <v>0</v>
      </c>
      <c r="Y846" s="222">
        <v>31009.46</v>
      </c>
      <c r="Z846" s="222">
        <f t="shared" si="408"/>
        <v>0</v>
      </c>
      <c r="AA846" s="222">
        <f t="shared" si="409"/>
        <v>0</v>
      </c>
      <c r="AB846" s="222">
        <f t="shared" si="410"/>
        <v>0</v>
      </c>
      <c r="AC846" s="222">
        <f t="shared" si="411"/>
        <v>0</v>
      </c>
      <c r="AD846" s="222">
        <f t="shared" si="412"/>
        <v>620.18920000000003</v>
      </c>
      <c r="AE846" s="222">
        <f t="shared" si="413"/>
        <v>0</v>
      </c>
      <c r="AF846" s="222">
        <f t="shared" si="438"/>
        <v>0</v>
      </c>
      <c r="AG846" s="222">
        <f t="shared" si="439"/>
        <v>0</v>
      </c>
      <c r="AH846" s="222">
        <f t="shared" si="440"/>
        <v>0</v>
      </c>
      <c r="AI846" s="222">
        <f t="shared" si="441"/>
        <v>0</v>
      </c>
      <c r="AJ846" s="222">
        <f t="shared" si="442"/>
        <v>0</v>
      </c>
      <c r="AK846" s="222">
        <f t="shared" si="443"/>
        <v>0</v>
      </c>
      <c r="AL846" s="5">
        <f t="shared" si="432"/>
        <v>0</v>
      </c>
      <c r="AM846" s="5">
        <f t="shared" si="433"/>
        <v>0</v>
      </c>
      <c r="AN846" s="5">
        <f t="shared" si="434"/>
        <v>0</v>
      </c>
      <c r="AO846" s="5">
        <f t="shared" si="435"/>
        <v>0</v>
      </c>
      <c r="AP846" s="5">
        <f t="shared" si="436"/>
        <v>0</v>
      </c>
      <c r="AQ846" s="221">
        <f t="shared" si="437"/>
        <v>0</v>
      </c>
      <c r="AR846" s="174"/>
    </row>
    <row r="847" spans="1:44" s="72" customFormat="1" ht="24.75" customHeight="1" x14ac:dyDescent="0.25">
      <c r="A847" s="14"/>
      <c r="B847" s="268" t="s">
        <v>1354</v>
      </c>
      <c r="C847" s="265" t="s">
        <v>414</v>
      </c>
      <c r="D847" s="73"/>
      <c r="E847" s="70"/>
      <c r="F847" s="70" t="s">
        <v>1824</v>
      </c>
      <c r="G847" s="135">
        <v>0</v>
      </c>
      <c r="H847" s="135">
        <v>0</v>
      </c>
      <c r="I847" s="135">
        <v>0</v>
      </c>
      <c r="J847" s="135">
        <v>0.04</v>
      </c>
      <c r="K847" s="135">
        <v>0.1</v>
      </c>
      <c r="L847" s="146">
        <v>0</v>
      </c>
      <c r="M847" s="146">
        <v>0</v>
      </c>
      <c r="N847" s="146">
        <v>0</v>
      </c>
      <c r="O847" s="146">
        <v>0</v>
      </c>
      <c r="P847" s="146">
        <v>0</v>
      </c>
      <c r="Q847" s="146">
        <v>0</v>
      </c>
      <c r="R847" s="146">
        <v>0</v>
      </c>
      <c r="S847" s="146">
        <v>0</v>
      </c>
      <c r="T847" s="146">
        <v>0</v>
      </c>
      <c r="U847" s="146">
        <v>0</v>
      </c>
      <c r="V847" s="146">
        <v>0</v>
      </c>
      <c r="W847" s="146">
        <v>0</v>
      </c>
      <c r="X847" s="146">
        <v>0</v>
      </c>
      <c r="Y847" s="222">
        <v>2124.5300000000002</v>
      </c>
      <c r="Z847" s="222">
        <f t="shared" si="408"/>
        <v>0</v>
      </c>
      <c r="AA847" s="222">
        <f t="shared" si="409"/>
        <v>0</v>
      </c>
      <c r="AB847" s="222">
        <f t="shared" si="410"/>
        <v>0</v>
      </c>
      <c r="AC847" s="222">
        <f t="shared" si="411"/>
        <v>84.981200000000015</v>
      </c>
      <c r="AD847" s="222">
        <f t="shared" si="412"/>
        <v>212.45300000000003</v>
      </c>
      <c r="AE847" s="222">
        <f t="shared" si="413"/>
        <v>0</v>
      </c>
      <c r="AF847" s="222">
        <f t="shared" si="438"/>
        <v>0</v>
      </c>
      <c r="AG847" s="222">
        <f t="shared" si="439"/>
        <v>0</v>
      </c>
      <c r="AH847" s="222">
        <f t="shared" si="440"/>
        <v>0</v>
      </c>
      <c r="AI847" s="222">
        <f t="shared" si="441"/>
        <v>0</v>
      </c>
      <c r="AJ847" s="222">
        <f t="shared" si="442"/>
        <v>0</v>
      </c>
      <c r="AK847" s="222">
        <f t="shared" si="443"/>
        <v>0</v>
      </c>
      <c r="AL847" s="5">
        <f t="shared" si="432"/>
        <v>0</v>
      </c>
      <c r="AM847" s="5">
        <f t="shared" si="433"/>
        <v>0</v>
      </c>
      <c r="AN847" s="5">
        <f t="shared" si="434"/>
        <v>0</v>
      </c>
      <c r="AO847" s="5">
        <f t="shared" si="435"/>
        <v>0</v>
      </c>
      <c r="AP847" s="5">
        <f t="shared" si="436"/>
        <v>0</v>
      </c>
      <c r="AQ847" s="221">
        <f t="shared" si="437"/>
        <v>0</v>
      </c>
      <c r="AR847" s="174"/>
    </row>
    <row r="848" spans="1:44" s="72" customFormat="1" ht="24.75" customHeight="1" x14ac:dyDescent="0.25">
      <c r="A848" s="14"/>
      <c r="B848" s="268" t="s">
        <v>409</v>
      </c>
      <c r="C848" s="265" t="s">
        <v>415</v>
      </c>
      <c r="D848" s="73"/>
      <c r="E848" s="70"/>
      <c r="F848" s="70" t="s">
        <v>1824</v>
      </c>
      <c r="G848" s="135">
        <v>0</v>
      </c>
      <c r="H848" s="135">
        <v>0</v>
      </c>
      <c r="I848" s="135">
        <v>0</v>
      </c>
      <c r="J848" s="135">
        <v>0</v>
      </c>
      <c r="K848" s="135">
        <v>0.02</v>
      </c>
      <c r="L848" s="146">
        <v>0</v>
      </c>
      <c r="M848" s="146">
        <v>0</v>
      </c>
      <c r="N848" s="146">
        <v>0</v>
      </c>
      <c r="O848" s="146">
        <v>0</v>
      </c>
      <c r="P848" s="146">
        <v>0</v>
      </c>
      <c r="Q848" s="146">
        <v>0</v>
      </c>
      <c r="R848" s="146">
        <v>0</v>
      </c>
      <c r="S848" s="146">
        <v>0</v>
      </c>
      <c r="T848" s="146">
        <v>0</v>
      </c>
      <c r="U848" s="146">
        <v>0</v>
      </c>
      <c r="V848" s="146">
        <v>0</v>
      </c>
      <c r="W848" s="146">
        <v>0</v>
      </c>
      <c r="X848" s="146">
        <v>0</v>
      </c>
      <c r="Y848" s="222">
        <v>31009.46</v>
      </c>
      <c r="Z848" s="222">
        <f t="shared" si="408"/>
        <v>0</v>
      </c>
      <c r="AA848" s="222">
        <f t="shared" si="409"/>
        <v>0</v>
      </c>
      <c r="AB848" s="222">
        <f t="shared" si="410"/>
        <v>0</v>
      </c>
      <c r="AC848" s="222">
        <f t="shared" si="411"/>
        <v>0</v>
      </c>
      <c r="AD848" s="222">
        <f t="shared" si="412"/>
        <v>620.18920000000003</v>
      </c>
      <c r="AE848" s="222">
        <f t="shared" si="413"/>
        <v>0</v>
      </c>
      <c r="AF848" s="222">
        <f t="shared" si="438"/>
        <v>0</v>
      </c>
      <c r="AG848" s="222">
        <f t="shared" si="439"/>
        <v>0</v>
      </c>
      <c r="AH848" s="222">
        <f t="shared" si="440"/>
        <v>0</v>
      </c>
      <c r="AI848" s="222">
        <f t="shared" si="441"/>
        <v>0</v>
      </c>
      <c r="AJ848" s="222">
        <f t="shared" si="442"/>
        <v>0</v>
      </c>
      <c r="AK848" s="222">
        <f t="shared" si="443"/>
        <v>0</v>
      </c>
      <c r="AL848" s="5">
        <f t="shared" si="432"/>
        <v>0</v>
      </c>
      <c r="AM848" s="5">
        <f t="shared" si="433"/>
        <v>0</v>
      </c>
      <c r="AN848" s="5">
        <f t="shared" si="434"/>
        <v>0</v>
      </c>
      <c r="AO848" s="5">
        <f t="shared" si="435"/>
        <v>0</v>
      </c>
      <c r="AP848" s="5">
        <f t="shared" si="436"/>
        <v>0</v>
      </c>
      <c r="AQ848" s="221">
        <f t="shared" si="437"/>
        <v>0</v>
      </c>
      <c r="AR848" s="174"/>
    </row>
    <row r="849" spans="1:44" s="72" customFormat="1" ht="24.75" customHeight="1" x14ac:dyDescent="0.25">
      <c r="A849" s="14"/>
      <c r="B849" s="268" t="s">
        <v>410</v>
      </c>
      <c r="C849" s="265" t="s">
        <v>416</v>
      </c>
      <c r="D849" s="73"/>
      <c r="E849" s="70"/>
      <c r="F849" s="70" t="s">
        <v>1824</v>
      </c>
      <c r="G849" s="135">
        <v>0</v>
      </c>
      <c r="H849" s="135">
        <v>0</v>
      </c>
      <c r="I849" s="135">
        <v>0</v>
      </c>
      <c r="J849" s="135">
        <v>0</v>
      </c>
      <c r="K849" s="135">
        <v>0.02</v>
      </c>
      <c r="L849" s="146">
        <v>0</v>
      </c>
      <c r="M849" s="146">
        <v>0</v>
      </c>
      <c r="N849" s="146">
        <v>0</v>
      </c>
      <c r="O849" s="146">
        <v>0</v>
      </c>
      <c r="P849" s="146">
        <v>0</v>
      </c>
      <c r="Q849" s="146">
        <v>0</v>
      </c>
      <c r="R849" s="146">
        <v>0</v>
      </c>
      <c r="S849" s="146">
        <v>0</v>
      </c>
      <c r="T849" s="146">
        <v>0</v>
      </c>
      <c r="U849" s="146">
        <v>0</v>
      </c>
      <c r="V849" s="146">
        <v>0</v>
      </c>
      <c r="W849" s="146">
        <v>0</v>
      </c>
      <c r="X849" s="146">
        <v>0</v>
      </c>
      <c r="Y849" s="222">
        <v>42338.17</v>
      </c>
      <c r="Z849" s="222">
        <f t="shared" si="408"/>
        <v>0</v>
      </c>
      <c r="AA849" s="222">
        <f t="shared" si="409"/>
        <v>0</v>
      </c>
      <c r="AB849" s="222">
        <f t="shared" si="410"/>
        <v>0</v>
      </c>
      <c r="AC849" s="222">
        <f t="shared" si="411"/>
        <v>0</v>
      </c>
      <c r="AD849" s="222">
        <f t="shared" si="412"/>
        <v>846.76339999999993</v>
      </c>
      <c r="AE849" s="222">
        <f t="shared" si="413"/>
        <v>0</v>
      </c>
      <c r="AF849" s="222">
        <f t="shared" si="438"/>
        <v>0</v>
      </c>
      <c r="AG849" s="222">
        <f t="shared" si="439"/>
        <v>0</v>
      </c>
      <c r="AH849" s="222">
        <f t="shared" si="440"/>
        <v>0</v>
      </c>
      <c r="AI849" s="222">
        <f t="shared" si="441"/>
        <v>0</v>
      </c>
      <c r="AJ849" s="222">
        <f t="shared" si="442"/>
        <v>0</v>
      </c>
      <c r="AK849" s="222">
        <f t="shared" si="443"/>
        <v>0</v>
      </c>
      <c r="AL849" s="5">
        <f t="shared" si="432"/>
        <v>0</v>
      </c>
      <c r="AM849" s="5">
        <f t="shared" si="433"/>
        <v>0</v>
      </c>
      <c r="AN849" s="5">
        <f t="shared" si="434"/>
        <v>0</v>
      </c>
      <c r="AO849" s="5">
        <f t="shared" si="435"/>
        <v>0</v>
      </c>
      <c r="AP849" s="5">
        <f t="shared" si="436"/>
        <v>0</v>
      </c>
      <c r="AQ849" s="221">
        <f t="shared" si="437"/>
        <v>0</v>
      </c>
      <c r="AR849" s="174"/>
    </row>
    <row r="850" spans="1:44" s="72" customFormat="1" ht="24.75" customHeight="1" x14ac:dyDescent="0.25">
      <c r="A850" s="14"/>
      <c r="B850" s="268" t="s">
        <v>1354</v>
      </c>
      <c r="C850" s="265" t="s">
        <v>417</v>
      </c>
      <c r="D850" s="73"/>
      <c r="E850" s="70"/>
      <c r="F850" s="70" t="s">
        <v>1824</v>
      </c>
      <c r="G850" s="135">
        <v>0</v>
      </c>
      <c r="H850" s="135">
        <v>0</v>
      </c>
      <c r="I850" s="135">
        <v>0</v>
      </c>
      <c r="J850" s="135">
        <v>0.04</v>
      </c>
      <c r="K850" s="135">
        <v>0.1</v>
      </c>
      <c r="L850" s="146">
        <v>0</v>
      </c>
      <c r="M850" s="146">
        <v>0</v>
      </c>
      <c r="N850" s="146">
        <v>0</v>
      </c>
      <c r="O850" s="146">
        <v>0</v>
      </c>
      <c r="P850" s="146">
        <v>0</v>
      </c>
      <c r="Q850" s="146">
        <v>0</v>
      </c>
      <c r="R850" s="146">
        <v>0</v>
      </c>
      <c r="S850" s="146">
        <v>0</v>
      </c>
      <c r="T850" s="146">
        <v>0</v>
      </c>
      <c r="U850" s="146">
        <v>0</v>
      </c>
      <c r="V850" s="146">
        <v>0</v>
      </c>
      <c r="W850" s="146">
        <v>0</v>
      </c>
      <c r="X850" s="146">
        <v>0</v>
      </c>
      <c r="Y850" s="222">
        <v>2124.5300000000002</v>
      </c>
      <c r="Z850" s="222">
        <f t="shared" si="408"/>
        <v>0</v>
      </c>
      <c r="AA850" s="222">
        <f t="shared" si="409"/>
        <v>0</v>
      </c>
      <c r="AB850" s="222">
        <f t="shared" si="410"/>
        <v>0</v>
      </c>
      <c r="AC850" s="222">
        <f t="shared" si="411"/>
        <v>84.981200000000015</v>
      </c>
      <c r="AD850" s="222">
        <f t="shared" si="412"/>
        <v>212.45300000000003</v>
      </c>
      <c r="AE850" s="222">
        <f t="shared" si="413"/>
        <v>0</v>
      </c>
      <c r="AF850" s="222">
        <f t="shared" si="438"/>
        <v>0</v>
      </c>
      <c r="AG850" s="222">
        <f t="shared" si="439"/>
        <v>0</v>
      </c>
      <c r="AH850" s="222">
        <f t="shared" si="440"/>
        <v>0</v>
      </c>
      <c r="AI850" s="222">
        <f t="shared" si="441"/>
        <v>0</v>
      </c>
      <c r="AJ850" s="222">
        <f t="shared" si="442"/>
        <v>0</v>
      </c>
      <c r="AK850" s="222">
        <f t="shared" si="443"/>
        <v>0</v>
      </c>
      <c r="AL850" s="5">
        <f t="shared" si="432"/>
        <v>0</v>
      </c>
      <c r="AM850" s="5">
        <f t="shared" si="433"/>
        <v>0</v>
      </c>
      <c r="AN850" s="5">
        <f t="shared" si="434"/>
        <v>0</v>
      </c>
      <c r="AO850" s="5">
        <f t="shared" si="435"/>
        <v>0</v>
      </c>
      <c r="AP850" s="5">
        <f t="shared" si="436"/>
        <v>0</v>
      </c>
      <c r="AQ850" s="221">
        <f t="shared" si="437"/>
        <v>0</v>
      </c>
      <c r="AR850" s="174"/>
    </row>
    <row r="851" spans="1:44" s="72" customFormat="1" ht="24.75" customHeight="1" x14ac:dyDescent="0.25">
      <c r="A851" s="14"/>
      <c r="B851" s="268" t="s">
        <v>401</v>
      </c>
      <c r="C851" s="265" t="s">
        <v>418</v>
      </c>
      <c r="D851" s="73"/>
      <c r="E851" s="70"/>
      <c r="F851" s="70" t="s">
        <v>1824</v>
      </c>
      <c r="G851" s="135">
        <v>0</v>
      </c>
      <c r="H851" s="135">
        <v>0</v>
      </c>
      <c r="I851" s="135">
        <v>0</v>
      </c>
      <c r="J851" s="135">
        <v>0.03</v>
      </c>
      <c r="K851" s="135">
        <v>0.11</v>
      </c>
      <c r="L851" s="146">
        <v>0</v>
      </c>
      <c r="M851" s="146">
        <v>0</v>
      </c>
      <c r="N851" s="146">
        <v>0</v>
      </c>
      <c r="O851" s="146">
        <v>0</v>
      </c>
      <c r="P851" s="146">
        <v>0</v>
      </c>
      <c r="Q851" s="146">
        <v>0</v>
      </c>
      <c r="R851" s="146">
        <v>0</v>
      </c>
      <c r="S851" s="146">
        <v>0</v>
      </c>
      <c r="T851" s="146">
        <v>0</v>
      </c>
      <c r="U851" s="146">
        <v>0</v>
      </c>
      <c r="V851" s="146">
        <v>0</v>
      </c>
      <c r="W851" s="146">
        <v>0</v>
      </c>
      <c r="X851" s="146">
        <v>0</v>
      </c>
      <c r="Y851" s="222">
        <v>346</v>
      </c>
      <c r="Z851" s="222">
        <f t="shared" si="408"/>
        <v>0</v>
      </c>
      <c r="AA851" s="222">
        <f t="shared" si="409"/>
        <v>0</v>
      </c>
      <c r="AB851" s="222">
        <f t="shared" si="410"/>
        <v>0</v>
      </c>
      <c r="AC851" s="222">
        <f t="shared" si="411"/>
        <v>10.379999999999999</v>
      </c>
      <c r="AD851" s="222">
        <f t="shared" si="412"/>
        <v>38.06</v>
      </c>
      <c r="AE851" s="222">
        <f t="shared" si="413"/>
        <v>0</v>
      </c>
      <c r="AF851" s="222">
        <f t="shared" si="438"/>
        <v>0</v>
      </c>
      <c r="AG851" s="222">
        <f t="shared" si="439"/>
        <v>0</v>
      </c>
      <c r="AH851" s="222">
        <f t="shared" si="440"/>
        <v>0</v>
      </c>
      <c r="AI851" s="222">
        <f t="shared" si="441"/>
        <v>0</v>
      </c>
      <c r="AJ851" s="222">
        <f t="shared" si="442"/>
        <v>0</v>
      </c>
      <c r="AK851" s="222">
        <f t="shared" si="443"/>
        <v>0</v>
      </c>
      <c r="AL851" s="5">
        <f t="shared" si="432"/>
        <v>0</v>
      </c>
      <c r="AM851" s="5">
        <f t="shared" si="433"/>
        <v>0</v>
      </c>
      <c r="AN851" s="5">
        <f t="shared" si="434"/>
        <v>0</v>
      </c>
      <c r="AO851" s="5">
        <f t="shared" si="435"/>
        <v>0</v>
      </c>
      <c r="AP851" s="5">
        <f t="shared" si="436"/>
        <v>0</v>
      </c>
      <c r="AQ851" s="221">
        <f t="shared" si="437"/>
        <v>0</v>
      </c>
      <c r="AR851" s="174"/>
    </row>
    <row r="852" spans="1:44" s="30" customFormat="1" ht="24.75" customHeight="1" x14ac:dyDescent="0.25">
      <c r="A852" s="249"/>
      <c r="B852" s="66" t="s">
        <v>1334</v>
      </c>
      <c r="C852" s="66"/>
      <c r="D852" s="66"/>
      <c r="E852" s="66"/>
      <c r="F852" s="66"/>
      <c r="G852" s="66"/>
      <c r="H852" s="66"/>
      <c r="I852" s="66"/>
      <c r="J852" s="66"/>
      <c r="K852" s="66"/>
      <c r="L852" s="146"/>
      <c r="M852" s="66"/>
      <c r="N852" s="66"/>
      <c r="O852" s="66"/>
      <c r="P852" s="66"/>
      <c r="Q852" s="66"/>
      <c r="R852" s="161"/>
      <c r="S852" s="66"/>
      <c r="T852" s="66"/>
      <c r="U852" s="66"/>
      <c r="V852" s="66"/>
      <c r="W852" s="66"/>
      <c r="X852" s="161"/>
      <c r="Y852" s="234"/>
      <c r="Z852" s="222"/>
      <c r="AA852" s="222"/>
      <c r="AB852" s="222"/>
      <c r="AC852" s="222"/>
      <c r="AD852" s="222"/>
      <c r="AE852" s="222"/>
      <c r="AF852" s="222"/>
      <c r="AG852" s="222"/>
      <c r="AH852" s="222"/>
      <c r="AI852" s="222"/>
      <c r="AJ852" s="222"/>
      <c r="AK852" s="222"/>
      <c r="AL852" s="5"/>
      <c r="AM852" s="5"/>
      <c r="AN852" s="5"/>
      <c r="AO852" s="5"/>
      <c r="AP852" s="5"/>
      <c r="AQ852" s="221"/>
      <c r="AR852" s="168"/>
    </row>
    <row r="853" spans="1:44" s="72" customFormat="1" ht="24.75" customHeight="1" x14ac:dyDescent="0.25">
      <c r="A853" s="68" t="s">
        <v>1335</v>
      </c>
      <c r="B853" s="76" t="s">
        <v>941</v>
      </c>
      <c r="C853" s="73" t="s">
        <v>1336</v>
      </c>
      <c r="D853" s="73"/>
      <c r="E853" s="14"/>
      <c r="F853" s="70" t="s">
        <v>1824</v>
      </c>
      <c r="G853" s="71">
        <v>0</v>
      </c>
      <c r="H853" s="71">
        <v>0</v>
      </c>
      <c r="I853" s="71">
        <v>0</v>
      </c>
      <c r="J853" s="71">
        <v>0</v>
      </c>
      <c r="K853" s="71">
        <v>2E-3</v>
      </c>
      <c r="L853" s="146">
        <v>0</v>
      </c>
      <c r="M853" s="71">
        <v>0</v>
      </c>
      <c r="N853" s="71">
        <v>0</v>
      </c>
      <c r="O853" s="71">
        <v>0</v>
      </c>
      <c r="P853" s="71">
        <v>0</v>
      </c>
      <c r="Q853" s="71">
        <v>2E-3</v>
      </c>
      <c r="R853" s="163">
        <v>5.0000000000000001E-3</v>
      </c>
      <c r="S853" s="71">
        <v>0</v>
      </c>
      <c r="T853" s="71">
        <v>0</v>
      </c>
      <c r="U853" s="71">
        <v>0</v>
      </c>
      <c r="V853" s="71">
        <v>0</v>
      </c>
      <c r="W853" s="71">
        <v>2E-3</v>
      </c>
      <c r="X853" s="163">
        <v>5.0000000000000001E-3</v>
      </c>
      <c r="Y853" s="222">
        <v>1288</v>
      </c>
      <c r="Z853" s="222">
        <f t="shared" si="408"/>
        <v>0</v>
      </c>
      <c r="AA853" s="222">
        <f t="shared" si="409"/>
        <v>0</v>
      </c>
      <c r="AB853" s="222">
        <f t="shared" si="410"/>
        <v>0</v>
      </c>
      <c r="AC853" s="222">
        <f t="shared" si="411"/>
        <v>0</v>
      </c>
      <c r="AD853" s="222">
        <f t="shared" si="412"/>
        <v>2.5760000000000001</v>
      </c>
      <c r="AE853" s="222">
        <f t="shared" si="413"/>
        <v>0</v>
      </c>
      <c r="AF853" s="222">
        <f t="shared" si="438"/>
        <v>0</v>
      </c>
      <c r="AG853" s="222">
        <f t="shared" si="439"/>
        <v>0</v>
      </c>
      <c r="AH853" s="222">
        <f t="shared" si="440"/>
        <v>0</v>
      </c>
      <c r="AI853" s="222">
        <f t="shared" si="441"/>
        <v>0</v>
      </c>
      <c r="AJ853" s="222">
        <f t="shared" si="442"/>
        <v>2.5760000000000001</v>
      </c>
      <c r="AK853" s="222">
        <f t="shared" si="443"/>
        <v>6.44</v>
      </c>
      <c r="AL853" s="5">
        <f t="shared" ref="AL853:AL860" si="444">Y853*S853</f>
        <v>0</v>
      </c>
      <c r="AM853" s="5">
        <f t="shared" ref="AM853:AM860" si="445">Y853*T853</f>
        <v>0</v>
      </c>
      <c r="AN853" s="5">
        <f t="shared" ref="AN853:AN860" si="446">Y853*U853</f>
        <v>0</v>
      </c>
      <c r="AO853" s="5">
        <f t="shared" ref="AO853:AO860" si="447">Y853*V853</f>
        <v>0</v>
      </c>
      <c r="AP853" s="5">
        <f t="shared" ref="AP853:AP860" si="448">Y853*W853</f>
        <v>2.5760000000000001</v>
      </c>
      <c r="AQ853" s="221">
        <f t="shared" ref="AQ853:AQ860" si="449">Y853*X853</f>
        <v>6.44</v>
      </c>
      <c r="AR853" s="174"/>
    </row>
    <row r="854" spans="1:44" s="72" customFormat="1" ht="24.75" customHeight="1" x14ac:dyDescent="0.25">
      <c r="A854" s="68" t="s">
        <v>1337</v>
      </c>
      <c r="B854" s="76" t="s">
        <v>1318</v>
      </c>
      <c r="C854" s="73" t="s">
        <v>1338</v>
      </c>
      <c r="D854" s="73"/>
      <c r="E854" s="14"/>
      <c r="F854" s="70" t="s">
        <v>1824</v>
      </c>
      <c r="G854" s="135">
        <v>0</v>
      </c>
      <c r="H854" s="135">
        <v>0</v>
      </c>
      <c r="I854" s="135">
        <v>0</v>
      </c>
      <c r="J854" s="135">
        <v>4.0000000000000001E-3</v>
      </c>
      <c r="K854" s="135">
        <v>0.01</v>
      </c>
      <c r="L854" s="146">
        <v>0</v>
      </c>
      <c r="M854" s="71">
        <v>0</v>
      </c>
      <c r="N854" s="71">
        <v>0</v>
      </c>
      <c r="O854" s="71">
        <v>0</v>
      </c>
      <c r="P854" s="71">
        <v>0</v>
      </c>
      <c r="Q854" s="71">
        <v>0.5</v>
      </c>
      <c r="R854" s="163">
        <v>1</v>
      </c>
      <c r="S854" s="71">
        <v>0</v>
      </c>
      <c r="T854" s="71">
        <v>0</v>
      </c>
      <c r="U854" s="71">
        <v>0</v>
      </c>
      <c r="V854" s="71">
        <v>0</v>
      </c>
      <c r="W854" s="71">
        <v>0.5</v>
      </c>
      <c r="X854" s="163">
        <v>1</v>
      </c>
      <c r="Y854" s="222">
        <v>1800</v>
      </c>
      <c r="Z854" s="222">
        <f t="shared" si="408"/>
        <v>0</v>
      </c>
      <c r="AA854" s="222">
        <f t="shared" si="409"/>
        <v>0</v>
      </c>
      <c r="AB854" s="222">
        <f t="shared" si="410"/>
        <v>0</v>
      </c>
      <c r="AC854" s="222">
        <f t="shared" si="411"/>
        <v>7.2</v>
      </c>
      <c r="AD854" s="222">
        <f t="shared" si="412"/>
        <v>18</v>
      </c>
      <c r="AE854" s="222">
        <f t="shared" si="413"/>
        <v>0</v>
      </c>
      <c r="AF854" s="222">
        <f t="shared" si="438"/>
        <v>0</v>
      </c>
      <c r="AG854" s="222">
        <f t="shared" si="439"/>
        <v>0</v>
      </c>
      <c r="AH854" s="222">
        <f t="shared" si="440"/>
        <v>0</v>
      </c>
      <c r="AI854" s="222">
        <f t="shared" si="441"/>
        <v>0</v>
      </c>
      <c r="AJ854" s="222">
        <f t="shared" si="442"/>
        <v>900</v>
      </c>
      <c r="AK854" s="222">
        <f t="shared" si="443"/>
        <v>1800</v>
      </c>
      <c r="AL854" s="5">
        <f t="shared" si="444"/>
        <v>0</v>
      </c>
      <c r="AM854" s="5">
        <f t="shared" si="445"/>
        <v>0</v>
      </c>
      <c r="AN854" s="5">
        <f t="shared" si="446"/>
        <v>0</v>
      </c>
      <c r="AO854" s="5">
        <f t="shared" si="447"/>
        <v>0</v>
      </c>
      <c r="AP854" s="5">
        <f t="shared" si="448"/>
        <v>900</v>
      </c>
      <c r="AQ854" s="221">
        <f t="shared" si="449"/>
        <v>1800</v>
      </c>
      <c r="AR854" s="174"/>
    </row>
    <row r="855" spans="1:44" s="72" customFormat="1" ht="24.75" customHeight="1" x14ac:dyDescent="0.25">
      <c r="A855" s="68" t="s">
        <v>1339</v>
      </c>
      <c r="B855" s="76" t="s">
        <v>1201</v>
      </c>
      <c r="C855" s="73" t="s">
        <v>1340</v>
      </c>
      <c r="D855" s="73"/>
      <c r="E855" s="14"/>
      <c r="F855" s="70" t="s">
        <v>1824</v>
      </c>
      <c r="G855" s="71">
        <v>0</v>
      </c>
      <c r="H855" s="71">
        <v>0</v>
      </c>
      <c r="I855" s="71">
        <v>0</v>
      </c>
      <c r="J855" s="71">
        <v>0</v>
      </c>
      <c r="K855" s="71">
        <v>2E-3</v>
      </c>
      <c r="L855" s="146">
        <v>0</v>
      </c>
      <c r="M855" s="71">
        <v>0</v>
      </c>
      <c r="N855" s="71">
        <v>0</v>
      </c>
      <c r="O855" s="71">
        <v>0</v>
      </c>
      <c r="P855" s="71">
        <v>0</v>
      </c>
      <c r="Q855" s="71">
        <v>2E-3</v>
      </c>
      <c r="R855" s="163">
        <v>5.0000000000000001E-3</v>
      </c>
      <c r="S855" s="71">
        <v>0</v>
      </c>
      <c r="T855" s="71">
        <v>0</v>
      </c>
      <c r="U855" s="71">
        <v>0</v>
      </c>
      <c r="V855" s="71">
        <v>0</v>
      </c>
      <c r="W855" s="71">
        <v>2E-3</v>
      </c>
      <c r="X855" s="163">
        <v>5.0000000000000001E-3</v>
      </c>
      <c r="Y855" s="222">
        <v>1174.8</v>
      </c>
      <c r="Z855" s="222">
        <f t="shared" si="408"/>
        <v>0</v>
      </c>
      <c r="AA855" s="222">
        <f t="shared" si="409"/>
        <v>0</v>
      </c>
      <c r="AB855" s="222">
        <f t="shared" si="410"/>
        <v>0</v>
      </c>
      <c r="AC855" s="222">
        <f t="shared" si="411"/>
        <v>0</v>
      </c>
      <c r="AD855" s="222">
        <f t="shared" si="412"/>
        <v>2.3496000000000001</v>
      </c>
      <c r="AE855" s="222">
        <f t="shared" si="413"/>
        <v>0</v>
      </c>
      <c r="AF855" s="222">
        <f t="shared" si="438"/>
        <v>0</v>
      </c>
      <c r="AG855" s="222">
        <f t="shared" si="439"/>
        <v>0</v>
      </c>
      <c r="AH855" s="222">
        <f t="shared" si="440"/>
        <v>0</v>
      </c>
      <c r="AI855" s="222">
        <f t="shared" si="441"/>
        <v>0</v>
      </c>
      <c r="AJ855" s="222">
        <f t="shared" si="442"/>
        <v>2.3496000000000001</v>
      </c>
      <c r="AK855" s="222">
        <f t="shared" si="443"/>
        <v>5.8739999999999997</v>
      </c>
      <c r="AL855" s="5">
        <f t="shared" si="444"/>
        <v>0</v>
      </c>
      <c r="AM855" s="5">
        <f t="shared" si="445"/>
        <v>0</v>
      </c>
      <c r="AN855" s="5">
        <f t="shared" si="446"/>
        <v>0</v>
      </c>
      <c r="AO855" s="5">
        <f t="shared" si="447"/>
        <v>0</v>
      </c>
      <c r="AP855" s="5">
        <f t="shared" si="448"/>
        <v>2.3496000000000001</v>
      </c>
      <c r="AQ855" s="221">
        <f t="shared" si="449"/>
        <v>5.8739999999999997</v>
      </c>
      <c r="AR855" s="174"/>
    </row>
    <row r="856" spans="1:44" s="72" customFormat="1" ht="24.75" customHeight="1" x14ac:dyDescent="0.25">
      <c r="A856" s="68" t="s">
        <v>1341</v>
      </c>
      <c r="B856" s="76" t="s">
        <v>1342</v>
      </c>
      <c r="C856" s="14" t="s">
        <v>1343</v>
      </c>
      <c r="D856" s="73"/>
      <c r="E856" s="14" t="s">
        <v>1344</v>
      </c>
      <c r="F856" s="70" t="s">
        <v>1824</v>
      </c>
      <c r="G856" s="71">
        <v>0</v>
      </c>
      <c r="H856" s="71">
        <v>0.3</v>
      </c>
      <c r="I856" s="71">
        <v>0.9</v>
      </c>
      <c r="J856" s="71">
        <v>4</v>
      </c>
      <c r="K856" s="71">
        <v>72</v>
      </c>
      <c r="L856" s="146">
        <v>0</v>
      </c>
      <c r="M856" s="71">
        <v>0</v>
      </c>
      <c r="N856" s="71">
        <v>0.3</v>
      </c>
      <c r="O856" s="71">
        <v>0.9</v>
      </c>
      <c r="P856" s="71">
        <v>4</v>
      </c>
      <c r="Q856" s="71">
        <v>72</v>
      </c>
      <c r="R856" s="163">
        <v>72</v>
      </c>
      <c r="S856" s="71">
        <v>0</v>
      </c>
      <c r="T856" s="71">
        <v>0.3</v>
      </c>
      <c r="U856" s="71">
        <v>0.9</v>
      </c>
      <c r="V856" s="71">
        <v>4</v>
      </c>
      <c r="W856" s="71">
        <v>72</v>
      </c>
      <c r="X856" s="163">
        <v>72</v>
      </c>
      <c r="Y856" s="222">
        <v>69.92</v>
      </c>
      <c r="Z856" s="222">
        <f t="shared" si="408"/>
        <v>0</v>
      </c>
      <c r="AA856" s="222">
        <f t="shared" si="409"/>
        <v>20.975999999999999</v>
      </c>
      <c r="AB856" s="222">
        <f t="shared" si="410"/>
        <v>62.928000000000004</v>
      </c>
      <c r="AC856" s="222">
        <f t="shared" si="411"/>
        <v>279.68</v>
      </c>
      <c r="AD856" s="222">
        <f t="shared" si="412"/>
        <v>5034.24</v>
      </c>
      <c r="AE856" s="222">
        <f t="shared" si="413"/>
        <v>0</v>
      </c>
      <c r="AF856" s="222">
        <f t="shared" si="438"/>
        <v>0</v>
      </c>
      <c r="AG856" s="222">
        <f t="shared" si="439"/>
        <v>20.975999999999999</v>
      </c>
      <c r="AH856" s="222">
        <f t="shared" si="440"/>
        <v>62.928000000000004</v>
      </c>
      <c r="AI856" s="222">
        <f t="shared" si="441"/>
        <v>279.68</v>
      </c>
      <c r="AJ856" s="222">
        <f t="shared" si="442"/>
        <v>5034.24</v>
      </c>
      <c r="AK856" s="222">
        <f t="shared" si="443"/>
        <v>5034.24</v>
      </c>
      <c r="AL856" s="5">
        <f t="shared" si="444"/>
        <v>0</v>
      </c>
      <c r="AM856" s="5">
        <f t="shared" si="445"/>
        <v>20.975999999999999</v>
      </c>
      <c r="AN856" s="5">
        <f t="shared" si="446"/>
        <v>62.928000000000004</v>
      </c>
      <c r="AO856" s="5">
        <f t="shared" si="447"/>
        <v>279.68</v>
      </c>
      <c r="AP856" s="5">
        <f t="shared" si="448"/>
        <v>5034.24</v>
      </c>
      <c r="AQ856" s="221">
        <f t="shared" si="449"/>
        <v>5034.24</v>
      </c>
      <c r="AR856" s="174"/>
    </row>
    <row r="857" spans="1:44" s="22" customFormat="1" ht="24.75" customHeight="1" x14ac:dyDescent="0.25">
      <c r="A857" s="13">
        <v>3187170408</v>
      </c>
      <c r="B857" s="23" t="s">
        <v>1350</v>
      </c>
      <c r="C857" s="13" t="s">
        <v>880</v>
      </c>
      <c r="D857" s="13"/>
      <c r="E857" s="13"/>
      <c r="F857" s="13" t="s">
        <v>1824</v>
      </c>
      <c r="G857" s="135">
        <v>0</v>
      </c>
      <c r="H857" s="135">
        <v>0</v>
      </c>
      <c r="I857" s="135">
        <v>0</v>
      </c>
      <c r="J857" s="135">
        <v>0.02</v>
      </c>
      <c r="K857" s="135">
        <v>0.05</v>
      </c>
      <c r="L857" s="146">
        <v>0</v>
      </c>
      <c r="M857" s="21">
        <v>0</v>
      </c>
      <c r="N857" s="21">
        <v>0</v>
      </c>
      <c r="O857" s="21">
        <v>0</v>
      </c>
      <c r="P857" s="21">
        <v>0.02</v>
      </c>
      <c r="Q857" s="21">
        <v>0.03</v>
      </c>
      <c r="R857" s="146">
        <v>0.05</v>
      </c>
      <c r="S857" s="21">
        <v>0</v>
      </c>
      <c r="T857" s="21">
        <v>0</v>
      </c>
      <c r="U857" s="21">
        <v>0</v>
      </c>
      <c r="V857" s="21">
        <v>0</v>
      </c>
      <c r="W857" s="21">
        <v>1E-3</v>
      </c>
      <c r="X857" s="146">
        <v>4.0000000000000001E-3</v>
      </c>
      <c r="Y857" s="222">
        <v>28775.27</v>
      </c>
      <c r="Z857" s="222">
        <f t="shared" si="408"/>
        <v>0</v>
      </c>
      <c r="AA857" s="222">
        <f t="shared" si="409"/>
        <v>0</v>
      </c>
      <c r="AB857" s="222">
        <f t="shared" si="410"/>
        <v>0</v>
      </c>
      <c r="AC857" s="222">
        <f t="shared" si="411"/>
        <v>575.50540000000001</v>
      </c>
      <c r="AD857" s="222">
        <f t="shared" si="412"/>
        <v>1438.7635</v>
      </c>
      <c r="AE857" s="222">
        <f t="shared" si="413"/>
        <v>0</v>
      </c>
      <c r="AF857" s="222">
        <f t="shared" si="438"/>
        <v>0</v>
      </c>
      <c r="AG857" s="222">
        <f t="shared" si="439"/>
        <v>0</v>
      </c>
      <c r="AH857" s="222">
        <f t="shared" si="440"/>
        <v>0</v>
      </c>
      <c r="AI857" s="222">
        <f t="shared" si="441"/>
        <v>575.50540000000001</v>
      </c>
      <c r="AJ857" s="222">
        <f t="shared" si="442"/>
        <v>863.25810000000001</v>
      </c>
      <c r="AK857" s="222">
        <f t="shared" si="443"/>
        <v>1438.7635</v>
      </c>
      <c r="AL857" s="5">
        <f t="shared" si="444"/>
        <v>0</v>
      </c>
      <c r="AM857" s="5">
        <f t="shared" si="445"/>
        <v>0</v>
      </c>
      <c r="AN857" s="5">
        <f t="shared" si="446"/>
        <v>0</v>
      </c>
      <c r="AO857" s="5">
        <f t="shared" si="447"/>
        <v>0</v>
      </c>
      <c r="AP857" s="5">
        <f t="shared" si="448"/>
        <v>28.775270000000003</v>
      </c>
      <c r="AQ857" s="221">
        <f t="shared" si="449"/>
        <v>115.10108000000001</v>
      </c>
      <c r="AR857" s="86"/>
    </row>
    <row r="858" spans="1:44" s="22" customFormat="1" ht="24.75" customHeight="1" x14ac:dyDescent="0.25">
      <c r="A858" s="13">
        <v>3187170409</v>
      </c>
      <c r="B858" s="23" t="s">
        <v>1351</v>
      </c>
      <c r="C858" s="13" t="s">
        <v>1352</v>
      </c>
      <c r="D858" s="13"/>
      <c r="E858" s="13"/>
      <c r="F858" s="13" t="s">
        <v>1824</v>
      </c>
      <c r="G858" s="135">
        <v>0</v>
      </c>
      <c r="H858" s="135">
        <v>0</v>
      </c>
      <c r="I858" s="135">
        <v>0</v>
      </c>
      <c r="J858" s="135">
        <v>0.02</v>
      </c>
      <c r="K858" s="135">
        <v>0.05</v>
      </c>
      <c r="L858" s="146">
        <v>0</v>
      </c>
      <c r="M858" s="21">
        <v>0</v>
      </c>
      <c r="N858" s="21">
        <v>0</v>
      </c>
      <c r="O858" s="21">
        <v>0</v>
      </c>
      <c r="P858" s="21">
        <v>0.02</v>
      </c>
      <c r="Q858" s="21">
        <v>0.03</v>
      </c>
      <c r="R858" s="146">
        <v>0.05</v>
      </c>
      <c r="S858" s="21">
        <v>0</v>
      </c>
      <c r="T858" s="21">
        <v>0</v>
      </c>
      <c r="U858" s="21">
        <v>0</v>
      </c>
      <c r="V858" s="21">
        <v>0</v>
      </c>
      <c r="W858" s="21">
        <v>0.03</v>
      </c>
      <c r="X858" s="146">
        <v>0.05</v>
      </c>
      <c r="Y858" s="222">
        <v>1300</v>
      </c>
      <c r="Z858" s="222">
        <f t="shared" si="408"/>
        <v>0</v>
      </c>
      <c r="AA858" s="222">
        <f t="shared" si="409"/>
        <v>0</v>
      </c>
      <c r="AB858" s="222">
        <f t="shared" si="410"/>
        <v>0</v>
      </c>
      <c r="AC858" s="222">
        <f t="shared" si="411"/>
        <v>26</v>
      </c>
      <c r="AD858" s="222">
        <f t="shared" si="412"/>
        <v>65</v>
      </c>
      <c r="AE858" s="222">
        <f t="shared" si="413"/>
        <v>0</v>
      </c>
      <c r="AF858" s="222">
        <f t="shared" si="438"/>
        <v>0</v>
      </c>
      <c r="AG858" s="222">
        <f t="shared" si="439"/>
        <v>0</v>
      </c>
      <c r="AH858" s="222">
        <f t="shared" si="440"/>
        <v>0</v>
      </c>
      <c r="AI858" s="222">
        <f t="shared" si="441"/>
        <v>26</v>
      </c>
      <c r="AJ858" s="222">
        <f t="shared" si="442"/>
        <v>39</v>
      </c>
      <c r="AK858" s="222">
        <f t="shared" si="443"/>
        <v>65</v>
      </c>
      <c r="AL858" s="5">
        <f t="shared" si="444"/>
        <v>0</v>
      </c>
      <c r="AM858" s="5">
        <f t="shared" si="445"/>
        <v>0</v>
      </c>
      <c r="AN858" s="5">
        <f t="shared" si="446"/>
        <v>0</v>
      </c>
      <c r="AO858" s="5">
        <f t="shared" si="447"/>
        <v>0</v>
      </c>
      <c r="AP858" s="5">
        <f t="shared" si="448"/>
        <v>39</v>
      </c>
      <c r="AQ858" s="221">
        <f t="shared" si="449"/>
        <v>65</v>
      </c>
      <c r="AR858" s="86"/>
    </row>
    <row r="859" spans="1:44" s="22" customFormat="1" ht="24.75" customHeight="1" x14ac:dyDescent="0.25">
      <c r="A859" s="13">
        <v>3187171028</v>
      </c>
      <c r="B859" s="23" t="s">
        <v>1353</v>
      </c>
      <c r="C859" s="13" t="s">
        <v>881</v>
      </c>
      <c r="D859" s="13"/>
      <c r="E859" s="13"/>
      <c r="F859" s="13" t="s">
        <v>1824</v>
      </c>
      <c r="G859" s="135">
        <v>0</v>
      </c>
      <c r="H859" s="135">
        <v>0</v>
      </c>
      <c r="I859" s="135">
        <v>0.01</v>
      </c>
      <c r="J859" s="135">
        <v>0.05</v>
      </c>
      <c r="K859" s="135">
        <v>0.15</v>
      </c>
      <c r="L859" s="146">
        <v>0</v>
      </c>
      <c r="M859" s="21">
        <v>0</v>
      </c>
      <c r="N859" s="21">
        <v>0</v>
      </c>
      <c r="O859" s="21">
        <v>0</v>
      </c>
      <c r="P859" s="21">
        <v>0.05</v>
      </c>
      <c r="Q859" s="21">
        <v>0.1</v>
      </c>
      <c r="R859" s="146">
        <v>0.2</v>
      </c>
      <c r="S859" s="21">
        <v>0</v>
      </c>
      <c r="T859" s="21">
        <v>0</v>
      </c>
      <c r="U859" s="21">
        <v>0</v>
      </c>
      <c r="V859" s="21">
        <v>0.05</v>
      </c>
      <c r="W859" s="21">
        <v>0.1</v>
      </c>
      <c r="X859" s="146">
        <v>0.2</v>
      </c>
      <c r="Y859" s="222">
        <v>2100</v>
      </c>
      <c r="Z859" s="222">
        <f t="shared" si="408"/>
        <v>0</v>
      </c>
      <c r="AA859" s="222">
        <f t="shared" si="409"/>
        <v>0</v>
      </c>
      <c r="AB859" s="222">
        <f t="shared" si="410"/>
        <v>21</v>
      </c>
      <c r="AC859" s="222">
        <f t="shared" si="411"/>
        <v>105</v>
      </c>
      <c r="AD859" s="222">
        <f t="shared" si="412"/>
        <v>315</v>
      </c>
      <c r="AE859" s="222">
        <f t="shared" si="413"/>
        <v>0</v>
      </c>
      <c r="AF859" s="222">
        <f t="shared" si="438"/>
        <v>0</v>
      </c>
      <c r="AG859" s="222">
        <f t="shared" si="439"/>
        <v>0</v>
      </c>
      <c r="AH859" s="222">
        <f t="shared" si="440"/>
        <v>0</v>
      </c>
      <c r="AI859" s="222">
        <f t="shared" si="441"/>
        <v>105</v>
      </c>
      <c r="AJ859" s="222">
        <f t="shared" si="442"/>
        <v>210</v>
      </c>
      <c r="AK859" s="222">
        <f t="shared" si="443"/>
        <v>420</v>
      </c>
      <c r="AL859" s="5">
        <f t="shared" si="444"/>
        <v>0</v>
      </c>
      <c r="AM859" s="5">
        <f t="shared" si="445"/>
        <v>0</v>
      </c>
      <c r="AN859" s="5">
        <f t="shared" si="446"/>
        <v>0</v>
      </c>
      <c r="AO859" s="5">
        <f t="shared" si="447"/>
        <v>105</v>
      </c>
      <c r="AP859" s="5">
        <f t="shared" si="448"/>
        <v>210</v>
      </c>
      <c r="AQ859" s="221">
        <f t="shared" si="449"/>
        <v>420</v>
      </c>
      <c r="AR859" s="86"/>
    </row>
    <row r="860" spans="1:44" s="22" customFormat="1" ht="24.75" customHeight="1" x14ac:dyDescent="0.25">
      <c r="A860" s="13">
        <v>3187171240</v>
      </c>
      <c r="B860" s="23" t="s">
        <v>1355</v>
      </c>
      <c r="C860" s="13" t="s">
        <v>882</v>
      </c>
      <c r="D860" s="359" t="s">
        <v>743</v>
      </c>
      <c r="E860" s="13"/>
      <c r="F860" s="13" t="s">
        <v>1824</v>
      </c>
      <c r="G860" s="135">
        <v>0</v>
      </c>
      <c r="H860" s="135">
        <v>0</v>
      </c>
      <c r="I860" s="135">
        <v>0</v>
      </c>
      <c r="J860" s="135">
        <v>7.0000000000000007E-2</v>
      </c>
      <c r="K860" s="135">
        <v>0.21</v>
      </c>
      <c r="L860" s="146">
        <v>0</v>
      </c>
      <c r="M860" s="21">
        <v>0</v>
      </c>
      <c r="N860" s="21">
        <v>0</v>
      </c>
      <c r="O860" s="21">
        <v>0</v>
      </c>
      <c r="P860" s="21">
        <v>7.0000000000000007E-2</v>
      </c>
      <c r="Q860" s="21">
        <v>0.18</v>
      </c>
      <c r="R860" s="146">
        <v>0.2</v>
      </c>
      <c r="S860" s="21">
        <v>0</v>
      </c>
      <c r="T860" s="21">
        <v>0</v>
      </c>
      <c r="U860" s="21">
        <v>0</v>
      </c>
      <c r="V860" s="21">
        <v>7.0000000000000007E-2</v>
      </c>
      <c r="W860" s="21">
        <v>0.18</v>
      </c>
      <c r="X860" s="146">
        <v>0.2</v>
      </c>
      <c r="Y860" s="222">
        <v>300</v>
      </c>
      <c r="Z860" s="222">
        <f t="shared" si="408"/>
        <v>0</v>
      </c>
      <c r="AA860" s="222">
        <f t="shared" si="409"/>
        <v>0</v>
      </c>
      <c r="AB860" s="222">
        <f t="shared" si="410"/>
        <v>0</v>
      </c>
      <c r="AC860" s="222">
        <f t="shared" si="411"/>
        <v>21.000000000000004</v>
      </c>
      <c r="AD860" s="222">
        <f t="shared" si="412"/>
        <v>63</v>
      </c>
      <c r="AE860" s="222">
        <f t="shared" si="413"/>
        <v>0</v>
      </c>
      <c r="AF860" s="222">
        <f t="shared" si="438"/>
        <v>0</v>
      </c>
      <c r="AG860" s="222">
        <f t="shared" si="439"/>
        <v>0</v>
      </c>
      <c r="AH860" s="222">
        <f t="shared" si="440"/>
        <v>0</v>
      </c>
      <c r="AI860" s="222">
        <f t="shared" si="441"/>
        <v>21.000000000000004</v>
      </c>
      <c r="AJ860" s="222">
        <f t="shared" si="442"/>
        <v>54</v>
      </c>
      <c r="AK860" s="222">
        <f t="shared" si="443"/>
        <v>60</v>
      </c>
      <c r="AL860" s="5">
        <f t="shared" si="444"/>
        <v>0</v>
      </c>
      <c r="AM860" s="5">
        <f t="shared" si="445"/>
        <v>0</v>
      </c>
      <c r="AN860" s="5">
        <f t="shared" si="446"/>
        <v>0</v>
      </c>
      <c r="AO860" s="5">
        <f t="shared" si="447"/>
        <v>21.000000000000004</v>
      </c>
      <c r="AP860" s="5">
        <f t="shared" si="448"/>
        <v>54</v>
      </c>
      <c r="AQ860" s="221">
        <f t="shared" si="449"/>
        <v>60</v>
      </c>
      <c r="AR860" s="86"/>
    </row>
    <row r="861" spans="1:44" s="72" customFormat="1" ht="25.5" customHeight="1" x14ac:dyDescent="0.25">
      <c r="A861" s="68"/>
      <c r="B861" s="268" t="s">
        <v>419</v>
      </c>
      <c r="C861" s="265" t="s">
        <v>420</v>
      </c>
      <c r="D861" s="73"/>
      <c r="E861" s="14"/>
      <c r="F861" s="70" t="s">
        <v>1147</v>
      </c>
      <c r="G861" s="135">
        <v>0</v>
      </c>
      <c r="H861" s="135">
        <v>0</v>
      </c>
      <c r="I861" s="135">
        <v>0</v>
      </c>
      <c r="J861" s="135">
        <v>0.21</v>
      </c>
      <c r="K861" s="135">
        <v>0.64</v>
      </c>
      <c r="L861" s="146">
        <v>0</v>
      </c>
      <c r="M861" s="146">
        <v>0</v>
      </c>
      <c r="N861" s="146">
        <v>0</v>
      </c>
      <c r="O861" s="146">
        <v>0</v>
      </c>
      <c r="P861" s="146">
        <v>0</v>
      </c>
      <c r="Q861" s="146">
        <v>0</v>
      </c>
      <c r="R861" s="146">
        <v>0</v>
      </c>
      <c r="S861" s="146">
        <v>0</v>
      </c>
      <c r="T861" s="146">
        <v>0</v>
      </c>
      <c r="U861" s="146">
        <v>0</v>
      </c>
      <c r="V861" s="146">
        <v>0</v>
      </c>
      <c r="W861" s="146">
        <v>0</v>
      </c>
      <c r="X861" s="146">
        <v>0</v>
      </c>
      <c r="Y861" s="222">
        <v>10500</v>
      </c>
      <c r="Z861" s="222">
        <f t="shared" si="408"/>
        <v>0</v>
      </c>
      <c r="AA861" s="222">
        <f t="shared" si="409"/>
        <v>0</v>
      </c>
      <c r="AB861" s="222">
        <f t="shared" si="410"/>
        <v>0</v>
      </c>
      <c r="AC861" s="222">
        <f t="shared" si="411"/>
        <v>2205</v>
      </c>
      <c r="AD861" s="222">
        <f t="shared" si="412"/>
        <v>6720</v>
      </c>
      <c r="AE861" s="222">
        <f t="shared" si="413"/>
        <v>0</v>
      </c>
      <c r="AF861" s="222">
        <f t="shared" si="438"/>
        <v>0</v>
      </c>
      <c r="AG861" s="222">
        <f t="shared" si="439"/>
        <v>0</v>
      </c>
      <c r="AH861" s="222">
        <f t="shared" si="440"/>
        <v>0</v>
      </c>
      <c r="AI861" s="222">
        <f t="shared" si="441"/>
        <v>0</v>
      </c>
      <c r="AJ861" s="222">
        <f t="shared" si="442"/>
        <v>0</v>
      </c>
      <c r="AK861" s="222">
        <f t="shared" si="443"/>
        <v>0</v>
      </c>
      <c r="AL861" s="5">
        <f>Y861*S861</f>
        <v>0</v>
      </c>
      <c r="AM861" s="5">
        <f>Y861*T861</f>
        <v>0</v>
      </c>
      <c r="AN861" s="5">
        <f>Y861*U861</f>
        <v>0</v>
      </c>
      <c r="AO861" s="5">
        <f>Y861*V861</f>
        <v>0</v>
      </c>
      <c r="AP861" s="5">
        <f>Y861*W861</f>
        <v>0</v>
      </c>
      <c r="AQ861" s="221">
        <f>Y861*X861</f>
        <v>0</v>
      </c>
      <c r="AR861" s="174"/>
    </row>
    <row r="862" spans="1:44" s="30" customFormat="1" ht="24.75" customHeight="1" x14ac:dyDescent="0.25">
      <c r="A862" s="24"/>
      <c r="B862" s="623" t="s">
        <v>1345</v>
      </c>
      <c r="C862" s="625"/>
      <c r="D862" s="29"/>
      <c r="E862" s="29"/>
      <c r="F862" s="29"/>
      <c r="G862" s="29"/>
      <c r="H862" s="29"/>
      <c r="I862" s="29"/>
      <c r="J862" s="29"/>
      <c r="K862" s="29"/>
      <c r="L862" s="146">
        <v>0</v>
      </c>
      <c r="M862" s="29"/>
      <c r="N862" s="29"/>
      <c r="O862" s="29"/>
      <c r="P862" s="29"/>
      <c r="Q862" s="29"/>
      <c r="R862" s="105"/>
      <c r="S862" s="29"/>
      <c r="T862" s="29"/>
      <c r="U862" s="29"/>
      <c r="V862" s="29"/>
      <c r="W862" s="29"/>
      <c r="X862" s="105"/>
      <c r="Y862" s="234"/>
      <c r="Z862" s="222"/>
      <c r="AA862" s="222"/>
      <c r="AB862" s="222"/>
      <c r="AC862" s="222"/>
      <c r="AD862" s="222"/>
      <c r="AE862" s="222"/>
      <c r="AF862" s="222"/>
      <c r="AG862" s="222"/>
      <c r="AH862" s="222"/>
      <c r="AI862" s="222"/>
      <c r="AJ862" s="222"/>
      <c r="AK862" s="222"/>
      <c r="AL862" s="5"/>
      <c r="AM862" s="5"/>
      <c r="AN862" s="5"/>
      <c r="AO862" s="5"/>
      <c r="AP862" s="5"/>
      <c r="AQ862" s="221"/>
      <c r="AR862" s="168"/>
    </row>
    <row r="863" spans="1:44" s="34" customFormat="1" ht="24.75" customHeight="1" x14ac:dyDescent="0.25">
      <c r="A863" s="24">
        <v>3187172489</v>
      </c>
      <c r="B863" s="32" t="s">
        <v>1347</v>
      </c>
      <c r="C863" s="33" t="s">
        <v>1348</v>
      </c>
      <c r="D863" s="14"/>
      <c r="E863" s="14"/>
      <c r="F863" s="14" t="s">
        <v>1824</v>
      </c>
      <c r="G863" s="135">
        <v>0</v>
      </c>
      <c r="H863" s="135">
        <v>0</v>
      </c>
      <c r="I863" s="135">
        <v>0</v>
      </c>
      <c r="J863" s="135">
        <v>0.01</v>
      </c>
      <c r="K863" s="135">
        <v>0.04</v>
      </c>
      <c r="L863" s="146">
        <v>0</v>
      </c>
      <c r="M863" s="27">
        <v>0</v>
      </c>
      <c r="N863" s="27">
        <v>0</v>
      </c>
      <c r="O863" s="27">
        <v>0</v>
      </c>
      <c r="P863" s="27">
        <v>0</v>
      </c>
      <c r="Q863" s="27">
        <v>0.02</v>
      </c>
      <c r="R863" s="148">
        <v>0.04</v>
      </c>
      <c r="S863" s="27">
        <v>0</v>
      </c>
      <c r="T863" s="27">
        <v>0</v>
      </c>
      <c r="U863" s="27">
        <v>0</v>
      </c>
      <c r="V863" s="27">
        <v>0</v>
      </c>
      <c r="W863" s="27">
        <v>1E-3</v>
      </c>
      <c r="X863" s="148">
        <v>2E-3</v>
      </c>
      <c r="Y863" s="222">
        <v>81800</v>
      </c>
      <c r="Z863" s="222">
        <f>Y863*G863</f>
        <v>0</v>
      </c>
      <c r="AA863" s="222">
        <f>Y863*H863</f>
        <v>0</v>
      </c>
      <c r="AB863" s="222">
        <f>Y863*I863</f>
        <v>0</v>
      </c>
      <c r="AC863" s="222">
        <f>Y863*J863</f>
        <v>818</v>
      </c>
      <c r="AD863" s="222">
        <f>Y863*K863</f>
        <v>3272</v>
      </c>
      <c r="AE863" s="222">
        <f>Y863*L863</f>
        <v>0</v>
      </c>
      <c r="AF863" s="222">
        <f>Y863*M863</f>
        <v>0</v>
      </c>
      <c r="AG863" s="222">
        <f>Y863*N863</f>
        <v>0</v>
      </c>
      <c r="AH863" s="222">
        <f>Y863*O863</f>
        <v>0</v>
      </c>
      <c r="AI863" s="222">
        <f>Y863*P863</f>
        <v>0</v>
      </c>
      <c r="AJ863" s="222">
        <f>Y863*Q863</f>
        <v>1636</v>
      </c>
      <c r="AK863" s="222">
        <f>Y863*R863</f>
        <v>3272</v>
      </c>
      <c r="AL863" s="5">
        <f>Y863*S863</f>
        <v>0</v>
      </c>
      <c r="AM863" s="5">
        <f>Y863*T863</f>
        <v>0</v>
      </c>
      <c r="AN863" s="5">
        <f>Y863*U863</f>
        <v>0</v>
      </c>
      <c r="AO863" s="5">
        <f>Y863*V863</f>
        <v>0</v>
      </c>
      <c r="AP863" s="5">
        <f>Y863*W863</f>
        <v>81.8</v>
      </c>
      <c r="AQ863" s="221">
        <f>Y863*X863</f>
        <v>163.6</v>
      </c>
      <c r="AR863" s="169"/>
    </row>
    <row r="864" spans="1:44" s="34" customFormat="1" ht="24.75" customHeight="1" x14ac:dyDescent="0.25">
      <c r="A864" s="24" t="s">
        <v>197</v>
      </c>
      <c r="B864" s="32" t="s">
        <v>1354</v>
      </c>
      <c r="C864" s="36" t="s">
        <v>198</v>
      </c>
      <c r="D864" s="14"/>
      <c r="E864" s="14"/>
      <c r="F864" s="14" t="s">
        <v>1824</v>
      </c>
      <c r="G864" s="135">
        <v>0</v>
      </c>
      <c r="H864" s="135">
        <v>0</v>
      </c>
      <c r="I864" s="135">
        <v>0.05</v>
      </c>
      <c r="J864" s="135">
        <v>0.3</v>
      </c>
      <c r="K864" s="135">
        <v>1</v>
      </c>
      <c r="L864" s="146">
        <v>0</v>
      </c>
      <c r="M864" s="27">
        <v>0</v>
      </c>
      <c r="N864" s="27">
        <v>0</v>
      </c>
      <c r="O864" s="27">
        <v>0</v>
      </c>
      <c r="P864" s="27">
        <v>0.04</v>
      </c>
      <c r="Q864" s="27">
        <v>0.06</v>
      </c>
      <c r="R864" s="148">
        <v>0.1</v>
      </c>
      <c r="S864" s="27">
        <v>0</v>
      </c>
      <c r="T864" s="27">
        <v>0</v>
      </c>
      <c r="U864" s="27">
        <v>0</v>
      </c>
      <c r="V864" s="27">
        <v>0.04</v>
      </c>
      <c r="W864" s="27">
        <v>0.06</v>
      </c>
      <c r="X864" s="148">
        <v>0.1</v>
      </c>
      <c r="Y864" s="222">
        <f>8.78*39.3</f>
        <v>345.05399999999997</v>
      </c>
      <c r="Z864" s="222">
        <f>Y864*G864</f>
        <v>0</v>
      </c>
      <c r="AA864" s="222">
        <f>Y864*H864</f>
        <v>0</v>
      </c>
      <c r="AB864" s="222">
        <f>Y864*I864</f>
        <v>17.252700000000001</v>
      </c>
      <c r="AC864" s="222">
        <f>Y864*J864</f>
        <v>103.51619999999998</v>
      </c>
      <c r="AD864" s="222">
        <f>Y864*K864</f>
        <v>345.05399999999997</v>
      </c>
      <c r="AE864" s="222">
        <f>Y864*L864</f>
        <v>0</v>
      </c>
      <c r="AF864" s="222">
        <f>Y864*M864</f>
        <v>0</v>
      </c>
      <c r="AG864" s="222">
        <f>Y864*N864</f>
        <v>0</v>
      </c>
      <c r="AH864" s="222">
        <f>Y864*O864</f>
        <v>0</v>
      </c>
      <c r="AI864" s="222">
        <f>Y864*P864</f>
        <v>13.802159999999999</v>
      </c>
      <c r="AJ864" s="222">
        <f>Y864*Q864</f>
        <v>20.703239999999997</v>
      </c>
      <c r="AK864" s="222">
        <f>Y864*R864</f>
        <v>34.505400000000002</v>
      </c>
      <c r="AL864" s="5">
        <f>Y864*S864</f>
        <v>0</v>
      </c>
      <c r="AM864" s="5">
        <f>Y864*T864</f>
        <v>0</v>
      </c>
      <c r="AN864" s="5">
        <f>Y864*U864</f>
        <v>0</v>
      </c>
      <c r="AO864" s="5">
        <f>Y864*V864</f>
        <v>13.802159999999999</v>
      </c>
      <c r="AP864" s="5">
        <f>Y864*W864</f>
        <v>20.703239999999997</v>
      </c>
      <c r="AQ864" s="221">
        <f>Y864*X864</f>
        <v>34.505400000000002</v>
      </c>
      <c r="AR864" s="169"/>
    </row>
    <row r="865" spans="1:44" s="22" customFormat="1" ht="24.75" customHeight="1" x14ac:dyDescent="0.25">
      <c r="A865" s="24">
        <v>3187171023</v>
      </c>
      <c r="B865" s="25" t="s">
        <v>1346</v>
      </c>
      <c r="C865" s="14" t="s">
        <v>883</v>
      </c>
      <c r="D865" s="14"/>
      <c r="E865" s="14"/>
      <c r="F865" s="14" t="s">
        <v>1824</v>
      </c>
      <c r="G865" s="135">
        <v>0</v>
      </c>
      <c r="H865" s="135">
        <v>0</v>
      </c>
      <c r="I865" s="135">
        <v>0</v>
      </c>
      <c r="J865" s="135">
        <v>0.01</v>
      </c>
      <c r="K865" s="135">
        <v>0.04</v>
      </c>
      <c r="L865" s="146">
        <v>0</v>
      </c>
      <c r="M865" s="27">
        <v>0</v>
      </c>
      <c r="N865" s="27">
        <v>0</v>
      </c>
      <c r="O865" s="27">
        <v>0</v>
      </c>
      <c r="P865" s="27">
        <v>0</v>
      </c>
      <c r="Q865" s="27">
        <v>0.03</v>
      </c>
      <c r="R865" s="148">
        <v>0.05</v>
      </c>
      <c r="S865" s="27">
        <v>0</v>
      </c>
      <c r="T865" s="27">
        <v>0</v>
      </c>
      <c r="U865" s="27">
        <v>0</v>
      </c>
      <c r="V865" s="27">
        <v>0</v>
      </c>
      <c r="W865" s="27">
        <v>0.03</v>
      </c>
      <c r="X865" s="27">
        <v>0.03</v>
      </c>
      <c r="Y865" s="222">
        <v>2785</v>
      </c>
      <c r="Z865" s="222">
        <f t="shared" si="408"/>
        <v>0</v>
      </c>
      <c r="AA865" s="222">
        <f t="shared" si="409"/>
        <v>0</v>
      </c>
      <c r="AB865" s="222">
        <f t="shared" si="410"/>
        <v>0</v>
      </c>
      <c r="AC865" s="222">
        <f t="shared" si="411"/>
        <v>27.85</v>
      </c>
      <c r="AD865" s="222">
        <f t="shared" si="412"/>
        <v>111.4</v>
      </c>
      <c r="AE865" s="222">
        <f t="shared" si="413"/>
        <v>0</v>
      </c>
      <c r="AF865" s="222">
        <f t="shared" si="438"/>
        <v>0</v>
      </c>
      <c r="AG865" s="222">
        <f t="shared" si="439"/>
        <v>0</v>
      </c>
      <c r="AH865" s="222">
        <f t="shared" si="440"/>
        <v>0</v>
      </c>
      <c r="AI865" s="222">
        <f t="shared" si="441"/>
        <v>0</v>
      </c>
      <c r="AJ865" s="222">
        <f t="shared" si="442"/>
        <v>83.55</v>
      </c>
      <c r="AK865" s="222">
        <f t="shared" si="443"/>
        <v>139.25</v>
      </c>
      <c r="AL865" s="5">
        <f>Y865*S865</f>
        <v>0</v>
      </c>
      <c r="AM865" s="5">
        <f>Y865*T865</f>
        <v>0</v>
      </c>
      <c r="AN865" s="5">
        <f>Y865*U865</f>
        <v>0</v>
      </c>
      <c r="AO865" s="5">
        <f>Y865*V865</f>
        <v>0</v>
      </c>
      <c r="AP865" s="5">
        <f>Y865*W865</f>
        <v>83.55</v>
      </c>
      <c r="AQ865" s="221">
        <f>Y865*X865</f>
        <v>83.55</v>
      </c>
      <c r="AR865" s="86"/>
    </row>
    <row r="866" spans="1:44" s="34" customFormat="1" ht="24.75" customHeight="1" x14ac:dyDescent="0.25">
      <c r="A866" s="24"/>
      <c r="B866" s="268" t="s">
        <v>627</v>
      </c>
      <c r="C866" s="267" t="s">
        <v>628</v>
      </c>
      <c r="D866" s="14"/>
      <c r="E866" s="14"/>
      <c r="F866" s="14" t="s">
        <v>1824</v>
      </c>
      <c r="G866" s="135">
        <v>0</v>
      </c>
      <c r="H866" s="135">
        <v>0</v>
      </c>
      <c r="I866" s="135">
        <v>0</v>
      </c>
      <c r="J866" s="135">
        <v>4.0000000000000001E-3</v>
      </c>
      <c r="K866" s="135">
        <v>0.01</v>
      </c>
      <c r="L866" s="146">
        <v>0</v>
      </c>
      <c r="M866" s="146">
        <v>0</v>
      </c>
      <c r="N866" s="146">
        <v>0</v>
      </c>
      <c r="O866" s="146">
        <v>0</v>
      </c>
      <c r="P866" s="146">
        <v>0</v>
      </c>
      <c r="Q866" s="146">
        <v>0</v>
      </c>
      <c r="R866" s="146">
        <v>0</v>
      </c>
      <c r="S866" s="146">
        <v>0</v>
      </c>
      <c r="T866" s="146">
        <v>0</v>
      </c>
      <c r="U866" s="146">
        <v>0</v>
      </c>
      <c r="V866" s="146">
        <v>0</v>
      </c>
      <c r="W866" s="146">
        <v>0</v>
      </c>
      <c r="X866" s="146">
        <v>0</v>
      </c>
      <c r="Y866" s="222">
        <v>1300</v>
      </c>
      <c r="Z866" s="222">
        <f t="shared" si="408"/>
        <v>0</v>
      </c>
      <c r="AA866" s="222">
        <f t="shared" si="409"/>
        <v>0</v>
      </c>
      <c r="AB866" s="222">
        <f t="shared" si="410"/>
        <v>0</v>
      </c>
      <c r="AC866" s="222">
        <f t="shared" si="411"/>
        <v>5.2</v>
      </c>
      <c r="AD866" s="222">
        <f t="shared" si="412"/>
        <v>13</v>
      </c>
      <c r="AE866" s="222">
        <f t="shared" si="413"/>
        <v>0</v>
      </c>
      <c r="AF866" s="222">
        <f t="shared" si="438"/>
        <v>0</v>
      </c>
      <c r="AG866" s="222">
        <f t="shared" si="439"/>
        <v>0</v>
      </c>
      <c r="AH866" s="222">
        <f t="shared" si="440"/>
        <v>0</v>
      </c>
      <c r="AI866" s="222">
        <f t="shared" si="441"/>
        <v>0</v>
      </c>
      <c r="AJ866" s="222">
        <f t="shared" si="442"/>
        <v>0</v>
      </c>
      <c r="AK866" s="222">
        <f t="shared" si="443"/>
        <v>0</v>
      </c>
      <c r="AL866" s="5">
        <f t="shared" ref="AL866:AL871" si="450">Y866*S866</f>
        <v>0</v>
      </c>
      <c r="AM866" s="5">
        <f t="shared" ref="AM866:AM871" si="451">Y866*T866</f>
        <v>0</v>
      </c>
      <c r="AN866" s="5">
        <f t="shared" ref="AN866:AN871" si="452">Y866*U866</f>
        <v>0</v>
      </c>
      <c r="AO866" s="5">
        <f t="shared" ref="AO866:AO871" si="453">Y866*V866</f>
        <v>0</v>
      </c>
      <c r="AP866" s="5">
        <f t="shared" ref="AP866:AP871" si="454">Y866*W866</f>
        <v>0</v>
      </c>
      <c r="AQ866" s="221">
        <f t="shared" ref="AQ866:AQ871" si="455">Y866*X866</f>
        <v>0</v>
      </c>
      <c r="AR866" s="169"/>
    </row>
    <row r="867" spans="1:44" s="34" customFormat="1" ht="35.25" customHeight="1" x14ac:dyDescent="0.25">
      <c r="A867" s="24"/>
      <c r="B867" s="268" t="s">
        <v>630</v>
      </c>
      <c r="C867" s="267" t="s">
        <v>629</v>
      </c>
      <c r="D867" s="14"/>
      <c r="E867" s="14"/>
      <c r="F867" s="14" t="s">
        <v>1824</v>
      </c>
      <c r="G867" s="135">
        <v>0</v>
      </c>
      <c r="H867" s="135">
        <v>0</v>
      </c>
      <c r="I867" s="135">
        <v>0</v>
      </c>
      <c r="J867" s="135">
        <v>0.04</v>
      </c>
      <c r="K867" s="135">
        <v>0.1</v>
      </c>
      <c r="L867" s="146">
        <v>0</v>
      </c>
      <c r="M867" s="146">
        <v>0</v>
      </c>
      <c r="N867" s="146">
        <v>0</v>
      </c>
      <c r="O867" s="146">
        <v>0</v>
      </c>
      <c r="P867" s="146">
        <v>0</v>
      </c>
      <c r="Q867" s="146">
        <v>0</v>
      </c>
      <c r="R867" s="146">
        <v>0</v>
      </c>
      <c r="S867" s="146">
        <v>0</v>
      </c>
      <c r="T867" s="146">
        <v>0</v>
      </c>
      <c r="U867" s="146">
        <v>0</v>
      </c>
      <c r="V867" s="146">
        <v>0</v>
      </c>
      <c r="W867" s="146">
        <v>0</v>
      </c>
      <c r="X867" s="146">
        <v>0</v>
      </c>
      <c r="Y867" s="222">
        <v>8.7799999999999994</v>
      </c>
      <c r="Z867" s="222">
        <f t="shared" si="408"/>
        <v>0</v>
      </c>
      <c r="AA867" s="222">
        <f t="shared" si="409"/>
        <v>0</v>
      </c>
      <c r="AB867" s="222">
        <f t="shared" si="410"/>
        <v>0</v>
      </c>
      <c r="AC867" s="222">
        <f t="shared" si="411"/>
        <v>0.35119999999999996</v>
      </c>
      <c r="AD867" s="222">
        <f t="shared" si="412"/>
        <v>0.878</v>
      </c>
      <c r="AE867" s="222">
        <f t="shared" si="413"/>
        <v>0</v>
      </c>
      <c r="AF867" s="222">
        <f t="shared" si="438"/>
        <v>0</v>
      </c>
      <c r="AG867" s="222">
        <f t="shared" si="439"/>
        <v>0</v>
      </c>
      <c r="AH867" s="222">
        <f t="shared" si="440"/>
        <v>0</v>
      </c>
      <c r="AI867" s="222">
        <f t="shared" si="441"/>
        <v>0</v>
      </c>
      <c r="AJ867" s="222">
        <f t="shared" si="442"/>
        <v>0</v>
      </c>
      <c r="AK867" s="222">
        <f t="shared" si="443"/>
        <v>0</v>
      </c>
      <c r="AL867" s="5">
        <f t="shared" si="450"/>
        <v>0</v>
      </c>
      <c r="AM867" s="5">
        <f t="shared" si="451"/>
        <v>0</v>
      </c>
      <c r="AN867" s="5">
        <f t="shared" si="452"/>
        <v>0</v>
      </c>
      <c r="AO867" s="5">
        <f t="shared" si="453"/>
        <v>0</v>
      </c>
      <c r="AP867" s="5">
        <f t="shared" si="454"/>
        <v>0</v>
      </c>
      <c r="AQ867" s="221">
        <f t="shared" si="455"/>
        <v>0</v>
      </c>
      <c r="AR867" s="169"/>
    </row>
    <row r="868" spans="1:44" s="34" customFormat="1" ht="24.75" customHeight="1" x14ac:dyDescent="0.25">
      <c r="A868" s="24"/>
      <c r="B868" s="268" t="s">
        <v>421</v>
      </c>
      <c r="C868" s="267" t="s">
        <v>422</v>
      </c>
      <c r="D868" s="14"/>
      <c r="E868" s="14" t="s">
        <v>626</v>
      </c>
      <c r="F868" s="14" t="s">
        <v>1824</v>
      </c>
      <c r="G868" s="135">
        <v>0</v>
      </c>
      <c r="H868" s="135">
        <v>0</v>
      </c>
      <c r="I868" s="135">
        <v>0</v>
      </c>
      <c r="J868" s="135">
        <v>0.02</v>
      </c>
      <c r="K868" s="135">
        <v>0.05</v>
      </c>
      <c r="L868" s="146">
        <v>0</v>
      </c>
      <c r="M868" s="146">
        <v>0</v>
      </c>
      <c r="N868" s="146">
        <v>0</v>
      </c>
      <c r="O868" s="146">
        <v>0</v>
      </c>
      <c r="P868" s="146">
        <v>0</v>
      </c>
      <c r="Q868" s="146">
        <v>0</v>
      </c>
      <c r="R868" s="146">
        <v>0</v>
      </c>
      <c r="S868" s="146">
        <v>0</v>
      </c>
      <c r="T868" s="146">
        <v>0</v>
      </c>
      <c r="U868" s="146">
        <v>0</v>
      </c>
      <c r="V868" s="146">
        <v>0</v>
      </c>
      <c r="W868" s="146">
        <v>0</v>
      </c>
      <c r="X868" s="146">
        <v>0</v>
      </c>
      <c r="Y868" s="222">
        <v>33429.07</v>
      </c>
      <c r="Z868" s="222">
        <f t="shared" ref="Z868:Z931" si="456">Y868*G868</f>
        <v>0</v>
      </c>
      <c r="AA868" s="222">
        <f t="shared" ref="AA868:AA931" si="457">Y868*H868</f>
        <v>0</v>
      </c>
      <c r="AB868" s="222">
        <f t="shared" ref="AB868:AB931" si="458">Y868*I868</f>
        <v>0</v>
      </c>
      <c r="AC868" s="222">
        <f t="shared" ref="AC868:AC931" si="459">Y868*J868</f>
        <v>668.58140000000003</v>
      </c>
      <c r="AD868" s="222">
        <f t="shared" ref="AD868:AD931" si="460">Y868*K868</f>
        <v>1671.4535000000001</v>
      </c>
      <c r="AE868" s="222">
        <f t="shared" ref="AE868:AE931" si="461">Y868*L868</f>
        <v>0</v>
      </c>
      <c r="AF868" s="222">
        <f t="shared" si="438"/>
        <v>0</v>
      </c>
      <c r="AG868" s="222">
        <f t="shared" si="439"/>
        <v>0</v>
      </c>
      <c r="AH868" s="222">
        <f t="shared" si="440"/>
        <v>0</v>
      </c>
      <c r="AI868" s="222">
        <f t="shared" si="441"/>
        <v>0</v>
      </c>
      <c r="AJ868" s="222">
        <f t="shared" si="442"/>
        <v>0</v>
      </c>
      <c r="AK868" s="222">
        <f t="shared" si="443"/>
        <v>0</v>
      </c>
      <c r="AL868" s="5">
        <f t="shared" si="450"/>
        <v>0</v>
      </c>
      <c r="AM868" s="5">
        <f t="shared" si="451"/>
        <v>0</v>
      </c>
      <c r="AN868" s="5">
        <f t="shared" si="452"/>
        <v>0</v>
      </c>
      <c r="AO868" s="5">
        <f t="shared" si="453"/>
        <v>0</v>
      </c>
      <c r="AP868" s="5">
        <f t="shared" si="454"/>
        <v>0</v>
      </c>
      <c r="AQ868" s="221">
        <f t="shared" si="455"/>
        <v>0</v>
      </c>
      <c r="AR868" s="169"/>
    </row>
    <row r="869" spans="1:44" s="34" customFormat="1" ht="24.75" customHeight="1" x14ac:dyDescent="0.25">
      <c r="A869" s="24"/>
      <c r="B869" s="268" t="s">
        <v>400</v>
      </c>
      <c r="C869" s="267" t="s">
        <v>423</v>
      </c>
      <c r="D869" s="14"/>
      <c r="E869" s="14"/>
      <c r="F869" s="14" t="s">
        <v>1824</v>
      </c>
      <c r="G869" s="135">
        <v>0</v>
      </c>
      <c r="H869" s="135">
        <v>0</v>
      </c>
      <c r="I869" s="135">
        <v>0</v>
      </c>
      <c r="J869" s="135">
        <v>4.0000000000000001E-3</v>
      </c>
      <c r="K869" s="135">
        <v>0.01</v>
      </c>
      <c r="L869" s="146">
        <v>0</v>
      </c>
      <c r="M869" s="146">
        <v>0</v>
      </c>
      <c r="N869" s="146">
        <v>0</v>
      </c>
      <c r="O869" s="146">
        <v>0</v>
      </c>
      <c r="P869" s="146">
        <v>0</v>
      </c>
      <c r="Q869" s="146">
        <v>0</v>
      </c>
      <c r="R869" s="146">
        <v>0</v>
      </c>
      <c r="S869" s="146">
        <v>0</v>
      </c>
      <c r="T869" s="146">
        <v>0</v>
      </c>
      <c r="U869" s="146">
        <v>0</v>
      </c>
      <c r="V869" s="146">
        <v>0</v>
      </c>
      <c r="W869" s="146">
        <v>0</v>
      </c>
      <c r="X869" s="146">
        <v>0</v>
      </c>
      <c r="Y869" s="222">
        <v>31009.46</v>
      </c>
      <c r="Z869" s="222">
        <f t="shared" si="456"/>
        <v>0</v>
      </c>
      <c r="AA869" s="222">
        <f t="shared" si="457"/>
        <v>0</v>
      </c>
      <c r="AB869" s="222">
        <f t="shared" si="458"/>
        <v>0</v>
      </c>
      <c r="AC869" s="222">
        <f t="shared" si="459"/>
        <v>124.03784</v>
      </c>
      <c r="AD869" s="222">
        <f t="shared" si="460"/>
        <v>310.09460000000001</v>
      </c>
      <c r="AE869" s="222">
        <f t="shared" si="461"/>
        <v>0</v>
      </c>
      <c r="AF869" s="222">
        <f t="shared" si="438"/>
        <v>0</v>
      </c>
      <c r="AG869" s="222">
        <f t="shared" si="439"/>
        <v>0</v>
      </c>
      <c r="AH869" s="222">
        <f t="shared" si="440"/>
        <v>0</v>
      </c>
      <c r="AI869" s="222">
        <f t="shared" si="441"/>
        <v>0</v>
      </c>
      <c r="AJ869" s="222">
        <f t="shared" si="442"/>
        <v>0</v>
      </c>
      <c r="AK869" s="222">
        <f t="shared" si="443"/>
        <v>0</v>
      </c>
      <c r="AL869" s="5">
        <f t="shared" si="450"/>
        <v>0</v>
      </c>
      <c r="AM869" s="5">
        <f t="shared" si="451"/>
        <v>0</v>
      </c>
      <c r="AN869" s="5">
        <f t="shared" si="452"/>
        <v>0</v>
      </c>
      <c r="AO869" s="5">
        <f t="shared" si="453"/>
        <v>0</v>
      </c>
      <c r="AP869" s="5">
        <f t="shared" si="454"/>
        <v>0</v>
      </c>
      <c r="AQ869" s="221">
        <f t="shared" si="455"/>
        <v>0</v>
      </c>
      <c r="AR869" s="169"/>
    </row>
    <row r="870" spans="1:44" s="34" customFormat="1" ht="24.75" customHeight="1" x14ac:dyDescent="0.25">
      <c r="A870" s="24"/>
      <c r="B870" s="268" t="s">
        <v>1354</v>
      </c>
      <c r="C870" s="267" t="s">
        <v>424</v>
      </c>
      <c r="D870" s="14"/>
      <c r="E870" s="14"/>
      <c r="F870" s="14" t="s">
        <v>1824</v>
      </c>
      <c r="G870" s="135">
        <v>0</v>
      </c>
      <c r="H870" s="135">
        <v>0</v>
      </c>
      <c r="I870" s="135">
        <v>0.01</v>
      </c>
      <c r="J870" s="135">
        <v>0.06</v>
      </c>
      <c r="K870" s="135">
        <v>0.18</v>
      </c>
      <c r="L870" s="146">
        <v>0</v>
      </c>
      <c r="M870" s="146">
        <v>0</v>
      </c>
      <c r="N870" s="146">
        <v>0</v>
      </c>
      <c r="O870" s="146">
        <v>0</v>
      </c>
      <c r="P870" s="146">
        <v>0</v>
      </c>
      <c r="Q870" s="146">
        <v>0</v>
      </c>
      <c r="R870" s="146">
        <v>0</v>
      </c>
      <c r="S870" s="146">
        <v>0</v>
      </c>
      <c r="T870" s="146">
        <v>0</v>
      </c>
      <c r="U870" s="146">
        <v>0</v>
      </c>
      <c r="V870" s="146">
        <v>0</v>
      </c>
      <c r="W870" s="146">
        <v>0</v>
      </c>
      <c r="X870" s="146">
        <v>0</v>
      </c>
      <c r="Y870" s="222">
        <f>8.78*39.3</f>
        <v>345.05399999999997</v>
      </c>
      <c r="Z870" s="222">
        <f t="shared" si="456"/>
        <v>0</v>
      </c>
      <c r="AA870" s="222">
        <f t="shared" si="457"/>
        <v>0</v>
      </c>
      <c r="AB870" s="222">
        <f t="shared" si="458"/>
        <v>3.4505399999999997</v>
      </c>
      <c r="AC870" s="222">
        <f t="shared" si="459"/>
        <v>20.703239999999997</v>
      </c>
      <c r="AD870" s="222">
        <f t="shared" si="460"/>
        <v>62.109719999999996</v>
      </c>
      <c r="AE870" s="222">
        <f t="shared" si="461"/>
        <v>0</v>
      </c>
      <c r="AF870" s="222">
        <f t="shared" si="438"/>
        <v>0</v>
      </c>
      <c r="AG870" s="222">
        <f t="shared" si="439"/>
        <v>0</v>
      </c>
      <c r="AH870" s="222">
        <f t="shared" si="440"/>
        <v>0</v>
      </c>
      <c r="AI870" s="222">
        <f t="shared" si="441"/>
        <v>0</v>
      </c>
      <c r="AJ870" s="222">
        <f t="shared" si="442"/>
        <v>0</v>
      </c>
      <c r="AK870" s="222">
        <f t="shared" si="443"/>
        <v>0</v>
      </c>
      <c r="AL870" s="5">
        <f t="shared" si="450"/>
        <v>0</v>
      </c>
      <c r="AM870" s="5">
        <f t="shared" si="451"/>
        <v>0</v>
      </c>
      <c r="AN870" s="5">
        <f t="shared" si="452"/>
        <v>0</v>
      </c>
      <c r="AO870" s="5">
        <f t="shared" si="453"/>
        <v>0</v>
      </c>
      <c r="AP870" s="5">
        <f t="shared" si="454"/>
        <v>0</v>
      </c>
      <c r="AQ870" s="221">
        <f t="shared" si="455"/>
        <v>0</v>
      </c>
      <c r="AR870" s="169"/>
    </row>
    <row r="871" spans="1:44" s="34" customFormat="1" ht="31.5" customHeight="1" x14ac:dyDescent="0.25">
      <c r="A871" s="24"/>
      <c r="B871" s="268" t="s">
        <v>425</v>
      </c>
      <c r="C871" s="265" t="s">
        <v>426</v>
      </c>
      <c r="D871" s="14"/>
      <c r="E871" s="14"/>
      <c r="F871" s="14" t="s">
        <v>1824</v>
      </c>
      <c r="G871" s="135">
        <v>0</v>
      </c>
      <c r="H871" s="135">
        <v>0</v>
      </c>
      <c r="I871" s="135">
        <v>0</v>
      </c>
      <c r="J871" s="135">
        <v>0.05</v>
      </c>
      <c r="K871" s="135">
        <v>0.16</v>
      </c>
      <c r="L871" s="146">
        <v>0</v>
      </c>
      <c r="M871" s="146">
        <v>0</v>
      </c>
      <c r="N871" s="146">
        <v>0</v>
      </c>
      <c r="O871" s="146">
        <v>0</v>
      </c>
      <c r="P871" s="146">
        <v>0</v>
      </c>
      <c r="Q871" s="146">
        <v>0</v>
      </c>
      <c r="R871" s="146">
        <v>0</v>
      </c>
      <c r="S871" s="146">
        <v>0</v>
      </c>
      <c r="T871" s="146">
        <v>0</v>
      </c>
      <c r="U871" s="146">
        <v>0</v>
      </c>
      <c r="V871" s="146">
        <v>0</v>
      </c>
      <c r="W871" s="146">
        <v>0</v>
      </c>
      <c r="X871" s="146">
        <v>0</v>
      </c>
      <c r="Y871" s="222">
        <v>6538.77</v>
      </c>
      <c r="Z871" s="222">
        <f t="shared" si="456"/>
        <v>0</v>
      </c>
      <c r="AA871" s="222">
        <f t="shared" si="457"/>
        <v>0</v>
      </c>
      <c r="AB871" s="222">
        <f t="shared" si="458"/>
        <v>0</v>
      </c>
      <c r="AC871" s="222">
        <f t="shared" si="459"/>
        <v>326.93850000000003</v>
      </c>
      <c r="AD871" s="222">
        <f t="shared" si="460"/>
        <v>1046.2032000000002</v>
      </c>
      <c r="AE871" s="222">
        <f t="shared" si="461"/>
        <v>0</v>
      </c>
      <c r="AF871" s="222">
        <f t="shared" si="438"/>
        <v>0</v>
      </c>
      <c r="AG871" s="222">
        <f t="shared" si="439"/>
        <v>0</v>
      </c>
      <c r="AH871" s="222">
        <f t="shared" si="440"/>
        <v>0</v>
      </c>
      <c r="AI871" s="222">
        <f t="shared" si="441"/>
        <v>0</v>
      </c>
      <c r="AJ871" s="222">
        <f t="shared" si="442"/>
        <v>0</v>
      </c>
      <c r="AK871" s="222">
        <f t="shared" si="443"/>
        <v>0</v>
      </c>
      <c r="AL871" s="5">
        <f t="shared" si="450"/>
        <v>0</v>
      </c>
      <c r="AM871" s="5">
        <f t="shared" si="451"/>
        <v>0</v>
      </c>
      <c r="AN871" s="5">
        <f t="shared" si="452"/>
        <v>0</v>
      </c>
      <c r="AO871" s="5">
        <f t="shared" si="453"/>
        <v>0</v>
      </c>
      <c r="AP871" s="5">
        <f t="shared" si="454"/>
        <v>0</v>
      </c>
      <c r="AQ871" s="221">
        <f t="shared" si="455"/>
        <v>0</v>
      </c>
      <c r="AR871" s="169"/>
    </row>
    <row r="872" spans="1:44" x14ac:dyDescent="0.25">
      <c r="A872" s="262"/>
      <c r="B872" s="654" t="s">
        <v>429</v>
      </c>
      <c r="C872" s="654"/>
      <c r="D872" s="654"/>
      <c r="E872" s="654"/>
      <c r="F872" s="65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262"/>
      <c r="T872" s="4"/>
      <c r="U872" s="4"/>
      <c r="V872" s="4"/>
      <c r="W872" s="4"/>
      <c r="X872" s="4"/>
      <c r="Y872" s="263"/>
      <c r="Z872" s="222"/>
      <c r="AA872" s="222"/>
      <c r="AB872" s="222"/>
      <c r="AC872" s="222"/>
      <c r="AD872" s="222"/>
      <c r="AE872" s="222"/>
      <c r="AF872" s="222"/>
      <c r="AG872" s="222"/>
      <c r="AH872" s="222"/>
      <c r="AI872" s="222"/>
      <c r="AJ872" s="222"/>
      <c r="AK872" s="222"/>
      <c r="AL872" s="5"/>
      <c r="AM872" s="5"/>
      <c r="AN872" s="5"/>
      <c r="AO872" s="5"/>
      <c r="AP872" s="5"/>
      <c r="AQ872" s="221"/>
      <c r="AR872" s="262"/>
    </row>
    <row r="873" spans="1:44" ht="47.25" x14ac:dyDescent="0.25">
      <c r="A873" s="262"/>
      <c r="B873" s="307" t="s">
        <v>427</v>
      </c>
      <c r="C873" s="309" t="s">
        <v>428</v>
      </c>
      <c r="D873" s="4"/>
      <c r="E873" s="4"/>
      <c r="F873" s="14" t="s">
        <v>1824</v>
      </c>
      <c r="G873" s="135">
        <v>0</v>
      </c>
      <c r="H873" s="135">
        <v>0</v>
      </c>
      <c r="I873" s="135">
        <v>0</v>
      </c>
      <c r="J873" s="135">
        <v>0</v>
      </c>
      <c r="K873" s="305">
        <v>0.1</v>
      </c>
      <c r="L873" s="146">
        <v>0</v>
      </c>
      <c r="M873" s="146">
        <v>0</v>
      </c>
      <c r="N873" s="146">
        <v>0</v>
      </c>
      <c r="O873" s="146">
        <v>0</v>
      </c>
      <c r="P873" s="146">
        <v>0</v>
      </c>
      <c r="Q873" s="146">
        <v>0</v>
      </c>
      <c r="R873" s="146">
        <v>0</v>
      </c>
      <c r="S873" s="146">
        <v>0</v>
      </c>
      <c r="T873" s="146">
        <v>0</v>
      </c>
      <c r="U873" s="146">
        <v>0</v>
      </c>
      <c r="V873" s="146">
        <v>0</v>
      </c>
      <c r="W873" s="146">
        <v>0</v>
      </c>
      <c r="X873" s="146">
        <v>0</v>
      </c>
      <c r="Y873" s="146"/>
      <c r="Z873" s="222">
        <f t="shared" si="456"/>
        <v>0</v>
      </c>
      <c r="AA873" s="222">
        <f t="shared" si="457"/>
        <v>0</v>
      </c>
      <c r="AB873" s="222">
        <f t="shared" si="458"/>
        <v>0</v>
      </c>
      <c r="AC873" s="222">
        <f t="shared" si="459"/>
        <v>0</v>
      </c>
      <c r="AD873" s="222">
        <f t="shared" si="460"/>
        <v>0</v>
      </c>
      <c r="AE873" s="222">
        <f t="shared" si="461"/>
        <v>0</v>
      </c>
      <c r="AF873" s="222">
        <f t="shared" si="438"/>
        <v>0</v>
      </c>
      <c r="AG873" s="222">
        <f t="shared" si="439"/>
        <v>0</v>
      </c>
      <c r="AH873" s="222">
        <f t="shared" si="440"/>
        <v>0</v>
      </c>
      <c r="AI873" s="222">
        <f t="shared" si="441"/>
        <v>0</v>
      </c>
      <c r="AJ873" s="222">
        <f t="shared" si="442"/>
        <v>0</v>
      </c>
      <c r="AK873" s="222">
        <f t="shared" si="443"/>
        <v>0</v>
      </c>
      <c r="AL873" s="5">
        <f t="shared" ref="AL873:AL898" si="462">Y873*S873</f>
        <v>0</v>
      </c>
      <c r="AM873" s="5">
        <f t="shared" ref="AM873:AM898" si="463">Y873*T873</f>
        <v>0</v>
      </c>
      <c r="AN873" s="5">
        <f t="shared" ref="AN873:AN898" si="464">Y873*U873</f>
        <v>0</v>
      </c>
      <c r="AO873" s="5">
        <f t="shared" ref="AO873:AO898" si="465">Y873*V873</f>
        <v>0</v>
      </c>
      <c r="AP873" s="5">
        <f t="shared" ref="AP873:AP898" si="466">Y873*W873</f>
        <v>0</v>
      </c>
      <c r="AQ873" s="221">
        <f t="shared" ref="AQ873:AQ898" si="467">Y873*X873</f>
        <v>0</v>
      </c>
      <c r="AR873" s="21"/>
    </row>
    <row r="874" spans="1:44" s="22" customFormat="1" ht="24.75" customHeight="1" x14ac:dyDescent="0.25">
      <c r="A874" s="86"/>
      <c r="B874" s="655" t="s">
        <v>430</v>
      </c>
      <c r="C874" s="656"/>
      <c r="D874" s="656"/>
      <c r="E874" s="656"/>
      <c r="F874" s="657"/>
      <c r="G874" s="4"/>
      <c r="H874" s="4"/>
      <c r="I874" s="4"/>
      <c r="J874" s="4"/>
      <c r="K874" s="4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5"/>
      <c r="Z874" s="222"/>
      <c r="AA874" s="222"/>
      <c r="AB874" s="222"/>
      <c r="AC874" s="222"/>
      <c r="AD874" s="222"/>
      <c r="AE874" s="222"/>
      <c r="AF874" s="222"/>
      <c r="AG874" s="222"/>
      <c r="AH874" s="222"/>
      <c r="AI874" s="222"/>
      <c r="AJ874" s="222"/>
      <c r="AK874" s="222"/>
      <c r="AL874" s="5"/>
      <c r="AM874" s="5"/>
      <c r="AN874" s="5"/>
      <c r="AO874" s="5"/>
      <c r="AP874" s="5"/>
      <c r="AQ874" s="221"/>
      <c r="AR874" s="86"/>
    </row>
    <row r="875" spans="1:44" s="22" customFormat="1" ht="24.75" customHeight="1" x14ac:dyDescent="0.25">
      <c r="A875" s="86"/>
      <c r="B875" s="268" t="s">
        <v>431</v>
      </c>
      <c r="C875" s="267" t="s">
        <v>456</v>
      </c>
      <c r="D875" s="4"/>
      <c r="E875" s="4"/>
      <c r="F875" s="14" t="s">
        <v>1824</v>
      </c>
      <c r="G875" s="135">
        <v>0</v>
      </c>
      <c r="H875" s="135">
        <v>0</v>
      </c>
      <c r="I875" s="135">
        <v>0</v>
      </c>
      <c r="J875" s="305">
        <v>5.0000000000000001E-3</v>
      </c>
      <c r="K875" s="305">
        <v>0.01</v>
      </c>
      <c r="L875" s="146">
        <v>0</v>
      </c>
      <c r="M875" s="146">
        <v>0</v>
      </c>
      <c r="N875" s="146">
        <v>0</v>
      </c>
      <c r="O875" s="146">
        <v>0</v>
      </c>
      <c r="P875" s="146">
        <v>0</v>
      </c>
      <c r="Q875" s="146">
        <v>0</v>
      </c>
      <c r="R875" s="146">
        <v>0</v>
      </c>
      <c r="S875" s="146">
        <v>0</v>
      </c>
      <c r="T875" s="146">
        <v>0</v>
      </c>
      <c r="U875" s="146">
        <v>0</v>
      </c>
      <c r="V875" s="146">
        <v>0</v>
      </c>
      <c r="W875" s="146">
        <v>0</v>
      </c>
      <c r="X875" s="146">
        <v>0</v>
      </c>
      <c r="Y875" s="222">
        <v>21210</v>
      </c>
      <c r="Z875" s="222">
        <f t="shared" si="456"/>
        <v>0</v>
      </c>
      <c r="AA875" s="222">
        <f t="shared" si="457"/>
        <v>0</v>
      </c>
      <c r="AB875" s="222">
        <f t="shared" si="458"/>
        <v>0</v>
      </c>
      <c r="AC875" s="222">
        <f t="shared" si="459"/>
        <v>106.05</v>
      </c>
      <c r="AD875" s="222">
        <f t="shared" si="460"/>
        <v>212.1</v>
      </c>
      <c r="AE875" s="222">
        <f t="shared" si="461"/>
        <v>0</v>
      </c>
      <c r="AF875" s="222">
        <f t="shared" si="438"/>
        <v>0</v>
      </c>
      <c r="AG875" s="222">
        <f t="shared" si="439"/>
        <v>0</v>
      </c>
      <c r="AH875" s="222">
        <f t="shared" si="440"/>
        <v>0</v>
      </c>
      <c r="AI875" s="222">
        <f t="shared" si="441"/>
        <v>0</v>
      </c>
      <c r="AJ875" s="222">
        <f t="shared" si="442"/>
        <v>0</v>
      </c>
      <c r="AK875" s="222">
        <f t="shared" si="443"/>
        <v>0</v>
      </c>
      <c r="AL875" s="5">
        <f t="shared" si="462"/>
        <v>0</v>
      </c>
      <c r="AM875" s="5">
        <f t="shared" si="463"/>
        <v>0</v>
      </c>
      <c r="AN875" s="5">
        <f t="shared" si="464"/>
        <v>0</v>
      </c>
      <c r="AO875" s="5">
        <f t="shared" si="465"/>
        <v>0</v>
      </c>
      <c r="AP875" s="5">
        <f t="shared" si="466"/>
        <v>0</v>
      </c>
      <c r="AQ875" s="221">
        <f t="shared" si="467"/>
        <v>0</v>
      </c>
      <c r="AR875" s="86"/>
    </row>
    <row r="876" spans="1:44" s="22" customFormat="1" ht="24.75" customHeight="1" x14ac:dyDescent="0.25">
      <c r="A876" s="86"/>
      <c r="B876" s="268" t="s">
        <v>432</v>
      </c>
      <c r="C876" s="267" t="s">
        <v>457</v>
      </c>
      <c r="D876" s="4"/>
      <c r="E876" s="4"/>
      <c r="F876" s="14" t="s">
        <v>1824</v>
      </c>
      <c r="G876" s="135">
        <v>0</v>
      </c>
      <c r="H876" s="135">
        <v>0</v>
      </c>
      <c r="I876" s="135">
        <v>0</v>
      </c>
      <c r="J876" s="305">
        <v>0.01</v>
      </c>
      <c r="K876" s="305">
        <v>0.02</v>
      </c>
      <c r="L876" s="146">
        <v>0</v>
      </c>
      <c r="M876" s="146">
        <v>0</v>
      </c>
      <c r="N876" s="146">
        <v>0</v>
      </c>
      <c r="O876" s="146">
        <v>0</v>
      </c>
      <c r="P876" s="146">
        <v>0</v>
      </c>
      <c r="Q876" s="146">
        <v>0</v>
      </c>
      <c r="R876" s="146">
        <v>0</v>
      </c>
      <c r="S876" s="146">
        <v>0</v>
      </c>
      <c r="T876" s="146">
        <v>0</v>
      </c>
      <c r="U876" s="146">
        <v>0</v>
      </c>
      <c r="V876" s="146">
        <v>0</v>
      </c>
      <c r="W876" s="146">
        <v>0</v>
      </c>
      <c r="X876" s="146">
        <v>0</v>
      </c>
      <c r="Y876" s="222">
        <v>24493.59</v>
      </c>
      <c r="Z876" s="222">
        <f t="shared" si="456"/>
        <v>0</v>
      </c>
      <c r="AA876" s="222">
        <f t="shared" si="457"/>
        <v>0</v>
      </c>
      <c r="AB876" s="222">
        <f t="shared" si="458"/>
        <v>0</v>
      </c>
      <c r="AC876" s="222">
        <f t="shared" si="459"/>
        <v>244.9359</v>
      </c>
      <c r="AD876" s="222">
        <f t="shared" si="460"/>
        <v>489.87180000000001</v>
      </c>
      <c r="AE876" s="222">
        <f t="shared" si="461"/>
        <v>0</v>
      </c>
      <c r="AF876" s="222">
        <f t="shared" si="438"/>
        <v>0</v>
      </c>
      <c r="AG876" s="222">
        <f t="shared" si="439"/>
        <v>0</v>
      </c>
      <c r="AH876" s="222">
        <f t="shared" si="440"/>
        <v>0</v>
      </c>
      <c r="AI876" s="222">
        <f t="shared" si="441"/>
        <v>0</v>
      </c>
      <c r="AJ876" s="222">
        <f t="shared" si="442"/>
        <v>0</v>
      </c>
      <c r="AK876" s="222">
        <f t="shared" si="443"/>
        <v>0</v>
      </c>
      <c r="AL876" s="5">
        <f t="shared" si="462"/>
        <v>0</v>
      </c>
      <c r="AM876" s="5">
        <f t="shared" si="463"/>
        <v>0</v>
      </c>
      <c r="AN876" s="5">
        <f t="shared" si="464"/>
        <v>0</v>
      </c>
      <c r="AO876" s="5">
        <f t="shared" si="465"/>
        <v>0</v>
      </c>
      <c r="AP876" s="5">
        <f t="shared" si="466"/>
        <v>0</v>
      </c>
      <c r="AQ876" s="221">
        <f t="shared" si="467"/>
        <v>0</v>
      </c>
      <c r="AR876" s="86"/>
    </row>
    <row r="877" spans="1:44" s="22" customFormat="1" ht="24.75" customHeight="1" x14ac:dyDescent="0.25">
      <c r="A877" s="86"/>
      <c r="B877" s="268" t="s">
        <v>433</v>
      </c>
      <c r="C877" s="267" t="s">
        <v>458</v>
      </c>
      <c r="D877" s="4"/>
      <c r="E877" s="4"/>
      <c r="F877" s="14" t="s">
        <v>1824</v>
      </c>
      <c r="G877" s="135">
        <v>0</v>
      </c>
      <c r="H877" s="135">
        <v>0</v>
      </c>
      <c r="I877" s="135">
        <v>0</v>
      </c>
      <c r="J877" s="305">
        <v>0.01</v>
      </c>
      <c r="K877" s="305">
        <v>0.02</v>
      </c>
      <c r="L877" s="146">
        <v>0</v>
      </c>
      <c r="M877" s="146">
        <v>0</v>
      </c>
      <c r="N877" s="146">
        <v>0</v>
      </c>
      <c r="O877" s="146">
        <v>0</v>
      </c>
      <c r="P877" s="146">
        <v>0</v>
      </c>
      <c r="Q877" s="146">
        <v>0</v>
      </c>
      <c r="R877" s="146">
        <v>0</v>
      </c>
      <c r="S877" s="146">
        <v>0</v>
      </c>
      <c r="T877" s="146">
        <v>0</v>
      </c>
      <c r="U877" s="146">
        <v>0</v>
      </c>
      <c r="V877" s="146">
        <v>0</v>
      </c>
      <c r="W877" s="146">
        <v>0</v>
      </c>
      <c r="X877" s="146">
        <v>0</v>
      </c>
      <c r="Y877" s="222">
        <v>12474</v>
      </c>
      <c r="Z877" s="222">
        <f t="shared" si="456"/>
        <v>0</v>
      </c>
      <c r="AA877" s="222">
        <f t="shared" si="457"/>
        <v>0</v>
      </c>
      <c r="AB877" s="222">
        <f t="shared" si="458"/>
        <v>0</v>
      </c>
      <c r="AC877" s="222">
        <f t="shared" si="459"/>
        <v>124.74000000000001</v>
      </c>
      <c r="AD877" s="222">
        <f t="shared" si="460"/>
        <v>249.48000000000002</v>
      </c>
      <c r="AE877" s="222">
        <f t="shared" si="461"/>
        <v>0</v>
      </c>
      <c r="AF877" s="222">
        <f t="shared" si="438"/>
        <v>0</v>
      </c>
      <c r="AG877" s="222">
        <f t="shared" si="439"/>
        <v>0</v>
      </c>
      <c r="AH877" s="222">
        <f t="shared" si="440"/>
        <v>0</v>
      </c>
      <c r="AI877" s="222">
        <f t="shared" si="441"/>
        <v>0</v>
      </c>
      <c r="AJ877" s="222">
        <f t="shared" si="442"/>
        <v>0</v>
      </c>
      <c r="AK877" s="222">
        <f t="shared" si="443"/>
        <v>0</v>
      </c>
      <c r="AL877" s="5">
        <f t="shared" si="462"/>
        <v>0</v>
      </c>
      <c r="AM877" s="5">
        <f t="shared" si="463"/>
        <v>0</v>
      </c>
      <c r="AN877" s="5">
        <f t="shared" si="464"/>
        <v>0</v>
      </c>
      <c r="AO877" s="5">
        <f t="shared" si="465"/>
        <v>0</v>
      </c>
      <c r="AP877" s="5">
        <f t="shared" si="466"/>
        <v>0</v>
      </c>
      <c r="AQ877" s="221">
        <f t="shared" si="467"/>
        <v>0</v>
      </c>
      <c r="AR877" s="86"/>
    </row>
    <row r="878" spans="1:44" s="22" customFormat="1" ht="24.75" customHeight="1" x14ac:dyDescent="0.25">
      <c r="A878" s="86"/>
      <c r="B878" s="268" t="s">
        <v>434</v>
      </c>
      <c r="C878" s="267" t="s">
        <v>459</v>
      </c>
      <c r="D878" s="4"/>
      <c r="E878" s="4"/>
      <c r="F878" s="14" t="s">
        <v>1824</v>
      </c>
      <c r="G878" s="135">
        <v>0</v>
      </c>
      <c r="H878" s="135">
        <v>0</v>
      </c>
      <c r="I878" s="305">
        <v>0.01</v>
      </c>
      <c r="J878" s="305">
        <v>0.02</v>
      </c>
      <c r="K878" s="305">
        <v>0.04</v>
      </c>
      <c r="L878" s="146">
        <v>0</v>
      </c>
      <c r="M878" s="146">
        <v>0</v>
      </c>
      <c r="N878" s="146">
        <v>0</v>
      </c>
      <c r="O878" s="146">
        <v>0</v>
      </c>
      <c r="P878" s="146">
        <v>0</v>
      </c>
      <c r="Q878" s="146">
        <v>0</v>
      </c>
      <c r="R878" s="146">
        <v>0</v>
      </c>
      <c r="S878" s="146">
        <v>0</v>
      </c>
      <c r="T878" s="146">
        <v>0</v>
      </c>
      <c r="U878" s="146">
        <v>0</v>
      </c>
      <c r="V878" s="146">
        <v>0</v>
      </c>
      <c r="W878" s="146">
        <v>0</v>
      </c>
      <c r="X878" s="146">
        <v>0</v>
      </c>
      <c r="Y878" s="222">
        <v>19635</v>
      </c>
      <c r="Z878" s="222">
        <f t="shared" si="456"/>
        <v>0</v>
      </c>
      <c r="AA878" s="222">
        <f t="shared" si="457"/>
        <v>0</v>
      </c>
      <c r="AB878" s="222">
        <f t="shared" si="458"/>
        <v>196.35</v>
      </c>
      <c r="AC878" s="222">
        <f t="shared" si="459"/>
        <v>392.7</v>
      </c>
      <c r="AD878" s="222">
        <f t="shared" si="460"/>
        <v>785.4</v>
      </c>
      <c r="AE878" s="222">
        <f t="shared" si="461"/>
        <v>0</v>
      </c>
      <c r="AF878" s="222">
        <f t="shared" si="438"/>
        <v>0</v>
      </c>
      <c r="AG878" s="222">
        <f t="shared" si="439"/>
        <v>0</v>
      </c>
      <c r="AH878" s="222">
        <f t="shared" si="440"/>
        <v>0</v>
      </c>
      <c r="AI878" s="222">
        <f t="shared" si="441"/>
        <v>0</v>
      </c>
      <c r="AJ878" s="222">
        <f t="shared" si="442"/>
        <v>0</v>
      </c>
      <c r="AK878" s="222">
        <f t="shared" si="443"/>
        <v>0</v>
      </c>
      <c r="AL878" s="5">
        <f t="shared" si="462"/>
        <v>0</v>
      </c>
      <c r="AM878" s="5">
        <f t="shared" si="463"/>
        <v>0</v>
      </c>
      <c r="AN878" s="5">
        <f t="shared" si="464"/>
        <v>0</v>
      </c>
      <c r="AO878" s="5">
        <f t="shared" si="465"/>
        <v>0</v>
      </c>
      <c r="AP878" s="5">
        <f t="shared" si="466"/>
        <v>0</v>
      </c>
      <c r="AQ878" s="221">
        <f t="shared" si="467"/>
        <v>0</v>
      </c>
      <c r="AR878" s="86"/>
    </row>
    <row r="879" spans="1:44" s="22" customFormat="1" ht="24.75" customHeight="1" x14ac:dyDescent="0.25">
      <c r="A879" s="86"/>
      <c r="B879" s="268" t="s">
        <v>435</v>
      </c>
      <c r="C879" s="267" t="s">
        <v>460</v>
      </c>
      <c r="D879" s="4"/>
      <c r="E879" s="4"/>
      <c r="F879" s="14" t="s">
        <v>1824</v>
      </c>
      <c r="G879" s="135">
        <v>0</v>
      </c>
      <c r="H879" s="135">
        <v>0</v>
      </c>
      <c r="I879" s="305">
        <v>0.01</v>
      </c>
      <c r="J879" s="305">
        <v>0.02</v>
      </c>
      <c r="K879" s="305">
        <v>0.04</v>
      </c>
      <c r="L879" s="146">
        <v>0</v>
      </c>
      <c r="M879" s="146">
        <v>0</v>
      </c>
      <c r="N879" s="146">
        <v>0</v>
      </c>
      <c r="O879" s="146">
        <v>0</v>
      </c>
      <c r="P879" s="146">
        <v>0</v>
      </c>
      <c r="Q879" s="146">
        <v>0</v>
      </c>
      <c r="R879" s="146">
        <v>0</v>
      </c>
      <c r="S879" s="146">
        <v>0</v>
      </c>
      <c r="T879" s="146">
        <v>0</v>
      </c>
      <c r="U879" s="146">
        <v>0</v>
      </c>
      <c r="V879" s="146">
        <v>0</v>
      </c>
      <c r="W879" s="146">
        <v>0</v>
      </c>
      <c r="X879" s="146">
        <v>0</v>
      </c>
      <c r="Y879" s="222">
        <v>33472.14</v>
      </c>
      <c r="Z879" s="222">
        <f t="shared" si="456"/>
        <v>0</v>
      </c>
      <c r="AA879" s="222">
        <f t="shared" si="457"/>
        <v>0</v>
      </c>
      <c r="AB879" s="222">
        <f t="shared" si="458"/>
        <v>334.72140000000002</v>
      </c>
      <c r="AC879" s="222">
        <f t="shared" si="459"/>
        <v>669.44280000000003</v>
      </c>
      <c r="AD879" s="222">
        <f t="shared" si="460"/>
        <v>1338.8856000000001</v>
      </c>
      <c r="AE879" s="222">
        <f t="shared" si="461"/>
        <v>0</v>
      </c>
      <c r="AF879" s="222">
        <f t="shared" si="438"/>
        <v>0</v>
      </c>
      <c r="AG879" s="222">
        <f t="shared" si="439"/>
        <v>0</v>
      </c>
      <c r="AH879" s="222">
        <f t="shared" si="440"/>
        <v>0</v>
      </c>
      <c r="AI879" s="222">
        <f t="shared" si="441"/>
        <v>0</v>
      </c>
      <c r="AJ879" s="222">
        <f t="shared" si="442"/>
        <v>0</v>
      </c>
      <c r="AK879" s="222">
        <f t="shared" si="443"/>
        <v>0</v>
      </c>
      <c r="AL879" s="5">
        <f t="shared" si="462"/>
        <v>0</v>
      </c>
      <c r="AM879" s="5">
        <f t="shared" si="463"/>
        <v>0</v>
      </c>
      <c r="AN879" s="5">
        <f t="shared" si="464"/>
        <v>0</v>
      </c>
      <c r="AO879" s="5">
        <f t="shared" si="465"/>
        <v>0</v>
      </c>
      <c r="AP879" s="5">
        <f t="shared" si="466"/>
        <v>0</v>
      </c>
      <c r="AQ879" s="221">
        <f t="shared" si="467"/>
        <v>0</v>
      </c>
      <c r="AR879" s="86"/>
    </row>
    <row r="880" spans="1:44" s="22" customFormat="1" ht="24.75" customHeight="1" x14ac:dyDescent="0.25">
      <c r="A880" s="86"/>
      <c r="B880" s="268" t="s">
        <v>436</v>
      </c>
      <c r="C880" s="267" t="s">
        <v>461</v>
      </c>
      <c r="D880" s="4"/>
      <c r="E880" s="4"/>
      <c r="F880" s="14" t="s">
        <v>1824</v>
      </c>
      <c r="G880" s="135">
        <v>0</v>
      </c>
      <c r="H880" s="135">
        <v>0</v>
      </c>
      <c r="I880" s="305">
        <v>0.01</v>
      </c>
      <c r="J880" s="305">
        <v>0.05</v>
      </c>
      <c r="K880" s="305">
        <v>0.1</v>
      </c>
      <c r="L880" s="146">
        <v>0</v>
      </c>
      <c r="M880" s="146">
        <v>0</v>
      </c>
      <c r="N880" s="146">
        <v>0</v>
      </c>
      <c r="O880" s="146">
        <v>0</v>
      </c>
      <c r="P880" s="146">
        <v>0</v>
      </c>
      <c r="Q880" s="146">
        <v>0</v>
      </c>
      <c r="R880" s="146">
        <v>0</v>
      </c>
      <c r="S880" s="146">
        <v>0</v>
      </c>
      <c r="T880" s="146">
        <v>0</v>
      </c>
      <c r="U880" s="146">
        <v>0</v>
      </c>
      <c r="V880" s="146">
        <v>0</v>
      </c>
      <c r="W880" s="146">
        <v>0</v>
      </c>
      <c r="X880" s="146">
        <v>0</v>
      </c>
      <c r="Y880" s="222">
        <v>19173</v>
      </c>
      <c r="Z880" s="222">
        <f t="shared" si="456"/>
        <v>0</v>
      </c>
      <c r="AA880" s="222">
        <f t="shared" si="457"/>
        <v>0</v>
      </c>
      <c r="AB880" s="222">
        <f t="shared" si="458"/>
        <v>191.73000000000002</v>
      </c>
      <c r="AC880" s="222">
        <f t="shared" si="459"/>
        <v>958.65000000000009</v>
      </c>
      <c r="AD880" s="222">
        <f t="shared" si="460"/>
        <v>1917.3000000000002</v>
      </c>
      <c r="AE880" s="222">
        <f t="shared" si="461"/>
        <v>0</v>
      </c>
      <c r="AF880" s="222">
        <f t="shared" si="438"/>
        <v>0</v>
      </c>
      <c r="AG880" s="222">
        <f t="shared" si="439"/>
        <v>0</v>
      </c>
      <c r="AH880" s="222">
        <f t="shared" si="440"/>
        <v>0</v>
      </c>
      <c r="AI880" s="222">
        <f t="shared" si="441"/>
        <v>0</v>
      </c>
      <c r="AJ880" s="222">
        <f t="shared" si="442"/>
        <v>0</v>
      </c>
      <c r="AK880" s="222">
        <f t="shared" si="443"/>
        <v>0</v>
      </c>
      <c r="AL880" s="5">
        <f t="shared" si="462"/>
        <v>0</v>
      </c>
      <c r="AM880" s="5">
        <f t="shared" si="463"/>
        <v>0</v>
      </c>
      <c r="AN880" s="5">
        <f t="shared" si="464"/>
        <v>0</v>
      </c>
      <c r="AO880" s="5">
        <f t="shared" si="465"/>
        <v>0</v>
      </c>
      <c r="AP880" s="5">
        <f t="shared" si="466"/>
        <v>0</v>
      </c>
      <c r="AQ880" s="221">
        <f t="shared" si="467"/>
        <v>0</v>
      </c>
      <c r="AR880" s="86"/>
    </row>
    <row r="881" spans="1:44" s="22" customFormat="1" ht="24.75" customHeight="1" x14ac:dyDescent="0.25">
      <c r="A881" s="86"/>
      <c r="B881" s="268" t="s">
        <v>437</v>
      </c>
      <c r="C881" s="267" t="s">
        <v>462</v>
      </c>
      <c r="D881" s="4"/>
      <c r="E881" s="4"/>
      <c r="F881" s="14" t="s">
        <v>1824</v>
      </c>
      <c r="G881" s="135">
        <v>0</v>
      </c>
      <c r="H881" s="135">
        <v>0</v>
      </c>
      <c r="I881" s="305">
        <v>0.02</v>
      </c>
      <c r="J881" s="305">
        <v>0.1</v>
      </c>
      <c r="K881" s="305">
        <v>0.2</v>
      </c>
      <c r="L881" s="146">
        <v>0</v>
      </c>
      <c r="M881" s="146">
        <v>0</v>
      </c>
      <c r="N881" s="146">
        <v>0</v>
      </c>
      <c r="O881" s="146">
        <v>0</v>
      </c>
      <c r="P881" s="146">
        <v>0</v>
      </c>
      <c r="Q881" s="146">
        <v>0</v>
      </c>
      <c r="R881" s="146">
        <v>0</v>
      </c>
      <c r="S881" s="146">
        <v>0</v>
      </c>
      <c r="T881" s="146">
        <v>0</v>
      </c>
      <c r="U881" s="146">
        <v>0</v>
      </c>
      <c r="V881" s="146">
        <v>0</v>
      </c>
      <c r="W881" s="146">
        <v>0</v>
      </c>
      <c r="X881" s="146">
        <v>0</v>
      </c>
      <c r="Y881" s="222">
        <v>25597.14</v>
      </c>
      <c r="Z881" s="222">
        <f t="shared" si="456"/>
        <v>0</v>
      </c>
      <c r="AA881" s="222">
        <f t="shared" si="457"/>
        <v>0</v>
      </c>
      <c r="AB881" s="222">
        <f t="shared" si="458"/>
        <v>511.94279999999998</v>
      </c>
      <c r="AC881" s="222">
        <f t="shared" si="459"/>
        <v>2559.7139999999999</v>
      </c>
      <c r="AD881" s="222">
        <f t="shared" si="460"/>
        <v>5119.4279999999999</v>
      </c>
      <c r="AE881" s="222">
        <f t="shared" si="461"/>
        <v>0</v>
      </c>
      <c r="AF881" s="222">
        <f t="shared" si="438"/>
        <v>0</v>
      </c>
      <c r="AG881" s="222">
        <f t="shared" si="439"/>
        <v>0</v>
      </c>
      <c r="AH881" s="222">
        <f t="shared" si="440"/>
        <v>0</v>
      </c>
      <c r="AI881" s="222">
        <f t="shared" si="441"/>
        <v>0</v>
      </c>
      <c r="AJ881" s="222">
        <f t="shared" si="442"/>
        <v>0</v>
      </c>
      <c r="AK881" s="222">
        <f t="shared" si="443"/>
        <v>0</v>
      </c>
      <c r="AL881" s="5">
        <f t="shared" si="462"/>
        <v>0</v>
      </c>
      <c r="AM881" s="5">
        <f t="shared" si="463"/>
        <v>0</v>
      </c>
      <c r="AN881" s="5">
        <f t="shared" si="464"/>
        <v>0</v>
      </c>
      <c r="AO881" s="5">
        <f t="shared" si="465"/>
        <v>0</v>
      </c>
      <c r="AP881" s="5">
        <f t="shared" si="466"/>
        <v>0</v>
      </c>
      <c r="AQ881" s="221">
        <f t="shared" si="467"/>
        <v>0</v>
      </c>
      <c r="AR881" s="86"/>
    </row>
    <row r="882" spans="1:44" s="22" customFormat="1" ht="24.75" customHeight="1" x14ac:dyDescent="0.25">
      <c r="A882" s="86"/>
      <c r="B882" s="268" t="s">
        <v>438</v>
      </c>
      <c r="C882" s="267" t="s">
        <v>439</v>
      </c>
      <c r="D882" s="4"/>
      <c r="E882" s="4"/>
      <c r="F882" s="14" t="s">
        <v>1824</v>
      </c>
      <c r="G882" s="135">
        <v>0</v>
      </c>
      <c r="H882" s="135">
        <v>0</v>
      </c>
      <c r="I882" s="305">
        <v>0.01</v>
      </c>
      <c r="J882" s="305">
        <v>0.02</v>
      </c>
      <c r="K882" s="305">
        <v>0.05</v>
      </c>
      <c r="L882" s="146">
        <v>0</v>
      </c>
      <c r="M882" s="146">
        <v>0</v>
      </c>
      <c r="N882" s="146">
        <v>0</v>
      </c>
      <c r="O882" s="146">
        <v>0</v>
      </c>
      <c r="P882" s="146">
        <v>0</v>
      </c>
      <c r="Q882" s="146">
        <v>0</v>
      </c>
      <c r="R882" s="146">
        <v>0</v>
      </c>
      <c r="S882" s="146">
        <v>0</v>
      </c>
      <c r="T882" s="146">
        <v>0</v>
      </c>
      <c r="U882" s="146">
        <v>0</v>
      </c>
      <c r="V882" s="146">
        <v>0</v>
      </c>
      <c r="W882" s="146">
        <v>0</v>
      </c>
      <c r="X882" s="146">
        <v>0</v>
      </c>
      <c r="Y882" s="222">
        <v>260.56</v>
      </c>
      <c r="Z882" s="222">
        <f t="shared" si="456"/>
        <v>0</v>
      </c>
      <c r="AA882" s="222">
        <f t="shared" si="457"/>
        <v>0</v>
      </c>
      <c r="AB882" s="222">
        <f t="shared" si="458"/>
        <v>2.6055999999999999</v>
      </c>
      <c r="AC882" s="222">
        <f t="shared" si="459"/>
        <v>5.2111999999999998</v>
      </c>
      <c r="AD882" s="222">
        <f t="shared" si="460"/>
        <v>13.028</v>
      </c>
      <c r="AE882" s="222">
        <f t="shared" si="461"/>
        <v>0</v>
      </c>
      <c r="AF882" s="222">
        <f t="shared" si="438"/>
        <v>0</v>
      </c>
      <c r="AG882" s="222">
        <f t="shared" si="439"/>
        <v>0</v>
      </c>
      <c r="AH882" s="222">
        <f t="shared" si="440"/>
        <v>0</v>
      </c>
      <c r="AI882" s="222">
        <f t="shared" si="441"/>
        <v>0</v>
      </c>
      <c r="AJ882" s="222">
        <f t="shared" si="442"/>
        <v>0</v>
      </c>
      <c r="AK882" s="222">
        <f t="shared" si="443"/>
        <v>0</v>
      </c>
      <c r="AL882" s="5">
        <f t="shared" si="462"/>
        <v>0</v>
      </c>
      <c r="AM882" s="5">
        <f t="shared" si="463"/>
        <v>0</v>
      </c>
      <c r="AN882" s="5">
        <f t="shared" si="464"/>
        <v>0</v>
      </c>
      <c r="AO882" s="5">
        <f t="shared" si="465"/>
        <v>0</v>
      </c>
      <c r="AP882" s="5">
        <f t="shared" si="466"/>
        <v>0</v>
      </c>
      <c r="AQ882" s="221">
        <f t="shared" si="467"/>
        <v>0</v>
      </c>
      <c r="AR882" s="86"/>
    </row>
    <row r="883" spans="1:44" s="22" customFormat="1" ht="24.75" customHeight="1" x14ac:dyDescent="0.25">
      <c r="A883" s="13"/>
      <c r="B883" s="268" t="s">
        <v>438</v>
      </c>
      <c r="C883" s="267" t="s">
        <v>440</v>
      </c>
      <c r="D883" s="13"/>
      <c r="E883" s="13"/>
      <c r="F883" s="14" t="s">
        <v>1824</v>
      </c>
      <c r="G883" s="135">
        <v>0</v>
      </c>
      <c r="H883" s="135">
        <v>0</v>
      </c>
      <c r="I883" s="305">
        <v>0.01</v>
      </c>
      <c r="J883" s="305">
        <v>0.02</v>
      </c>
      <c r="K883" s="305">
        <v>0.05</v>
      </c>
      <c r="L883" s="146">
        <v>0</v>
      </c>
      <c r="M883" s="146">
        <v>0</v>
      </c>
      <c r="N883" s="146">
        <v>0</v>
      </c>
      <c r="O883" s="146">
        <v>0</v>
      </c>
      <c r="P883" s="146">
        <v>0</v>
      </c>
      <c r="Q883" s="146">
        <v>0</v>
      </c>
      <c r="R883" s="146">
        <v>0</v>
      </c>
      <c r="S883" s="146">
        <v>0</v>
      </c>
      <c r="T883" s="146">
        <v>0</v>
      </c>
      <c r="U883" s="146">
        <v>0</v>
      </c>
      <c r="V883" s="146">
        <v>0</v>
      </c>
      <c r="W883" s="146">
        <v>0</v>
      </c>
      <c r="X883" s="146">
        <v>0</v>
      </c>
      <c r="Y883" s="222">
        <v>180.66</v>
      </c>
      <c r="Z883" s="222">
        <f t="shared" si="456"/>
        <v>0</v>
      </c>
      <c r="AA883" s="222">
        <f t="shared" si="457"/>
        <v>0</v>
      </c>
      <c r="AB883" s="222">
        <f t="shared" si="458"/>
        <v>1.8066</v>
      </c>
      <c r="AC883" s="222">
        <f t="shared" si="459"/>
        <v>3.6132</v>
      </c>
      <c r="AD883" s="222">
        <f t="shared" si="460"/>
        <v>9.0329999999999995</v>
      </c>
      <c r="AE883" s="222">
        <f t="shared" si="461"/>
        <v>0</v>
      </c>
      <c r="AF883" s="222">
        <f t="shared" si="438"/>
        <v>0</v>
      </c>
      <c r="AG883" s="222">
        <f t="shared" si="439"/>
        <v>0</v>
      </c>
      <c r="AH883" s="222">
        <f t="shared" si="440"/>
        <v>0</v>
      </c>
      <c r="AI883" s="222">
        <f t="shared" si="441"/>
        <v>0</v>
      </c>
      <c r="AJ883" s="222">
        <f t="shared" si="442"/>
        <v>0</v>
      </c>
      <c r="AK883" s="222">
        <f t="shared" si="443"/>
        <v>0</v>
      </c>
      <c r="AL883" s="5">
        <f t="shared" si="462"/>
        <v>0</v>
      </c>
      <c r="AM883" s="5">
        <f t="shared" si="463"/>
        <v>0</v>
      </c>
      <c r="AN883" s="5">
        <f t="shared" si="464"/>
        <v>0</v>
      </c>
      <c r="AO883" s="5">
        <f t="shared" si="465"/>
        <v>0</v>
      </c>
      <c r="AP883" s="5">
        <f t="shared" si="466"/>
        <v>0</v>
      </c>
      <c r="AQ883" s="221">
        <f t="shared" si="467"/>
        <v>0</v>
      </c>
      <c r="AR883" s="86"/>
    </row>
    <row r="884" spans="1:44" s="22" customFormat="1" ht="24.75" customHeight="1" x14ac:dyDescent="0.25">
      <c r="A884" s="13"/>
      <c r="B884" s="268" t="s">
        <v>441</v>
      </c>
      <c r="C884" s="267" t="s">
        <v>442</v>
      </c>
      <c r="D884" s="13"/>
      <c r="E884" s="13"/>
      <c r="F884" s="14" t="s">
        <v>1824</v>
      </c>
      <c r="G884" s="135">
        <v>0</v>
      </c>
      <c r="H884" s="305">
        <v>0.1</v>
      </c>
      <c r="I884" s="305">
        <v>0.2</v>
      </c>
      <c r="J884" s="305">
        <v>1</v>
      </c>
      <c r="K884" s="305">
        <v>4</v>
      </c>
      <c r="L884" s="146">
        <v>0</v>
      </c>
      <c r="M884" s="146">
        <v>0</v>
      </c>
      <c r="N884" s="146">
        <v>0</v>
      </c>
      <c r="O884" s="146">
        <v>0</v>
      </c>
      <c r="P884" s="146">
        <v>0</v>
      </c>
      <c r="Q884" s="146">
        <v>0</v>
      </c>
      <c r="R884" s="146">
        <v>0</v>
      </c>
      <c r="S884" s="146">
        <v>0</v>
      </c>
      <c r="T884" s="146">
        <v>0</v>
      </c>
      <c r="U884" s="146">
        <v>0</v>
      </c>
      <c r="V884" s="146">
        <v>0</v>
      </c>
      <c r="W884" s="146">
        <v>0</v>
      </c>
      <c r="X884" s="146">
        <v>0</v>
      </c>
      <c r="Y884" s="222">
        <v>132.36000000000001</v>
      </c>
      <c r="Z884" s="222">
        <f t="shared" si="456"/>
        <v>0</v>
      </c>
      <c r="AA884" s="222">
        <f t="shared" si="457"/>
        <v>13.236000000000002</v>
      </c>
      <c r="AB884" s="222">
        <f t="shared" si="458"/>
        <v>26.472000000000005</v>
      </c>
      <c r="AC884" s="222">
        <f t="shared" si="459"/>
        <v>132.36000000000001</v>
      </c>
      <c r="AD884" s="222">
        <f t="shared" si="460"/>
        <v>529.44000000000005</v>
      </c>
      <c r="AE884" s="222">
        <f t="shared" si="461"/>
        <v>0</v>
      </c>
      <c r="AF884" s="222">
        <f t="shared" si="438"/>
        <v>0</v>
      </c>
      <c r="AG884" s="222">
        <f t="shared" si="439"/>
        <v>0</v>
      </c>
      <c r="AH884" s="222">
        <f t="shared" si="440"/>
        <v>0</v>
      </c>
      <c r="AI884" s="222">
        <f t="shared" si="441"/>
        <v>0</v>
      </c>
      <c r="AJ884" s="222">
        <f t="shared" si="442"/>
        <v>0</v>
      </c>
      <c r="AK884" s="222">
        <f t="shared" si="443"/>
        <v>0</v>
      </c>
      <c r="AL884" s="5">
        <f t="shared" si="462"/>
        <v>0</v>
      </c>
      <c r="AM884" s="5">
        <f t="shared" si="463"/>
        <v>0</v>
      </c>
      <c r="AN884" s="5">
        <f t="shared" si="464"/>
        <v>0</v>
      </c>
      <c r="AO884" s="5">
        <f t="shared" si="465"/>
        <v>0</v>
      </c>
      <c r="AP884" s="5">
        <f t="shared" si="466"/>
        <v>0</v>
      </c>
      <c r="AQ884" s="221">
        <f t="shared" si="467"/>
        <v>0</v>
      </c>
      <c r="AR884" s="86"/>
    </row>
    <row r="885" spans="1:44" s="22" customFormat="1" ht="24.75" customHeight="1" x14ac:dyDescent="0.25">
      <c r="A885" s="13"/>
      <c r="B885" s="268" t="s">
        <v>438</v>
      </c>
      <c r="C885" s="267" t="s">
        <v>443</v>
      </c>
      <c r="D885" s="13"/>
      <c r="E885" s="13"/>
      <c r="F885" s="14" t="s">
        <v>1824</v>
      </c>
      <c r="G885" s="135">
        <v>0</v>
      </c>
      <c r="H885" s="305">
        <v>0.05</v>
      </c>
      <c r="I885" s="305">
        <v>0.1</v>
      </c>
      <c r="J885" s="305">
        <v>0.3</v>
      </c>
      <c r="K885" s="305">
        <v>0.5</v>
      </c>
      <c r="L885" s="146">
        <v>0</v>
      </c>
      <c r="M885" s="146">
        <v>0</v>
      </c>
      <c r="N885" s="146">
        <v>0</v>
      </c>
      <c r="O885" s="146">
        <v>0</v>
      </c>
      <c r="P885" s="146">
        <v>0</v>
      </c>
      <c r="Q885" s="146">
        <v>0</v>
      </c>
      <c r="R885" s="146">
        <v>0</v>
      </c>
      <c r="S885" s="146">
        <v>0</v>
      </c>
      <c r="T885" s="146">
        <v>0</v>
      </c>
      <c r="U885" s="146">
        <v>0</v>
      </c>
      <c r="V885" s="146">
        <v>0</v>
      </c>
      <c r="W885" s="146">
        <v>0</v>
      </c>
      <c r="X885" s="146">
        <v>0</v>
      </c>
      <c r="Y885" s="222">
        <v>180.66</v>
      </c>
      <c r="Z885" s="222">
        <f t="shared" si="456"/>
        <v>0</v>
      </c>
      <c r="AA885" s="222">
        <f t="shared" si="457"/>
        <v>9.0329999999999995</v>
      </c>
      <c r="AB885" s="222">
        <f t="shared" si="458"/>
        <v>18.065999999999999</v>
      </c>
      <c r="AC885" s="222">
        <f t="shared" si="459"/>
        <v>54.198</v>
      </c>
      <c r="AD885" s="222">
        <f t="shared" si="460"/>
        <v>90.33</v>
      </c>
      <c r="AE885" s="222">
        <f t="shared" si="461"/>
        <v>0</v>
      </c>
      <c r="AF885" s="222">
        <f t="shared" si="438"/>
        <v>0</v>
      </c>
      <c r="AG885" s="222">
        <f t="shared" si="439"/>
        <v>0</v>
      </c>
      <c r="AH885" s="222">
        <f t="shared" si="440"/>
        <v>0</v>
      </c>
      <c r="AI885" s="222">
        <f t="shared" si="441"/>
        <v>0</v>
      </c>
      <c r="AJ885" s="222">
        <f t="shared" si="442"/>
        <v>0</v>
      </c>
      <c r="AK885" s="222">
        <f t="shared" si="443"/>
        <v>0</v>
      </c>
      <c r="AL885" s="5">
        <f t="shared" si="462"/>
        <v>0</v>
      </c>
      <c r="AM885" s="5">
        <f t="shared" si="463"/>
        <v>0</v>
      </c>
      <c r="AN885" s="5">
        <f t="shared" si="464"/>
        <v>0</v>
      </c>
      <c r="AO885" s="5">
        <f t="shared" si="465"/>
        <v>0</v>
      </c>
      <c r="AP885" s="5">
        <f t="shared" si="466"/>
        <v>0</v>
      </c>
      <c r="AQ885" s="221">
        <f t="shared" si="467"/>
        <v>0</v>
      </c>
      <c r="AR885" s="86"/>
    </row>
    <row r="886" spans="1:44" s="22" customFormat="1" ht="24.75" customHeight="1" x14ac:dyDescent="0.25">
      <c r="A886" s="13"/>
      <c r="B886" s="268" t="s">
        <v>438</v>
      </c>
      <c r="C886" s="267" t="s">
        <v>444</v>
      </c>
      <c r="D886" s="13"/>
      <c r="E886" s="13"/>
      <c r="F886" s="14" t="s">
        <v>1824</v>
      </c>
      <c r="G886" s="135">
        <v>0</v>
      </c>
      <c r="H886" s="305">
        <v>0.05</v>
      </c>
      <c r="I886" s="305">
        <v>0.1</v>
      </c>
      <c r="J886" s="305">
        <v>0.5</v>
      </c>
      <c r="K886" s="305">
        <v>1</v>
      </c>
      <c r="L886" s="146">
        <v>0</v>
      </c>
      <c r="M886" s="146">
        <v>0</v>
      </c>
      <c r="N886" s="146">
        <v>0</v>
      </c>
      <c r="O886" s="146">
        <v>0</v>
      </c>
      <c r="P886" s="146">
        <v>0</v>
      </c>
      <c r="Q886" s="146">
        <v>0</v>
      </c>
      <c r="R886" s="146">
        <v>0</v>
      </c>
      <c r="S886" s="146">
        <v>0</v>
      </c>
      <c r="T886" s="146">
        <v>0</v>
      </c>
      <c r="U886" s="146">
        <v>0</v>
      </c>
      <c r="V886" s="146">
        <v>0</v>
      </c>
      <c r="W886" s="146">
        <v>0</v>
      </c>
      <c r="X886" s="146">
        <v>0</v>
      </c>
      <c r="Y886" s="222">
        <v>173.5</v>
      </c>
      <c r="Z886" s="222">
        <f t="shared" si="456"/>
        <v>0</v>
      </c>
      <c r="AA886" s="222">
        <f t="shared" si="457"/>
        <v>8.6750000000000007</v>
      </c>
      <c r="AB886" s="222">
        <f t="shared" si="458"/>
        <v>17.350000000000001</v>
      </c>
      <c r="AC886" s="222">
        <f t="shared" si="459"/>
        <v>86.75</v>
      </c>
      <c r="AD886" s="222">
        <f t="shared" si="460"/>
        <v>173.5</v>
      </c>
      <c r="AE886" s="222">
        <f t="shared" si="461"/>
        <v>0</v>
      </c>
      <c r="AF886" s="222">
        <f t="shared" si="438"/>
        <v>0</v>
      </c>
      <c r="AG886" s="222">
        <f t="shared" si="439"/>
        <v>0</v>
      </c>
      <c r="AH886" s="222">
        <f t="shared" si="440"/>
        <v>0</v>
      </c>
      <c r="AI886" s="222">
        <f t="shared" si="441"/>
        <v>0</v>
      </c>
      <c r="AJ886" s="222">
        <f t="shared" si="442"/>
        <v>0</v>
      </c>
      <c r="AK886" s="222">
        <f t="shared" si="443"/>
        <v>0</v>
      </c>
      <c r="AL886" s="5">
        <f t="shared" si="462"/>
        <v>0</v>
      </c>
      <c r="AM886" s="5">
        <f t="shared" si="463"/>
        <v>0</v>
      </c>
      <c r="AN886" s="5">
        <f t="shared" si="464"/>
        <v>0</v>
      </c>
      <c r="AO886" s="5">
        <f t="shared" si="465"/>
        <v>0</v>
      </c>
      <c r="AP886" s="5">
        <f t="shared" si="466"/>
        <v>0</v>
      </c>
      <c r="AQ886" s="221">
        <f t="shared" si="467"/>
        <v>0</v>
      </c>
      <c r="AR886" s="86"/>
    </row>
    <row r="887" spans="1:44" s="22" customFormat="1" ht="24.75" customHeight="1" x14ac:dyDescent="0.25">
      <c r="A887" s="13"/>
      <c r="B887" s="268" t="s">
        <v>438</v>
      </c>
      <c r="C887" s="267" t="s">
        <v>445</v>
      </c>
      <c r="D887" s="13"/>
      <c r="E887" s="13"/>
      <c r="F887" s="14" t="s">
        <v>1824</v>
      </c>
      <c r="G887" s="135">
        <v>0</v>
      </c>
      <c r="H887" s="305">
        <v>0.01</v>
      </c>
      <c r="I887" s="305">
        <v>0.03</v>
      </c>
      <c r="J887" s="305">
        <v>0.2</v>
      </c>
      <c r="K887" s="305">
        <v>0.5</v>
      </c>
      <c r="L887" s="146">
        <v>0</v>
      </c>
      <c r="M887" s="146">
        <v>0</v>
      </c>
      <c r="N887" s="146">
        <v>0</v>
      </c>
      <c r="O887" s="146">
        <v>0</v>
      </c>
      <c r="P887" s="146">
        <v>0</v>
      </c>
      <c r="Q887" s="146">
        <v>0</v>
      </c>
      <c r="R887" s="146">
        <v>0</v>
      </c>
      <c r="S887" s="146">
        <v>0</v>
      </c>
      <c r="T887" s="146">
        <v>0</v>
      </c>
      <c r="U887" s="146">
        <v>0</v>
      </c>
      <c r="V887" s="146">
        <v>0</v>
      </c>
      <c r="W887" s="146">
        <v>0</v>
      </c>
      <c r="X887" s="146">
        <v>0</v>
      </c>
      <c r="Y887" s="222">
        <v>130.28</v>
      </c>
      <c r="Z887" s="222">
        <f t="shared" si="456"/>
        <v>0</v>
      </c>
      <c r="AA887" s="222">
        <f t="shared" si="457"/>
        <v>1.3028</v>
      </c>
      <c r="AB887" s="222">
        <f t="shared" si="458"/>
        <v>3.9083999999999999</v>
      </c>
      <c r="AC887" s="222">
        <f t="shared" si="459"/>
        <v>26.056000000000001</v>
      </c>
      <c r="AD887" s="222">
        <f t="shared" si="460"/>
        <v>65.14</v>
      </c>
      <c r="AE887" s="222">
        <f t="shared" si="461"/>
        <v>0</v>
      </c>
      <c r="AF887" s="222">
        <f t="shared" si="438"/>
        <v>0</v>
      </c>
      <c r="AG887" s="222">
        <f t="shared" si="439"/>
        <v>0</v>
      </c>
      <c r="AH887" s="222">
        <f t="shared" si="440"/>
        <v>0</v>
      </c>
      <c r="AI887" s="222">
        <f t="shared" si="441"/>
        <v>0</v>
      </c>
      <c r="AJ887" s="222">
        <f t="shared" si="442"/>
        <v>0</v>
      </c>
      <c r="AK887" s="222">
        <f t="shared" si="443"/>
        <v>0</v>
      </c>
      <c r="AL887" s="5">
        <f t="shared" si="462"/>
        <v>0</v>
      </c>
      <c r="AM887" s="5">
        <f t="shared" si="463"/>
        <v>0</v>
      </c>
      <c r="AN887" s="5">
        <f t="shared" si="464"/>
        <v>0</v>
      </c>
      <c r="AO887" s="5">
        <f t="shared" si="465"/>
        <v>0</v>
      </c>
      <c r="AP887" s="5">
        <f t="shared" si="466"/>
        <v>0</v>
      </c>
      <c r="AQ887" s="221">
        <f t="shared" si="467"/>
        <v>0</v>
      </c>
      <c r="AR887" s="86"/>
    </row>
    <row r="888" spans="1:44" s="22" customFormat="1" ht="24.75" customHeight="1" x14ac:dyDescent="0.25">
      <c r="A888" s="13"/>
      <c r="B888" s="268" t="s">
        <v>446</v>
      </c>
      <c r="C888" s="267" t="s">
        <v>447</v>
      </c>
      <c r="D888" s="13"/>
      <c r="E888" s="13"/>
      <c r="F888" s="14" t="s">
        <v>1824</v>
      </c>
      <c r="G888" s="135">
        <v>0</v>
      </c>
      <c r="H888" s="305">
        <v>0.05</v>
      </c>
      <c r="I888" s="305">
        <v>0.1</v>
      </c>
      <c r="J888" s="305">
        <v>0.3</v>
      </c>
      <c r="K888" s="305">
        <v>0.5</v>
      </c>
      <c r="L888" s="146">
        <v>0</v>
      </c>
      <c r="M888" s="146">
        <v>0</v>
      </c>
      <c r="N888" s="146">
        <v>0</v>
      </c>
      <c r="O888" s="146">
        <v>0</v>
      </c>
      <c r="P888" s="146">
        <v>0</v>
      </c>
      <c r="Q888" s="146">
        <v>0</v>
      </c>
      <c r="R888" s="146">
        <v>0</v>
      </c>
      <c r="S888" s="146">
        <v>0</v>
      </c>
      <c r="T888" s="146">
        <v>0</v>
      </c>
      <c r="U888" s="146">
        <v>0</v>
      </c>
      <c r="V888" s="146">
        <v>0</v>
      </c>
      <c r="W888" s="146">
        <v>0</v>
      </c>
      <c r="X888" s="146">
        <v>0</v>
      </c>
      <c r="Y888" s="222">
        <v>330.43</v>
      </c>
      <c r="Z888" s="222">
        <f t="shared" si="456"/>
        <v>0</v>
      </c>
      <c r="AA888" s="222">
        <f t="shared" si="457"/>
        <v>16.5215</v>
      </c>
      <c r="AB888" s="222">
        <f t="shared" si="458"/>
        <v>33.042999999999999</v>
      </c>
      <c r="AC888" s="222">
        <f t="shared" si="459"/>
        <v>99.129000000000005</v>
      </c>
      <c r="AD888" s="222">
        <f t="shared" si="460"/>
        <v>165.215</v>
      </c>
      <c r="AE888" s="222">
        <f t="shared" si="461"/>
        <v>0</v>
      </c>
      <c r="AF888" s="222">
        <f t="shared" si="438"/>
        <v>0</v>
      </c>
      <c r="AG888" s="222">
        <f t="shared" si="439"/>
        <v>0</v>
      </c>
      <c r="AH888" s="222">
        <f t="shared" si="440"/>
        <v>0</v>
      </c>
      <c r="AI888" s="222">
        <f t="shared" si="441"/>
        <v>0</v>
      </c>
      <c r="AJ888" s="222">
        <f t="shared" si="442"/>
        <v>0</v>
      </c>
      <c r="AK888" s="222">
        <f t="shared" si="443"/>
        <v>0</v>
      </c>
      <c r="AL888" s="5">
        <f t="shared" si="462"/>
        <v>0</v>
      </c>
      <c r="AM888" s="5">
        <f t="shared" si="463"/>
        <v>0</v>
      </c>
      <c r="AN888" s="5">
        <f t="shared" si="464"/>
        <v>0</v>
      </c>
      <c r="AO888" s="5">
        <f t="shared" si="465"/>
        <v>0</v>
      </c>
      <c r="AP888" s="5">
        <f t="shared" si="466"/>
        <v>0</v>
      </c>
      <c r="AQ888" s="221">
        <f t="shared" si="467"/>
        <v>0</v>
      </c>
      <c r="AR888" s="86"/>
    </row>
    <row r="889" spans="1:44" s="22" customFormat="1" ht="24.75" customHeight="1" x14ac:dyDescent="0.25">
      <c r="A889" s="13"/>
      <c r="B889" s="268" t="s">
        <v>448</v>
      </c>
      <c r="C889" s="267" t="s">
        <v>449</v>
      </c>
      <c r="D889" s="13"/>
      <c r="E889" s="13"/>
      <c r="F889" s="14" t="s">
        <v>1824</v>
      </c>
      <c r="G889" s="135">
        <v>0</v>
      </c>
      <c r="H889" s="305">
        <v>0.01</v>
      </c>
      <c r="I889" s="305">
        <v>0.2</v>
      </c>
      <c r="J889" s="305">
        <v>0.5</v>
      </c>
      <c r="K889" s="305">
        <v>0.8</v>
      </c>
      <c r="L889" s="146">
        <v>0</v>
      </c>
      <c r="M889" s="146">
        <v>0</v>
      </c>
      <c r="N889" s="146">
        <v>0</v>
      </c>
      <c r="O889" s="146">
        <v>0</v>
      </c>
      <c r="P889" s="146">
        <v>0</v>
      </c>
      <c r="Q889" s="146">
        <v>0</v>
      </c>
      <c r="R889" s="146">
        <v>0</v>
      </c>
      <c r="S889" s="146">
        <v>0</v>
      </c>
      <c r="T889" s="146">
        <v>0</v>
      </c>
      <c r="U889" s="146">
        <v>0</v>
      </c>
      <c r="V889" s="146">
        <v>0</v>
      </c>
      <c r="W889" s="146">
        <v>0</v>
      </c>
      <c r="X889" s="146">
        <v>0</v>
      </c>
      <c r="Y889" s="222">
        <v>101.69</v>
      </c>
      <c r="Z889" s="222">
        <f t="shared" si="456"/>
        <v>0</v>
      </c>
      <c r="AA889" s="222">
        <f t="shared" si="457"/>
        <v>1.0168999999999999</v>
      </c>
      <c r="AB889" s="222">
        <f t="shared" si="458"/>
        <v>20.338000000000001</v>
      </c>
      <c r="AC889" s="222">
        <f t="shared" si="459"/>
        <v>50.844999999999999</v>
      </c>
      <c r="AD889" s="222">
        <f t="shared" si="460"/>
        <v>81.352000000000004</v>
      </c>
      <c r="AE889" s="222">
        <f t="shared" si="461"/>
        <v>0</v>
      </c>
      <c r="AF889" s="222">
        <f t="shared" si="438"/>
        <v>0</v>
      </c>
      <c r="AG889" s="222">
        <f t="shared" si="439"/>
        <v>0</v>
      </c>
      <c r="AH889" s="222">
        <f t="shared" si="440"/>
        <v>0</v>
      </c>
      <c r="AI889" s="222">
        <f t="shared" si="441"/>
        <v>0</v>
      </c>
      <c r="AJ889" s="222">
        <f t="shared" si="442"/>
        <v>0</v>
      </c>
      <c r="AK889" s="222">
        <f t="shared" si="443"/>
        <v>0</v>
      </c>
      <c r="AL889" s="5">
        <f t="shared" si="462"/>
        <v>0</v>
      </c>
      <c r="AM889" s="5">
        <f t="shared" si="463"/>
        <v>0</v>
      </c>
      <c r="AN889" s="5">
        <f t="shared" si="464"/>
        <v>0</v>
      </c>
      <c r="AO889" s="5">
        <f t="shared" si="465"/>
        <v>0</v>
      </c>
      <c r="AP889" s="5">
        <f t="shared" si="466"/>
        <v>0</v>
      </c>
      <c r="AQ889" s="221">
        <f t="shared" si="467"/>
        <v>0</v>
      </c>
      <c r="AR889" s="86"/>
    </row>
    <row r="890" spans="1:44" s="22" customFormat="1" ht="24.75" customHeight="1" x14ac:dyDescent="0.25">
      <c r="A890" s="13"/>
      <c r="B890" s="268" t="s">
        <v>446</v>
      </c>
      <c r="C890" s="267" t="s">
        <v>450</v>
      </c>
      <c r="D890" s="13"/>
      <c r="E890" s="13"/>
      <c r="F890" s="14" t="s">
        <v>1824</v>
      </c>
      <c r="G890" s="135">
        <v>0</v>
      </c>
      <c r="H890" s="305">
        <v>0.5</v>
      </c>
      <c r="I890" s="305">
        <v>0.5</v>
      </c>
      <c r="J890" s="305">
        <v>0.8</v>
      </c>
      <c r="K890" s="305">
        <v>2</v>
      </c>
      <c r="L890" s="146">
        <v>0</v>
      </c>
      <c r="M890" s="146">
        <v>0</v>
      </c>
      <c r="N890" s="146">
        <v>0</v>
      </c>
      <c r="O890" s="146">
        <v>0</v>
      </c>
      <c r="P890" s="146">
        <v>0</v>
      </c>
      <c r="Q890" s="146">
        <v>0</v>
      </c>
      <c r="R890" s="146">
        <v>0</v>
      </c>
      <c r="S890" s="146">
        <v>0</v>
      </c>
      <c r="T890" s="146">
        <v>0</v>
      </c>
      <c r="U890" s="146">
        <v>0</v>
      </c>
      <c r="V890" s="146">
        <v>0</v>
      </c>
      <c r="W890" s="146">
        <v>0</v>
      </c>
      <c r="X890" s="146">
        <v>0</v>
      </c>
      <c r="Y890" s="222">
        <v>330.43</v>
      </c>
      <c r="Z890" s="222">
        <f t="shared" si="456"/>
        <v>0</v>
      </c>
      <c r="AA890" s="222">
        <f t="shared" si="457"/>
        <v>165.215</v>
      </c>
      <c r="AB890" s="222">
        <f t="shared" si="458"/>
        <v>165.215</v>
      </c>
      <c r="AC890" s="222">
        <f t="shared" si="459"/>
        <v>264.34399999999999</v>
      </c>
      <c r="AD890" s="222">
        <f t="shared" si="460"/>
        <v>660.86</v>
      </c>
      <c r="AE890" s="222">
        <f t="shared" si="461"/>
        <v>0</v>
      </c>
      <c r="AF890" s="222">
        <f t="shared" si="438"/>
        <v>0</v>
      </c>
      <c r="AG890" s="222">
        <f t="shared" si="439"/>
        <v>0</v>
      </c>
      <c r="AH890" s="222">
        <f t="shared" si="440"/>
        <v>0</v>
      </c>
      <c r="AI890" s="222">
        <f t="shared" si="441"/>
        <v>0</v>
      </c>
      <c r="AJ890" s="222">
        <f t="shared" si="442"/>
        <v>0</v>
      </c>
      <c r="AK890" s="222">
        <f t="shared" si="443"/>
        <v>0</v>
      </c>
      <c r="AL890" s="5">
        <f t="shared" si="462"/>
        <v>0</v>
      </c>
      <c r="AM890" s="5">
        <f t="shared" si="463"/>
        <v>0</v>
      </c>
      <c r="AN890" s="5">
        <f t="shared" si="464"/>
        <v>0</v>
      </c>
      <c r="AO890" s="5">
        <f t="shared" si="465"/>
        <v>0</v>
      </c>
      <c r="AP890" s="5">
        <f t="shared" si="466"/>
        <v>0</v>
      </c>
      <c r="AQ890" s="221">
        <f t="shared" si="467"/>
        <v>0</v>
      </c>
      <c r="AR890" s="86"/>
    </row>
    <row r="891" spans="1:44" s="22" customFormat="1" ht="24.75" customHeight="1" x14ac:dyDescent="0.25">
      <c r="A891" s="13"/>
      <c r="B891" s="268" t="s">
        <v>438</v>
      </c>
      <c r="C891" s="267" t="s">
        <v>451</v>
      </c>
      <c r="D891" s="13"/>
      <c r="E891" s="13"/>
      <c r="F891" s="14" t="s">
        <v>1824</v>
      </c>
      <c r="G891" s="135">
        <v>0</v>
      </c>
      <c r="H891" s="135">
        <v>0</v>
      </c>
      <c r="I891" s="135">
        <v>0</v>
      </c>
      <c r="J891" s="305">
        <v>0.05</v>
      </c>
      <c r="K891" s="305">
        <v>0.2</v>
      </c>
      <c r="L891" s="146">
        <v>0</v>
      </c>
      <c r="M891" s="146">
        <v>0</v>
      </c>
      <c r="N891" s="146">
        <v>0</v>
      </c>
      <c r="O891" s="146">
        <v>0</v>
      </c>
      <c r="P891" s="146">
        <v>0</v>
      </c>
      <c r="Q891" s="146">
        <v>0</v>
      </c>
      <c r="R891" s="146">
        <v>0</v>
      </c>
      <c r="S891" s="146">
        <v>0</v>
      </c>
      <c r="T891" s="146">
        <v>0</v>
      </c>
      <c r="U891" s="146">
        <v>0</v>
      </c>
      <c r="V891" s="146">
        <v>0</v>
      </c>
      <c r="W891" s="146">
        <v>0</v>
      </c>
      <c r="X891" s="146">
        <v>0</v>
      </c>
      <c r="Y891" s="222">
        <v>260.56</v>
      </c>
      <c r="Z891" s="222">
        <f t="shared" si="456"/>
        <v>0</v>
      </c>
      <c r="AA891" s="222">
        <f t="shared" si="457"/>
        <v>0</v>
      </c>
      <c r="AB891" s="222">
        <f t="shared" si="458"/>
        <v>0</v>
      </c>
      <c r="AC891" s="222">
        <f t="shared" si="459"/>
        <v>13.028</v>
      </c>
      <c r="AD891" s="222">
        <f t="shared" si="460"/>
        <v>52.112000000000002</v>
      </c>
      <c r="AE891" s="222">
        <f t="shared" si="461"/>
        <v>0</v>
      </c>
      <c r="AF891" s="222">
        <f t="shared" si="438"/>
        <v>0</v>
      </c>
      <c r="AG891" s="222">
        <f t="shared" si="439"/>
        <v>0</v>
      </c>
      <c r="AH891" s="222">
        <f t="shared" si="440"/>
        <v>0</v>
      </c>
      <c r="AI891" s="222">
        <f t="shared" si="441"/>
        <v>0</v>
      </c>
      <c r="AJ891" s="222">
        <f t="shared" si="442"/>
        <v>0</v>
      </c>
      <c r="AK891" s="222">
        <f t="shared" si="443"/>
        <v>0</v>
      </c>
      <c r="AL891" s="5">
        <f t="shared" si="462"/>
        <v>0</v>
      </c>
      <c r="AM891" s="5">
        <f t="shared" si="463"/>
        <v>0</v>
      </c>
      <c r="AN891" s="5">
        <f t="shared" si="464"/>
        <v>0</v>
      </c>
      <c r="AO891" s="5">
        <f t="shared" si="465"/>
        <v>0</v>
      </c>
      <c r="AP891" s="5">
        <f t="shared" si="466"/>
        <v>0</v>
      </c>
      <c r="AQ891" s="221">
        <f t="shared" si="467"/>
        <v>0</v>
      </c>
      <c r="AR891" s="86"/>
    </row>
    <row r="892" spans="1:44" s="22" customFormat="1" ht="24.75" customHeight="1" x14ac:dyDescent="0.25">
      <c r="A892" s="13"/>
      <c r="B892" s="268" t="s">
        <v>438</v>
      </c>
      <c r="C892" s="267" t="s">
        <v>452</v>
      </c>
      <c r="D892" s="13"/>
      <c r="E892" s="13"/>
      <c r="F892" s="14" t="s">
        <v>1824</v>
      </c>
      <c r="G892" s="135">
        <v>0</v>
      </c>
      <c r="H892" s="135">
        <v>0</v>
      </c>
      <c r="I892" s="135">
        <v>0</v>
      </c>
      <c r="J892" s="305">
        <v>0.02</v>
      </c>
      <c r="K892" s="305">
        <v>0.1</v>
      </c>
      <c r="L892" s="146">
        <v>0</v>
      </c>
      <c r="M892" s="146">
        <v>0</v>
      </c>
      <c r="N892" s="146">
        <v>0</v>
      </c>
      <c r="O892" s="146">
        <v>0</v>
      </c>
      <c r="P892" s="146">
        <v>0</v>
      </c>
      <c r="Q892" s="146">
        <v>0</v>
      </c>
      <c r="R892" s="146">
        <v>0</v>
      </c>
      <c r="S892" s="146">
        <v>0</v>
      </c>
      <c r="T892" s="146">
        <v>0</v>
      </c>
      <c r="U892" s="146">
        <v>0</v>
      </c>
      <c r="V892" s="146">
        <v>0</v>
      </c>
      <c r="W892" s="146">
        <v>0</v>
      </c>
      <c r="X892" s="146">
        <v>0</v>
      </c>
      <c r="Y892" s="222">
        <v>547.38</v>
      </c>
      <c r="Z892" s="222">
        <f t="shared" si="456"/>
        <v>0</v>
      </c>
      <c r="AA892" s="222">
        <f t="shared" si="457"/>
        <v>0</v>
      </c>
      <c r="AB892" s="222">
        <f t="shared" si="458"/>
        <v>0</v>
      </c>
      <c r="AC892" s="222">
        <f t="shared" si="459"/>
        <v>10.9476</v>
      </c>
      <c r="AD892" s="222">
        <f t="shared" si="460"/>
        <v>54.738</v>
      </c>
      <c r="AE892" s="222">
        <f t="shared" si="461"/>
        <v>0</v>
      </c>
      <c r="AF892" s="222">
        <f t="shared" si="438"/>
        <v>0</v>
      </c>
      <c r="AG892" s="222">
        <f t="shared" si="439"/>
        <v>0</v>
      </c>
      <c r="AH892" s="222">
        <f t="shared" si="440"/>
        <v>0</v>
      </c>
      <c r="AI892" s="222">
        <f t="shared" si="441"/>
        <v>0</v>
      </c>
      <c r="AJ892" s="222">
        <f t="shared" si="442"/>
        <v>0</v>
      </c>
      <c r="AK892" s="222">
        <f t="shared" si="443"/>
        <v>0</v>
      </c>
      <c r="AL892" s="5">
        <f t="shared" si="462"/>
        <v>0</v>
      </c>
      <c r="AM892" s="5">
        <f t="shared" si="463"/>
        <v>0</v>
      </c>
      <c r="AN892" s="5">
        <f t="shared" si="464"/>
        <v>0</v>
      </c>
      <c r="AO892" s="5">
        <f t="shared" si="465"/>
        <v>0</v>
      </c>
      <c r="AP892" s="5">
        <f t="shared" si="466"/>
        <v>0</v>
      </c>
      <c r="AQ892" s="221">
        <f t="shared" si="467"/>
        <v>0</v>
      </c>
      <c r="AR892" s="86"/>
    </row>
    <row r="893" spans="1:44" s="22" customFormat="1" ht="24.75" customHeight="1" x14ac:dyDescent="0.25">
      <c r="A893" s="13"/>
      <c r="B893" s="268" t="s">
        <v>446</v>
      </c>
      <c r="C893" s="267" t="s">
        <v>453</v>
      </c>
      <c r="D893" s="13"/>
      <c r="E893" s="13"/>
      <c r="F893" s="14" t="s">
        <v>1824</v>
      </c>
      <c r="G893" s="135">
        <v>0</v>
      </c>
      <c r="H893" s="305">
        <v>0.5</v>
      </c>
      <c r="I893" s="305">
        <v>0.8</v>
      </c>
      <c r="J893" s="305">
        <v>1</v>
      </c>
      <c r="K893" s="305">
        <v>2</v>
      </c>
      <c r="L893" s="146">
        <v>0</v>
      </c>
      <c r="M893" s="146">
        <v>0</v>
      </c>
      <c r="N893" s="146">
        <v>0</v>
      </c>
      <c r="O893" s="146">
        <v>0</v>
      </c>
      <c r="P893" s="146">
        <v>0</v>
      </c>
      <c r="Q893" s="146">
        <v>0</v>
      </c>
      <c r="R893" s="146">
        <v>0</v>
      </c>
      <c r="S893" s="146">
        <v>0</v>
      </c>
      <c r="T893" s="146">
        <v>0</v>
      </c>
      <c r="U893" s="146">
        <v>0</v>
      </c>
      <c r="V893" s="146">
        <v>0</v>
      </c>
      <c r="W893" s="146">
        <v>0</v>
      </c>
      <c r="X893" s="146">
        <v>0</v>
      </c>
      <c r="Y893" s="222">
        <v>330.43</v>
      </c>
      <c r="Z893" s="222">
        <f t="shared" si="456"/>
        <v>0</v>
      </c>
      <c r="AA893" s="222">
        <f t="shared" si="457"/>
        <v>165.215</v>
      </c>
      <c r="AB893" s="222">
        <f t="shared" si="458"/>
        <v>264.34399999999999</v>
      </c>
      <c r="AC893" s="222">
        <f t="shared" si="459"/>
        <v>330.43</v>
      </c>
      <c r="AD893" s="222">
        <f t="shared" si="460"/>
        <v>660.86</v>
      </c>
      <c r="AE893" s="222">
        <f t="shared" si="461"/>
        <v>0</v>
      </c>
      <c r="AF893" s="222">
        <f t="shared" si="438"/>
        <v>0</v>
      </c>
      <c r="AG893" s="222">
        <f t="shared" si="439"/>
        <v>0</v>
      </c>
      <c r="AH893" s="222">
        <f t="shared" si="440"/>
        <v>0</v>
      </c>
      <c r="AI893" s="222">
        <f t="shared" si="441"/>
        <v>0</v>
      </c>
      <c r="AJ893" s="222">
        <f t="shared" si="442"/>
        <v>0</v>
      </c>
      <c r="AK893" s="222">
        <f t="shared" si="443"/>
        <v>0</v>
      </c>
      <c r="AL893" s="5">
        <f t="shared" si="462"/>
        <v>0</v>
      </c>
      <c r="AM893" s="5">
        <f t="shared" si="463"/>
        <v>0</v>
      </c>
      <c r="AN893" s="5">
        <f t="shared" si="464"/>
        <v>0</v>
      </c>
      <c r="AO893" s="5">
        <f t="shared" si="465"/>
        <v>0</v>
      </c>
      <c r="AP893" s="5">
        <f t="shared" si="466"/>
        <v>0</v>
      </c>
      <c r="AQ893" s="221">
        <f t="shared" si="467"/>
        <v>0</v>
      </c>
      <c r="AR893" s="86"/>
    </row>
    <row r="894" spans="1:44" s="22" customFormat="1" ht="24.75" customHeight="1" x14ac:dyDescent="0.25">
      <c r="A894" s="13"/>
      <c r="B894" s="268" t="s">
        <v>448</v>
      </c>
      <c r="C894" s="267" t="s">
        <v>454</v>
      </c>
      <c r="D894" s="13"/>
      <c r="E894" s="13"/>
      <c r="F894" s="14" t="s">
        <v>1824</v>
      </c>
      <c r="G894" s="135">
        <v>0</v>
      </c>
      <c r="H894" s="305">
        <v>0.04</v>
      </c>
      <c r="I894" s="305">
        <v>0.08</v>
      </c>
      <c r="J894" s="305">
        <v>0.2</v>
      </c>
      <c r="K894" s="305">
        <v>0.5</v>
      </c>
      <c r="L894" s="146">
        <v>0</v>
      </c>
      <c r="M894" s="146">
        <v>0</v>
      </c>
      <c r="N894" s="146">
        <v>0</v>
      </c>
      <c r="O894" s="146">
        <v>0</v>
      </c>
      <c r="P894" s="146">
        <v>0</v>
      </c>
      <c r="Q894" s="146">
        <v>0</v>
      </c>
      <c r="R894" s="146">
        <v>0</v>
      </c>
      <c r="S894" s="146">
        <v>0</v>
      </c>
      <c r="T894" s="146">
        <v>0</v>
      </c>
      <c r="U894" s="146">
        <v>0</v>
      </c>
      <c r="V894" s="146">
        <v>0</v>
      </c>
      <c r="W894" s="146">
        <v>0</v>
      </c>
      <c r="X894" s="146">
        <v>0</v>
      </c>
      <c r="Y894" s="222">
        <v>101.69</v>
      </c>
      <c r="Z894" s="222">
        <f t="shared" si="456"/>
        <v>0</v>
      </c>
      <c r="AA894" s="222">
        <f t="shared" si="457"/>
        <v>4.0675999999999997</v>
      </c>
      <c r="AB894" s="222">
        <f t="shared" si="458"/>
        <v>8.1351999999999993</v>
      </c>
      <c r="AC894" s="222">
        <f t="shared" si="459"/>
        <v>20.338000000000001</v>
      </c>
      <c r="AD894" s="222">
        <f t="shared" si="460"/>
        <v>50.844999999999999</v>
      </c>
      <c r="AE894" s="222">
        <f t="shared" si="461"/>
        <v>0</v>
      </c>
      <c r="AF894" s="222">
        <f t="shared" si="438"/>
        <v>0</v>
      </c>
      <c r="AG894" s="222">
        <f t="shared" si="439"/>
        <v>0</v>
      </c>
      <c r="AH894" s="222">
        <f t="shared" si="440"/>
        <v>0</v>
      </c>
      <c r="AI894" s="222">
        <f t="shared" si="441"/>
        <v>0</v>
      </c>
      <c r="AJ894" s="222">
        <f t="shared" si="442"/>
        <v>0</v>
      </c>
      <c r="AK894" s="222">
        <f t="shared" si="443"/>
        <v>0</v>
      </c>
      <c r="AL894" s="5">
        <f t="shared" si="462"/>
        <v>0</v>
      </c>
      <c r="AM894" s="5">
        <f t="shared" si="463"/>
        <v>0</v>
      </c>
      <c r="AN894" s="5">
        <f t="shared" si="464"/>
        <v>0</v>
      </c>
      <c r="AO894" s="5">
        <f t="shared" si="465"/>
        <v>0</v>
      </c>
      <c r="AP894" s="5">
        <f t="shared" si="466"/>
        <v>0</v>
      </c>
      <c r="AQ894" s="221">
        <f t="shared" si="467"/>
        <v>0</v>
      </c>
      <c r="AR894" s="86"/>
    </row>
    <row r="895" spans="1:44" s="22" customFormat="1" ht="24.75" customHeight="1" x14ac:dyDescent="0.25">
      <c r="A895" s="13"/>
      <c r="B895" s="268" t="s">
        <v>1263</v>
      </c>
      <c r="C895" s="267" t="s">
        <v>463</v>
      </c>
      <c r="D895" s="13"/>
      <c r="E895" s="13"/>
      <c r="F895" s="14" t="s">
        <v>1824</v>
      </c>
      <c r="G895" s="135">
        <v>0</v>
      </c>
      <c r="H895" s="135">
        <v>0</v>
      </c>
      <c r="I895" s="135">
        <v>0</v>
      </c>
      <c r="J895" s="135">
        <v>0</v>
      </c>
      <c r="K895" s="305">
        <v>0.1</v>
      </c>
      <c r="L895" s="146">
        <v>0</v>
      </c>
      <c r="M895" s="146">
        <v>0</v>
      </c>
      <c r="N895" s="146">
        <v>0</v>
      </c>
      <c r="O895" s="146">
        <v>0</v>
      </c>
      <c r="P895" s="146">
        <v>0</v>
      </c>
      <c r="Q895" s="146">
        <v>0</v>
      </c>
      <c r="R895" s="146">
        <v>0</v>
      </c>
      <c r="S895" s="146">
        <v>0</v>
      </c>
      <c r="T895" s="146">
        <v>0</v>
      </c>
      <c r="U895" s="146">
        <v>0</v>
      </c>
      <c r="V895" s="146">
        <v>0</v>
      </c>
      <c r="W895" s="146">
        <v>0</v>
      </c>
      <c r="X895" s="146">
        <v>0</v>
      </c>
      <c r="Y895" s="222">
        <v>505.05</v>
      </c>
      <c r="Z895" s="222">
        <f t="shared" si="456"/>
        <v>0</v>
      </c>
      <c r="AA895" s="222">
        <f t="shared" si="457"/>
        <v>0</v>
      </c>
      <c r="AB895" s="222">
        <f t="shared" si="458"/>
        <v>0</v>
      </c>
      <c r="AC895" s="222">
        <f t="shared" si="459"/>
        <v>0</v>
      </c>
      <c r="AD895" s="222">
        <f t="shared" si="460"/>
        <v>50.505000000000003</v>
      </c>
      <c r="AE895" s="222">
        <f t="shared" si="461"/>
        <v>0</v>
      </c>
      <c r="AF895" s="222">
        <f t="shared" si="438"/>
        <v>0</v>
      </c>
      <c r="AG895" s="222">
        <f t="shared" si="439"/>
        <v>0</v>
      </c>
      <c r="AH895" s="222">
        <f t="shared" si="440"/>
        <v>0</v>
      </c>
      <c r="AI895" s="222">
        <f t="shared" si="441"/>
        <v>0</v>
      </c>
      <c r="AJ895" s="222">
        <f t="shared" si="442"/>
        <v>0</v>
      </c>
      <c r="AK895" s="222">
        <f t="shared" si="443"/>
        <v>0</v>
      </c>
      <c r="AL895" s="5">
        <f t="shared" si="462"/>
        <v>0</v>
      </c>
      <c r="AM895" s="5">
        <f t="shared" si="463"/>
        <v>0</v>
      </c>
      <c r="AN895" s="5">
        <f t="shared" si="464"/>
        <v>0</v>
      </c>
      <c r="AO895" s="5">
        <f t="shared" si="465"/>
        <v>0</v>
      </c>
      <c r="AP895" s="5">
        <f t="shared" si="466"/>
        <v>0</v>
      </c>
      <c r="AQ895" s="221">
        <f t="shared" si="467"/>
        <v>0</v>
      </c>
      <c r="AR895" s="86"/>
    </row>
    <row r="896" spans="1:44" s="22" customFormat="1" ht="24.75" customHeight="1" x14ac:dyDescent="0.25">
      <c r="A896" s="13"/>
      <c r="B896" s="268" t="s">
        <v>1263</v>
      </c>
      <c r="C896" s="267" t="s">
        <v>464</v>
      </c>
      <c r="D896" s="13"/>
      <c r="E896" s="13"/>
      <c r="F896" s="14" t="s">
        <v>1824</v>
      </c>
      <c r="G896" s="135">
        <v>0</v>
      </c>
      <c r="H896" s="135">
        <v>0</v>
      </c>
      <c r="I896" s="135">
        <v>0</v>
      </c>
      <c r="J896" s="135">
        <v>0</v>
      </c>
      <c r="K896" s="305">
        <v>0.1</v>
      </c>
      <c r="L896" s="146">
        <v>0</v>
      </c>
      <c r="M896" s="146">
        <v>0</v>
      </c>
      <c r="N896" s="146">
        <v>0</v>
      </c>
      <c r="O896" s="146">
        <v>0</v>
      </c>
      <c r="P896" s="146">
        <v>0</v>
      </c>
      <c r="Q896" s="146">
        <v>0</v>
      </c>
      <c r="R896" s="146">
        <v>0</v>
      </c>
      <c r="S896" s="146">
        <v>0</v>
      </c>
      <c r="T896" s="146">
        <v>0</v>
      </c>
      <c r="U896" s="146">
        <v>0</v>
      </c>
      <c r="V896" s="146">
        <v>0</v>
      </c>
      <c r="W896" s="146">
        <v>0</v>
      </c>
      <c r="X896" s="146">
        <v>0</v>
      </c>
      <c r="Y896" s="222">
        <v>505.05</v>
      </c>
      <c r="Z896" s="222">
        <f t="shared" si="456"/>
        <v>0</v>
      </c>
      <c r="AA896" s="222">
        <f t="shared" si="457"/>
        <v>0</v>
      </c>
      <c r="AB896" s="222">
        <f t="shared" si="458"/>
        <v>0</v>
      </c>
      <c r="AC896" s="222">
        <f t="shared" si="459"/>
        <v>0</v>
      </c>
      <c r="AD896" s="222">
        <f t="shared" si="460"/>
        <v>50.505000000000003</v>
      </c>
      <c r="AE896" s="222">
        <f t="shared" si="461"/>
        <v>0</v>
      </c>
      <c r="AF896" s="222">
        <f t="shared" si="438"/>
        <v>0</v>
      </c>
      <c r="AG896" s="222">
        <f t="shared" si="439"/>
        <v>0</v>
      </c>
      <c r="AH896" s="222">
        <f t="shared" si="440"/>
        <v>0</v>
      </c>
      <c r="AI896" s="222">
        <f t="shared" si="441"/>
        <v>0</v>
      </c>
      <c r="AJ896" s="222">
        <f t="shared" si="442"/>
        <v>0</v>
      </c>
      <c r="AK896" s="222">
        <f t="shared" si="443"/>
        <v>0</v>
      </c>
      <c r="AL896" s="5">
        <f t="shared" si="462"/>
        <v>0</v>
      </c>
      <c r="AM896" s="5">
        <f t="shared" si="463"/>
        <v>0</v>
      </c>
      <c r="AN896" s="5">
        <f t="shared" si="464"/>
        <v>0</v>
      </c>
      <c r="AO896" s="5">
        <f t="shared" si="465"/>
        <v>0</v>
      </c>
      <c r="AP896" s="5">
        <f t="shared" si="466"/>
        <v>0</v>
      </c>
      <c r="AQ896" s="221">
        <f t="shared" si="467"/>
        <v>0</v>
      </c>
      <c r="AR896" s="86"/>
    </row>
    <row r="897" spans="1:44" s="22" customFormat="1" ht="24.75" customHeight="1" x14ac:dyDescent="0.25">
      <c r="A897" s="13"/>
      <c r="B897" s="268" t="s">
        <v>455</v>
      </c>
      <c r="C897" s="267" t="s">
        <v>465</v>
      </c>
      <c r="D897" s="13"/>
      <c r="E897" s="13"/>
      <c r="F897" s="14" t="s">
        <v>1824</v>
      </c>
      <c r="G897" s="135">
        <v>0</v>
      </c>
      <c r="H897" s="135">
        <v>0</v>
      </c>
      <c r="I897" s="135">
        <v>0</v>
      </c>
      <c r="J897" s="305">
        <v>0.2</v>
      </c>
      <c r="K897" s="305">
        <v>1</v>
      </c>
      <c r="L897" s="146">
        <v>0</v>
      </c>
      <c r="M897" s="146">
        <v>0</v>
      </c>
      <c r="N897" s="146">
        <v>0</v>
      </c>
      <c r="O897" s="146">
        <v>0</v>
      </c>
      <c r="P897" s="146">
        <v>0</v>
      </c>
      <c r="Q897" s="146">
        <v>0</v>
      </c>
      <c r="R897" s="146">
        <v>0</v>
      </c>
      <c r="S897" s="146">
        <v>0</v>
      </c>
      <c r="T897" s="146">
        <v>0</v>
      </c>
      <c r="U897" s="146">
        <v>0</v>
      </c>
      <c r="V897" s="146">
        <v>0</v>
      </c>
      <c r="W897" s="146">
        <v>0</v>
      </c>
      <c r="X897" s="146">
        <v>0</v>
      </c>
      <c r="Y897" s="222">
        <v>139.72</v>
      </c>
      <c r="Z897" s="222">
        <f t="shared" si="456"/>
        <v>0</v>
      </c>
      <c r="AA897" s="222">
        <f t="shared" si="457"/>
        <v>0</v>
      </c>
      <c r="AB897" s="222">
        <f t="shared" si="458"/>
        <v>0</v>
      </c>
      <c r="AC897" s="222">
        <f t="shared" si="459"/>
        <v>27.944000000000003</v>
      </c>
      <c r="AD897" s="222">
        <f t="shared" si="460"/>
        <v>139.72</v>
      </c>
      <c r="AE897" s="222">
        <f t="shared" si="461"/>
        <v>0</v>
      </c>
      <c r="AF897" s="222">
        <f t="shared" si="438"/>
        <v>0</v>
      </c>
      <c r="AG897" s="222">
        <f t="shared" si="439"/>
        <v>0</v>
      </c>
      <c r="AH897" s="222">
        <f t="shared" si="440"/>
        <v>0</v>
      </c>
      <c r="AI897" s="222">
        <f t="shared" si="441"/>
        <v>0</v>
      </c>
      <c r="AJ897" s="222">
        <f t="shared" si="442"/>
        <v>0</v>
      </c>
      <c r="AK897" s="222">
        <f t="shared" si="443"/>
        <v>0</v>
      </c>
      <c r="AL897" s="5">
        <f t="shared" si="462"/>
        <v>0</v>
      </c>
      <c r="AM897" s="5">
        <f t="shared" si="463"/>
        <v>0</v>
      </c>
      <c r="AN897" s="5">
        <f t="shared" si="464"/>
        <v>0</v>
      </c>
      <c r="AO897" s="5">
        <f t="shared" si="465"/>
        <v>0</v>
      </c>
      <c r="AP897" s="5">
        <f t="shared" si="466"/>
        <v>0</v>
      </c>
      <c r="AQ897" s="221">
        <f t="shared" si="467"/>
        <v>0</v>
      </c>
      <c r="AR897" s="86"/>
    </row>
    <row r="898" spans="1:44" s="22" customFormat="1" ht="24.75" customHeight="1" x14ac:dyDescent="0.25">
      <c r="A898" s="13"/>
      <c r="B898" s="268" t="s">
        <v>455</v>
      </c>
      <c r="C898" s="267" t="s">
        <v>465</v>
      </c>
      <c r="D898" s="13"/>
      <c r="E898" s="13"/>
      <c r="F898" s="14" t="s">
        <v>1824</v>
      </c>
      <c r="G898" s="135">
        <v>0</v>
      </c>
      <c r="H898" s="135">
        <v>0</v>
      </c>
      <c r="I898" s="135">
        <v>0</v>
      </c>
      <c r="J898" s="305">
        <v>0.2</v>
      </c>
      <c r="K898" s="305">
        <v>1</v>
      </c>
      <c r="L898" s="146">
        <v>0</v>
      </c>
      <c r="M898" s="146">
        <v>0</v>
      </c>
      <c r="N898" s="146">
        <v>0</v>
      </c>
      <c r="O898" s="146">
        <v>0</v>
      </c>
      <c r="P898" s="146">
        <v>0</v>
      </c>
      <c r="Q898" s="146">
        <v>0</v>
      </c>
      <c r="R898" s="146">
        <v>0</v>
      </c>
      <c r="S898" s="146">
        <v>0</v>
      </c>
      <c r="T898" s="146">
        <v>0</v>
      </c>
      <c r="U898" s="146">
        <v>0</v>
      </c>
      <c r="V898" s="146">
        <v>0</v>
      </c>
      <c r="W898" s="146">
        <v>0</v>
      </c>
      <c r="X898" s="146">
        <v>0</v>
      </c>
      <c r="Y898" s="222">
        <v>139.72</v>
      </c>
      <c r="Z898" s="222">
        <f t="shared" si="456"/>
        <v>0</v>
      </c>
      <c r="AA898" s="222">
        <f t="shared" si="457"/>
        <v>0</v>
      </c>
      <c r="AB898" s="222">
        <f t="shared" si="458"/>
        <v>0</v>
      </c>
      <c r="AC898" s="222">
        <f t="shared" si="459"/>
        <v>27.944000000000003</v>
      </c>
      <c r="AD898" s="222">
        <f t="shared" si="460"/>
        <v>139.72</v>
      </c>
      <c r="AE898" s="222">
        <f t="shared" si="461"/>
        <v>0</v>
      </c>
      <c r="AF898" s="222">
        <f t="shared" si="438"/>
        <v>0</v>
      </c>
      <c r="AG898" s="222">
        <f t="shared" si="439"/>
        <v>0</v>
      </c>
      <c r="AH898" s="222">
        <f t="shared" si="440"/>
        <v>0</v>
      </c>
      <c r="AI898" s="222">
        <f t="shared" si="441"/>
        <v>0</v>
      </c>
      <c r="AJ898" s="222">
        <f t="shared" si="442"/>
        <v>0</v>
      </c>
      <c r="AK898" s="222">
        <f t="shared" si="443"/>
        <v>0</v>
      </c>
      <c r="AL898" s="5">
        <f t="shared" si="462"/>
        <v>0</v>
      </c>
      <c r="AM898" s="5">
        <f t="shared" si="463"/>
        <v>0</v>
      </c>
      <c r="AN898" s="5">
        <f t="shared" si="464"/>
        <v>0</v>
      </c>
      <c r="AO898" s="5">
        <f t="shared" si="465"/>
        <v>0</v>
      </c>
      <c r="AP898" s="5">
        <f t="shared" si="466"/>
        <v>0</v>
      </c>
      <c r="AQ898" s="221">
        <f t="shared" si="467"/>
        <v>0</v>
      </c>
      <c r="AR898" s="86"/>
    </row>
    <row r="899" spans="1:44" s="30" customFormat="1" ht="24.75" customHeight="1" x14ac:dyDescent="0.25">
      <c r="A899" s="24"/>
      <c r="B899" s="29" t="s">
        <v>1356</v>
      </c>
      <c r="C899" s="29"/>
      <c r="D899" s="29"/>
      <c r="E899" s="29"/>
      <c r="F899" s="29"/>
      <c r="G899" s="29"/>
      <c r="H899" s="29"/>
      <c r="I899" s="29"/>
      <c r="J899" s="29"/>
      <c r="K899" s="29"/>
      <c r="L899" s="146"/>
      <c r="M899" s="29"/>
      <c r="N899" s="29"/>
      <c r="O899" s="29"/>
      <c r="P899" s="29"/>
      <c r="Q899" s="29"/>
      <c r="R899" s="105"/>
      <c r="S899" s="29"/>
      <c r="T899" s="29"/>
      <c r="U899" s="29"/>
      <c r="V899" s="29"/>
      <c r="W899" s="29"/>
      <c r="X899" s="105"/>
      <c r="Y899" s="234"/>
      <c r="Z899" s="222"/>
      <c r="AA899" s="222"/>
      <c r="AB899" s="222"/>
      <c r="AC899" s="222"/>
      <c r="AD899" s="222"/>
      <c r="AE899" s="222"/>
      <c r="AF899" s="222"/>
      <c r="AG899" s="222"/>
      <c r="AH899" s="222"/>
      <c r="AI899" s="222"/>
      <c r="AJ899" s="222"/>
      <c r="AK899" s="222"/>
      <c r="AL899" s="5"/>
      <c r="AM899" s="5"/>
      <c r="AN899" s="5"/>
      <c r="AO899" s="5"/>
      <c r="AP899" s="5"/>
      <c r="AQ899" s="221"/>
      <c r="AR899" s="168"/>
    </row>
    <row r="900" spans="1:44" s="54" customFormat="1" ht="24" customHeight="1" x14ac:dyDescent="0.25">
      <c r="A900" s="24" t="s">
        <v>1357</v>
      </c>
      <c r="B900" s="32" t="s">
        <v>1358</v>
      </c>
      <c r="C900" s="53" t="s">
        <v>1359</v>
      </c>
      <c r="D900" s="52"/>
      <c r="E900" s="53" t="s">
        <v>1360</v>
      </c>
      <c r="F900" s="14" t="s">
        <v>2253</v>
      </c>
      <c r="G900" s="135">
        <v>0</v>
      </c>
      <c r="H900" s="135">
        <v>0</v>
      </c>
      <c r="I900" s="135">
        <v>0</v>
      </c>
      <c r="J900" s="135">
        <v>0</v>
      </c>
      <c r="K900" s="135">
        <v>0.5</v>
      </c>
      <c r="L900" s="146">
        <v>0</v>
      </c>
      <c r="M900" s="27">
        <v>0</v>
      </c>
      <c r="N900" s="27">
        <v>0</v>
      </c>
      <c r="O900" s="27">
        <v>0.1</v>
      </c>
      <c r="P900" s="27">
        <v>0.2</v>
      </c>
      <c r="Q900" s="31">
        <v>0.5</v>
      </c>
      <c r="R900" s="151">
        <v>1</v>
      </c>
      <c r="S900" s="27">
        <v>0</v>
      </c>
      <c r="T900" s="27">
        <v>0</v>
      </c>
      <c r="U900" s="27">
        <v>0</v>
      </c>
      <c r="V900" s="27">
        <v>0.2</v>
      </c>
      <c r="W900" s="31">
        <v>0.5</v>
      </c>
      <c r="X900" s="151">
        <v>1</v>
      </c>
      <c r="Y900" s="222">
        <v>400715.85</v>
      </c>
      <c r="Z900" s="222">
        <f t="shared" si="456"/>
        <v>0</v>
      </c>
      <c r="AA900" s="222">
        <f t="shared" si="457"/>
        <v>0</v>
      </c>
      <c r="AB900" s="222">
        <f t="shared" si="458"/>
        <v>0</v>
      </c>
      <c r="AC900" s="222">
        <f t="shared" si="459"/>
        <v>0</v>
      </c>
      <c r="AD900" s="222">
        <f t="shared" si="460"/>
        <v>200357.92499999999</v>
      </c>
      <c r="AE900" s="222">
        <f t="shared" si="461"/>
        <v>0</v>
      </c>
      <c r="AF900" s="222">
        <f t="shared" si="438"/>
        <v>0</v>
      </c>
      <c r="AG900" s="222">
        <f t="shared" si="439"/>
        <v>0</v>
      </c>
      <c r="AH900" s="222">
        <f t="shared" si="440"/>
        <v>40071.584999999999</v>
      </c>
      <c r="AI900" s="222">
        <f t="shared" si="441"/>
        <v>80143.17</v>
      </c>
      <c r="AJ900" s="222">
        <f t="shared" si="442"/>
        <v>200357.92499999999</v>
      </c>
      <c r="AK900" s="222">
        <f t="shared" si="443"/>
        <v>400715.85</v>
      </c>
      <c r="AL900" s="5">
        <f>Y900*S900</f>
        <v>0</v>
      </c>
      <c r="AM900" s="5">
        <f>Y900*T900</f>
        <v>0</v>
      </c>
      <c r="AN900" s="5">
        <f>Y900*U900</f>
        <v>0</v>
      </c>
      <c r="AO900" s="5">
        <f>Y900*V900</f>
        <v>80143.17</v>
      </c>
      <c r="AP900" s="5">
        <f>Y900*W900</f>
        <v>200357.92499999999</v>
      </c>
      <c r="AQ900" s="221">
        <f>Y900*X900</f>
        <v>400715.85</v>
      </c>
      <c r="AR900" s="170"/>
    </row>
    <row r="901" spans="1:44" s="22" customFormat="1" ht="24.75" customHeight="1" x14ac:dyDescent="0.25">
      <c r="A901" s="14"/>
      <c r="B901" s="658" t="s">
        <v>1361</v>
      </c>
      <c r="C901" s="658"/>
      <c r="D901" s="658"/>
      <c r="E901" s="658"/>
      <c r="F901" s="77"/>
      <c r="G901" s="78"/>
      <c r="H901" s="78"/>
      <c r="I901" s="28"/>
      <c r="J901" s="21"/>
      <c r="K901" s="21"/>
      <c r="L901" s="146"/>
      <c r="M901" s="78"/>
      <c r="N901" s="78"/>
      <c r="O901" s="28"/>
      <c r="P901" s="21"/>
      <c r="Q901" s="21"/>
      <c r="R901" s="146"/>
      <c r="S901" s="78"/>
      <c r="T901" s="78"/>
      <c r="U901" s="28"/>
      <c r="V901" s="21"/>
      <c r="W901" s="21"/>
      <c r="X901" s="146"/>
      <c r="Y901" s="222"/>
      <c r="Z901" s="222"/>
      <c r="AA901" s="222"/>
      <c r="AB901" s="222"/>
      <c r="AC901" s="222"/>
      <c r="AD901" s="222"/>
      <c r="AE901" s="222"/>
      <c r="AF901" s="222"/>
      <c r="AG901" s="222"/>
      <c r="AH901" s="222"/>
      <c r="AI901" s="222"/>
      <c r="AJ901" s="222"/>
      <c r="AK901" s="222"/>
      <c r="AL901" s="5"/>
      <c r="AM901" s="5"/>
      <c r="AN901" s="5"/>
      <c r="AO901" s="5"/>
      <c r="AP901" s="5"/>
      <c r="AQ901" s="221"/>
      <c r="AR901" s="86"/>
    </row>
    <row r="902" spans="1:44" s="22" customFormat="1" ht="24.75" customHeight="1" x14ac:dyDescent="0.25">
      <c r="A902" s="14">
        <v>3421300388</v>
      </c>
      <c r="B902" s="25" t="s">
        <v>1362</v>
      </c>
      <c r="C902" s="14" t="s">
        <v>1363</v>
      </c>
      <c r="D902" s="14"/>
      <c r="E902" s="14" t="s">
        <v>1364</v>
      </c>
      <c r="F902" s="14" t="s">
        <v>1824</v>
      </c>
      <c r="G902" s="21">
        <v>0</v>
      </c>
      <c r="H902" s="21">
        <v>0</v>
      </c>
      <c r="I902" s="21">
        <v>0</v>
      </c>
      <c r="J902" s="21">
        <v>0</v>
      </c>
      <c r="K902" s="21">
        <v>0</v>
      </c>
      <c r="L902" s="146">
        <v>0</v>
      </c>
      <c r="M902" s="21">
        <v>0</v>
      </c>
      <c r="N902" s="21">
        <v>0</v>
      </c>
      <c r="O902" s="21">
        <v>0</v>
      </c>
      <c r="P902" s="21">
        <v>0</v>
      </c>
      <c r="Q902" s="28">
        <v>2</v>
      </c>
      <c r="R902" s="158">
        <v>3</v>
      </c>
      <c r="S902" s="21">
        <v>0</v>
      </c>
      <c r="T902" s="21">
        <v>0</v>
      </c>
      <c r="U902" s="21">
        <v>0</v>
      </c>
      <c r="V902" s="21">
        <v>0</v>
      </c>
      <c r="W902" s="21">
        <v>0</v>
      </c>
      <c r="X902" s="158">
        <v>1</v>
      </c>
      <c r="Y902" s="222">
        <v>161.44999999999999</v>
      </c>
      <c r="Z902" s="222">
        <f t="shared" si="456"/>
        <v>0</v>
      </c>
      <c r="AA902" s="222">
        <f t="shared" si="457"/>
        <v>0</v>
      </c>
      <c r="AB902" s="222">
        <f t="shared" si="458"/>
        <v>0</v>
      </c>
      <c r="AC902" s="222">
        <f t="shared" si="459"/>
        <v>0</v>
      </c>
      <c r="AD902" s="222">
        <f t="shared" si="460"/>
        <v>0</v>
      </c>
      <c r="AE902" s="222">
        <f t="shared" si="461"/>
        <v>0</v>
      </c>
      <c r="AF902" s="222">
        <f t="shared" si="438"/>
        <v>0</v>
      </c>
      <c r="AG902" s="222">
        <f t="shared" si="439"/>
        <v>0</v>
      </c>
      <c r="AH902" s="222">
        <f t="shared" si="440"/>
        <v>0</v>
      </c>
      <c r="AI902" s="222">
        <f t="shared" si="441"/>
        <v>0</v>
      </c>
      <c r="AJ902" s="222">
        <f t="shared" si="442"/>
        <v>322.89999999999998</v>
      </c>
      <c r="AK902" s="222">
        <f t="shared" si="443"/>
        <v>484.34999999999997</v>
      </c>
      <c r="AL902" s="5">
        <f t="shared" ref="AL902:AL907" si="468">Y902*S902</f>
        <v>0</v>
      </c>
      <c r="AM902" s="5">
        <f t="shared" ref="AM902:AM907" si="469">Y902*T902</f>
        <v>0</v>
      </c>
      <c r="AN902" s="5">
        <f t="shared" ref="AN902:AN907" si="470">Y902*U902</f>
        <v>0</v>
      </c>
      <c r="AO902" s="5">
        <f t="shared" ref="AO902:AO907" si="471">Y902*V902</f>
        <v>0</v>
      </c>
      <c r="AP902" s="5">
        <f t="shared" ref="AP902:AP907" si="472">Y902*W902</f>
        <v>0</v>
      </c>
      <c r="AQ902" s="221">
        <f t="shared" ref="AQ902:AQ907" si="473">Y902*X902</f>
        <v>161.44999999999999</v>
      </c>
      <c r="AR902" s="86"/>
    </row>
    <row r="903" spans="1:44" s="22" customFormat="1" ht="24.75" customHeight="1" x14ac:dyDescent="0.25">
      <c r="A903" s="14">
        <v>3421300454</v>
      </c>
      <c r="B903" s="25" t="s">
        <v>1362</v>
      </c>
      <c r="C903" s="14" t="s">
        <v>1363</v>
      </c>
      <c r="D903" s="14"/>
      <c r="E903" s="14" t="s">
        <v>1365</v>
      </c>
      <c r="F903" s="14" t="s">
        <v>1824</v>
      </c>
      <c r="G903" s="21">
        <v>0</v>
      </c>
      <c r="H903" s="21">
        <v>0</v>
      </c>
      <c r="I903" s="21">
        <v>0</v>
      </c>
      <c r="J903" s="21">
        <v>0</v>
      </c>
      <c r="K903" s="21">
        <v>0</v>
      </c>
      <c r="L903" s="146">
        <v>0</v>
      </c>
      <c r="M903" s="21">
        <v>0</v>
      </c>
      <c r="N903" s="21">
        <v>0</v>
      </c>
      <c r="O903" s="21">
        <v>0</v>
      </c>
      <c r="P903" s="21">
        <v>0</v>
      </c>
      <c r="Q903" s="28">
        <v>0.8</v>
      </c>
      <c r="R903" s="158">
        <v>1</v>
      </c>
      <c r="S903" s="21">
        <v>0</v>
      </c>
      <c r="T903" s="21">
        <v>0</v>
      </c>
      <c r="U903" s="21">
        <v>0</v>
      </c>
      <c r="V903" s="21">
        <v>0</v>
      </c>
      <c r="W903" s="21">
        <v>0</v>
      </c>
      <c r="X903" s="158">
        <v>1</v>
      </c>
      <c r="Y903" s="222">
        <v>161.08000000000001</v>
      </c>
      <c r="Z903" s="222">
        <f t="shared" si="456"/>
        <v>0</v>
      </c>
      <c r="AA903" s="222">
        <f t="shared" si="457"/>
        <v>0</v>
      </c>
      <c r="AB903" s="222">
        <f t="shared" si="458"/>
        <v>0</v>
      </c>
      <c r="AC903" s="222">
        <f t="shared" si="459"/>
        <v>0</v>
      </c>
      <c r="AD903" s="222">
        <f t="shared" si="460"/>
        <v>0</v>
      </c>
      <c r="AE903" s="222">
        <f t="shared" si="461"/>
        <v>0</v>
      </c>
      <c r="AF903" s="222">
        <f t="shared" si="438"/>
        <v>0</v>
      </c>
      <c r="AG903" s="222">
        <f t="shared" si="439"/>
        <v>0</v>
      </c>
      <c r="AH903" s="222">
        <f t="shared" si="440"/>
        <v>0</v>
      </c>
      <c r="AI903" s="222">
        <f t="shared" si="441"/>
        <v>0</v>
      </c>
      <c r="AJ903" s="222">
        <f t="shared" si="442"/>
        <v>128.864</v>
      </c>
      <c r="AK903" s="222">
        <f t="shared" si="443"/>
        <v>161.08000000000001</v>
      </c>
      <c r="AL903" s="5">
        <f t="shared" si="468"/>
        <v>0</v>
      </c>
      <c r="AM903" s="5">
        <f t="shared" si="469"/>
        <v>0</v>
      </c>
      <c r="AN903" s="5">
        <f t="shared" si="470"/>
        <v>0</v>
      </c>
      <c r="AO903" s="5">
        <f t="shared" si="471"/>
        <v>0</v>
      </c>
      <c r="AP903" s="5">
        <f t="shared" si="472"/>
        <v>0</v>
      </c>
      <c r="AQ903" s="221">
        <f t="shared" si="473"/>
        <v>161.08000000000001</v>
      </c>
      <c r="AR903" s="86"/>
    </row>
    <row r="904" spans="1:44" s="22" customFormat="1" ht="24.75" customHeight="1" x14ac:dyDescent="0.25">
      <c r="A904" s="14">
        <v>3421300489</v>
      </c>
      <c r="B904" s="25" t="s">
        <v>1362</v>
      </c>
      <c r="C904" s="14" t="s">
        <v>1363</v>
      </c>
      <c r="D904" s="14"/>
      <c r="E904" s="14" t="s">
        <v>1366</v>
      </c>
      <c r="F904" s="14" t="s">
        <v>1824</v>
      </c>
      <c r="G904" s="21">
        <v>0</v>
      </c>
      <c r="H904" s="21">
        <v>0</v>
      </c>
      <c r="I904" s="21">
        <v>0</v>
      </c>
      <c r="J904" s="21">
        <v>0</v>
      </c>
      <c r="K904" s="21">
        <v>0</v>
      </c>
      <c r="L904" s="146">
        <v>0</v>
      </c>
      <c r="M904" s="21">
        <v>0</v>
      </c>
      <c r="N904" s="21">
        <v>0</v>
      </c>
      <c r="O904" s="21">
        <v>0</v>
      </c>
      <c r="P904" s="21">
        <v>0</v>
      </c>
      <c r="Q904" s="28">
        <v>0.8</v>
      </c>
      <c r="R904" s="158">
        <v>1</v>
      </c>
      <c r="S904" s="21">
        <v>0</v>
      </c>
      <c r="T904" s="21">
        <v>0</v>
      </c>
      <c r="U904" s="21">
        <v>0</v>
      </c>
      <c r="V904" s="21">
        <v>0</v>
      </c>
      <c r="W904" s="21">
        <v>0</v>
      </c>
      <c r="X904" s="158">
        <v>1</v>
      </c>
      <c r="Y904" s="222">
        <v>153.22999999999999</v>
      </c>
      <c r="Z904" s="222">
        <f t="shared" si="456"/>
        <v>0</v>
      </c>
      <c r="AA904" s="222">
        <f t="shared" si="457"/>
        <v>0</v>
      </c>
      <c r="AB904" s="222">
        <f t="shared" si="458"/>
        <v>0</v>
      </c>
      <c r="AC904" s="222">
        <f t="shared" si="459"/>
        <v>0</v>
      </c>
      <c r="AD904" s="222">
        <f t="shared" si="460"/>
        <v>0</v>
      </c>
      <c r="AE904" s="222">
        <f t="shared" si="461"/>
        <v>0</v>
      </c>
      <c r="AF904" s="222">
        <f t="shared" ref="AF904:AF966" si="474">Y904*M904</f>
        <v>0</v>
      </c>
      <c r="AG904" s="222">
        <f t="shared" ref="AG904:AG966" si="475">Y904*N904</f>
        <v>0</v>
      </c>
      <c r="AH904" s="222">
        <f t="shared" ref="AH904:AH966" si="476">Y904*O904</f>
        <v>0</v>
      </c>
      <c r="AI904" s="222">
        <f t="shared" ref="AI904:AI966" si="477">Y904*P904</f>
        <v>0</v>
      </c>
      <c r="AJ904" s="222">
        <f t="shared" ref="AJ904:AJ966" si="478">Y904*Q904</f>
        <v>122.584</v>
      </c>
      <c r="AK904" s="222">
        <f t="shared" ref="AK904:AK966" si="479">Y904*R904</f>
        <v>153.22999999999999</v>
      </c>
      <c r="AL904" s="5">
        <f t="shared" si="468"/>
        <v>0</v>
      </c>
      <c r="AM904" s="5">
        <f t="shared" si="469"/>
        <v>0</v>
      </c>
      <c r="AN904" s="5">
        <f t="shared" si="470"/>
        <v>0</v>
      </c>
      <c r="AO904" s="5">
        <f t="shared" si="471"/>
        <v>0</v>
      </c>
      <c r="AP904" s="5">
        <f t="shared" si="472"/>
        <v>0</v>
      </c>
      <c r="AQ904" s="221">
        <f t="shared" si="473"/>
        <v>153.22999999999999</v>
      </c>
      <c r="AR904" s="86"/>
    </row>
    <row r="905" spans="1:44" s="22" customFormat="1" ht="24.75" customHeight="1" x14ac:dyDescent="0.25">
      <c r="A905" s="14">
        <v>3421300495</v>
      </c>
      <c r="B905" s="25" t="s">
        <v>1362</v>
      </c>
      <c r="C905" s="14" t="s">
        <v>1363</v>
      </c>
      <c r="D905" s="14"/>
      <c r="E905" s="14" t="s">
        <v>1367</v>
      </c>
      <c r="F905" s="14" t="s">
        <v>1824</v>
      </c>
      <c r="G905" s="21">
        <v>0</v>
      </c>
      <c r="H905" s="21">
        <v>0</v>
      </c>
      <c r="I905" s="21">
        <v>0</v>
      </c>
      <c r="J905" s="21">
        <v>0</v>
      </c>
      <c r="K905" s="21">
        <v>0</v>
      </c>
      <c r="L905" s="146">
        <v>0</v>
      </c>
      <c r="M905" s="21">
        <v>0</v>
      </c>
      <c r="N905" s="21">
        <v>0</v>
      </c>
      <c r="O905" s="21">
        <v>0</v>
      </c>
      <c r="P905" s="21">
        <v>0</v>
      </c>
      <c r="Q905" s="28">
        <v>1.5</v>
      </c>
      <c r="R905" s="158">
        <v>2</v>
      </c>
      <c r="S905" s="21">
        <v>0</v>
      </c>
      <c r="T905" s="21">
        <v>0</v>
      </c>
      <c r="U905" s="21">
        <v>0</v>
      </c>
      <c r="V905" s="21">
        <v>0</v>
      </c>
      <c r="W905" s="21">
        <v>0</v>
      </c>
      <c r="X905" s="158">
        <v>1</v>
      </c>
      <c r="Y905" s="222">
        <v>142.50378531073446</v>
      </c>
      <c r="Z905" s="222">
        <f t="shared" si="456"/>
        <v>0</v>
      </c>
      <c r="AA905" s="222">
        <f t="shared" si="457"/>
        <v>0</v>
      </c>
      <c r="AB905" s="222">
        <f t="shared" si="458"/>
        <v>0</v>
      </c>
      <c r="AC905" s="222">
        <f t="shared" si="459"/>
        <v>0</v>
      </c>
      <c r="AD905" s="222">
        <f t="shared" si="460"/>
        <v>0</v>
      </c>
      <c r="AE905" s="222">
        <f t="shared" si="461"/>
        <v>0</v>
      </c>
      <c r="AF905" s="222">
        <f t="shared" si="474"/>
        <v>0</v>
      </c>
      <c r="AG905" s="222">
        <f t="shared" si="475"/>
        <v>0</v>
      </c>
      <c r="AH905" s="222">
        <f t="shared" si="476"/>
        <v>0</v>
      </c>
      <c r="AI905" s="222">
        <f t="shared" si="477"/>
        <v>0</v>
      </c>
      <c r="AJ905" s="222">
        <f t="shared" si="478"/>
        <v>213.7556779661017</v>
      </c>
      <c r="AK905" s="222">
        <f t="shared" si="479"/>
        <v>285.00757062146891</v>
      </c>
      <c r="AL905" s="5">
        <f t="shared" si="468"/>
        <v>0</v>
      </c>
      <c r="AM905" s="5">
        <f t="shared" si="469"/>
        <v>0</v>
      </c>
      <c r="AN905" s="5">
        <f t="shared" si="470"/>
        <v>0</v>
      </c>
      <c r="AO905" s="5">
        <f t="shared" si="471"/>
        <v>0</v>
      </c>
      <c r="AP905" s="5">
        <f t="shared" si="472"/>
        <v>0</v>
      </c>
      <c r="AQ905" s="221">
        <f t="shared" si="473"/>
        <v>142.50378531073446</v>
      </c>
      <c r="AR905" s="86"/>
    </row>
    <row r="906" spans="1:44" s="22" customFormat="1" ht="24.75" customHeight="1" x14ac:dyDescent="0.25">
      <c r="A906" s="14">
        <v>3421300511</v>
      </c>
      <c r="B906" s="25" t="s">
        <v>1362</v>
      </c>
      <c r="C906" s="14" t="s">
        <v>1363</v>
      </c>
      <c r="D906" s="14"/>
      <c r="E906" s="17" t="s">
        <v>2442</v>
      </c>
      <c r="F906" s="14" t="s">
        <v>1824</v>
      </c>
      <c r="G906" s="21">
        <v>0</v>
      </c>
      <c r="H906" s="21">
        <v>0</v>
      </c>
      <c r="I906" s="21">
        <v>0</v>
      </c>
      <c r="J906" s="21">
        <v>0</v>
      </c>
      <c r="K906" s="21">
        <v>0</v>
      </c>
      <c r="L906" s="146">
        <v>0</v>
      </c>
      <c r="M906" s="21">
        <v>0</v>
      </c>
      <c r="N906" s="21">
        <v>0</v>
      </c>
      <c r="O906" s="21">
        <v>0</v>
      </c>
      <c r="P906" s="21">
        <v>0</v>
      </c>
      <c r="Q906" s="28">
        <v>4.5</v>
      </c>
      <c r="R906" s="158">
        <v>5</v>
      </c>
      <c r="S906" s="21">
        <v>0</v>
      </c>
      <c r="T906" s="21">
        <v>0</v>
      </c>
      <c r="U906" s="21">
        <v>0</v>
      </c>
      <c r="V906" s="21">
        <v>0</v>
      </c>
      <c r="W906" s="21">
        <v>0</v>
      </c>
      <c r="X906" s="158">
        <v>2</v>
      </c>
      <c r="Y906" s="222">
        <v>153.19999999999999</v>
      </c>
      <c r="Z906" s="222">
        <f t="shared" si="456"/>
        <v>0</v>
      </c>
      <c r="AA906" s="222">
        <f t="shared" si="457"/>
        <v>0</v>
      </c>
      <c r="AB906" s="222">
        <f t="shared" si="458"/>
        <v>0</v>
      </c>
      <c r="AC906" s="222">
        <f t="shared" si="459"/>
        <v>0</v>
      </c>
      <c r="AD906" s="222">
        <f t="shared" si="460"/>
        <v>0</v>
      </c>
      <c r="AE906" s="222">
        <f t="shared" si="461"/>
        <v>0</v>
      </c>
      <c r="AF906" s="222">
        <f t="shared" si="474"/>
        <v>0</v>
      </c>
      <c r="AG906" s="222">
        <f t="shared" si="475"/>
        <v>0</v>
      </c>
      <c r="AH906" s="222">
        <f t="shared" si="476"/>
        <v>0</v>
      </c>
      <c r="AI906" s="222">
        <f t="shared" si="477"/>
        <v>0</v>
      </c>
      <c r="AJ906" s="222">
        <f t="shared" si="478"/>
        <v>689.4</v>
      </c>
      <c r="AK906" s="222">
        <f t="shared" si="479"/>
        <v>766</v>
      </c>
      <c r="AL906" s="5">
        <f t="shared" si="468"/>
        <v>0</v>
      </c>
      <c r="AM906" s="5">
        <f t="shared" si="469"/>
        <v>0</v>
      </c>
      <c r="AN906" s="5">
        <f t="shared" si="470"/>
        <v>0</v>
      </c>
      <c r="AO906" s="5">
        <f t="shared" si="471"/>
        <v>0</v>
      </c>
      <c r="AP906" s="5">
        <f t="shared" si="472"/>
        <v>0</v>
      </c>
      <c r="AQ906" s="221">
        <f t="shared" si="473"/>
        <v>306.39999999999998</v>
      </c>
      <c r="AR906" s="86"/>
    </row>
    <row r="907" spans="1:44" s="22" customFormat="1" ht="24.75" customHeight="1" x14ac:dyDescent="0.25">
      <c r="A907" s="14">
        <v>3421300659</v>
      </c>
      <c r="B907" s="25" t="s">
        <v>1362</v>
      </c>
      <c r="C907" s="14" t="s">
        <v>2444</v>
      </c>
      <c r="D907" s="17" t="s">
        <v>2445</v>
      </c>
      <c r="E907" s="14" t="s">
        <v>2443</v>
      </c>
      <c r="F907" s="14" t="s">
        <v>1824</v>
      </c>
      <c r="G907" s="21">
        <v>0</v>
      </c>
      <c r="H907" s="21">
        <v>0</v>
      </c>
      <c r="I907" s="21">
        <v>0</v>
      </c>
      <c r="J907" s="21">
        <v>0</v>
      </c>
      <c r="K907" s="21">
        <v>0</v>
      </c>
      <c r="L907" s="146">
        <v>0</v>
      </c>
      <c r="M907" s="21">
        <v>0</v>
      </c>
      <c r="N907" s="21">
        <v>0</v>
      </c>
      <c r="O907" s="21">
        <v>0</v>
      </c>
      <c r="P907" s="21">
        <v>0</v>
      </c>
      <c r="Q907" s="28">
        <v>0.8</v>
      </c>
      <c r="R907" s="158">
        <v>1</v>
      </c>
      <c r="S907" s="21">
        <v>0</v>
      </c>
      <c r="T907" s="21">
        <v>0</v>
      </c>
      <c r="U907" s="21">
        <v>0</v>
      </c>
      <c r="V907" s="21">
        <v>0</v>
      </c>
      <c r="W907" s="21">
        <v>0</v>
      </c>
      <c r="X907" s="158">
        <v>1</v>
      </c>
      <c r="Y907" s="222">
        <v>141.71797752808988</v>
      </c>
      <c r="Z907" s="222">
        <f t="shared" si="456"/>
        <v>0</v>
      </c>
      <c r="AA907" s="222">
        <f t="shared" si="457"/>
        <v>0</v>
      </c>
      <c r="AB907" s="222">
        <f t="shared" si="458"/>
        <v>0</v>
      </c>
      <c r="AC907" s="222">
        <f t="shared" si="459"/>
        <v>0</v>
      </c>
      <c r="AD907" s="222">
        <f t="shared" si="460"/>
        <v>0</v>
      </c>
      <c r="AE907" s="222">
        <f t="shared" si="461"/>
        <v>0</v>
      </c>
      <c r="AF907" s="222">
        <f t="shared" si="474"/>
        <v>0</v>
      </c>
      <c r="AG907" s="222">
        <f t="shared" si="475"/>
        <v>0</v>
      </c>
      <c r="AH907" s="222">
        <f t="shared" si="476"/>
        <v>0</v>
      </c>
      <c r="AI907" s="222">
        <f t="shared" si="477"/>
        <v>0</v>
      </c>
      <c r="AJ907" s="222">
        <f t="shared" si="478"/>
        <v>113.37438202247191</v>
      </c>
      <c r="AK907" s="222">
        <f t="shared" si="479"/>
        <v>141.71797752808988</v>
      </c>
      <c r="AL907" s="5">
        <f t="shared" si="468"/>
        <v>0</v>
      </c>
      <c r="AM907" s="5">
        <f t="shared" si="469"/>
        <v>0</v>
      </c>
      <c r="AN907" s="5">
        <f t="shared" si="470"/>
        <v>0</v>
      </c>
      <c r="AO907" s="5">
        <f t="shared" si="471"/>
        <v>0</v>
      </c>
      <c r="AP907" s="5">
        <f t="shared" si="472"/>
        <v>0</v>
      </c>
      <c r="AQ907" s="221">
        <f t="shared" si="473"/>
        <v>141.71797752808988</v>
      </c>
      <c r="AR907" s="86"/>
    </row>
    <row r="908" spans="1:44" s="22" customFormat="1" ht="24.75" customHeight="1" x14ac:dyDescent="0.25">
      <c r="A908" s="13"/>
      <c r="B908" s="37" t="s">
        <v>1385</v>
      </c>
      <c r="C908" s="13"/>
      <c r="D908" s="13"/>
      <c r="E908" s="13"/>
      <c r="F908" s="13"/>
      <c r="G908" s="21"/>
      <c r="H908" s="21"/>
      <c r="I908" s="21"/>
      <c r="J908" s="21"/>
      <c r="K908" s="21"/>
      <c r="L908" s="146"/>
      <c r="M908" s="21"/>
      <c r="N908" s="21"/>
      <c r="O908" s="21"/>
      <c r="P908" s="21"/>
      <c r="Q908" s="21"/>
      <c r="R908" s="146"/>
      <c r="S908" s="21"/>
      <c r="T908" s="21"/>
      <c r="U908" s="21"/>
      <c r="V908" s="21"/>
      <c r="W908" s="21"/>
      <c r="X908" s="146"/>
      <c r="Y908" s="221"/>
      <c r="Z908" s="222"/>
      <c r="AA908" s="222"/>
      <c r="AB908" s="222"/>
      <c r="AC908" s="222"/>
      <c r="AD908" s="222"/>
      <c r="AE908" s="222"/>
      <c r="AF908" s="222"/>
      <c r="AG908" s="222"/>
      <c r="AH908" s="222"/>
      <c r="AI908" s="222"/>
      <c r="AJ908" s="222"/>
      <c r="AK908" s="222"/>
      <c r="AL908" s="5"/>
      <c r="AM908" s="5"/>
      <c r="AN908" s="5"/>
      <c r="AO908" s="5"/>
      <c r="AP908" s="5"/>
      <c r="AQ908" s="221"/>
      <c r="AR908" s="86"/>
    </row>
    <row r="909" spans="1:44" s="22" customFormat="1" ht="24.75" customHeight="1" x14ac:dyDescent="0.25">
      <c r="A909" s="24">
        <v>3187172434</v>
      </c>
      <c r="B909" s="25" t="s">
        <v>1370</v>
      </c>
      <c r="C909" s="14" t="s">
        <v>1386</v>
      </c>
      <c r="D909" s="14"/>
      <c r="E909" s="14"/>
      <c r="F909" s="14" t="s">
        <v>1824</v>
      </c>
      <c r="G909" s="135">
        <v>0</v>
      </c>
      <c r="H909" s="135">
        <v>0</v>
      </c>
      <c r="I909" s="135">
        <v>0</v>
      </c>
      <c r="J909" s="135">
        <v>0.72</v>
      </c>
      <c r="K909" s="135">
        <v>2.14</v>
      </c>
      <c r="L909" s="146">
        <v>0</v>
      </c>
      <c r="M909" s="27">
        <v>0</v>
      </c>
      <c r="N909" s="27">
        <v>0</v>
      </c>
      <c r="O909" s="27">
        <v>0</v>
      </c>
      <c r="P909" s="27">
        <v>0.72</v>
      </c>
      <c r="Q909" s="27">
        <v>2.2000000000000002</v>
      </c>
      <c r="R909" s="148">
        <v>2.2000000000000002</v>
      </c>
      <c r="S909" s="27">
        <v>0</v>
      </c>
      <c r="T909" s="27">
        <v>0</v>
      </c>
      <c r="U909" s="27">
        <v>0</v>
      </c>
      <c r="V909" s="27">
        <v>0.2</v>
      </c>
      <c r="W909" s="27">
        <v>0.8</v>
      </c>
      <c r="X909" s="27">
        <v>0.8</v>
      </c>
      <c r="Y909" s="222">
        <v>2452.52</v>
      </c>
      <c r="Z909" s="222">
        <f t="shared" si="456"/>
        <v>0</v>
      </c>
      <c r="AA909" s="222">
        <f t="shared" si="457"/>
        <v>0</v>
      </c>
      <c r="AB909" s="222">
        <f t="shared" si="458"/>
        <v>0</v>
      </c>
      <c r="AC909" s="222">
        <f t="shared" si="459"/>
        <v>1765.8144</v>
      </c>
      <c r="AD909" s="222">
        <f t="shared" si="460"/>
        <v>5248.3928000000005</v>
      </c>
      <c r="AE909" s="222">
        <f t="shared" si="461"/>
        <v>0</v>
      </c>
      <c r="AF909" s="222">
        <f t="shared" si="474"/>
        <v>0</v>
      </c>
      <c r="AG909" s="222">
        <f t="shared" si="475"/>
        <v>0</v>
      </c>
      <c r="AH909" s="222">
        <f t="shared" si="476"/>
        <v>0</v>
      </c>
      <c r="AI909" s="222">
        <f t="shared" si="477"/>
        <v>1765.8144</v>
      </c>
      <c r="AJ909" s="222">
        <f t="shared" si="478"/>
        <v>5395.5440000000008</v>
      </c>
      <c r="AK909" s="222">
        <f t="shared" si="479"/>
        <v>5395.5440000000008</v>
      </c>
      <c r="AL909" s="5">
        <f>Y909*S909</f>
        <v>0</v>
      </c>
      <c r="AM909" s="5">
        <f>Y909*T909</f>
        <v>0</v>
      </c>
      <c r="AN909" s="5">
        <f>Y909*U909</f>
        <v>0</v>
      </c>
      <c r="AO909" s="5">
        <f>Y909*V909</f>
        <v>490.50400000000002</v>
      </c>
      <c r="AP909" s="5">
        <f>Y909*W909</f>
        <v>1962.0160000000001</v>
      </c>
      <c r="AQ909" s="221">
        <f>Y909*X909</f>
        <v>1962.0160000000001</v>
      </c>
      <c r="AR909" s="86"/>
    </row>
    <row r="910" spans="1:44" s="22" customFormat="1" ht="24.75" customHeight="1" x14ac:dyDescent="0.25">
      <c r="A910" s="24">
        <v>3187172435</v>
      </c>
      <c r="B910" s="25" t="s">
        <v>1371</v>
      </c>
      <c r="C910" s="14" t="s">
        <v>1387</v>
      </c>
      <c r="D910" s="14"/>
      <c r="E910" s="14"/>
      <c r="F910" s="14" t="s">
        <v>1824</v>
      </c>
      <c r="G910" s="135">
        <v>0</v>
      </c>
      <c r="H910" s="135">
        <v>0</v>
      </c>
      <c r="I910" s="135">
        <v>0</v>
      </c>
      <c r="J910" s="135">
        <v>0.2</v>
      </c>
      <c r="K910" s="135">
        <v>0.52</v>
      </c>
      <c r="L910" s="146">
        <v>0</v>
      </c>
      <c r="M910" s="27">
        <v>0</v>
      </c>
      <c r="N910" s="27">
        <v>0</v>
      </c>
      <c r="O910" s="27">
        <v>0</v>
      </c>
      <c r="P910" s="27">
        <v>0.2</v>
      </c>
      <c r="Q910" s="27">
        <v>0.52</v>
      </c>
      <c r="R910" s="148">
        <v>0.52</v>
      </c>
      <c r="S910" s="27">
        <v>0</v>
      </c>
      <c r="T910" s="27">
        <v>0</v>
      </c>
      <c r="U910" s="27">
        <v>0</v>
      </c>
      <c r="V910" s="27">
        <v>0.2</v>
      </c>
      <c r="W910" s="27">
        <v>0.5</v>
      </c>
      <c r="X910" s="27">
        <v>0.5</v>
      </c>
      <c r="Y910" s="222">
        <v>640.79999999999995</v>
      </c>
      <c r="Z910" s="222">
        <f t="shared" si="456"/>
        <v>0</v>
      </c>
      <c r="AA910" s="222">
        <f t="shared" si="457"/>
        <v>0</v>
      </c>
      <c r="AB910" s="222">
        <f t="shared" si="458"/>
        <v>0</v>
      </c>
      <c r="AC910" s="222">
        <f t="shared" si="459"/>
        <v>128.16</v>
      </c>
      <c r="AD910" s="222">
        <f t="shared" si="460"/>
        <v>333.21600000000001</v>
      </c>
      <c r="AE910" s="222">
        <f t="shared" si="461"/>
        <v>0</v>
      </c>
      <c r="AF910" s="222">
        <f t="shared" si="474"/>
        <v>0</v>
      </c>
      <c r="AG910" s="222">
        <f t="shared" si="475"/>
        <v>0</v>
      </c>
      <c r="AH910" s="222">
        <f t="shared" si="476"/>
        <v>0</v>
      </c>
      <c r="AI910" s="222">
        <f t="shared" si="477"/>
        <v>128.16</v>
      </c>
      <c r="AJ910" s="222">
        <f t="shared" si="478"/>
        <v>333.21600000000001</v>
      </c>
      <c r="AK910" s="222">
        <f t="shared" si="479"/>
        <v>333.21600000000001</v>
      </c>
      <c r="AL910" s="5">
        <f>Y910*S910</f>
        <v>0</v>
      </c>
      <c r="AM910" s="5">
        <f>Y910*T910</f>
        <v>0</v>
      </c>
      <c r="AN910" s="5">
        <f>Y910*U910</f>
        <v>0</v>
      </c>
      <c r="AO910" s="5">
        <f>Y910*V910</f>
        <v>128.16</v>
      </c>
      <c r="AP910" s="5">
        <f>Y910*W910</f>
        <v>320.39999999999998</v>
      </c>
      <c r="AQ910" s="221">
        <f>Y910*X910</f>
        <v>320.39999999999998</v>
      </c>
      <c r="AR910" s="86"/>
    </row>
    <row r="911" spans="1:44" s="22" customFormat="1" ht="24.75" customHeight="1" x14ac:dyDescent="0.25">
      <c r="A911" s="24">
        <v>3187170467</v>
      </c>
      <c r="B911" s="25" t="s">
        <v>1307</v>
      </c>
      <c r="C911" s="14" t="s">
        <v>1388</v>
      </c>
      <c r="D911" s="14"/>
      <c r="E911" s="14"/>
      <c r="F911" s="14" t="s">
        <v>1824</v>
      </c>
      <c r="G911" s="27">
        <v>0</v>
      </c>
      <c r="H911" s="27">
        <v>0</v>
      </c>
      <c r="I911" s="27">
        <v>0</v>
      </c>
      <c r="J911" s="27">
        <v>0.05</v>
      </c>
      <c r="K911" s="27">
        <v>0.08</v>
      </c>
      <c r="L911" s="146">
        <v>0</v>
      </c>
      <c r="M911" s="27">
        <v>0</v>
      </c>
      <c r="N911" s="27">
        <v>0</v>
      </c>
      <c r="O911" s="27">
        <v>0</v>
      </c>
      <c r="P911" s="27">
        <v>0.05</v>
      </c>
      <c r="Q911" s="27">
        <v>0.08</v>
      </c>
      <c r="R911" s="148">
        <v>0.09</v>
      </c>
      <c r="S911" s="27">
        <v>0</v>
      </c>
      <c r="T911" s="27">
        <v>0</v>
      </c>
      <c r="U911" s="27">
        <v>0</v>
      </c>
      <c r="V911" s="27">
        <v>0.05</v>
      </c>
      <c r="W911" s="27">
        <v>0.08</v>
      </c>
      <c r="X911" s="27">
        <v>0.08</v>
      </c>
      <c r="Y911" s="222">
        <v>850</v>
      </c>
      <c r="Z911" s="222">
        <f t="shared" si="456"/>
        <v>0</v>
      </c>
      <c r="AA911" s="222">
        <f t="shared" si="457"/>
        <v>0</v>
      </c>
      <c r="AB911" s="222">
        <f t="shared" si="458"/>
        <v>0</v>
      </c>
      <c r="AC911" s="222">
        <f t="shared" si="459"/>
        <v>42.5</v>
      </c>
      <c r="AD911" s="222">
        <f t="shared" si="460"/>
        <v>68</v>
      </c>
      <c r="AE911" s="222">
        <f t="shared" si="461"/>
        <v>0</v>
      </c>
      <c r="AF911" s="222">
        <f t="shared" si="474"/>
        <v>0</v>
      </c>
      <c r="AG911" s="222">
        <f t="shared" si="475"/>
        <v>0</v>
      </c>
      <c r="AH911" s="222">
        <f t="shared" si="476"/>
        <v>0</v>
      </c>
      <c r="AI911" s="222">
        <f t="shared" si="477"/>
        <v>42.5</v>
      </c>
      <c r="AJ911" s="222">
        <f t="shared" si="478"/>
        <v>68</v>
      </c>
      <c r="AK911" s="222">
        <f t="shared" si="479"/>
        <v>76.5</v>
      </c>
      <c r="AL911" s="5">
        <f>Y911*S911</f>
        <v>0</v>
      </c>
      <c r="AM911" s="5">
        <f>Y911*T911</f>
        <v>0</v>
      </c>
      <c r="AN911" s="5">
        <f>Y911*U911</f>
        <v>0</v>
      </c>
      <c r="AO911" s="5">
        <f>Y911*V911</f>
        <v>42.5</v>
      </c>
      <c r="AP911" s="5">
        <f>Y911*W911</f>
        <v>68</v>
      </c>
      <c r="AQ911" s="221">
        <f>Y911*X911</f>
        <v>68</v>
      </c>
      <c r="AR911" s="86"/>
    </row>
    <row r="912" spans="1:44" s="34" customFormat="1" ht="24.75" customHeight="1" x14ac:dyDescent="0.25">
      <c r="A912" s="24">
        <v>3187170377</v>
      </c>
      <c r="B912" s="32" t="s">
        <v>1380</v>
      </c>
      <c r="C912" s="33" t="s">
        <v>615</v>
      </c>
      <c r="D912" s="14"/>
      <c r="E912" s="14"/>
      <c r="F912" s="14" t="s">
        <v>1824</v>
      </c>
      <c r="G912" s="135">
        <v>0</v>
      </c>
      <c r="H912" s="135">
        <v>0</v>
      </c>
      <c r="I912" s="135">
        <v>0</v>
      </c>
      <c r="J912" s="135">
        <v>4.0000000000000001E-3</v>
      </c>
      <c r="K912" s="135">
        <v>1.4999999999999999E-2</v>
      </c>
      <c r="L912" s="146">
        <v>0</v>
      </c>
      <c r="M912" s="27">
        <v>0</v>
      </c>
      <c r="N912" s="27">
        <v>0</v>
      </c>
      <c r="O912" s="27">
        <v>0</v>
      </c>
      <c r="P912" s="28">
        <v>4.0000000000000001E-3</v>
      </c>
      <c r="Q912" s="28">
        <v>0.01</v>
      </c>
      <c r="R912" s="158">
        <v>0.02</v>
      </c>
      <c r="S912" s="27">
        <v>0</v>
      </c>
      <c r="T912" s="27">
        <v>0</v>
      </c>
      <c r="U912" s="27">
        <v>0</v>
      </c>
      <c r="V912" s="28">
        <v>4.0000000000000001E-3</v>
      </c>
      <c r="W912" s="28">
        <v>0.01</v>
      </c>
      <c r="X912" s="28">
        <v>0.01</v>
      </c>
      <c r="Y912" s="222">
        <v>1683.86</v>
      </c>
      <c r="Z912" s="222">
        <f t="shared" si="456"/>
        <v>0</v>
      </c>
      <c r="AA912" s="222">
        <f t="shared" si="457"/>
        <v>0</v>
      </c>
      <c r="AB912" s="222">
        <f t="shared" si="458"/>
        <v>0</v>
      </c>
      <c r="AC912" s="222">
        <f t="shared" si="459"/>
        <v>6.7354399999999996</v>
      </c>
      <c r="AD912" s="222">
        <f t="shared" si="460"/>
        <v>25.257899999999996</v>
      </c>
      <c r="AE912" s="222">
        <f t="shared" si="461"/>
        <v>0</v>
      </c>
      <c r="AF912" s="222">
        <f t="shared" si="474"/>
        <v>0</v>
      </c>
      <c r="AG912" s="222">
        <f t="shared" si="475"/>
        <v>0</v>
      </c>
      <c r="AH912" s="222">
        <f t="shared" si="476"/>
        <v>0</v>
      </c>
      <c r="AI912" s="222">
        <f t="shared" si="477"/>
        <v>6.7354399999999996</v>
      </c>
      <c r="AJ912" s="222">
        <f t="shared" si="478"/>
        <v>16.8386</v>
      </c>
      <c r="AK912" s="222">
        <f t="shared" si="479"/>
        <v>33.677199999999999</v>
      </c>
      <c r="AL912" s="5">
        <f>Y912*S912</f>
        <v>0</v>
      </c>
      <c r="AM912" s="5">
        <f>Y912*T912</f>
        <v>0</v>
      </c>
      <c r="AN912" s="5">
        <f>Y912*U912</f>
        <v>0</v>
      </c>
      <c r="AO912" s="5">
        <f>Y912*V912</f>
        <v>6.7354399999999996</v>
      </c>
      <c r="AP912" s="5">
        <f>Y912*W912</f>
        <v>16.8386</v>
      </c>
      <c r="AQ912" s="221">
        <f>Y912*X912</f>
        <v>16.8386</v>
      </c>
      <c r="AR912" s="169"/>
    </row>
    <row r="913" spans="1:44" s="22" customFormat="1" ht="24" customHeight="1" x14ac:dyDescent="0.25">
      <c r="A913" s="24">
        <v>3187170199</v>
      </c>
      <c r="B913" s="25" t="s">
        <v>1382</v>
      </c>
      <c r="C913" s="14" t="s">
        <v>1383</v>
      </c>
      <c r="D913" s="14"/>
      <c r="E913" s="14"/>
      <c r="F913" s="14" t="s">
        <v>1824</v>
      </c>
      <c r="G913" s="135">
        <v>0</v>
      </c>
      <c r="H913" s="135">
        <v>0</v>
      </c>
      <c r="I913" s="135">
        <v>0</v>
      </c>
      <c r="J913" s="135">
        <v>0.48</v>
      </c>
      <c r="K913" s="135">
        <v>1.6</v>
      </c>
      <c r="L913" s="146">
        <v>0</v>
      </c>
      <c r="M913" s="27">
        <v>0</v>
      </c>
      <c r="N913" s="27">
        <v>0</v>
      </c>
      <c r="O913" s="27">
        <v>0</v>
      </c>
      <c r="P913" s="27">
        <v>0.48</v>
      </c>
      <c r="Q913" s="27">
        <v>1.2</v>
      </c>
      <c r="R913" s="148">
        <v>1.6</v>
      </c>
      <c r="S913" s="27">
        <v>0</v>
      </c>
      <c r="T913" s="27">
        <v>0</v>
      </c>
      <c r="U913" s="27">
        <v>0</v>
      </c>
      <c r="V913" s="27">
        <v>0.48</v>
      </c>
      <c r="W913" s="27">
        <v>0.8</v>
      </c>
      <c r="X913" s="27">
        <v>0.8</v>
      </c>
      <c r="Y913" s="222">
        <v>900</v>
      </c>
      <c r="Z913" s="222">
        <f t="shared" si="456"/>
        <v>0</v>
      </c>
      <c r="AA913" s="222">
        <f t="shared" si="457"/>
        <v>0</v>
      </c>
      <c r="AB913" s="222">
        <f t="shared" si="458"/>
        <v>0</v>
      </c>
      <c r="AC913" s="222">
        <f t="shared" si="459"/>
        <v>432</v>
      </c>
      <c r="AD913" s="222">
        <f t="shared" si="460"/>
        <v>1440</v>
      </c>
      <c r="AE913" s="222">
        <f t="shared" si="461"/>
        <v>0</v>
      </c>
      <c r="AF913" s="222">
        <f t="shared" si="474"/>
        <v>0</v>
      </c>
      <c r="AG913" s="222">
        <f t="shared" si="475"/>
        <v>0</v>
      </c>
      <c r="AH913" s="222">
        <f t="shared" si="476"/>
        <v>0</v>
      </c>
      <c r="AI913" s="222">
        <f t="shared" si="477"/>
        <v>432</v>
      </c>
      <c r="AJ913" s="222">
        <f t="shared" si="478"/>
        <v>1080</v>
      </c>
      <c r="AK913" s="222">
        <f t="shared" si="479"/>
        <v>1440</v>
      </c>
      <c r="AL913" s="5">
        <f>Y913*S913</f>
        <v>0</v>
      </c>
      <c r="AM913" s="5">
        <f>Y913*T913</f>
        <v>0</v>
      </c>
      <c r="AN913" s="5">
        <f>Y913*U913</f>
        <v>0</v>
      </c>
      <c r="AO913" s="5">
        <f>Y913*V913</f>
        <v>432</v>
      </c>
      <c r="AP913" s="5">
        <f>Y913*W913</f>
        <v>720</v>
      </c>
      <c r="AQ913" s="221">
        <f>Y913*X913</f>
        <v>720</v>
      </c>
      <c r="AR913" s="86"/>
    </row>
    <row r="914" spans="1:44" s="22" customFormat="1" ht="22.5" customHeight="1" x14ac:dyDescent="0.25">
      <c r="A914" s="24"/>
      <c r="B914" s="268" t="s">
        <v>1379</v>
      </c>
      <c r="C914" s="265" t="s">
        <v>623</v>
      </c>
      <c r="D914" s="14"/>
      <c r="E914" s="14"/>
      <c r="F914" s="14" t="s">
        <v>1824</v>
      </c>
      <c r="G914" s="135">
        <v>0</v>
      </c>
      <c r="H914" s="135">
        <v>0</v>
      </c>
      <c r="I914" s="135">
        <v>0</v>
      </c>
      <c r="J914" s="135">
        <v>0.05</v>
      </c>
      <c r="K914" s="135">
        <v>0.09</v>
      </c>
      <c r="L914" s="146">
        <v>0</v>
      </c>
      <c r="M914" s="27">
        <v>0</v>
      </c>
      <c r="N914" s="27">
        <v>0</v>
      </c>
      <c r="O914" s="27">
        <v>0</v>
      </c>
      <c r="P914" s="27">
        <v>0</v>
      </c>
      <c r="Q914" s="27">
        <v>0</v>
      </c>
      <c r="R914" s="27">
        <v>0</v>
      </c>
      <c r="S914" s="27">
        <v>0</v>
      </c>
      <c r="T914" s="27">
        <v>0</v>
      </c>
      <c r="U914" s="27">
        <v>0</v>
      </c>
      <c r="V914" s="27">
        <v>0</v>
      </c>
      <c r="W914" s="27">
        <v>0</v>
      </c>
      <c r="X914" s="27">
        <v>0</v>
      </c>
      <c r="Y914" s="222">
        <v>1201.2</v>
      </c>
      <c r="Z914" s="222">
        <f t="shared" si="456"/>
        <v>0</v>
      </c>
      <c r="AA914" s="222">
        <f t="shared" si="457"/>
        <v>0</v>
      </c>
      <c r="AB914" s="222">
        <f t="shared" si="458"/>
        <v>0</v>
      </c>
      <c r="AC914" s="222">
        <f t="shared" si="459"/>
        <v>60.06</v>
      </c>
      <c r="AD914" s="222">
        <f t="shared" si="460"/>
        <v>108.108</v>
      </c>
      <c r="AE914" s="222">
        <f t="shared" si="461"/>
        <v>0</v>
      </c>
      <c r="AF914" s="222">
        <f t="shared" si="474"/>
        <v>0</v>
      </c>
      <c r="AG914" s="222">
        <f t="shared" si="475"/>
        <v>0</v>
      </c>
      <c r="AH914" s="222">
        <f t="shared" si="476"/>
        <v>0</v>
      </c>
      <c r="AI914" s="222">
        <f t="shared" si="477"/>
        <v>0</v>
      </c>
      <c r="AJ914" s="222">
        <f t="shared" si="478"/>
        <v>0</v>
      </c>
      <c r="AK914" s="222">
        <f t="shared" si="479"/>
        <v>0</v>
      </c>
      <c r="AL914" s="5">
        <f t="shared" ref="AL914:AL924" si="480">Y914*S914</f>
        <v>0</v>
      </c>
      <c r="AM914" s="5">
        <f t="shared" ref="AM914:AM924" si="481">Y914*T914</f>
        <v>0</v>
      </c>
      <c r="AN914" s="5">
        <f t="shared" ref="AN914:AN924" si="482">Y914*U914</f>
        <v>0</v>
      </c>
      <c r="AO914" s="5">
        <f t="shared" ref="AO914:AO924" si="483">Y914*V914</f>
        <v>0</v>
      </c>
      <c r="AP914" s="5">
        <f t="shared" ref="AP914:AP924" si="484">Y914*W914</f>
        <v>0</v>
      </c>
      <c r="AQ914" s="221">
        <f t="shared" ref="AQ914:AQ924" si="485">Y914*X914</f>
        <v>0</v>
      </c>
      <c r="AR914" s="86"/>
    </row>
    <row r="915" spans="1:44" s="22" customFormat="1" ht="24.75" customHeight="1" x14ac:dyDescent="0.25">
      <c r="A915" s="24"/>
      <c r="B915" s="268" t="s">
        <v>1202</v>
      </c>
      <c r="C915" s="265" t="s">
        <v>610</v>
      </c>
      <c r="D915" s="14"/>
      <c r="E915" s="14"/>
      <c r="F915" s="14" t="s">
        <v>1824</v>
      </c>
      <c r="G915" s="135">
        <v>0</v>
      </c>
      <c r="H915" s="135">
        <v>0</v>
      </c>
      <c r="I915" s="135">
        <v>0</v>
      </c>
      <c r="J915" s="135">
        <v>6.0000000000000001E-3</v>
      </c>
      <c r="K915" s="135">
        <v>0.02</v>
      </c>
      <c r="L915" s="146">
        <v>0</v>
      </c>
      <c r="M915" s="27">
        <v>0</v>
      </c>
      <c r="N915" s="27">
        <v>0</v>
      </c>
      <c r="O915" s="27">
        <v>0</v>
      </c>
      <c r="P915" s="27">
        <v>0</v>
      </c>
      <c r="Q915" s="27">
        <v>0</v>
      </c>
      <c r="R915" s="27">
        <v>0</v>
      </c>
      <c r="S915" s="27">
        <v>0</v>
      </c>
      <c r="T915" s="27">
        <v>0</v>
      </c>
      <c r="U915" s="27">
        <v>0</v>
      </c>
      <c r="V915" s="27">
        <v>0</v>
      </c>
      <c r="W915" s="27">
        <v>0</v>
      </c>
      <c r="X915" s="27">
        <v>0</v>
      </c>
      <c r="Y915" s="222">
        <v>31.46</v>
      </c>
      <c r="Z915" s="222">
        <f t="shared" si="456"/>
        <v>0</v>
      </c>
      <c r="AA915" s="222">
        <f t="shared" si="457"/>
        <v>0</v>
      </c>
      <c r="AB915" s="222">
        <f t="shared" si="458"/>
        <v>0</v>
      </c>
      <c r="AC915" s="222">
        <f t="shared" si="459"/>
        <v>0.18876000000000001</v>
      </c>
      <c r="AD915" s="222">
        <f t="shared" si="460"/>
        <v>0.62919999999999998</v>
      </c>
      <c r="AE915" s="222">
        <f t="shared" si="461"/>
        <v>0</v>
      </c>
      <c r="AF915" s="222">
        <f t="shared" si="474"/>
        <v>0</v>
      </c>
      <c r="AG915" s="222">
        <f t="shared" si="475"/>
        <v>0</v>
      </c>
      <c r="AH915" s="222">
        <f t="shared" si="476"/>
        <v>0</v>
      </c>
      <c r="AI915" s="222">
        <f t="shared" si="477"/>
        <v>0</v>
      </c>
      <c r="AJ915" s="222">
        <f t="shared" si="478"/>
        <v>0</v>
      </c>
      <c r="AK915" s="222">
        <f t="shared" si="479"/>
        <v>0</v>
      </c>
      <c r="AL915" s="5">
        <f t="shared" si="480"/>
        <v>0</v>
      </c>
      <c r="AM915" s="5">
        <f t="shared" si="481"/>
        <v>0</v>
      </c>
      <c r="AN915" s="5">
        <f t="shared" si="482"/>
        <v>0</v>
      </c>
      <c r="AO915" s="5">
        <f t="shared" si="483"/>
        <v>0</v>
      </c>
      <c r="AP915" s="5">
        <f t="shared" si="484"/>
        <v>0</v>
      </c>
      <c r="AQ915" s="221">
        <f t="shared" si="485"/>
        <v>0</v>
      </c>
      <c r="AR915" s="86"/>
    </row>
    <row r="916" spans="1:44" s="22" customFormat="1" ht="24.75" customHeight="1" x14ac:dyDescent="0.25">
      <c r="A916" s="24"/>
      <c r="B916" s="268" t="s">
        <v>1202</v>
      </c>
      <c r="C916" s="265" t="s">
        <v>611</v>
      </c>
      <c r="D916" s="14"/>
      <c r="E916" s="14"/>
      <c r="F916" s="14" t="s">
        <v>1824</v>
      </c>
      <c r="G916" s="135">
        <v>0</v>
      </c>
      <c r="H916" s="135">
        <v>0</v>
      </c>
      <c r="I916" s="135">
        <v>0</v>
      </c>
      <c r="J916" s="135">
        <v>6.0000000000000001E-3</v>
      </c>
      <c r="K916" s="135">
        <v>0.02</v>
      </c>
      <c r="L916" s="146">
        <v>0</v>
      </c>
      <c r="M916" s="27">
        <v>0</v>
      </c>
      <c r="N916" s="27">
        <v>0</v>
      </c>
      <c r="O916" s="27">
        <v>0</v>
      </c>
      <c r="P916" s="27">
        <v>0</v>
      </c>
      <c r="Q916" s="27">
        <v>0</v>
      </c>
      <c r="R916" s="27">
        <v>0</v>
      </c>
      <c r="S916" s="27">
        <v>0</v>
      </c>
      <c r="T916" s="27">
        <v>0</v>
      </c>
      <c r="U916" s="27">
        <v>0</v>
      </c>
      <c r="V916" s="27">
        <v>0</v>
      </c>
      <c r="W916" s="27">
        <v>0</v>
      </c>
      <c r="X916" s="27">
        <v>0</v>
      </c>
      <c r="Y916" s="222">
        <v>31.46</v>
      </c>
      <c r="Z916" s="222">
        <f t="shared" si="456"/>
        <v>0</v>
      </c>
      <c r="AA916" s="222">
        <f t="shared" si="457"/>
        <v>0</v>
      </c>
      <c r="AB916" s="222">
        <f t="shared" si="458"/>
        <v>0</v>
      </c>
      <c r="AC916" s="222">
        <f t="shared" si="459"/>
        <v>0.18876000000000001</v>
      </c>
      <c r="AD916" s="222">
        <f t="shared" si="460"/>
        <v>0.62919999999999998</v>
      </c>
      <c r="AE916" s="222">
        <f t="shared" si="461"/>
        <v>0</v>
      </c>
      <c r="AF916" s="222">
        <f t="shared" si="474"/>
        <v>0</v>
      </c>
      <c r="AG916" s="222">
        <f t="shared" si="475"/>
        <v>0</v>
      </c>
      <c r="AH916" s="222">
        <f t="shared" si="476"/>
        <v>0</v>
      </c>
      <c r="AI916" s="222">
        <f t="shared" si="477"/>
        <v>0</v>
      </c>
      <c r="AJ916" s="222">
        <f t="shared" si="478"/>
        <v>0</v>
      </c>
      <c r="AK916" s="222">
        <f t="shared" si="479"/>
        <v>0</v>
      </c>
      <c r="AL916" s="5">
        <f t="shared" si="480"/>
        <v>0</v>
      </c>
      <c r="AM916" s="5">
        <f t="shared" si="481"/>
        <v>0</v>
      </c>
      <c r="AN916" s="5">
        <f t="shared" si="482"/>
        <v>0</v>
      </c>
      <c r="AO916" s="5">
        <f t="shared" si="483"/>
        <v>0</v>
      </c>
      <c r="AP916" s="5">
        <f t="shared" si="484"/>
        <v>0</v>
      </c>
      <c r="AQ916" s="221">
        <f t="shared" si="485"/>
        <v>0</v>
      </c>
      <c r="AR916" s="86"/>
    </row>
    <row r="917" spans="1:44" s="22" customFormat="1" ht="24.75" customHeight="1" x14ac:dyDescent="0.25">
      <c r="A917" s="24"/>
      <c r="B917" s="268" t="s">
        <v>1432</v>
      </c>
      <c r="C917" s="265" t="s">
        <v>612</v>
      </c>
      <c r="D917" s="14"/>
      <c r="E917" s="14"/>
      <c r="F917" s="14" t="s">
        <v>1824</v>
      </c>
      <c r="G917" s="135">
        <v>0</v>
      </c>
      <c r="H917" s="135">
        <v>0</v>
      </c>
      <c r="I917" s="135">
        <v>0</v>
      </c>
      <c r="J917" s="135">
        <v>0.1</v>
      </c>
      <c r="K917" s="135">
        <v>0.32</v>
      </c>
      <c r="L917" s="146">
        <v>0</v>
      </c>
      <c r="M917" s="27">
        <v>0</v>
      </c>
      <c r="N917" s="27">
        <v>0</v>
      </c>
      <c r="O917" s="27">
        <v>0</v>
      </c>
      <c r="P917" s="27">
        <v>0</v>
      </c>
      <c r="Q917" s="27">
        <v>0</v>
      </c>
      <c r="R917" s="27">
        <v>0</v>
      </c>
      <c r="S917" s="27">
        <v>0</v>
      </c>
      <c r="T917" s="27">
        <v>0</v>
      </c>
      <c r="U917" s="27">
        <v>0</v>
      </c>
      <c r="V917" s="27">
        <v>0</v>
      </c>
      <c r="W917" s="27">
        <v>0</v>
      </c>
      <c r="X917" s="27">
        <v>0</v>
      </c>
      <c r="Y917" s="222">
        <v>464</v>
      </c>
      <c r="Z917" s="222">
        <f t="shared" si="456"/>
        <v>0</v>
      </c>
      <c r="AA917" s="222">
        <f t="shared" si="457"/>
        <v>0</v>
      </c>
      <c r="AB917" s="222">
        <f t="shared" si="458"/>
        <v>0</v>
      </c>
      <c r="AC917" s="222">
        <f t="shared" si="459"/>
        <v>46.400000000000006</v>
      </c>
      <c r="AD917" s="222">
        <f t="shared" si="460"/>
        <v>148.47999999999999</v>
      </c>
      <c r="AE917" s="222">
        <f t="shared" si="461"/>
        <v>0</v>
      </c>
      <c r="AF917" s="222">
        <f t="shared" si="474"/>
        <v>0</v>
      </c>
      <c r="AG917" s="222">
        <f t="shared" si="475"/>
        <v>0</v>
      </c>
      <c r="AH917" s="222">
        <f t="shared" si="476"/>
        <v>0</v>
      </c>
      <c r="AI917" s="222">
        <f t="shared" si="477"/>
        <v>0</v>
      </c>
      <c r="AJ917" s="222">
        <f t="shared" si="478"/>
        <v>0</v>
      </c>
      <c r="AK917" s="222">
        <f t="shared" si="479"/>
        <v>0</v>
      </c>
      <c r="AL917" s="5">
        <f t="shared" si="480"/>
        <v>0</v>
      </c>
      <c r="AM917" s="5">
        <f t="shared" si="481"/>
        <v>0</v>
      </c>
      <c r="AN917" s="5">
        <f t="shared" si="482"/>
        <v>0</v>
      </c>
      <c r="AO917" s="5">
        <f t="shared" si="483"/>
        <v>0</v>
      </c>
      <c r="AP917" s="5">
        <f t="shared" si="484"/>
        <v>0</v>
      </c>
      <c r="AQ917" s="221">
        <f t="shared" si="485"/>
        <v>0</v>
      </c>
      <c r="AR917" s="86"/>
    </row>
    <row r="918" spans="1:44" s="22" customFormat="1" ht="24.75" customHeight="1" x14ac:dyDescent="0.25">
      <c r="A918" s="24"/>
      <c r="B918" s="268" t="s">
        <v>466</v>
      </c>
      <c r="C918" s="265" t="s">
        <v>469</v>
      </c>
      <c r="D918" s="14"/>
      <c r="E918" s="14"/>
      <c r="F918" s="14" t="s">
        <v>1824</v>
      </c>
      <c r="G918" s="135">
        <v>0</v>
      </c>
      <c r="H918" s="135">
        <v>0</v>
      </c>
      <c r="I918" s="135">
        <v>0</v>
      </c>
      <c r="J918" s="135">
        <v>4.0000000000000001E-3</v>
      </c>
      <c r="K918" s="135">
        <v>0.01</v>
      </c>
      <c r="L918" s="146">
        <v>0</v>
      </c>
      <c r="M918" s="27">
        <v>0</v>
      </c>
      <c r="N918" s="27">
        <v>0</v>
      </c>
      <c r="O918" s="27">
        <v>0</v>
      </c>
      <c r="P918" s="27">
        <v>0</v>
      </c>
      <c r="Q918" s="27">
        <v>0</v>
      </c>
      <c r="R918" s="27">
        <v>0</v>
      </c>
      <c r="S918" s="27">
        <v>0</v>
      </c>
      <c r="T918" s="27">
        <v>0</v>
      </c>
      <c r="U918" s="27">
        <v>0</v>
      </c>
      <c r="V918" s="27">
        <v>0</v>
      </c>
      <c r="W918" s="27">
        <v>0</v>
      </c>
      <c r="X918" s="27">
        <v>0</v>
      </c>
      <c r="Y918" s="222">
        <v>3090.47</v>
      </c>
      <c r="Z918" s="222">
        <f t="shared" si="456"/>
        <v>0</v>
      </c>
      <c r="AA918" s="222">
        <f t="shared" si="457"/>
        <v>0</v>
      </c>
      <c r="AB918" s="222">
        <f t="shared" si="458"/>
        <v>0</v>
      </c>
      <c r="AC918" s="222">
        <f t="shared" si="459"/>
        <v>12.361879999999999</v>
      </c>
      <c r="AD918" s="222">
        <f t="shared" si="460"/>
        <v>30.904699999999998</v>
      </c>
      <c r="AE918" s="222">
        <f t="shared" si="461"/>
        <v>0</v>
      </c>
      <c r="AF918" s="222">
        <f t="shared" si="474"/>
        <v>0</v>
      </c>
      <c r="AG918" s="222">
        <f t="shared" si="475"/>
        <v>0</v>
      </c>
      <c r="AH918" s="222">
        <f t="shared" si="476"/>
        <v>0</v>
      </c>
      <c r="AI918" s="222">
        <f t="shared" si="477"/>
        <v>0</v>
      </c>
      <c r="AJ918" s="222">
        <f t="shared" si="478"/>
        <v>0</v>
      </c>
      <c r="AK918" s="222">
        <f t="shared" si="479"/>
        <v>0</v>
      </c>
      <c r="AL918" s="5">
        <f t="shared" si="480"/>
        <v>0</v>
      </c>
      <c r="AM918" s="5">
        <f t="shared" si="481"/>
        <v>0</v>
      </c>
      <c r="AN918" s="5">
        <f t="shared" si="482"/>
        <v>0</v>
      </c>
      <c r="AO918" s="5">
        <f t="shared" si="483"/>
        <v>0</v>
      </c>
      <c r="AP918" s="5">
        <f t="shared" si="484"/>
        <v>0</v>
      </c>
      <c r="AQ918" s="221">
        <f t="shared" si="485"/>
        <v>0</v>
      </c>
      <c r="AR918" s="86"/>
    </row>
    <row r="919" spans="1:44" s="22" customFormat="1" ht="24.75" customHeight="1" x14ac:dyDescent="0.25">
      <c r="A919" s="24"/>
      <c r="B919" s="268" t="s">
        <v>467</v>
      </c>
      <c r="C919" s="265" t="s">
        <v>470</v>
      </c>
      <c r="D919" s="14"/>
      <c r="E919" s="14"/>
      <c r="F919" s="14" t="s">
        <v>1824</v>
      </c>
      <c r="G919" s="135">
        <v>0</v>
      </c>
      <c r="H919" s="135">
        <v>0</v>
      </c>
      <c r="I919" s="135">
        <v>0</v>
      </c>
      <c r="J919" s="135">
        <v>4.0000000000000001E-3</v>
      </c>
      <c r="K919" s="135">
        <v>0.01</v>
      </c>
      <c r="L919" s="146">
        <v>0</v>
      </c>
      <c r="M919" s="27">
        <v>0</v>
      </c>
      <c r="N919" s="27">
        <v>0</v>
      </c>
      <c r="O919" s="27">
        <v>0</v>
      </c>
      <c r="P919" s="27">
        <v>0</v>
      </c>
      <c r="Q919" s="27">
        <v>0</v>
      </c>
      <c r="R919" s="27">
        <v>0</v>
      </c>
      <c r="S919" s="27">
        <v>0</v>
      </c>
      <c r="T919" s="27">
        <v>0</v>
      </c>
      <c r="U919" s="27">
        <v>0</v>
      </c>
      <c r="V919" s="27">
        <v>0</v>
      </c>
      <c r="W919" s="27">
        <v>0</v>
      </c>
      <c r="X919" s="27">
        <v>0</v>
      </c>
      <c r="Y919" s="222">
        <v>3090.47</v>
      </c>
      <c r="Z919" s="222">
        <f t="shared" si="456"/>
        <v>0</v>
      </c>
      <c r="AA919" s="222">
        <f t="shared" si="457"/>
        <v>0</v>
      </c>
      <c r="AB919" s="222">
        <f t="shared" si="458"/>
        <v>0</v>
      </c>
      <c r="AC919" s="222">
        <f t="shared" si="459"/>
        <v>12.361879999999999</v>
      </c>
      <c r="AD919" s="222">
        <f t="shared" si="460"/>
        <v>30.904699999999998</v>
      </c>
      <c r="AE919" s="222">
        <f t="shared" si="461"/>
        <v>0</v>
      </c>
      <c r="AF919" s="222">
        <f t="shared" si="474"/>
        <v>0</v>
      </c>
      <c r="AG919" s="222">
        <f t="shared" si="475"/>
        <v>0</v>
      </c>
      <c r="AH919" s="222">
        <f t="shared" si="476"/>
        <v>0</v>
      </c>
      <c r="AI919" s="222">
        <f t="shared" si="477"/>
        <v>0</v>
      </c>
      <c r="AJ919" s="222">
        <f t="shared" si="478"/>
        <v>0</v>
      </c>
      <c r="AK919" s="222">
        <f t="shared" si="479"/>
        <v>0</v>
      </c>
      <c r="AL919" s="5">
        <f t="shared" si="480"/>
        <v>0</v>
      </c>
      <c r="AM919" s="5">
        <f t="shared" si="481"/>
        <v>0</v>
      </c>
      <c r="AN919" s="5">
        <f t="shared" si="482"/>
        <v>0</v>
      </c>
      <c r="AO919" s="5">
        <f t="shared" si="483"/>
        <v>0</v>
      </c>
      <c r="AP919" s="5">
        <f t="shared" si="484"/>
        <v>0</v>
      </c>
      <c r="AQ919" s="221">
        <f t="shared" si="485"/>
        <v>0</v>
      </c>
      <c r="AR919" s="86"/>
    </row>
    <row r="920" spans="1:44" s="22" customFormat="1" ht="24.75" customHeight="1" x14ac:dyDescent="0.25">
      <c r="A920" s="24"/>
      <c r="B920" s="268" t="s">
        <v>1379</v>
      </c>
      <c r="C920" s="265" t="s">
        <v>471</v>
      </c>
      <c r="D920" s="14"/>
      <c r="E920" s="14"/>
      <c r="F920" s="14" t="s">
        <v>1824</v>
      </c>
      <c r="G920" s="135">
        <v>0</v>
      </c>
      <c r="H920" s="135">
        <v>0</v>
      </c>
      <c r="I920" s="135">
        <v>0</v>
      </c>
      <c r="J920" s="135">
        <v>0.02</v>
      </c>
      <c r="K920" s="135">
        <v>0.06</v>
      </c>
      <c r="L920" s="146">
        <v>0</v>
      </c>
      <c r="M920" s="27">
        <v>0</v>
      </c>
      <c r="N920" s="27">
        <v>0</v>
      </c>
      <c r="O920" s="27">
        <v>0</v>
      </c>
      <c r="P920" s="27">
        <v>0</v>
      </c>
      <c r="Q920" s="27">
        <v>0</v>
      </c>
      <c r="R920" s="27">
        <v>0</v>
      </c>
      <c r="S920" s="27">
        <v>0</v>
      </c>
      <c r="T920" s="27">
        <v>0</v>
      </c>
      <c r="U920" s="27">
        <v>0</v>
      </c>
      <c r="V920" s="27">
        <v>0</v>
      </c>
      <c r="W920" s="27">
        <v>0</v>
      </c>
      <c r="X920" s="27">
        <v>0</v>
      </c>
      <c r="Y920" s="225">
        <v>147.36000000000001</v>
      </c>
      <c r="Z920" s="222">
        <f t="shared" si="456"/>
        <v>0</v>
      </c>
      <c r="AA920" s="222">
        <f t="shared" si="457"/>
        <v>0</v>
      </c>
      <c r="AB920" s="222">
        <f t="shared" si="458"/>
        <v>0</v>
      </c>
      <c r="AC920" s="222">
        <f t="shared" si="459"/>
        <v>2.9472000000000005</v>
      </c>
      <c r="AD920" s="222">
        <f t="shared" si="460"/>
        <v>8.8415999999999997</v>
      </c>
      <c r="AE920" s="222">
        <f t="shared" si="461"/>
        <v>0</v>
      </c>
      <c r="AF920" s="222">
        <f t="shared" si="474"/>
        <v>0</v>
      </c>
      <c r="AG920" s="222">
        <f t="shared" si="475"/>
        <v>0</v>
      </c>
      <c r="AH920" s="222">
        <f t="shared" si="476"/>
        <v>0</v>
      </c>
      <c r="AI920" s="222">
        <f t="shared" si="477"/>
        <v>0</v>
      </c>
      <c r="AJ920" s="222">
        <f t="shared" si="478"/>
        <v>0</v>
      </c>
      <c r="AK920" s="222">
        <f t="shared" si="479"/>
        <v>0</v>
      </c>
      <c r="AL920" s="5">
        <f t="shared" si="480"/>
        <v>0</v>
      </c>
      <c r="AM920" s="5">
        <f t="shared" si="481"/>
        <v>0</v>
      </c>
      <c r="AN920" s="5">
        <f t="shared" si="482"/>
        <v>0</v>
      </c>
      <c r="AO920" s="5">
        <f t="shared" si="483"/>
        <v>0</v>
      </c>
      <c r="AP920" s="5">
        <f t="shared" si="484"/>
        <v>0</v>
      </c>
      <c r="AQ920" s="221">
        <f t="shared" si="485"/>
        <v>0</v>
      </c>
      <c r="AR920" s="86"/>
    </row>
    <row r="921" spans="1:44" s="22" customFormat="1" ht="24.75" customHeight="1" x14ac:dyDescent="0.25">
      <c r="A921" s="24"/>
      <c r="B921" s="268" t="s">
        <v>1202</v>
      </c>
      <c r="C921" s="265" t="s">
        <v>472</v>
      </c>
      <c r="D921" s="14"/>
      <c r="E921" s="14"/>
      <c r="F921" s="14" t="s">
        <v>1824</v>
      </c>
      <c r="G921" s="135">
        <v>0</v>
      </c>
      <c r="H921" s="135">
        <v>0</v>
      </c>
      <c r="I921" s="135">
        <v>0</v>
      </c>
      <c r="J921" s="135">
        <v>4.0000000000000001E-3</v>
      </c>
      <c r="K921" s="135">
        <v>0.01</v>
      </c>
      <c r="L921" s="146">
        <v>0</v>
      </c>
      <c r="M921" s="27">
        <v>0</v>
      </c>
      <c r="N921" s="27">
        <v>0</v>
      </c>
      <c r="O921" s="27">
        <v>0</v>
      </c>
      <c r="P921" s="27">
        <v>0</v>
      </c>
      <c r="Q921" s="27">
        <v>0</v>
      </c>
      <c r="R921" s="27">
        <v>0</v>
      </c>
      <c r="S921" s="27">
        <v>0</v>
      </c>
      <c r="T921" s="27">
        <v>0</v>
      </c>
      <c r="U921" s="27">
        <v>0</v>
      </c>
      <c r="V921" s="27">
        <v>0</v>
      </c>
      <c r="W921" s="27">
        <v>0</v>
      </c>
      <c r="X921" s="27">
        <v>0</v>
      </c>
      <c r="Y921" s="222">
        <v>31.46</v>
      </c>
      <c r="Z921" s="222">
        <f t="shared" si="456"/>
        <v>0</v>
      </c>
      <c r="AA921" s="222">
        <f t="shared" si="457"/>
        <v>0</v>
      </c>
      <c r="AB921" s="222">
        <f t="shared" si="458"/>
        <v>0</v>
      </c>
      <c r="AC921" s="222">
        <f t="shared" si="459"/>
        <v>0.12584000000000001</v>
      </c>
      <c r="AD921" s="222">
        <f t="shared" si="460"/>
        <v>0.31459999999999999</v>
      </c>
      <c r="AE921" s="222">
        <f t="shared" si="461"/>
        <v>0</v>
      </c>
      <c r="AF921" s="222">
        <f t="shared" si="474"/>
        <v>0</v>
      </c>
      <c r="AG921" s="222">
        <f t="shared" si="475"/>
        <v>0</v>
      </c>
      <c r="AH921" s="222">
        <f t="shared" si="476"/>
        <v>0</v>
      </c>
      <c r="AI921" s="222">
        <f t="shared" si="477"/>
        <v>0</v>
      </c>
      <c r="AJ921" s="222">
        <f t="shared" si="478"/>
        <v>0</v>
      </c>
      <c r="AK921" s="222">
        <f t="shared" si="479"/>
        <v>0</v>
      </c>
      <c r="AL921" s="5">
        <f t="shared" si="480"/>
        <v>0</v>
      </c>
      <c r="AM921" s="5">
        <f t="shared" si="481"/>
        <v>0</v>
      </c>
      <c r="AN921" s="5">
        <f t="shared" si="482"/>
        <v>0</v>
      </c>
      <c r="AO921" s="5">
        <f t="shared" si="483"/>
        <v>0</v>
      </c>
      <c r="AP921" s="5">
        <f t="shared" si="484"/>
        <v>0</v>
      </c>
      <c r="AQ921" s="221">
        <f t="shared" si="485"/>
        <v>0</v>
      </c>
      <c r="AR921" s="86"/>
    </row>
    <row r="922" spans="1:44" s="22" customFormat="1" ht="24.75" customHeight="1" x14ac:dyDescent="0.25">
      <c r="A922" s="24"/>
      <c r="B922" s="268" t="s">
        <v>468</v>
      </c>
      <c r="C922" s="265" t="s">
        <v>473</v>
      </c>
      <c r="D922" s="14"/>
      <c r="E922" s="14"/>
      <c r="F922" s="14" t="s">
        <v>1824</v>
      </c>
      <c r="G922" s="135">
        <v>0</v>
      </c>
      <c r="H922" s="135">
        <v>0</v>
      </c>
      <c r="I922" s="135">
        <v>0</v>
      </c>
      <c r="J922" s="135">
        <v>0.08</v>
      </c>
      <c r="K922" s="135">
        <v>0.2</v>
      </c>
      <c r="L922" s="146">
        <v>0</v>
      </c>
      <c r="M922" s="27">
        <v>0</v>
      </c>
      <c r="N922" s="27">
        <v>0</v>
      </c>
      <c r="O922" s="27">
        <v>0</v>
      </c>
      <c r="P922" s="27">
        <v>0</v>
      </c>
      <c r="Q922" s="27">
        <v>0</v>
      </c>
      <c r="R922" s="27">
        <v>0</v>
      </c>
      <c r="S922" s="27">
        <v>0</v>
      </c>
      <c r="T922" s="27">
        <v>0</v>
      </c>
      <c r="U922" s="27">
        <v>0</v>
      </c>
      <c r="V922" s="27">
        <v>0</v>
      </c>
      <c r="W922" s="27">
        <v>0</v>
      </c>
      <c r="X922" s="27">
        <v>0</v>
      </c>
      <c r="Y922" s="222">
        <v>196.02</v>
      </c>
      <c r="Z922" s="222">
        <f t="shared" si="456"/>
        <v>0</v>
      </c>
      <c r="AA922" s="222">
        <f t="shared" si="457"/>
        <v>0</v>
      </c>
      <c r="AB922" s="222">
        <f t="shared" si="458"/>
        <v>0</v>
      </c>
      <c r="AC922" s="222">
        <f t="shared" si="459"/>
        <v>15.681600000000001</v>
      </c>
      <c r="AD922" s="222">
        <f t="shared" si="460"/>
        <v>39.204000000000008</v>
      </c>
      <c r="AE922" s="222">
        <f t="shared" si="461"/>
        <v>0</v>
      </c>
      <c r="AF922" s="222">
        <f t="shared" si="474"/>
        <v>0</v>
      </c>
      <c r="AG922" s="222">
        <f t="shared" si="475"/>
        <v>0</v>
      </c>
      <c r="AH922" s="222">
        <f t="shared" si="476"/>
        <v>0</v>
      </c>
      <c r="AI922" s="222">
        <f t="shared" si="477"/>
        <v>0</v>
      </c>
      <c r="AJ922" s="222">
        <f t="shared" si="478"/>
        <v>0</v>
      </c>
      <c r="AK922" s="222">
        <f t="shared" si="479"/>
        <v>0</v>
      </c>
      <c r="AL922" s="5">
        <f t="shared" si="480"/>
        <v>0</v>
      </c>
      <c r="AM922" s="5">
        <f t="shared" si="481"/>
        <v>0</v>
      </c>
      <c r="AN922" s="5">
        <f t="shared" si="482"/>
        <v>0</v>
      </c>
      <c r="AO922" s="5">
        <f t="shared" si="483"/>
        <v>0</v>
      </c>
      <c r="AP922" s="5">
        <f t="shared" si="484"/>
        <v>0</v>
      </c>
      <c r="AQ922" s="221">
        <f t="shared" si="485"/>
        <v>0</v>
      </c>
      <c r="AR922" s="86"/>
    </row>
    <row r="923" spans="1:44" s="22" customFormat="1" ht="24.75" customHeight="1" x14ac:dyDescent="0.25">
      <c r="A923" s="24"/>
      <c r="B923" s="268" t="s">
        <v>466</v>
      </c>
      <c r="C923" s="265" t="s">
        <v>607</v>
      </c>
      <c r="D923" s="14"/>
      <c r="E923" s="14"/>
      <c r="F923" s="14" t="s">
        <v>1824</v>
      </c>
      <c r="G923" s="135">
        <v>0</v>
      </c>
      <c r="H923" s="135">
        <v>0</v>
      </c>
      <c r="I923" s="135">
        <v>0</v>
      </c>
      <c r="J923" s="135">
        <v>6.0000000000000001E-3</v>
      </c>
      <c r="K923" s="135">
        <v>0.02</v>
      </c>
      <c r="L923" s="146">
        <v>0</v>
      </c>
      <c r="M923" s="27">
        <v>0</v>
      </c>
      <c r="N923" s="27">
        <v>0</v>
      </c>
      <c r="O923" s="27">
        <v>0</v>
      </c>
      <c r="P923" s="27">
        <v>0</v>
      </c>
      <c r="Q923" s="27">
        <v>0</v>
      </c>
      <c r="R923" s="27">
        <v>0</v>
      </c>
      <c r="S923" s="27">
        <v>0</v>
      </c>
      <c r="T923" s="27">
        <v>0</v>
      </c>
      <c r="U923" s="27">
        <v>0</v>
      </c>
      <c r="V923" s="27">
        <v>0</v>
      </c>
      <c r="W923" s="27">
        <v>0</v>
      </c>
      <c r="X923" s="27">
        <v>0</v>
      </c>
      <c r="Y923" s="222">
        <v>942.11</v>
      </c>
      <c r="Z923" s="222">
        <f t="shared" si="456"/>
        <v>0</v>
      </c>
      <c r="AA923" s="222">
        <f t="shared" si="457"/>
        <v>0</v>
      </c>
      <c r="AB923" s="222">
        <f t="shared" si="458"/>
        <v>0</v>
      </c>
      <c r="AC923" s="222">
        <f t="shared" si="459"/>
        <v>5.65266</v>
      </c>
      <c r="AD923" s="222">
        <f t="shared" si="460"/>
        <v>18.842200000000002</v>
      </c>
      <c r="AE923" s="222">
        <f t="shared" si="461"/>
        <v>0</v>
      </c>
      <c r="AF923" s="222">
        <f t="shared" si="474"/>
        <v>0</v>
      </c>
      <c r="AG923" s="222">
        <f t="shared" si="475"/>
        <v>0</v>
      </c>
      <c r="AH923" s="222">
        <f t="shared" si="476"/>
        <v>0</v>
      </c>
      <c r="AI923" s="222">
        <f t="shared" si="477"/>
        <v>0</v>
      </c>
      <c r="AJ923" s="222">
        <f t="shared" si="478"/>
        <v>0</v>
      </c>
      <c r="AK923" s="222">
        <f t="shared" si="479"/>
        <v>0</v>
      </c>
      <c r="AL923" s="5">
        <f t="shared" si="480"/>
        <v>0</v>
      </c>
      <c r="AM923" s="5">
        <f t="shared" si="481"/>
        <v>0</v>
      </c>
      <c r="AN923" s="5">
        <f t="shared" si="482"/>
        <v>0</v>
      </c>
      <c r="AO923" s="5">
        <f t="shared" si="483"/>
        <v>0</v>
      </c>
      <c r="AP923" s="5">
        <f t="shared" si="484"/>
        <v>0</v>
      </c>
      <c r="AQ923" s="221">
        <f t="shared" si="485"/>
        <v>0</v>
      </c>
      <c r="AR923" s="86"/>
    </row>
    <row r="924" spans="1:44" s="22" customFormat="1" ht="24.75" customHeight="1" x14ac:dyDescent="0.25">
      <c r="A924" s="24"/>
      <c r="B924" s="268" t="s">
        <v>467</v>
      </c>
      <c r="C924" s="265" t="s">
        <v>608</v>
      </c>
      <c r="D924" s="14"/>
      <c r="E924" s="14"/>
      <c r="F924" s="14" t="s">
        <v>1824</v>
      </c>
      <c r="G924" s="135">
        <v>0</v>
      </c>
      <c r="H924" s="135">
        <v>0</v>
      </c>
      <c r="I924" s="135">
        <v>0</v>
      </c>
      <c r="J924" s="135">
        <v>6.0000000000000001E-3</v>
      </c>
      <c r="K924" s="135">
        <v>0.02</v>
      </c>
      <c r="L924" s="146">
        <v>0</v>
      </c>
      <c r="M924" s="27">
        <v>0</v>
      </c>
      <c r="N924" s="27">
        <v>0</v>
      </c>
      <c r="O924" s="27">
        <v>0</v>
      </c>
      <c r="P924" s="27">
        <v>0</v>
      </c>
      <c r="Q924" s="27">
        <v>0</v>
      </c>
      <c r="R924" s="27">
        <v>0</v>
      </c>
      <c r="S924" s="27">
        <v>0</v>
      </c>
      <c r="T924" s="27">
        <v>0</v>
      </c>
      <c r="U924" s="27">
        <v>0</v>
      </c>
      <c r="V924" s="27">
        <v>0</v>
      </c>
      <c r="W924" s="27">
        <v>0</v>
      </c>
      <c r="X924" s="27">
        <v>0</v>
      </c>
      <c r="Y924" s="222">
        <v>942.11</v>
      </c>
      <c r="Z924" s="222">
        <f t="shared" si="456"/>
        <v>0</v>
      </c>
      <c r="AA924" s="222">
        <f t="shared" si="457"/>
        <v>0</v>
      </c>
      <c r="AB924" s="222">
        <f t="shared" si="458"/>
        <v>0</v>
      </c>
      <c r="AC924" s="222">
        <f t="shared" si="459"/>
        <v>5.65266</v>
      </c>
      <c r="AD924" s="222">
        <f t="shared" si="460"/>
        <v>18.842200000000002</v>
      </c>
      <c r="AE924" s="222">
        <f t="shared" si="461"/>
        <v>0</v>
      </c>
      <c r="AF924" s="222">
        <f t="shared" si="474"/>
        <v>0</v>
      </c>
      <c r="AG924" s="222">
        <f t="shared" si="475"/>
        <v>0</v>
      </c>
      <c r="AH924" s="222">
        <f t="shared" si="476"/>
        <v>0</v>
      </c>
      <c r="AI924" s="222">
        <f t="shared" si="477"/>
        <v>0</v>
      </c>
      <c r="AJ924" s="222">
        <f t="shared" si="478"/>
        <v>0</v>
      </c>
      <c r="AK924" s="222">
        <f t="shared" si="479"/>
        <v>0</v>
      </c>
      <c r="AL924" s="5">
        <f t="shared" si="480"/>
        <v>0</v>
      </c>
      <c r="AM924" s="5">
        <f t="shared" si="481"/>
        <v>0</v>
      </c>
      <c r="AN924" s="5">
        <f t="shared" si="482"/>
        <v>0</v>
      </c>
      <c r="AO924" s="5">
        <f t="shared" si="483"/>
        <v>0</v>
      </c>
      <c r="AP924" s="5">
        <f t="shared" si="484"/>
        <v>0</v>
      </c>
      <c r="AQ924" s="221">
        <f t="shared" si="485"/>
        <v>0</v>
      </c>
      <c r="AR924" s="86"/>
    </row>
    <row r="925" spans="1:44" s="22" customFormat="1" ht="24.75" customHeight="1" x14ac:dyDescent="0.25">
      <c r="A925" s="13"/>
      <c r="B925" s="37" t="s">
        <v>1389</v>
      </c>
      <c r="C925" s="79"/>
      <c r="D925" s="13"/>
      <c r="E925" s="13"/>
      <c r="F925" s="13"/>
      <c r="G925" s="21"/>
      <c r="H925" s="21"/>
      <c r="I925" s="21"/>
      <c r="J925" s="21"/>
      <c r="K925" s="21"/>
      <c r="L925" s="146"/>
      <c r="M925" s="21"/>
      <c r="N925" s="21"/>
      <c r="O925" s="21"/>
      <c r="P925" s="21"/>
      <c r="Q925" s="21"/>
      <c r="R925" s="146"/>
      <c r="S925" s="21"/>
      <c r="T925" s="21"/>
      <c r="U925" s="21"/>
      <c r="V925" s="21"/>
      <c r="W925" s="21"/>
      <c r="X925" s="146"/>
      <c r="Y925" s="221"/>
      <c r="Z925" s="222"/>
      <c r="AA925" s="222"/>
      <c r="AB925" s="222"/>
      <c r="AC925" s="222"/>
      <c r="AD925" s="222"/>
      <c r="AE925" s="222"/>
      <c r="AF925" s="222"/>
      <c r="AG925" s="222"/>
      <c r="AH925" s="222"/>
      <c r="AI925" s="222"/>
      <c r="AJ925" s="222"/>
      <c r="AK925" s="222"/>
      <c r="AL925" s="5"/>
      <c r="AM925" s="5"/>
      <c r="AN925" s="5"/>
      <c r="AO925" s="5"/>
      <c r="AP925" s="5"/>
      <c r="AQ925" s="221"/>
      <c r="AR925" s="86"/>
    </row>
    <row r="926" spans="1:44" s="22" customFormat="1" ht="24.75" customHeight="1" x14ac:dyDescent="0.25">
      <c r="A926" s="24" t="s">
        <v>2446</v>
      </c>
      <c r="B926" s="25" t="s">
        <v>1368</v>
      </c>
      <c r="C926" s="209" t="s">
        <v>624</v>
      </c>
      <c r="D926" s="180" t="s">
        <v>2447</v>
      </c>
      <c r="E926" s="53" t="s">
        <v>2448</v>
      </c>
      <c r="F926" s="205" t="s">
        <v>1824</v>
      </c>
      <c r="G926" s="204">
        <v>0</v>
      </c>
      <c r="H926" s="204">
        <v>0</v>
      </c>
      <c r="I926" s="212">
        <v>0</v>
      </c>
      <c r="J926" s="204">
        <v>0.04</v>
      </c>
      <c r="K926" s="204">
        <v>0.06</v>
      </c>
      <c r="L926" s="146">
        <v>0</v>
      </c>
      <c r="M926" s="204">
        <v>0</v>
      </c>
      <c r="N926" s="204">
        <v>0</v>
      </c>
      <c r="O926" s="212">
        <v>0</v>
      </c>
      <c r="P926" s="204">
        <v>0.04</v>
      </c>
      <c r="Q926" s="204">
        <v>0.06</v>
      </c>
      <c r="R926" s="213">
        <v>0.08</v>
      </c>
      <c r="S926" s="204">
        <v>0</v>
      </c>
      <c r="T926" s="204">
        <v>0</v>
      </c>
      <c r="U926" s="212">
        <v>0</v>
      </c>
      <c r="V926" s="204">
        <v>1E-3</v>
      </c>
      <c r="W926" s="204">
        <v>2E-3</v>
      </c>
      <c r="X926" s="146">
        <v>5.0000000000000001E-3</v>
      </c>
      <c r="Y926" s="225">
        <v>13593.67</v>
      </c>
      <c r="Z926" s="222">
        <f t="shared" si="456"/>
        <v>0</v>
      </c>
      <c r="AA926" s="222">
        <f t="shared" si="457"/>
        <v>0</v>
      </c>
      <c r="AB926" s="222">
        <f t="shared" si="458"/>
        <v>0</v>
      </c>
      <c r="AC926" s="222">
        <f t="shared" si="459"/>
        <v>543.74680000000001</v>
      </c>
      <c r="AD926" s="222">
        <f t="shared" si="460"/>
        <v>815.62019999999995</v>
      </c>
      <c r="AE926" s="222">
        <f t="shared" si="461"/>
        <v>0</v>
      </c>
      <c r="AF926" s="222">
        <f t="shared" si="474"/>
        <v>0</v>
      </c>
      <c r="AG926" s="222">
        <f t="shared" si="475"/>
        <v>0</v>
      </c>
      <c r="AH926" s="222">
        <f t="shared" si="476"/>
        <v>0</v>
      </c>
      <c r="AI926" s="222">
        <f t="shared" si="477"/>
        <v>543.74680000000001</v>
      </c>
      <c r="AJ926" s="222">
        <f t="shared" si="478"/>
        <v>815.62019999999995</v>
      </c>
      <c r="AK926" s="222">
        <f t="shared" si="479"/>
        <v>1087.4936</v>
      </c>
      <c r="AL926" s="5">
        <f>Y926*S926</f>
        <v>0</v>
      </c>
      <c r="AM926" s="5">
        <f>Y926*T926</f>
        <v>0</v>
      </c>
      <c r="AN926" s="5">
        <f>Y926*U926</f>
        <v>0</v>
      </c>
      <c r="AO926" s="5">
        <f>Y926*V926</f>
        <v>13.593669999999999</v>
      </c>
      <c r="AP926" s="5">
        <f>Y926*W926</f>
        <v>27.187339999999999</v>
      </c>
      <c r="AQ926" s="221">
        <f>Y926*X926</f>
        <v>67.968350000000001</v>
      </c>
      <c r="AR926" s="86"/>
    </row>
    <row r="927" spans="1:44" s="22" customFormat="1" ht="24.75" customHeight="1" x14ac:dyDescent="0.25">
      <c r="A927" s="13">
        <v>3414860536</v>
      </c>
      <c r="B927" s="20" t="s">
        <v>1380</v>
      </c>
      <c r="C927" s="12" t="s">
        <v>625</v>
      </c>
      <c r="D927" s="12" t="s">
        <v>199</v>
      </c>
      <c r="E927" s="13" t="s">
        <v>2448</v>
      </c>
      <c r="F927" s="13" t="s">
        <v>1824</v>
      </c>
      <c r="G927" s="21">
        <v>0</v>
      </c>
      <c r="H927" s="21">
        <v>0</v>
      </c>
      <c r="I927" s="21">
        <v>0</v>
      </c>
      <c r="J927" s="21">
        <v>0</v>
      </c>
      <c r="K927" s="21">
        <v>0</v>
      </c>
      <c r="L927" s="146">
        <v>0</v>
      </c>
      <c r="M927" s="21">
        <v>0</v>
      </c>
      <c r="N927" s="21">
        <v>0</v>
      </c>
      <c r="O927" s="21">
        <v>0</v>
      </c>
      <c r="P927" s="21">
        <v>0</v>
      </c>
      <c r="Q927" s="21">
        <v>0</v>
      </c>
      <c r="R927" s="146">
        <v>0.05</v>
      </c>
      <c r="S927" s="21">
        <v>0</v>
      </c>
      <c r="T927" s="21">
        <v>0</v>
      </c>
      <c r="U927" s="21">
        <v>0</v>
      </c>
      <c r="V927" s="21">
        <v>0</v>
      </c>
      <c r="W927" s="21">
        <v>0</v>
      </c>
      <c r="X927" s="146">
        <v>5.0000000000000001E-3</v>
      </c>
      <c r="Y927" s="222">
        <v>11947.6</v>
      </c>
      <c r="Z927" s="222">
        <f t="shared" si="456"/>
        <v>0</v>
      </c>
      <c r="AA927" s="222">
        <f t="shared" si="457"/>
        <v>0</v>
      </c>
      <c r="AB927" s="222">
        <f t="shared" si="458"/>
        <v>0</v>
      </c>
      <c r="AC927" s="222">
        <f t="shared" si="459"/>
        <v>0</v>
      </c>
      <c r="AD927" s="222">
        <f t="shared" si="460"/>
        <v>0</v>
      </c>
      <c r="AE927" s="222">
        <f t="shared" si="461"/>
        <v>0</v>
      </c>
      <c r="AF927" s="222">
        <f t="shared" si="474"/>
        <v>0</v>
      </c>
      <c r="AG927" s="222">
        <f t="shared" si="475"/>
        <v>0</v>
      </c>
      <c r="AH927" s="222">
        <f t="shared" si="476"/>
        <v>0</v>
      </c>
      <c r="AI927" s="222">
        <f t="shared" si="477"/>
        <v>0</v>
      </c>
      <c r="AJ927" s="222">
        <f t="shared" si="478"/>
        <v>0</v>
      </c>
      <c r="AK927" s="222">
        <f t="shared" si="479"/>
        <v>597.38</v>
      </c>
      <c r="AL927" s="5">
        <f>Y927*S927</f>
        <v>0</v>
      </c>
      <c r="AM927" s="5">
        <f>Y927*T927</f>
        <v>0</v>
      </c>
      <c r="AN927" s="5">
        <f>Y927*U927</f>
        <v>0</v>
      </c>
      <c r="AO927" s="5">
        <f>Y927*V927</f>
        <v>0</v>
      </c>
      <c r="AP927" s="5">
        <f>Y927*W927</f>
        <v>0</v>
      </c>
      <c r="AQ927" s="221">
        <f>Y927*X927</f>
        <v>59.738</v>
      </c>
      <c r="AR927" s="86"/>
    </row>
    <row r="928" spans="1:44" s="22" customFormat="1" ht="24.75" customHeight="1" x14ac:dyDescent="0.25">
      <c r="A928" s="13">
        <v>3187172437</v>
      </c>
      <c r="B928" s="23" t="s">
        <v>1390</v>
      </c>
      <c r="C928" s="267" t="s">
        <v>604</v>
      </c>
      <c r="D928" s="13"/>
      <c r="E928" s="13"/>
      <c r="F928" s="108" t="s">
        <v>1824</v>
      </c>
      <c r="G928" s="135">
        <v>0</v>
      </c>
      <c r="H928" s="135">
        <v>0</v>
      </c>
      <c r="I928" s="135">
        <v>0.06</v>
      </c>
      <c r="J928" s="135">
        <v>0.26</v>
      </c>
      <c r="K928" s="135">
        <v>0.72</v>
      </c>
      <c r="L928" s="146">
        <v>0</v>
      </c>
      <c r="M928" s="110">
        <v>0</v>
      </c>
      <c r="N928" s="110">
        <v>0</v>
      </c>
      <c r="O928" s="110">
        <v>0</v>
      </c>
      <c r="P928" s="110">
        <v>0</v>
      </c>
      <c r="Q928" s="110">
        <v>0</v>
      </c>
      <c r="R928" s="145">
        <v>0.02</v>
      </c>
      <c r="S928" s="110">
        <v>0</v>
      </c>
      <c r="T928" s="110">
        <v>0</v>
      </c>
      <c r="U928" s="110">
        <v>0</v>
      </c>
      <c r="V928" s="110">
        <v>0</v>
      </c>
      <c r="W928" s="110">
        <v>0</v>
      </c>
      <c r="X928" s="145">
        <v>0.02</v>
      </c>
      <c r="Y928" s="220">
        <v>25.7</v>
      </c>
      <c r="Z928" s="222">
        <f t="shared" si="456"/>
        <v>0</v>
      </c>
      <c r="AA928" s="222">
        <f t="shared" si="457"/>
        <v>0</v>
      </c>
      <c r="AB928" s="222">
        <f t="shared" si="458"/>
        <v>1.5419999999999998</v>
      </c>
      <c r="AC928" s="222">
        <f t="shared" si="459"/>
        <v>6.6820000000000004</v>
      </c>
      <c r="AD928" s="222">
        <f t="shared" si="460"/>
        <v>18.503999999999998</v>
      </c>
      <c r="AE928" s="222">
        <f t="shared" si="461"/>
        <v>0</v>
      </c>
      <c r="AF928" s="222">
        <f t="shared" si="474"/>
        <v>0</v>
      </c>
      <c r="AG928" s="222">
        <f t="shared" si="475"/>
        <v>0</v>
      </c>
      <c r="AH928" s="222">
        <f t="shared" si="476"/>
        <v>0</v>
      </c>
      <c r="AI928" s="222">
        <f t="shared" si="477"/>
        <v>0</v>
      </c>
      <c r="AJ928" s="222">
        <f t="shared" si="478"/>
        <v>0</v>
      </c>
      <c r="AK928" s="222">
        <f t="shared" si="479"/>
        <v>0.51400000000000001</v>
      </c>
      <c r="AL928" s="178">
        <f>Y928*S928</f>
        <v>0</v>
      </c>
      <c r="AM928" s="178">
        <f>Y928*T928</f>
        <v>0</v>
      </c>
      <c r="AN928" s="178">
        <f>Y928*U928</f>
        <v>0</v>
      </c>
      <c r="AO928" s="178">
        <f>Y928*V928</f>
        <v>0</v>
      </c>
      <c r="AP928" s="178">
        <f>Y928*W928</f>
        <v>0</v>
      </c>
      <c r="AQ928" s="220">
        <f>Y928*X928</f>
        <v>0.51400000000000001</v>
      </c>
      <c r="AR928" s="86"/>
    </row>
    <row r="929" spans="1:44" s="22" customFormat="1" ht="24.75" customHeight="1" x14ac:dyDescent="0.25">
      <c r="A929" s="13">
        <v>3187172436</v>
      </c>
      <c r="B929" s="23" t="s">
        <v>1390</v>
      </c>
      <c r="C929" s="267" t="s">
        <v>605</v>
      </c>
      <c r="D929" s="13"/>
      <c r="E929" s="13"/>
      <c r="F929" s="108"/>
      <c r="G929" s="135">
        <v>0</v>
      </c>
      <c r="H929" s="135">
        <v>0</v>
      </c>
      <c r="I929" s="135">
        <v>0.12</v>
      </c>
      <c r="J929" s="135">
        <v>0.5</v>
      </c>
      <c r="K929" s="135">
        <v>1.2</v>
      </c>
      <c r="L929" s="146">
        <v>0</v>
      </c>
      <c r="M929" s="135">
        <v>0</v>
      </c>
      <c r="N929" s="135">
        <v>0</v>
      </c>
      <c r="O929" s="135">
        <v>0.12</v>
      </c>
      <c r="P929" s="135">
        <v>0.5</v>
      </c>
      <c r="Q929" s="135">
        <v>1.3</v>
      </c>
      <c r="R929" s="146">
        <v>1.3</v>
      </c>
      <c r="S929" s="135">
        <v>0</v>
      </c>
      <c r="T929" s="135">
        <v>0</v>
      </c>
      <c r="U929" s="135">
        <v>0.12</v>
      </c>
      <c r="V929" s="135">
        <v>0.5</v>
      </c>
      <c r="W929" s="135">
        <v>1.2</v>
      </c>
      <c r="X929" s="146">
        <v>1.2</v>
      </c>
      <c r="Y929" s="220">
        <v>25.7</v>
      </c>
      <c r="Z929" s="222">
        <f t="shared" si="456"/>
        <v>0</v>
      </c>
      <c r="AA929" s="222">
        <f t="shared" si="457"/>
        <v>0</v>
      </c>
      <c r="AB929" s="222">
        <f t="shared" si="458"/>
        <v>3.0839999999999996</v>
      </c>
      <c r="AC929" s="222">
        <f t="shared" si="459"/>
        <v>12.85</v>
      </c>
      <c r="AD929" s="222">
        <f t="shared" si="460"/>
        <v>30.839999999999996</v>
      </c>
      <c r="AE929" s="222">
        <f t="shared" si="461"/>
        <v>0</v>
      </c>
      <c r="AF929" s="222">
        <f t="shared" si="474"/>
        <v>0</v>
      </c>
      <c r="AG929" s="222">
        <f t="shared" si="475"/>
        <v>0</v>
      </c>
      <c r="AH929" s="222">
        <f t="shared" si="476"/>
        <v>3.0839999999999996</v>
      </c>
      <c r="AI929" s="222">
        <f t="shared" si="477"/>
        <v>12.85</v>
      </c>
      <c r="AJ929" s="222">
        <f t="shared" si="478"/>
        <v>33.410000000000004</v>
      </c>
      <c r="AK929" s="222">
        <f t="shared" si="479"/>
        <v>33.410000000000004</v>
      </c>
      <c r="AL929" s="178">
        <f>Y929*S929</f>
        <v>0</v>
      </c>
      <c r="AM929" s="178">
        <f>Y929*T929</f>
        <v>0</v>
      </c>
      <c r="AN929" s="178">
        <f>Y929*U929</f>
        <v>3.0839999999999996</v>
      </c>
      <c r="AO929" s="178">
        <f>Y929*V929</f>
        <v>12.85</v>
      </c>
      <c r="AP929" s="178">
        <f>Y929*W929</f>
        <v>30.839999999999996</v>
      </c>
      <c r="AQ929" s="220">
        <f>Y929*X929</f>
        <v>30.839999999999996</v>
      </c>
      <c r="AR929" s="86"/>
    </row>
    <row r="930" spans="1:44" s="22" customFormat="1" ht="24.75" customHeight="1" x14ac:dyDescent="0.25">
      <c r="A930" s="13">
        <v>3187172379</v>
      </c>
      <c r="B930" s="23" t="s">
        <v>1371</v>
      </c>
      <c r="C930" s="13" t="s">
        <v>603</v>
      </c>
      <c r="D930" s="13"/>
      <c r="E930" s="13"/>
      <c r="F930" s="108" t="s">
        <v>1824</v>
      </c>
      <c r="G930" s="135">
        <v>0</v>
      </c>
      <c r="H930" s="135">
        <v>0</v>
      </c>
      <c r="I930" s="135">
        <v>0.06</v>
      </c>
      <c r="J930" s="135">
        <v>0.26</v>
      </c>
      <c r="K930" s="135">
        <v>0.72</v>
      </c>
      <c r="L930" s="146">
        <v>0</v>
      </c>
      <c r="M930" s="110">
        <v>0</v>
      </c>
      <c r="N930" s="110">
        <v>0</v>
      </c>
      <c r="O930" s="110">
        <v>0</v>
      </c>
      <c r="P930" s="110">
        <v>0</v>
      </c>
      <c r="Q930" s="110">
        <v>0</v>
      </c>
      <c r="R930" s="145">
        <v>0.02</v>
      </c>
      <c r="S930" s="110">
        <v>0</v>
      </c>
      <c r="T930" s="110">
        <v>0</v>
      </c>
      <c r="U930" s="110">
        <v>0</v>
      </c>
      <c r="V930" s="110">
        <v>0</v>
      </c>
      <c r="W930" s="110">
        <v>0</v>
      </c>
      <c r="X930" s="145">
        <v>0.02</v>
      </c>
      <c r="Y930" s="225">
        <v>0.9</v>
      </c>
      <c r="Z930" s="222">
        <f t="shared" si="456"/>
        <v>0</v>
      </c>
      <c r="AA930" s="222">
        <f t="shared" si="457"/>
        <v>0</v>
      </c>
      <c r="AB930" s="222">
        <f t="shared" si="458"/>
        <v>5.3999999999999999E-2</v>
      </c>
      <c r="AC930" s="222">
        <f t="shared" si="459"/>
        <v>0.23400000000000001</v>
      </c>
      <c r="AD930" s="222">
        <f t="shared" si="460"/>
        <v>0.64800000000000002</v>
      </c>
      <c r="AE930" s="222">
        <f t="shared" si="461"/>
        <v>0</v>
      </c>
      <c r="AF930" s="222">
        <f t="shared" si="474"/>
        <v>0</v>
      </c>
      <c r="AG930" s="222">
        <f t="shared" si="475"/>
        <v>0</v>
      </c>
      <c r="AH930" s="222">
        <f t="shared" si="476"/>
        <v>0</v>
      </c>
      <c r="AI930" s="222">
        <f t="shared" si="477"/>
        <v>0</v>
      </c>
      <c r="AJ930" s="222">
        <f t="shared" si="478"/>
        <v>0</v>
      </c>
      <c r="AK930" s="222">
        <f t="shared" si="479"/>
        <v>1.8000000000000002E-2</v>
      </c>
      <c r="AL930" s="5">
        <f t="shared" ref="AL930:AL939" si="486">Y930*S930</f>
        <v>0</v>
      </c>
      <c r="AM930" s="5">
        <f t="shared" ref="AM930:AM939" si="487">Y930*T930</f>
        <v>0</v>
      </c>
      <c r="AN930" s="5">
        <f t="shared" ref="AN930:AN939" si="488">Y930*U930</f>
        <v>0</v>
      </c>
      <c r="AO930" s="5">
        <f t="shared" ref="AO930:AO939" si="489">Y930*V930</f>
        <v>0</v>
      </c>
      <c r="AP930" s="5">
        <f t="shared" ref="AP930:AP939" si="490">Y930*W930</f>
        <v>0</v>
      </c>
      <c r="AQ930" s="221">
        <f t="shared" ref="AQ930:AQ939" si="491">Y930*X930</f>
        <v>1.8000000000000002E-2</v>
      </c>
      <c r="AR930" s="86"/>
    </row>
    <row r="931" spans="1:44" s="22" customFormat="1" ht="24.75" customHeight="1" x14ac:dyDescent="0.25">
      <c r="A931" s="24">
        <v>3187172438</v>
      </c>
      <c r="B931" s="25" t="s">
        <v>1307</v>
      </c>
      <c r="C931" s="14" t="s">
        <v>1373</v>
      </c>
      <c r="D931" s="14"/>
      <c r="E931" s="14"/>
      <c r="F931" s="14" t="s">
        <v>1824</v>
      </c>
      <c r="G931" s="135">
        <v>0</v>
      </c>
      <c r="H931" s="135">
        <v>0</v>
      </c>
      <c r="I931" s="135">
        <v>0.06</v>
      </c>
      <c r="J931" s="135">
        <v>0.22</v>
      </c>
      <c r="K931" s="135">
        <v>0.57999999999999996</v>
      </c>
      <c r="L931" s="146">
        <v>0</v>
      </c>
      <c r="M931" s="27">
        <v>0</v>
      </c>
      <c r="N931" s="27">
        <v>0</v>
      </c>
      <c r="O931" s="28">
        <v>0</v>
      </c>
      <c r="P931" s="27">
        <v>0.2</v>
      </c>
      <c r="Q931" s="27">
        <v>0.6</v>
      </c>
      <c r="R931" s="148">
        <v>0.6</v>
      </c>
      <c r="S931" s="27">
        <v>0</v>
      </c>
      <c r="T931" s="27">
        <v>0</v>
      </c>
      <c r="U931" s="28">
        <v>0</v>
      </c>
      <c r="V931" s="27">
        <v>0.2</v>
      </c>
      <c r="W931" s="27">
        <v>0.5</v>
      </c>
      <c r="X931" s="27">
        <v>0.5</v>
      </c>
      <c r="Y931" s="222">
        <v>0.85</v>
      </c>
      <c r="Z931" s="222">
        <f t="shared" si="456"/>
        <v>0</v>
      </c>
      <c r="AA931" s="222">
        <f t="shared" si="457"/>
        <v>0</v>
      </c>
      <c r="AB931" s="222">
        <f t="shared" si="458"/>
        <v>5.0999999999999997E-2</v>
      </c>
      <c r="AC931" s="222">
        <f t="shared" si="459"/>
        <v>0.187</v>
      </c>
      <c r="AD931" s="222">
        <f t="shared" si="460"/>
        <v>0.49299999999999994</v>
      </c>
      <c r="AE931" s="222">
        <f t="shared" si="461"/>
        <v>0</v>
      </c>
      <c r="AF931" s="222">
        <f t="shared" si="474"/>
        <v>0</v>
      </c>
      <c r="AG931" s="222">
        <f t="shared" si="475"/>
        <v>0</v>
      </c>
      <c r="AH931" s="222">
        <f t="shared" si="476"/>
        <v>0</v>
      </c>
      <c r="AI931" s="222">
        <f t="shared" si="477"/>
        <v>0.17</v>
      </c>
      <c r="AJ931" s="222">
        <f t="shared" si="478"/>
        <v>0.51</v>
      </c>
      <c r="AK931" s="222">
        <f t="shared" si="479"/>
        <v>0.51</v>
      </c>
      <c r="AL931" s="5">
        <f t="shared" si="486"/>
        <v>0</v>
      </c>
      <c r="AM931" s="5">
        <f t="shared" si="487"/>
        <v>0</v>
      </c>
      <c r="AN931" s="5">
        <f t="shared" si="488"/>
        <v>0</v>
      </c>
      <c r="AO931" s="5">
        <f t="shared" si="489"/>
        <v>0.17</v>
      </c>
      <c r="AP931" s="5">
        <f t="shared" si="490"/>
        <v>0.42499999999999999</v>
      </c>
      <c r="AQ931" s="221">
        <f t="shared" si="491"/>
        <v>0.42499999999999999</v>
      </c>
      <c r="AR931" s="86"/>
    </row>
    <row r="932" spans="1:44" s="22" customFormat="1" ht="24.75" customHeight="1" x14ac:dyDescent="0.25">
      <c r="A932" s="13">
        <v>3187173117</v>
      </c>
      <c r="B932" s="23" t="s">
        <v>1307</v>
      </c>
      <c r="C932" s="13" t="s">
        <v>2459</v>
      </c>
      <c r="D932" s="13"/>
      <c r="E932" s="13"/>
      <c r="F932" s="108" t="s">
        <v>1824</v>
      </c>
      <c r="G932" s="135">
        <v>0</v>
      </c>
      <c r="H932" s="135">
        <v>0</v>
      </c>
      <c r="I932" s="135">
        <v>0.06</v>
      </c>
      <c r="J932" s="135">
        <v>0.22</v>
      </c>
      <c r="K932" s="135">
        <v>0.57999999999999996</v>
      </c>
      <c r="L932" s="146">
        <v>0</v>
      </c>
      <c r="M932" s="110">
        <v>0</v>
      </c>
      <c r="N932" s="110">
        <v>0</v>
      </c>
      <c r="O932" s="110">
        <v>0</v>
      </c>
      <c r="P932" s="110">
        <v>0</v>
      </c>
      <c r="Q932" s="110">
        <v>0</v>
      </c>
      <c r="R932" s="110">
        <v>0.04</v>
      </c>
      <c r="S932" s="110">
        <v>0</v>
      </c>
      <c r="T932" s="110">
        <v>0</v>
      </c>
      <c r="U932" s="110">
        <v>0</v>
      </c>
      <c r="V932" s="110">
        <v>0</v>
      </c>
      <c r="W932" s="110">
        <v>0</v>
      </c>
      <c r="X932" s="110">
        <v>0.04</v>
      </c>
      <c r="Y932" s="225">
        <v>0.85</v>
      </c>
      <c r="Z932" s="222">
        <f t="shared" ref="Z932:Z995" si="492">Y932*G932</f>
        <v>0</v>
      </c>
      <c r="AA932" s="222">
        <f t="shared" ref="AA932:AA995" si="493">Y932*H932</f>
        <v>0</v>
      </c>
      <c r="AB932" s="222">
        <f t="shared" ref="AB932:AB995" si="494">Y932*I932</f>
        <v>5.0999999999999997E-2</v>
      </c>
      <c r="AC932" s="222">
        <f t="shared" ref="AC932:AC995" si="495">Y932*J932</f>
        <v>0.187</v>
      </c>
      <c r="AD932" s="222">
        <f t="shared" ref="AD932:AD995" si="496">Y932*K932</f>
        <v>0.49299999999999994</v>
      </c>
      <c r="AE932" s="222">
        <f t="shared" ref="AE932:AE995" si="497">Y932*L932</f>
        <v>0</v>
      </c>
      <c r="AF932" s="222">
        <f t="shared" si="474"/>
        <v>0</v>
      </c>
      <c r="AG932" s="222">
        <f t="shared" si="475"/>
        <v>0</v>
      </c>
      <c r="AH932" s="222">
        <f t="shared" si="476"/>
        <v>0</v>
      </c>
      <c r="AI932" s="222">
        <f t="shared" si="477"/>
        <v>0</v>
      </c>
      <c r="AJ932" s="222">
        <f t="shared" si="478"/>
        <v>0</v>
      </c>
      <c r="AK932" s="222">
        <f t="shared" si="479"/>
        <v>3.4000000000000002E-2</v>
      </c>
      <c r="AL932" s="5">
        <f t="shared" si="486"/>
        <v>0</v>
      </c>
      <c r="AM932" s="5">
        <f t="shared" si="487"/>
        <v>0</v>
      </c>
      <c r="AN932" s="5">
        <f t="shared" si="488"/>
        <v>0</v>
      </c>
      <c r="AO932" s="5">
        <f t="shared" si="489"/>
        <v>0</v>
      </c>
      <c r="AP932" s="5">
        <f t="shared" si="490"/>
        <v>0</v>
      </c>
      <c r="AQ932" s="221">
        <f t="shared" si="491"/>
        <v>3.4000000000000002E-2</v>
      </c>
      <c r="AR932" s="86"/>
    </row>
    <row r="933" spans="1:44" s="34" customFormat="1" ht="24.75" customHeight="1" x14ac:dyDescent="0.25">
      <c r="A933" s="24">
        <v>3187170415</v>
      </c>
      <c r="B933" s="32" t="s">
        <v>1349</v>
      </c>
      <c r="C933" s="33" t="s">
        <v>1381</v>
      </c>
      <c r="D933" s="14"/>
      <c r="E933" s="14"/>
      <c r="F933" s="14" t="s">
        <v>1824</v>
      </c>
      <c r="G933" s="135">
        <v>0</v>
      </c>
      <c r="H933" s="135">
        <v>0</v>
      </c>
      <c r="I933" s="135">
        <v>0</v>
      </c>
      <c r="J933" s="135">
        <v>5.0000000000000001E-3</v>
      </c>
      <c r="K933" s="135">
        <v>1.4999999999999999E-2</v>
      </c>
      <c r="L933" s="146">
        <v>0</v>
      </c>
      <c r="M933" s="27">
        <v>0</v>
      </c>
      <c r="N933" s="27">
        <v>0</v>
      </c>
      <c r="O933" s="27">
        <v>0</v>
      </c>
      <c r="P933" s="28">
        <v>5.0000000000000001E-3</v>
      </c>
      <c r="Q933" s="28">
        <v>0.01</v>
      </c>
      <c r="R933" s="158">
        <v>0.02</v>
      </c>
      <c r="S933" s="27">
        <v>0</v>
      </c>
      <c r="T933" s="27">
        <v>0</v>
      </c>
      <c r="U933" s="27">
        <v>0</v>
      </c>
      <c r="V933" s="28">
        <v>3.0000000000000001E-3</v>
      </c>
      <c r="W933" s="28">
        <v>5.0000000000000001E-3</v>
      </c>
      <c r="X933" s="28">
        <v>5.0000000000000001E-3</v>
      </c>
      <c r="Y933" s="222">
        <v>3090.47</v>
      </c>
      <c r="Z933" s="222">
        <f t="shared" si="492"/>
        <v>0</v>
      </c>
      <c r="AA933" s="222">
        <f t="shared" si="493"/>
        <v>0</v>
      </c>
      <c r="AB933" s="222">
        <f t="shared" si="494"/>
        <v>0</v>
      </c>
      <c r="AC933" s="222">
        <f t="shared" si="495"/>
        <v>15.452349999999999</v>
      </c>
      <c r="AD933" s="222">
        <f t="shared" si="496"/>
        <v>46.357049999999994</v>
      </c>
      <c r="AE933" s="222">
        <f t="shared" si="497"/>
        <v>0</v>
      </c>
      <c r="AF933" s="222">
        <f t="shared" si="474"/>
        <v>0</v>
      </c>
      <c r="AG933" s="222">
        <f t="shared" si="475"/>
        <v>0</v>
      </c>
      <c r="AH933" s="222">
        <f t="shared" si="476"/>
        <v>0</v>
      </c>
      <c r="AI933" s="222">
        <f t="shared" si="477"/>
        <v>15.452349999999999</v>
      </c>
      <c r="AJ933" s="222">
        <f t="shared" si="478"/>
        <v>30.904699999999998</v>
      </c>
      <c r="AK933" s="222">
        <f t="shared" si="479"/>
        <v>61.809399999999997</v>
      </c>
      <c r="AL933" s="5">
        <f t="shared" si="486"/>
        <v>0</v>
      </c>
      <c r="AM933" s="5">
        <f t="shared" si="487"/>
        <v>0</v>
      </c>
      <c r="AN933" s="5">
        <f t="shared" si="488"/>
        <v>0</v>
      </c>
      <c r="AO933" s="5">
        <f t="shared" si="489"/>
        <v>9.2714099999999995</v>
      </c>
      <c r="AP933" s="5">
        <f t="shared" si="490"/>
        <v>15.452349999999999</v>
      </c>
      <c r="AQ933" s="221">
        <f t="shared" si="491"/>
        <v>15.452349999999999</v>
      </c>
      <c r="AR933" s="169"/>
    </row>
    <row r="934" spans="1:44" s="34" customFormat="1" ht="24.75" customHeight="1" x14ac:dyDescent="0.25">
      <c r="A934" s="24">
        <v>3187170434</v>
      </c>
      <c r="B934" s="32" t="s">
        <v>1375</v>
      </c>
      <c r="C934" s="33" t="s">
        <v>1376</v>
      </c>
      <c r="D934" s="14"/>
      <c r="E934" s="14"/>
      <c r="F934" s="14" t="s">
        <v>1824</v>
      </c>
      <c r="G934" s="135">
        <v>0</v>
      </c>
      <c r="H934" s="135">
        <v>0</v>
      </c>
      <c r="I934" s="135">
        <v>0</v>
      </c>
      <c r="J934" s="135">
        <v>8.0000000000000002E-3</v>
      </c>
      <c r="K934" s="135">
        <v>0.02</v>
      </c>
      <c r="L934" s="146">
        <v>0</v>
      </c>
      <c r="M934" s="27">
        <v>0</v>
      </c>
      <c r="N934" s="27">
        <v>0</v>
      </c>
      <c r="O934" s="27">
        <v>0</v>
      </c>
      <c r="P934" s="28">
        <v>8.0000000000000002E-3</v>
      </c>
      <c r="Q934" s="28">
        <v>0.01</v>
      </c>
      <c r="R934" s="158">
        <v>0.02</v>
      </c>
      <c r="S934" s="27">
        <v>0</v>
      </c>
      <c r="T934" s="27">
        <v>0</v>
      </c>
      <c r="U934" s="27">
        <v>0</v>
      </c>
      <c r="V934" s="28">
        <v>3.0000000000000001E-3</v>
      </c>
      <c r="W934" s="28">
        <v>5.0000000000000001E-3</v>
      </c>
      <c r="X934" s="28">
        <v>5.0000000000000001E-3</v>
      </c>
      <c r="Y934" s="222">
        <v>11947.6</v>
      </c>
      <c r="Z934" s="222">
        <f t="shared" si="492"/>
        <v>0</v>
      </c>
      <c r="AA934" s="222">
        <f t="shared" si="493"/>
        <v>0</v>
      </c>
      <c r="AB934" s="222">
        <f t="shared" si="494"/>
        <v>0</v>
      </c>
      <c r="AC934" s="222">
        <f t="shared" si="495"/>
        <v>95.580800000000011</v>
      </c>
      <c r="AD934" s="222">
        <f t="shared" si="496"/>
        <v>238.952</v>
      </c>
      <c r="AE934" s="222">
        <f t="shared" si="497"/>
        <v>0</v>
      </c>
      <c r="AF934" s="222">
        <f t="shared" si="474"/>
        <v>0</v>
      </c>
      <c r="AG934" s="222">
        <f t="shared" si="475"/>
        <v>0</v>
      </c>
      <c r="AH934" s="222">
        <f t="shared" si="476"/>
        <v>0</v>
      </c>
      <c r="AI934" s="222">
        <f t="shared" si="477"/>
        <v>95.580800000000011</v>
      </c>
      <c r="AJ934" s="222">
        <f t="shared" si="478"/>
        <v>119.476</v>
      </c>
      <c r="AK934" s="222">
        <f t="shared" si="479"/>
        <v>238.952</v>
      </c>
      <c r="AL934" s="5">
        <f t="shared" si="486"/>
        <v>0</v>
      </c>
      <c r="AM934" s="5">
        <f t="shared" si="487"/>
        <v>0</v>
      </c>
      <c r="AN934" s="5">
        <f t="shared" si="488"/>
        <v>0</v>
      </c>
      <c r="AO934" s="5">
        <f t="shared" si="489"/>
        <v>35.842800000000004</v>
      </c>
      <c r="AP934" s="5">
        <f t="shared" si="490"/>
        <v>59.738</v>
      </c>
      <c r="AQ934" s="221">
        <f t="shared" si="491"/>
        <v>59.738</v>
      </c>
      <c r="AR934" s="169"/>
    </row>
    <row r="935" spans="1:44" s="22" customFormat="1" ht="24.75" customHeight="1" x14ac:dyDescent="0.25">
      <c r="A935" s="24" t="s">
        <v>2449</v>
      </c>
      <c r="B935" s="25" t="s">
        <v>1370</v>
      </c>
      <c r="C935" s="14" t="s">
        <v>2450</v>
      </c>
      <c r="D935" s="14"/>
      <c r="E935" s="14"/>
      <c r="F935" s="205" t="s">
        <v>1824</v>
      </c>
      <c r="G935" s="204">
        <v>0</v>
      </c>
      <c r="H935" s="204">
        <v>0</v>
      </c>
      <c r="I935" s="212">
        <v>0</v>
      </c>
      <c r="J935" s="204">
        <v>0.5</v>
      </c>
      <c r="K935" s="204">
        <v>1</v>
      </c>
      <c r="L935" s="146">
        <v>0</v>
      </c>
      <c r="M935" s="204">
        <v>0</v>
      </c>
      <c r="N935" s="204">
        <v>0</v>
      </c>
      <c r="O935" s="212">
        <v>0</v>
      </c>
      <c r="P935" s="204">
        <v>0.5</v>
      </c>
      <c r="Q935" s="204">
        <v>1</v>
      </c>
      <c r="R935" s="213">
        <v>1.2</v>
      </c>
      <c r="S935" s="204">
        <v>0</v>
      </c>
      <c r="T935" s="204">
        <v>0</v>
      </c>
      <c r="U935" s="212">
        <v>0</v>
      </c>
      <c r="V935" s="204">
        <v>0.5</v>
      </c>
      <c r="W935" s="204">
        <v>1</v>
      </c>
      <c r="X935" s="204">
        <v>1</v>
      </c>
      <c r="Y935" s="225">
        <f>6.5*39.3</f>
        <v>255.45</v>
      </c>
      <c r="Z935" s="222">
        <f t="shared" si="492"/>
        <v>0</v>
      </c>
      <c r="AA935" s="222">
        <f t="shared" si="493"/>
        <v>0</v>
      </c>
      <c r="AB935" s="222">
        <f t="shared" si="494"/>
        <v>0</v>
      </c>
      <c r="AC935" s="222">
        <f t="shared" si="495"/>
        <v>127.72499999999999</v>
      </c>
      <c r="AD935" s="222">
        <f t="shared" si="496"/>
        <v>255.45</v>
      </c>
      <c r="AE935" s="222">
        <f t="shared" si="497"/>
        <v>0</v>
      </c>
      <c r="AF935" s="222">
        <f t="shared" si="474"/>
        <v>0</v>
      </c>
      <c r="AG935" s="222">
        <f t="shared" si="475"/>
        <v>0</v>
      </c>
      <c r="AH935" s="222">
        <f t="shared" si="476"/>
        <v>0</v>
      </c>
      <c r="AI935" s="222">
        <f t="shared" si="477"/>
        <v>127.72499999999999</v>
      </c>
      <c r="AJ935" s="222">
        <f t="shared" si="478"/>
        <v>255.45</v>
      </c>
      <c r="AK935" s="222">
        <f t="shared" si="479"/>
        <v>306.53999999999996</v>
      </c>
      <c r="AL935" s="5">
        <f t="shared" si="486"/>
        <v>0</v>
      </c>
      <c r="AM935" s="5">
        <f t="shared" si="487"/>
        <v>0</v>
      </c>
      <c r="AN935" s="5">
        <f t="shared" si="488"/>
        <v>0</v>
      </c>
      <c r="AO935" s="5">
        <f t="shared" si="489"/>
        <v>127.72499999999999</v>
      </c>
      <c r="AP935" s="5">
        <f t="shared" si="490"/>
        <v>255.45</v>
      </c>
      <c r="AQ935" s="221">
        <f t="shared" si="491"/>
        <v>255.45</v>
      </c>
      <c r="AR935" s="86"/>
    </row>
    <row r="936" spans="1:44" s="22" customFormat="1" ht="24.75" customHeight="1" x14ac:dyDescent="0.25">
      <c r="A936" s="24" t="s">
        <v>2451</v>
      </c>
      <c r="B936" s="25" t="s">
        <v>1371</v>
      </c>
      <c r="C936" s="14" t="s">
        <v>2452</v>
      </c>
      <c r="D936" s="14"/>
      <c r="E936" s="14"/>
      <c r="F936" s="205" t="s">
        <v>1824</v>
      </c>
      <c r="G936" s="204">
        <v>0</v>
      </c>
      <c r="H936" s="204">
        <v>0</v>
      </c>
      <c r="I936" s="212">
        <v>0</v>
      </c>
      <c r="J936" s="204">
        <v>0.26</v>
      </c>
      <c r="K936" s="204">
        <v>0.7</v>
      </c>
      <c r="L936" s="146">
        <v>0</v>
      </c>
      <c r="M936" s="204">
        <v>0</v>
      </c>
      <c r="N936" s="204">
        <v>0</v>
      </c>
      <c r="O936" s="212">
        <v>0</v>
      </c>
      <c r="P936" s="204">
        <v>0.26</v>
      </c>
      <c r="Q936" s="204">
        <v>0.7</v>
      </c>
      <c r="R936" s="213">
        <v>0.72</v>
      </c>
      <c r="S936" s="204">
        <v>0</v>
      </c>
      <c r="T936" s="204">
        <v>0</v>
      </c>
      <c r="U936" s="212">
        <v>0</v>
      </c>
      <c r="V936" s="204">
        <v>0.26</v>
      </c>
      <c r="W936" s="204">
        <v>0.7</v>
      </c>
      <c r="X936" s="204">
        <v>0.7</v>
      </c>
      <c r="Y936" s="220">
        <v>82.36</v>
      </c>
      <c r="Z936" s="222">
        <f t="shared" si="492"/>
        <v>0</v>
      </c>
      <c r="AA936" s="222">
        <f t="shared" si="493"/>
        <v>0</v>
      </c>
      <c r="AB936" s="222">
        <f t="shared" si="494"/>
        <v>0</v>
      </c>
      <c r="AC936" s="222">
        <f t="shared" si="495"/>
        <v>21.413599999999999</v>
      </c>
      <c r="AD936" s="222">
        <f t="shared" si="496"/>
        <v>57.651999999999994</v>
      </c>
      <c r="AE936" s="222">
        <f t="shared" si="497"/>
        <v>0</v>
      </c>
      <c r="AF936" s="222">
        <f t="shared" si="474"/>
        <v>0</v>
      </c>
      <c r="AG936" s="222">
        <f t="shared" si="475"/>
        <v>0</v>
      </c>
      <c r="AH936" s="222">
        <f t="shared" si="476"/>
        <v>0</v>
      </c>
      <c r="AI936" s="222">
        <f t="shared" si="477"/>
        <v>21.413599999999999</v>
      </c>
      <c r="AJ936" s="222">
        <f t="shared" si="478"/>
        <v>57.651999999999994</v>
      </c>
      <c r="AK936" s="222">
        <f t="shared" si="479"/>
        <v>59.299199999999999</v>
      </c>
      <c r="AL936" s="5">
        <f t="shared" si="486"/>
        <v>0</v>
      </c>
      <c r="AM936" s="5">
        <f t="shared" si="487"/>
        <v>0</v>
      </c>
      <c r="AN936" s="5">
        <f t="shared" si="488"/>
        <v>0</v>
      </c>
      <c r="AO936" s="5">
        <f t="shared" si="489"/>
        <v>21.413599999999999</v>
      </c>
      <c r="AP936" s="5">
        <f t="shared" si="490"/>
        <v>57.651999999999994</v>
      </c>
      <c r="AQ936" s="221">
        <f t="shared" si="491"/>
        <v>57.651999999999994</v>
      </c>
      <c r="AR936" s="86"/>
    </row>
    <row r="937" spans="1:44" s="22" customFormat="1" ht="24.75" customHeight="1" x14ac:dyDescent="0.25">
      <c r="A937" s="24" t="s">
        <v>2453</v>
      </c>
      <c r="B937" s="25" t="s">
        <v>1372</v>
      </c>
      <c r="C937" s="14" t="s">
        <v>2454</v>
      </c>
      <c r="D937" s="14"/>
      <c r="E937" s="14"/>
      <c r="F937" s="205" t="s">
        <v>1824</v>
      </c>
      <c r="G937" s="204">
        <v>0</v>
      </c>
      <c r="H937" s="204">
        <v>0</v>
      </c>
      <c r="I937" s="212">
        <v>0</v>
      </c>
      <c r="J937" s="204">
        <v>0.26</v>
      </c>
      <c r="K937" s="204">
        <v>0.7</v>
      </c>
      <c r="L937" s="146">
        <v>0</v>
      </c>
      <c r="M937" s="204">
        <v>0</v>
      </c>
      <c r="N937" s="204">
        <v>0</v>
      </c>
      <c r="O937" s="212">
        <v>0</v>
      </c>
      <c r="P937" s="204">
        <v>0.26</v>
      </c>
      <c r="Q937" s="204">
        <v>0.7</v>
      </c>
      <c r="R937" s="213">
        <v>0.75</v>
      </c>
      <c r="S937" s="204">
        <v>0</v>
      </c>
      <c r="T937" s="204">
        <v>0</v>
      </c>
      <c r="U937" s="212">
        <v>0</v>
      </c>
      <c r="V937" s="204">
        <v>0.26</v>
      </c>
      <c r="W937" s="204">
        <v>0.7</v>
      </c>
      <c r="X937" s="204">
        <v>0.7</v>
      </c>
      <c r="Y937" s="225">
        <f>2.4*39.3</f>
        <v>94.32</v>
      </c>
      <c r="Z937" s="222">
        <f t="shared" si="492"/>
        <v>0</v>
      </c>
      <c r="AA937" s="222">
        <f t="shared" si="493"/>
        <v>0</v>
      </c>
      <c r="AB937" s="222">
        <f t="shared" si="494"/>
        <v>0</v>
      </c>
      <c r="AC937" s="222">
        <f t="shared" si="495"/>
        <v>24.523199999999999</v>
      </c>
      <c r="AD937" s="222">
        <f t="shared" si="496"/>
        <v>66.023999999999987</v>
      </c>
      <c r="AE937" s="222">
        <f t="shared" si="497"/>
        <v>0</v>
      </c>
      <c r="AF937" s="222">
        <f t="shared" si="474"/>
        <v>0</v>
      </c>
      <c r="AG937" s="222">
        <f t="shared" si="475"/>
        <v>0</v>
      </c>
      <c r="AH937" s="222">
        <f t="shared" si="476"/>
        <v>0</v>
      </c>
      <c r="AI937" s="222">
        <f t="shared" si="477"/>
        <v>24.523199999999999</v>
      </c>
      <c r="AJ937" s="222">
        <f t="shared" si="478"/>
        <v>66.023999999999987</v>
      </c>
      <c r="AK937" s="222">
        <f t="shared" si="479"/>
        <v>70.739999999999995</v>
      </c>
      <c r="AL937" s="5">
        <f t="shared" si="486"/>
        <v>0</v>
      </c>
      <c r="AM937" s="5">
        <f t="shared" si="487"/>
        <v>0</v>
      </c>
      <c r="AN937" s="5">
        <f t="shared" si="488"/>
        <v>0</v>
      </c>
      <c r="AO937" s="5">
        <f t="shared" si="489"/>
        <v>24.523199999999999</v>
      </c>
      <c r="AP937" s="5">
        <f t="shared" si="490"/>
        <v>66.023999999999987</v>
      </c>
      <c r="AQ937" s="221">
        <f t="shared" si="491"/>
        <v>66.023999999999987</v>
      </c>
      <c r="AR937" s="86"/>
    </row>
    <row r="938" spans="1:44" s="34" customFormat="1" ht="24.75" customHeight="1" x14ac:dyDescent="0.25">
      <c r="A938" s="24">
        <v>3187170432</v>
      </c>
      <c r="B938" s="32" t="s">
        <v>1377</v>
      </c>
      <c r="C938" s="33" t="s">
        <v>1378</v>
      </c>
      <c r="D938" s="14"/>
      <c r="E938" s="14"/>
      <c r="F938" s="14" t="s">
        <v>1824</v>
      </c>
      <c r="G938" s="135">
        <v>0</v>
      </c>
      <c r="H938" s="135">
        <v>0</v>
      </c>
      <c r="I938" s="135">
        <v>0</v>
      </c>
      <c r="J938" s="135">
        <v>8.0000000000000002E-3</v>
      </c>
      <c r="K938" s="135">
        <v>0.02</v>
      </c>
      <c r="L938" s="146">
        <v>0</v>
      </c>
      <c r="M938" s="27">
        <v>0</v>
      </c>
      <c r="N938" s="27">
        <v>0</v>
      </c>
      <c r="O938" s="27">
        <v>0</v>
      </c>
      <c r="P938" s="28">
        <v>8.0000000000000002E-3</v>
      </c>
      <c r="Q938" s="28">
        <v>0.01</v>
      </c>
      <c r="R938" s="158">
        <v>0.02</v>
      </c>
      <c r="S938" s="27">
        <v>0</v>
      </c>
      <c r="T938" s="27">
        <v>0</v>
      </c>
      <c r="U938" s="27">
        <v>0</v>
      </c>
      <c r="V938" s="28">
        <v>3.0000000000000001E-3</v>
      </c>
      <c r="W938" s="28">
        <v>5.0000000000000001E-3</v>
      </c>
      <c r="X938" s="28">
        <v>5.0000000000000001E-3</v>
      </c>
      <c r="Y938" s="222">
        <v>13593.67</v>
      </c>
      <c r="Z938" s="222">
        <f t="shared" si="492"/>
        <v>0</v>
      </c>
      <c r="AA938" s="222">
        <f t="shared" si="493"/>
        <v>0</v>
      </c>
      <c r="AB938" s="222">
        <f t="shared" si="494"/>
        <v>0</v>
      </c>
      <c r="AC938" s="222">
        <f t="shared" si="495"/>
        <v>108.74936</v>
      </c>
      <c r="AD938" s="222">
        <f t="shared" si="496"/>
        <v>271.8734</v>
      </c>
      <c r="AE938" s="222">
        <f t="shared" si="497"/>
        <v>0</v>
      </c>
      <c r="AF938" s="222">
        <f t="shared" si="474"/>
        <v>0</v>
      </c>
      <c r="AG938" s="222">
        <f t="shared" si="475"/>
        <v>0</v>
      </c>
      <c r="AH938" s="222">
        <f t="shared" si="476"/>
        <v>0</v>
      </c>
      <c r="AI938" s="222">
        <f t="shared" si="477"/>
        <v>108.74936</v>
      </c>
      <c r="AJ938" s="222">
        <f t="shared" si="478"/>
        <v>135.9367</v>
      </c>
      <c r="AK938" s="222">
        <f t="shared" si="479"/>
        <v>271.8734</v>
      </c>
      <c r="AL938" s="5">
        <f t="shared" si="486"/>
        <v>0</v>
      </c>
      <c r="AM938" s="5">
        <f t="shared" si="487"/>
        <v>0</v>
      </c>
      <c r="AN938" s="5">
        <f t="shared" si="488"/>
        <v>0</v>
      </c>
      <c r="AO938" s="5">
        <f t="shared" si="489"/>
        <v>40.781010000000002</v>
      </c>
      <c r="AP938" s="5">
        <f t="shared" si="490"/>
        <v>67.968350000000001</v>
      </c>
      <c r="AQ938" s="221">
        <f t="shared" si="491"/>
        <v>67.968350000000001</v>
      </c>
      <c r="AR938" s="169"/>
    </row>
    <row r="939" spans="1:44" s="34" customFormat="1" ht="24.75" customHeight="1" x14ac:dyDescent="0.25">
      <c r="A939" s="24" t="s">
        <v>2457</v>
      </c>
      <c r="B939" s="32" t="s">
        <v>1379</v>
      </c>
      <c r="C939" s="33" t="s">
        <v>2458</v>
      </c>
      <c r="D939" s="14"/>
      <c r="E939" s="14"/>
      <c r="F939" s="205" t="s">
        <v>1824</v>
      </c>
      <c r="G939" s="135">
        <v>0</v>
      </c>
      <c r="H939" s="135">
        <v>0</v>
      </c>
      <c r="I939" s="135">
        <v>0</v>
      </c>
      <c r="J939" s="135">
        <v>0.08</v>
      </c>
      <c r="K939" s="135">
        <v>0.04</v>
      </c>
      <c r="L939" s="146">
        <v>0</v>
      </c>
      <c r="M939" s="204">
        <v>0</v>
      </c>
      <c r="N939" s="204">
        <v>0</v>
      </c>
      <c r="O939" s="204">
        <v>0</v>
      </c>
      <c r="P939" s="212">
        <v>0.04</v>
      </c>
      <c r="Q939" s="212">
        <v>0.06</v>
      </c>
      <c r="R939" s="215">
        <v>0.08</v>
      </c>
      <c r="S939" s="204">
        <v>0</v>
      </c>
      <c r="T939" s="204">
        <v>0</v>
      </c>
      <c r="U939" s="204">
        <v>0</v>
      </c>
      <c r="V939" s="212">
        <v>0.04</v>
      </c>
      <c r="W939" s="212">
        <v>0.06</v>
      </c>
      <c r="X939" s="212">
        <v>0.06</v>
      </c>
      <c r="Y939" s="225">
        <v>147.36000000000001</v>
      </c>
      <c r="Z939" s="222">
        <f t="shared" si="492"/>
        <v>0</v>
      </c>
      <c r="AA939" s="222">
        <f t="shared" si="493"/>
        <v>0</v>
      </c>
      <c r="AB939" s="222">
        <f t="shared" si="494"/>
        <v>0</v>
      </c>
      <c r="AC939" s="222">
        <f t="shared" si="495"/>
        <v>11.788800000000002</v>
      </c>
      <c r="AD939" s="222">
        <f t="shared" si="496"/>
        <v>5.894400000000001</v>
      </c>
      <c r="AE939" s="222">
        <f t="shared" si="497"/>
        <v>0</v>
      </c>
      <c r="AF939" s="222">
        <f t="shared" si="474"/>
        <v>0</v>
      </c>
      <c r="AG939" s="222">
        <f t="shared" si="475"/>
        <v>0</v>
      </c>
      <c r="AH939" s="222">
        <f t="shared" si="476"/>
        <v>0</v>
      </c>
      <c r="AI939" s="222">
        <f t="shared" si="477"/>
        <v>5.894400000000001</v>
      </c>
      <c r="AJ939" s="222">
        <f t="shared" si="478"/>
        <v>8.8415999999999997</v>
      </c>
      <c r="AK939" s="222">
        <f t="shared" si="479"/>
        <v>11.788800000000002</v>
      </c>
      <c r="AL939" s="5">
        <f t="shared" si="486"/>
        <v>0</v>
      </c>
      <c r="AM939" s="5">
        <f t="shared" si="487"/>
        <v>0</v>
      </c>
      <c r="AN939" s="5">
        <f t="shared" si="488"/>
        <v>0</v>
      </c>
      <c r="AO939" s="5">
        <f t="shared" si="489"/>
        <v>5.894400000000001</v>
      </c>
      <c r="AP939" s="5">
        <f t="shared" si="490"/>
        <v>8.8415999999999997</v>
      </c>
      <c r="AQ939" s="221">
        <f t="shared" si="491"/>
        <v>8.8415999999999997</v>
      </c>
      <c r="AR939" s="169"/>
    </row>
    <row r="940" spans="1:44" s="22" customFormat="1" ht="24.75" customHeight="1" x14ac:dyDescent="0.25">
      <c r="A940" s="13"/>
      <c r="B940" s="268" t="s">
        <v>1377</v>
      </c>
      <c r="C940" s="267" t="s">
        <v>483</v>
      </c>
      <c r="D940" s="13"/>
      <c r="E940" s="13"/>
      <c r="F940" s="108"/>
      <c r="G940" s="135">
        <v>0</v>
      </c>
      <c r="H940" s="135">
        <v>0</v>
      </c>
      <c r="I940" s="135">
        <v>0</v>
      </c>
      <c r="J940" s="135">
        <v>8.0000000000000002E-3</v>
      </c>
      <c r="K940" s="135">
        <v>0.02</v>
      </c>
      <c r="L940" s="146">
        <v>0</v>
      </c>
      <c r="M940" s="204">
        <v>0</v>
      </c>
      <c r="N940" s="204">
        <v>0</v>
      </c>
      <c r="O940" s="204">
        <v>0</v>
      </c>
      <c r="P940" s="204">
        <v>0</v>
      </c>
      <c r="Q940" s="204">
        <v>0</v>
      </c>
      <c r="R940" s="204">
        <v>0</v>
      </c>
      <c r="S940" s="204">
        <v>0</v>
      </c>
      <c r="T940" s="204">
        <v>0</v>
      </c>
      <c r="U940" s="204">
        <v>0</v>
      </c>
      <c r="V940" s="204">
        <v>0</v>
      </c>
      <c r="W940" s="204">
        <v>0</v>
      </c>
      <c r="X940" s="204">
        <v>0</v>
      </c>
      <c r="Y940" s="222">
        <v>13593.67</v>
      </c>
      <c r="Z940" s="222">
        <f t="shared" si="492"/>
        <v>0</v>
      </c>
      <c r="AA940" s="222">
        <f t="shared" si="493"/>
        <v>0</v>
      </c>
      <c r="AB940" s="222">
        <f t="shared" si="494"/>
        <v>0</v>
      </c>
      <c r="AC940" s="222">
        <f t="shared" si="495"/>
        <v>108.74936</v>
      </c>
      <c r="AD940" s="222">
        <f t="shared" si="496"/>
        <v>271.8734</v>
      </c>
      <c r="AE940" s="222">
        <f t="shared" si="497"/>
        <v>0</v>
      </c>
      <c r="AF940" s="222">
        <f t="shared" si="474"/>
        <v>0</v>
      </c>
      <c r="AG940" s="222">
        <f t="shared" si="475"/>
        <v>0</v>
      </c>
      <c r="AH940" s="222">
        <f t="shared" si="476"/>
        <v>0</v>
      </c>
      <c r="AI940" s="222">
        <f t="shared" si="477"/>
        <v>0</v>
      </c>
      <c r="AJ940" s="222">
        <f t="shared" si="478"/>
        <v>0</v>
      </c>
      <c r="AK940" s="222">
        <f t="shared" si="479"/>
        <v>0</v>
      </c>
      <c r="AL940" s="5"/>
      <c r="AM940" s="5"/>
      <c r="AN940" s="5"/>
      <c r="AO940" s="5"/>
      <c r="AP940" s="5"/>
      <c r="AQ940" s="221"/>
      <c r="AR940" s="86"/>
    </row>
    <row r="941" spans="1:44" s="22" customFormat="1" ht="24.75" customHeight="1" x14ac:dyDescent="0.25">
      <c r="A941" s="13"/>
      <c r="B941" s="268" t="s">
        <v>1379</v>
      </c>
      <c r="C941" s="267" t="s">
        <v>488</v>
      </c>
      <c r="D941" s="13"/>
      <c r="E941" s="13"/>
      <c r="F941" s="108"/>
      <c r="G941" s="135">
        <v>0</v>
      </c>
      <c r="H941" s="135">
        <v>0</v>
      </c>
      <c r="I941" s="135">
        <v>0</v>
      </c>
      <c r="J941" s="135">
        <v>0.03</v>
      </c>
      <c r="K941" s="135">
        <v>7.0000000000000007E-2</v>
      </c>
      <c r="L941" s="146">
        <v>0</v>
      </c>
      <c r="M941" s="204">
        <v>0</v>
      </c>
      <c r="N941" s="204">
        <v>0</v>
      </c>
      <c r="O941" s="204">
        <v>0</v>
      </c>
      <c r="P941" s="204">
        <v>0</v>
      </c>
      <c r="Q941" s="204">
        <v>0</v>
      </c>
      <c r="R941" s="204">
        <v>0</v>
      </c>
      <c r="S941" s="204">
        <v>0</v>
      </c>
      <c r="T941" s="204">
        <v>0</v>
      </c>
      <c r="U941" s="204">
        <v>0</v>
      </c>
      <c r="V941" s="204">
        <v>0</v>
      </c>
      <c r="W941" s="204">
        <v>0</v>
      </c>
      <c r="X941" s="204">
        <v>0</v>
      </c>
      <c r="Y941" s="225">
        <v>147.36000000000001</v>
      </c>
      <c r="Z941" s="222">
        <f t="shared" si="492"/>
        <v>0</v>
      </c>
      <c r="AA941" s="222">
        <f t="shared" si="493"/>
        <v>0</v>
      </c>
      <c r="AB941" s="222">
        <f t="shared" si="494"/>
        <v>0</v>
      </c>
      <c r="AC941" s="222">
        <f t="shared" si="495"/>
        <v>4.4207999999999998</v>
      </c>
      <c r="AD941" s="222">
        <f t="shared" si="496"/>
        <v>10.315200000000003</v>
      </c>
      <c r="AE941" s="222">
        <f t="shared" si="497"/>
        <v>0</v>
      </c>
      <c r="AF941" s="222">
        <f t="shared" si="474"/>
        <v>0</v>
      </c>
      <c r="AG941" s="222">
        <f t="shared" si="475"/>
        <v>0</v>
      </c>
      <c r="AH941" s="222">
        <f t="shared" si="476"/>
        <v>0</v>
      </c>
      <c r="AI941" s="222">
        <f t="shared" si="477"/>
        <v>0</v>
      </c>
      <c r="AJ941" s="222">
        <f t="shared" si="478"/>
        <v>0</v>
      </c>
      <c r="AK941" s="222">
        <f t="shared" si="479"/>
        <v>0</v>
      </c>
      <c r="AL941" s="5"/>
      <c r="AM941" s="5"/>
      <c r="AN941" s="5"/>
      <c r="AO941" s="5"/>
      <c r="AP941" s="5"/>
      <c r="AQ941" s="221"/>
      <c r="AR941" s="86"/>
    </row>
    <row r="942" spans="1:44" s="22" customFormat="1" ht="24.75" customHeight="1" x14ac:dyDescent="0.25">
      <c r="A942" s="13"/>
      <c r="B942" s="268" t="s">
        <v>1379</v>
      </c>
      <c r="C942" s="267" t="s">
        <v>484</v>
      </c>
      <c r="D942" s="13"/>
      <c r="E942" s="13"/>
      <c r="F942" s="108"/>
      <c r="G942" s="135">
        <v>0</v>
      </c>
      <c r="H942" s="135">
        <v>0</v>
      </c>
      <c r="I942" s="135">
        <v>0</v>
      </c>
      <c r="J942" s="135">
        <v>0</v>
      </c>
      <c r="K942" s="135">
        <v>0.08</v>
      </c>
      <c r="L942" s="146">
        <v>0</v>
      </c>
      <c r="M942" s="204">
        <v>0</v>
      </c>
      <c r="N942" s="204">
        <v>0</v>
      </c>
      <c r="O942" s="204">
        <v>0</v>
      </c>
      <c r="P942" s="204">
        <v>0</v>
      </c>
      <c r="Q942" s="204">
        <v>0</v>
      </c>
      <c r="R942" s="204">
        <v>0</v>
      </c>
      <c r="S942" s="204">
        <v>0</v>
      </c>
      <c r="T942" s="204">
        <v>0</v>
      </c>
      <c r="U942" s="204">
        <v>0</v>
      </c>
      <c r="V942" s="204">
        <v>0</v>
      </c>
      <c r="W942" s="204">
        <v>0</v>
      </c>
      <c r="X942" s="204">
        <v>0</v>
      </c>
      <c r="Y942" s="225">
        <v>147.36000000000001</v>
      </c>
      <c r="Z942" s="222">
        <f t="shared" si="492"/>
        <v>0</v>
      </c>
      <c r="AA942" s="222">
        <f t="shared" si="493"/>
        <v>0</v>
      </c>
      <c r="AB942" s="222">
        <f t="shared" si="494"/>
        <v>0</v>
      </c>
      <c r="AC942" s="222">
        <f t="shared" si="495"/>
        <v>0</v>
      </c>
      <c r="AD942" s="222">
        <f t="shared" si="496"/>
        <v>11.788800000000002</v>
      </c>
      <c r="AE942" s="222">
        <f t="shared" si="497"/>
        <v>0</v>
      </c>
      <c r="AF942" s="222">
        <f t="shared" si="474"/>
        <v>0</v>
      </c>
      <c r="AG942" s="222">
        <f t="shared" si="475"/>
        <v>0</v>
      </c>
      <c r="AH942" s="222">
        <f t="shared" si="476"/>
        <v>0</v>
      </c>
      <c r="AI942" s="222">
        <f t="shared" si="477"/>
        <v>0</v>
      </c>
      <c r="AJ942" s="222">
        <f t="shared" si="478"/>
        <v>0</v>
      </c>
      <c r="AK942" s="222">
        <f t="shared" si="479"/>
        <v>0</v>
      </c>
      <c r="AL942" s="5"/>
      <c r="AM942" s="5"/>
      <c r="AN942" s="5"/>
      <c r="AO942" s="5"/>
      <c r="AP942" s="5"/>
      <c r="AQ942" s="221"/>
      <c r="AR942" s="86"/>
    </row>
    <row r="943" spans="1:44" s="22" customFormat="1" ht="24.75" customHeight="1" x14ac:dyDescent="0.25">
      <c r="A943" s="13"/>
      <c r="B943" s="268" t="s">
        <v>1379</v>
      </c>
      <c r="C943" s="267" t="s">
        <v>487</v>
      </c>
      <c r="D943" s="13"/>
      <c r="E943" s="13"/>
      <c r="F943" s="108"/>
      <c r="G943" s="135">
        <v>0</v>
      </c>
      <c r="H943" s="135">
        <v>0</v>
      </c>
      <c r="I943" s="135">
        <v>0</v>
      </c>
      <c r="J943" s="135">
        <v>0</v>
      </c>
      <c r="K943" s="135">
        <v>0.1</v>
      </c>
      <c r="L943" s="146">
        <v>0</v>
      </c>
      <c r="M943" s="204">
        <v>0</v>
      </c>
      <c r="N943" s="204">
        <v>0</v>
      </c>
      <c r="O943" s="204">
        <v>0</v>
      </c>
      <c r="P943" s="204">
        <v>0</v>
      </c>
      <c r="Q943" s="204">
        <v>0</v>
      </c>
      <c r="R943" s="204">
        <v>0</v>
      </c>
      <c r="S943" s="204">
        <v>0</v>
      </c>
      <c r="T943" s="204">
        <v>0</v>
      </c>
      <c r="U943" s="204">
        <v>0</v>
      </c>
      <c r="V943" s="204">
        <v>0</v>
      </c>
      <c r="W943" s="204">
        <v>0</v>
      </c>
      <c r="X943" s="204">
        <v>0</v>
      </c>
      <c r="Y943" s="225">
        <v>147.36000000000001</v>
      </c>
      <c r="Z943" s="222">
        <f t="shared" si="492"/>
        <v>0</v>
      </c>
      <c r="AA943" s="222">
        <f t="shared" si="493"/>
        <v>0</v>
      </c>
      <c r="AB943" s="222">
        <f t="shared" si="494"/>
        <v>0</v>
      </c>
      <c r="AC943" s="222">
        <f t="shared" si="495"/>
        <v>0</v>
      </c>
      <c r="AD943" s="222">
        <f t="shared" si="496"/>
        <v>14.736000000000002</v>
      </c>
      <c r="AE943" s="222">
        <f t="shared" si="497"/>
        <v>0</v>
      </c>
      <c r="AF943" s="222">
        <f t="shared" si="474"/>
        <v>0</v>
      </c>
      <c r="AG943" s="222">
        <f t="shared" si="475"/>
        <v>0</v>
      </c>
      <c r="AH943" s="222">
        <f t="shared" si="476"/>
        <v>0</v>
      </c>
      <c r="AI943" s="222">
        <f t="shared" si="477"/>
        <v>0</v>
      </c>
      <c r="AJ943" s="222">
        <f t="shared" si="478"/>
        <v>0</v>
      </c>
      <c r="AK943" s="222">
        <f t="shared" si="479"/>
        <v>0</v>
      </c>
      <c r="AL943" s="5"/>
      <c r="AM943" s="5"/>
      <c r="AN943" s="5"/>
      <c r="AO943" s="5"/>
      <c r="AP943" s="5"/>
      <c r="AQ943" s="221"/>
      <c r="AR943" s="86"/>
    </row>
    <row r="944" spans="1:44" s="22" customFormat="1" ht="24.75" customHeight="1" x14ac:dyDescent="0.25">
      <c r="A944" s="13"/>
      <c r="B944" s="268" t="s">
        <v>475</v>
      </c>
      <c r="C944" s="267" t="s">
        <v>489</v>
      </c>
      <c r="D944" s="13"/>
      <c r="E944" s="13"/>
      <c r="F944" s="108"/>
      <c r="G944" s="135">
        <v>0</v>
      </c>
      <c r="H944" s="135">
        <v>0</v>
      </c>
      <c r="I944" s="135">
        <v>8.0000000000000002E-3</v>
      </c>
      <c r="J944" s="135">
        <v>0.04</v>
      </c>
      <c r="K944" s="135">
        <v>0.08</v>
      </c>
      <c r="L944" s="146">
        <v>0</v>
      </c>
      <c r="M944" s="204">
        <v>0</v>
      </c>
      <c r="N944" s="204">
        <v>0</v>
      </c>
      <c r="O944" s="204">
        <v>0</v>
      </c>
      <c r="P944" s="204">
        <v>0</v>
      </c>
      <c r="Q944" s="204">
        <v>0</v>
      </c>
      <c r="R944" s="204">
        <v>0</v>
      </c>
      <c r="S944" s="204">
        <v>0</v>
      </c>
      <c r="T944" s="204">
        <v>0</v>
      </c>
      <c r="U944" s="204">
        <v>0</v>
      </c>
      <c r="V944" s="204">
        <v>0</v>
      </c>
      <c r="W944" s="204">
        <v>0</v>
      </c>
      <c r="X944" s="204">
        <v>0</v>
      </c>
      <c r="Y944" s="222">
        <v>294.39999999999998</v>
      </c>
      <c r="Z944" s="222">
        <f t="shared" si="492"/>
        <v>0</v>
      </c>
      <c r="AA944" s="222">
        <f t="shared" si="493"/>
        <v>0</v>
      </c>
      <c r="AB944" s="222">
        <f t="shared" si="494"/>
        <v>2.3552</v>
      </c>
      <c r="AC944" s="222">
        <f t="shared" si="495"/>
        <v>11.776</v>
      </c>
      <c r="AD944" s="222">
        <f t="shared" si="496"/>
        <v>23.552</v>
      </c>
      <c r="AE944" s="222">
        <f t="shared" si="497"/>
        <v>0</v>
      </c>
      <c r="AF944" s="222">
        <f t="shared" si="474"/>
        <v>0</v>
      </c>
      <c r="AG944" s="222">
        <f t="shared" si="475"/>
        <v>0</v>
      </c>
      <c r="AH944" s="222">
        <f t="shared" si="476"/>
        <v>0</v>
      </c>
      <c r="AI944" s="222">
        <f t="shared" si="477"/>
        <v>0</v>
      </c>
      <c r="AJ944" s="222">
        <f t="shared" si="478"/>
        <v>0</v>
      </c>
      <c r="AK944" s="222">
        <f t="shared" si="479"/>
        <v>0</v>
      </c>
      <c r="AL944" s="5"/>
      <c r="AM944" s="5"/>
      <c r="AN944" s="5"/>
      <c r="AO944" s="5"/>
      <c r="AP944" s="5"/>
      <c r="AQ944" s="221"/>
      <c r="AR944" s="86"/>
    </row>
    <row r="945" spans="1:44" s="22" customFormat="1" ht="24.75" customHeight="1" x14ac:dyDescent="0.25">
      <c r="A945" s="13"/>
      <c r="B945" s="268" t="s">
        <v>476</v>
      </c>
      <c r="C945" s="267" t="s">
        <v>490</v>
      </c>
      <c r="D945" s="13"/>
      <c r="E945" s="13"/>
      <c r="F945" s="108"/>
      <c r="G945" s="135">
        <v>0</v>
      </c>
      <c r="H945" s="135">
        <v>0</v>
      </c>
      <c r="I945" s="135">
        <v>0</v>
      </c>
      <c r="J945" s="135">
        <v>0.01</v>
      </c>
      <c r="K945" s="135">
        <v>0.02</v>
      </c>
      <c r="L945" s="146">
        <v>0</v>
      </c>
      <c r="M945" s="204">
        <v>0</v>
      </c>
      <c r="N945" s="204">
        <v>0</v>
      </c>
      <c r="O945" s="204">
        <v>0</v>
      </c>
      <c r="P945" s="204">
        <v>0</v>
      </c>
      <c r="Q945" s="204">
        <v>0</v>
      </c>
      <c r="R945" s="204">
        <v>0</v>
      </c>
      <c r="S945" s="204">
        <v>0</v>
      </c>
      <c r="T945" s="204">
        <v>0</v>
      </c>
      <c r="U945" s="204">
        <v>0</v>
      </c>
      <c r="V945" s="204">
        <v>0</v>
      </c>
      <c r="W945" s="204">
        <v>0</v>
      </c>
      <c r="X945" s="204">
        <v>0</v>
      </c>
      <c r="Y945" s="222">
        <v>3090.47</v>
      </c>
      <c r="Z945" s="222">
        <f t="shared" si="492"/>
        <v>0</v>
      </c>
      <c r="AA945" s="222">
        <f t="shared" si="493"/>
        <v>0</v>
      </c>
      <c r="AB945" s="222">
        <f t="shared" si="494"/>
        <v>0</v>
      </c>
      <c r="AC945" s="222">
        <f t="shared" si="495"/>
        <v>30.904699999999998</v>
      </c>
      <c r="AD945" s="222">
        <f t="shared" si="496"/>
        <v>61.809399999999997</v>
      </c>
      <c r="AE945" s="222">
        <f t="shared" si="497"/>
        <v>0</v>
      </c>
      <c r="AF945" s="222">
        <f t="shared" si="474"/>
        <v>0</v>
      </c>
      <c r="AG945" s="222">
        <f t="shared" si="475"/>
        <v>0</v>
      </c>
      <c r="AH945" s="222">
        <f t="shared" si="476"/>
        <v>0</v>
      </c>
      <c r="AI945" s="222">
        <f t="shared" si="477"/>
        <v>0</v>
      </c>
      <c r="AJ945" s="222">
        <f t="shared" si="478"/>
        <v>0</v>
      </c>
      <c r="AK945" s="222">
        <f t="shared" si="479"/>
        <v>0</v>
      </c>
      <c r="AL945" s="5"/>
      <c r="AM945" s="5"/>
      <c r="AN945" s="5"/>
      <c r="AO945" s="5"/>
      <c r="AP945" s="5"/>
      <c r="AQ945" s="221"/>
      <c r="AR945" s="86"/>
    </row>
    <row r="946" spans="1:44" s="22" customFormat="1" ht="24.75" customHeight="1" x14ac:dyDescent="0.25">
      <c r="A946" s="13"/>
      <c r="B946" s="268" t="s">
        <v>1377</v>
      </c>
      <c r="C946" s="267" t="s">
        <v>491</v>
      </c>
      <c r="D946" s="13"/>
      <c r="E946" s="13"/>
      <c r="F946" s="108"/>
      <c r="G946" s="135">
        <v>0</v>
      </c>
      <c r="H946" s="135">
        <v>0</v>
      </c>
      <c r="I946" s="135">
        <v>0</v>
      </c>
      <c r="J946" s="135">
        <v>8.0000000000000002E-3</v>
      </c>
      <c r="K946" s="135">
        <v>0.02</v>
      </c>
      <c r="L946" s="146">
        <v>0</v>
      </c>
      <c r="M946" s="204">
        <v>0</v>
      </c>
      <c r="N946" s="204">
        <v>0</v>
      </c>
      <c r="O946" s="204">
        <v>0</v>
      </c>
      <c r="P946" s="204">
        <v>0</v>
      </c>
      <c r="Q946" s="204">
        <v>0</v>
      </c>
      <c r="R946" s="204">
        <v>0</v>
      </c>
      <c r="S946" s="204">
        <v>0</v>
      </c>
      <c r="T946" s="204">
        <v>0</v>
      </c>
      <c r="U946" s="204">
        <v>0</v>
      </c>
      <c r="V946" s="204">
        <v>0</v>
      </c>
      <c r="W946" s="204">
        <v>0</v>
      </c>
      <c r="X946" s="204">
        <v>0</v>
      </c>
      <c r="Y946" s="222">
        <v>13593.67</v>
      </c>
      <c r="Z946" s="222">
        <f t="shared" si="492"/>
        <v>0</v>
      </c>
      <c r="AA946" s="222">
        <f t="shared" si="493"/>
        <v>0</v>
      </c>
      <c r="AB946" s="222">
        <f t="shared" si="494"/>
        <v>0</v>
      </c>
      <c r="AC946" s="222">
        <f t="shared" si="495"/>
        <v>108.74936</v>
      </c>
      <c r="AD946" s="222">
        <f t="shared" si="496"/>
        <v>271.8734</v>
      </c>
      <c r="AE946" s="222">
        <f t="shared" si="497"/>
        <v>0</v>
      </c>
      <c r="AF946" s="222">
        <f t="shared" si="474"/>
        <v>0</v>
      </c>
      <c r="AG946" s="222">
        <f t="shared" si="475"/>
        <v>0</v>
      </c>
      <c r="AH946" s="222">
        <f t="shared" si="476"/>
        <v>0</v>
      </c>
      <c r="AI946" s="222">
        <f t="shared" si="477"/>
        <v>0</v>
      </c>
      <c r="AJ946" s="222">
        <f t="shared" si="478"/>
        <v>0</v>
      </c>
      <c r="AK946" s="222">
        <f t="shared" si="479"/>
        <v>0</v>
      </c>
      <c r="AL946" s="5"/>
      <c r="AM946" s="5"/>
      <c r="AN946" s="5"/>
      <c r="AO946" s="5"/>
      <c r="AP946" s="5"/>
      <c r="AQ946" s="221"/>
      <c r="AR946" s="86"/>
    </row>
    <row r="947" spans="1:44" s="22" customFormat="1" ht="24.75" customHeight="1" x14ac:dyDescent="0.25">
      <c r="A947" s="13"/>
      <c r="B947" s="37" t="s">
        <v>621</v>
      </c>
      <c r="C947" s="267"/>
      <c r="D947" s="13"/>
      <c r="E947" s="13"/>
      <c r="F947" s="108"/>
      <c r="G947" s="135"/>
      <c r="H947" s="135"/>
      <c r="I947" s="135"/>
      <c r="J947" s="135"/>
      <c r="K947" s="135"/>
      <c r="L947" s="146"/>
      <c r="M947" s="110"/>
      <c r="N947" s="110"/>
      <c r="O947" s="110"/>
      <c r="P947" s="110"/>
      <c r="Q947" s="110"/>
      <c r="R947" s="145"/>
      <c r="S947" s="110"/>
      <c r="T947" s="110"/>
      <c r="U947" s="110"/>
      <c r="V947" s="110"/>
      <c r="W947" s="110"/>
      <c r="X947" s="145"/>
      <c r="Y947" s="225"/>
      <c r="Z947" s="222"/>
      <c r="AA947" s="222"/>
      <c r="AB947" s="222"/>
      <c r="AC947" s="222"/>
      <c r="AD947" s="222"/>
      <c r="AE947" s="222"/>
      <c r="AF947" s="222"/>
      <c r="AG947" s="222"/>
      <c r="AH947" s="222"/>
      <c r="AI947" s="222"/>
      <c r="AJ947" s="222"/>
      <c r="AK947" s="222"/>
      <c r="AL947" s="5"/>
      <c r="AM947" s="5"/>
      <c r="AN947" s="5"/>
      <c r="AO947" s="5"/>
      <c r="AP947" s="5"/>
      <c r="AQ947" s="221"/>
      <c r="AR947" s="86"/>
    </row>
    <row r="948" spans="1:44" s="22" customFormat="1" ht="24.75" customHeight="1" x14ac:dyDescent="0.25">
      <c r="A948" s="24">
        <v>3187170378</v>
      </c>
      <c r="B948" s="25" t="s">
        <v>1374</v>
      </c>
      <c r="C948" s="14" t="s">
        <v>618</v>
      </c>
      <c r="D948" s="14"/>
      <c r="E948" s="14"/>
      <c r="F948" s="14" t="s">
        <v>1824</v>
      </c>
      <c r="G948" s="135">
        <v>0</v>
      </c>
      <c r="H948" s="135">
        <v>0</v>
      </c>
      <c r="I948" s="135">
        <v>0</v>
      </c>
      <c r="J948" s="135">
        <v>0.04</v>
      </c>
      <c r="K948" s="135">
        <v>0.15</v>
      </c>
      <c r="L948" s="146">
        <v>0</v>
      </c>
      <c r="M948" s="27">
        <v>0</v>
      </c>
      <c r="N948" s="27">
        <v>0</v>
      </c>
      <c r="O948" s="27">
        <v>0</v>
      </c>
      <c r="P948" s="27">
        <v>0.04</v>
      </c>
      <c r="Q948" s="27">
        <v>0.1</v>
      </c>
      <c r="R948" s="148">
        <v>0.15</v>
      </c>
      <c r="S948" s="27">
        <v>0</v>
      </c>
      <c r="T948" s="27">
        <v>0</v>
      </c>
      <c r="U948" s="27">
        <v>0</v>
      </c>
      <c r="V948" s="27">
        <v>5.0000000000000001E-3</v>
      </c>
      <c r="W948" s="27">
        <v>0.01</v>
      </c>
      <c r="X948" s="27">
        <v>0.01</v>
      </c>
      <c r="Y948" s="222">
        <v>294.39999999999998</v>
      </c>
      <c r="Z948" s="222">
        <f t="shared" si="492"/>
        <v>0</v>
      </c>
      <c r="AA948" s="222">
        <f t="shared" si="493"/>
        <v>0</v>
      </c>
      <c r="AB948" s="222">
        <f t="shared" si="494"/>
        <v>0</v>
      </c>
      <c r="AC948" s="222">
        <f t="shared" si="495"/>
        <v>11.776</v>
      </c>
      <c r="AD948" s="222">
        <f t="shared" si="496"/>
        <v>44.16</v>
      </c>
      <c r="AE948" s="222">
        <f t="shared" si="497"/>
        <v>0</v>
      </c>
      <c r="AF948" s="222">
        <f t="shared" si="474"/>
        <v>0</v>
      </c>
      <c r="AG948" s="222">
        <f t="shared" si="475"/>
        <v>0</v>
      </c>
      <c r="AH948" s="222">
        <f t="shared" si="476"/>
        <v>0</v>
      </c>
      <c r="AI948" s="222">
        <f t="shared" si="477"/>
        <v>11.776</v>
      </c>
      <c r="AJ948" s="222">
        <f t="shared" si="478"/>
        <v>29.439999999999998</v>
      </c>
      <c r="AK948" s="222">
        <f t="shared" si="479"/>
        <v>44.16</v>
      </c>
      <c r="AL948" s="5">
        <f>Y948*S948</f>
        <v>0</v>
      </c>
      <c r="AM948" s="5">
        <f>Y948*T948</f>
        <v>0</v>
      </c>
      <c r="AN948" s="5">
        <f>Y948*U948</f>
        <v>0</v>
      </c>
      <c r="AO948" s="5">
        <f>Y948*V948</f>
        <v>1.472</v>
      </c>
      <c r="AP948" s="5">
        <f>Y948*W948</f>
        <v>2.944</v>
      </c>
      <c r="AQ948" s="221">
        <f>Y948*X948</f>
        <v>2.944</v>
      </c>
      <c r="AR948" s="86"/>
    </row>
    <row r="949" spans="1:44" s="22" customFormat="1" ht="24.75" customHeight="1" x14ac:dyDescent="0.25">
      <c r="A949" s="24" t="s">
        <v>2455</v>
      </c>
      <c r="B949" s="25" t="s">
        <v>2456</v>
      </c>
      <c r="C949" s="14" t="s">
        <v>613</v>
      </c>
      <c r="D949" s="180" t="s">
        <v>2447</v>
      </c>
      <c r="E949" s="14" t="s">
        <v>2448</v>
      </c>
      <c r="F949" s="140"/>
      <c r="G949" s="203"/>
      <c r="H949" s="203"/>
      <c r="I949" s="203"/>
      <c r="J949" s="203"/>
      <c r="K949" s="203"/>
      <c r="L949" s="142"/>
      <c r="M949" s="203"/>
      <c r="N949" s="203"/>
      <c r="O949" s="203"/>
      <c r="P949" s="203"/>
      <c r="Q949" s="203"/>
      <c r="R949" s="214"/>
      <c r="S949" s="203"/>
      <c r="T949" s="203"/>
      <c r="U949" s="203"/>
      <c r="V949" s="203"/>
      <c r="W949" s="203"/>
      <c r="X949" s="214"/>
      <c r="Y949" s="226"/>
      <c r="Z949" s="226"/>
      <c r="AA949" s="226"/>
      <c r="AB949" s="226"/>
      <c r="AC949" s="226"/>
      <c r="AD949" s="226"/>
      <c r="AE949" s="226"/>
      <c r="AF949" s="226"/>
      <c r="AG949" s="226"/>
      <c r="AH949" s="226"/>
      <c r="AI949" s="226"/>
      <c r="AJ949" s="226"/>
      <c r="AK949" s="226"/>
      <c r="AL949" s="188"/>
      <c r="AM949" s="188"/>
      <c r="AN949" s="188"/>
      <c r="AO949" s="188"/>
      <c r="AP949" s="188"/>
      <c r="AQ949" s="242"/>
      <c r="AR949" s="125"/>
    </row>
    <row r="950" spans="1:44" s="22" customFormat="1" ht="24.75" customHeight="1" x14ac:dyDescent="0.25">
      <c r="A950" s="24">
        <v>3187171296</v>
      </c>
      <c r="B950" s="25" t="s">
        <v>2456</v>
      </c>
      <c r="C950" s="14" t="s">
        <v>614</v>
      </c>
      <c r="D950" s="14"/>
      <c r="E950" s="14" t="s">
        <v>1369</v>
      </c>
      <c r="F950" s="205" t="s">
        <v>1824</v>
      </c>
      <c r="G950" s="204">
        <v>0</v>
      </c>
      <c r="H950" s="204">
        <v>0</v>
      </c>
      <c r="I950" s="204">
        <v>0</v>
      </c>
      <c r="J950" s="212">
        <v>1.4E-2</v>
      </c>
      <c r="K950" s="212">
        <v>0.04</v>
      </c>
      <c r="L950" s="110">
        <v>0</v>
      </c>
      <c r="M950" s="204">
        <v>0</v>
      </c>
      <c r="N950" s="204">
        <v>0</v>
      </c>
      <c r="O950" s="204">
        <v>0</v>
      </c>
      <c r="P950" s="212">
        <v>5.0000000000000001E-3</v>
      </c>
      <c r="Q950" s="212">
        <v>0.02</v>
      </c>
      <c r="R950" s="215">
        <v>0.04</v>
      </c>
      <c r="S950" s="204">
        <v>0</v>
      </c>
      <c r="T950" s="204">
        <v>0</v>
      </c>
      <c r="U950" s="204">
        <v>0</v>
      </c>
      <c r="V950" s="212">
        <v>5.0000000000000001E-3</v>
      </c>
      <c r="W950" s="212">
        <v>0.01</v>
      </c>
      <c r="X950" s="212">
        <v>0.01</v>
      </c>
      <c r="Y950" s="225">
        <v>3163.7</v>
      </c>
      <c r="Z950" s="225">
        <f t="shared" si="492"/>
        <v>0</v>
      </c>
      <c r="AA950" s="225">
        <f t="shared" si="493"/>
        <v>0</v>
      </c>
      <c r="AB950" s="225">
        <f t="shared" si="494"/>
        <v>0</v>
      </c>
      <c r="AC950" s="225">
        <f t="shared" si="495"/>
        <v>44.291799999999995</v>
      </c>
      <c r="AD950" s="225">
        <f t="shared" si="496"/>
        <v>126.548</v>
      </c>
      <c r="AE950" s="225">
        <f t="shared" si="497"/>
        <v>0</v>
      </c>
      <c r="AF950" s="225">
        <f t="shared" si="474"/>
        <v>0</v>
      </c>
      <c r="AG950" s="225">
        <f t="shared" si="475"/>
        <v>0</v>
      </c>
      <c r="AH950" s="225">
        <f t="shared" si="476"/>
        <v>0</v>
      </c>
      <c r="AI950" s="225">
        <f t="shared" si="477"/>
        <v>15.8185</v>
      </c>
      <c r="AJ950" s="225">
        <f t="shared" si="478"/>
        <v>63.274000000000001</v>
      </c>
      <c r="AK950" s="225">
        <f t="shared" si="479"/>
        <v>126.548</v>
      </c>
      <c r="AL950" s="178">
        <f>Y950*S950</f>
        <v>0</v>
      </c>
      <c r="AM950" s="178">
        <f>Y950*T950</f>
        <v>0</v>
      </c>
      <c r="AN950" s="178">
        <f>Y950*U950</f>
        <v>0</v>
      </c>
      <c r="AO950" s="178">
        <f>Y950*V950</f>
        <v>15.8185</v>
      </c>
      <c r="AP950" s="178">
        <f>Y950*W950</f>
        <v>31.637</v>
      </c>
      <c r="AQ950" s="220">
        <f>Y950*X950</f>
        <v>31.637</v>
      </c>
      <c r="AR950" s="134"/>
    </row>
    <row r="951" spans="1:44" s="22" customFormat="1" ht="24.75" customHeight="1" x14ac:dyDescent="0.25">
      <c r="A951" s="254" t="s">
        <v>2464</v>
      </c>
      <c r="B951" s="23" t="s">
        <v>2456</v>
      </c>
      <c r="C951" s="14" t="s">
        <v>619</v>
      </c>
      <c r="D951" s="12" t="s">
        <v>199</v>
      </c>
      <c r="E951" s="13" t="s">
        <v>2461</v>
      </c>
      <c r="F951" s="207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216"/>
      <c r="S951" s="142"/>
      <c r="T951" s="142"/>
      <c r="U951" s="142"/>
      <c r="V951" s="142"/>
      <c r="W951" s="142"/>
      <c r="X951" s="216"/>
      <c r="Y951" s="242"/>
      <c r="Z951" s="226"/>
      <c r="AA951" s="226"/>
      <c r="AB951" s="226"/>
      <c r="AC951" s="226"/>
      <c r="AD951" s="226"/>
      <c r="AE951" s="226"/>
      <c r="AF951" s="226"/>
      <c r="AG951" s="226"/>
      <c r="AH951" s="226"/>
      <c r="AI951" s="226"/>
      <c r="AJ951" s="226"/>
      <c r="AK951" s="350"/>
      <c r="AL951" s="188"/>
      <c r="AM951" s="188"/>
      <c r="AN951" s="188"/>
      <c r="AO951" s="188"/>
      <c r="AP951" s="188"/>
      <c r="AQ951" s="242"/>
      <c r="AR951" s="86"/>
    </row>
    <row r="952" spans="1:44" s="22" customFormat="1" ht="24.75" customHeight="1" x14ac:dyDescent="0.25">
      <c r="A952" s="13">
        <v>3426100144</v>
      </c>
      <c r="B952" s="23" t="s">
        <v>1380</v>
      </c>
      <c r="C952" s="12" t="s">
        <v>620</v>
      </c>
      <c r="D952" s="13"/>
      <c r="E952" s="13" t="s">
        <v>2460</v>
      </c>
      <c r="F952" s="108" t="s">
        <v>1824</v>
      </c>
      <c r="G952" s="110">
        <v>0</v>
      </c>
      <c r="H952" s="110">
        <v>0</v>
      </c>
      <c r="I952" s="110">
        <v>0</v>
      </c>
      <c r="J952" s="110">
        <v>0</v>
      </c>
      <c r="K952" s="110">
        <v>0</v>
      </c>
      <c r="L952" s="110">
        <v>0</v>
      </c>
      <c r="M952" s="110">
        <v>0</v>
      </c>
      <c r="N952" s="110">
        <v>0</v>
      </c>
      <c r="O952" s="110">
        <v>0</v>
      </c>
      <c r="P952" s="110">
        <v>0</v>
      </c>
      <c r="Q952" s="110">
        <v>0</v>
      </c>
      <c r="R952" s="145">
        <v>1</v>
      </c>
      <c r="S952" s="110">
        <v>0</v>
      </c>
      <c r="T952" s="110">
        <v>0</v>
      </c>
      <c r="U952" s="110">
        <v>0</v>
      </c>
      <c r="V952" s="110">
        <v>0</v>
      </c>
      <c r="W952" s="110">
        <v>0</v>
      </c>
      <c r="X952" s="145">
        <v>1</v>
      </c>
      <c r="Y952" s="225">
        <v>517</v>
      </c>
      <c r="Z952" s="225">
        <f t="shared" si="492"/>
        <v>0</v>
      </c>
      <c r="AA952" s="225">
        <f t="shared" si="493"/>
        <v>0</v>
      </c>
      <c r="AB952" s="225">
        <f t="shared" si="494"/>
        <v>0</v>
      </c>
      <c r="AC952" s="225">
        <f t="shared" si="495"/>
        <v>0</v>
      </c>
      <c r="AD952" s="225">
        <f t="shared" si="496"/>
        <v>0</v>
      </c>
      <c r="AE952" s="225">
        <f t="shared" si="497"/>
        <v>0</v>
      </c>
      <c r="AF952" s="225">
        <f t="shared" si="474"/>
        <v>0</v>
      </c>
      <c r="AG952" s="225">
        <f t="shared" si="475"/>
        <v>0</v>
      </c>
      <c r="AH952" s="225">
        <f t="shared" si="476"/>
        <v>0</v>
      </c>
      <c r="AI952" s="225">
        <f t="shared" si="477"/>
        <v>0</v>
      </c>
      <c r="AJ952" s="225">
        <f t="shared" si="478"/>
        <v>0</v>
      </c>
      <c r="AK952" s="351">
        <f t="shared" si="479"/>
        <v>517</v>
      </c>
      <c r="AL952" s="178">
        <f>Y952*S952</f>
        <v>0</v>
      </c>
      <c r="AM952" s="178">
        <f>Y952*T952</f>
        <v>0</v>
      </c>
      <c r="AN952" s="178">
        <f>Y952*U952</f>
        <v>0</v>
      </c>
      <c r="AO952" s="178">
        <f>Y952*V952</f>
        <v>0</v>
      </c>
      <c r="AP952" s="178">
        <f>Y952*W952</f>
        <v>0</v>
      </c>
      <c r="AQ952" s="220">
        <f>Y952*X952</f>
        <v>517</v>
      </c>
      <c r="AR952" s="86"/>
    </row>
    <row r="953" spans="1:44" s="22" customFormat="1" ht="24.75" customHeight="1" x14ac:dyDescent="0.25">
      <c r="A953" s="13">
        <v>3187172439</v>
      </c>
      <c r="B953" s="23" t="s">
        <v>1391</v>
      </c>
      <c r="C953" s="13" t="s">
        <v>1392</v>
      </c>
      <c r="D953" s="13"/>
      <c r="E953" s="13"/>
      <c r="F953" s="13" t="s">
        <v>1824</v>
      </c>
      <c r="G953" s="21">
        <v>0</v>
      </c>
      <c r="H953" s="21">
        <v>0</v>
      </c>
      <c r="I953" s="21">
        <v>0</v>
      </c>
      <c r="J953" s="21">
        <v>0</v>
      </c>
      <c r="K953" s="21">
        <v>0</v>
      </c>
      <c r="L953" s="146">
        <v>0</v>
      </c>
      <c r="M953" s="21">
        <v>0</v>
      </c>
      <c r="N953" s="21">
        <v>0</v>
      </c>
      <c r="O953" s="21">
        <v>0</v>
      </c>
      <c r="P953" s="21">
        <v>0</v>
      </c>
      <c r="Q953" s="21">
        <v>0</v>
      </c>
      <c r="R953" s="146">
        <v>1</v>
      </c>
      <c r="S953" s="21">
        <v>0</v>
      </c>
      <c r="T953" s="21">
        <v>0</v>
      </c>
      <c r="U953" s="21">
        <v>0</v>
      </c>
      <c r="V953" s="21">
        <v>0</v>
      </c>
      <c r="W953" s="21">
        <v>0</v>
      </c>
      <c r="X953" s="146">
        <v>1</v>
      </c>
      <c r="Y953" s="221">
        <v>25.7</v>
      </c>
      <c r="Z953" s="222">
        <f t="shared" si="492"/>
        <v>0</v>
      </c>
      <c r="AA953" s="222">
        <f t="shared" si="493"/>
        <v>0</v>
      </c>
      <c r="AB953" s="222">
        <f t="shared" si="494"/>
        <v>0</v>
      </c>
      <c r="AC953" s="222">
        <f t="shared" si="495"/>
        <v>0</v>
      </c>
      <c r="AD953" s="222">
        <f t="shared" si="496"/>
        <v>0</v>
      </c>
      <c r="AE953" s="222">
        <f t="shared" si="497"/>
        <v>0</v>
      </c>
      <c r="AF953" s="222">
        <f t="shared" si="474"/>
        <v>0</v>
      </c>
      <c r="AG953" s="222">
        <f t="shared" si="475"/>
        <v>0</v>
      </c>
      <c r="AH953" s="222">
        <f t="shared" si="476"/>
        <v>0</v>
      </c>
      <c r="AI953" s="222">
        <f t="shared" si="477"/>
        <v>0</v>
      </c>
      <c r="AJ953" s="222">
        <f t="shared" si="478"/>
        <v>0</v>
      </c>
      <c r="AK953" s="222">
        <f t="shared" si="479"/>
        <v>25.7</v>
      </c>
      <c r="AL953" s="5">
        <f>Y953*S953</f>
        <v>0</v>
      </c>
      <c r="AM953" s="5">
        <f>Y953*T953</f>
        <v>0</v>
      </c>
      <c r="AN953" s="5">
        <f>Y953*U953</f>
        <v>0</v>
      </c>
      <c r="AO953" s="5">
        <f>Y953*V953</f>
        <v>0</v>
      </c>
      <c r="AP953" s="5">
        <f>Y953*W953</f>
        <v>0</v>
      </c>
      <c r="AQ953" s="221">
        <f>Y953*X953</f>
        <v>25.7</v>
      </c>
      <c r="AR953" s="86"/>
    </row>
    <row r="954" spans="1:44" s="22" customFormat="1" ht="24.75" customHeight="1" x14ac:dyDescent="0.25">
      <c r="A954" s="13">
        <v>3187171419</v>
      </c>
      <c r="B954" s="23" t="s">
        <v>1393</v>
      </c>
      <c r="C954" s="13" t="s">
        <v>1394</v>
      </c>
      <c r="D954" s="13"/>
      <c r="E954" s="13" t="s">
        <v>1369</v>
      </c>
      <c r="F954" s="13" t="s">
        <v>1824</v>
      </c>
      <c r="G954" s="21">
        <v>0</v>
      </c>
      <c r="H954" s="21">
        <v>0</v>
      </c>
      <c r="I954" s="21">
        <v>0</v>
      </c>
      <c r="J954" s="21">
        <v>0</v>
      </c>
      <c r="K954" s="21">
        <v>0</v>
      </c>
      <c r="L954" s="146">
        <v>0</v>
      </c>
      <c r="M954" s="21">
        <v>0</v>
      </c>
      <c r="N954" s="21">
        <v>0</v>
      </c>
      <c r="O954" s="21">
        <v>0</v>
      </c>
      <c r="P954" s="21">
        <v>0</v>
      </c>
      <c r="Q954" s="21">
        <v>0</v>
      </c>
      <c r="R954" s="146">
        <v>0.5</v>
      </c>
      <c r="S954" s="21">
        <v>0</v>
      </c>
      <c r="T954" s="21">
        <v>0</v>
      </c>
      <c r="U954" s="21">
        <v>0</v>
      </c>
      <c r="V954" s="21">
        <v>0</v>
      </c>
      <c r="W954" s="21">
        <v>0</v>
      </c>
      <c r="X954" s="146">
        <v>0.3</v>
      </c>
      <c r="Y954" s="222">
        <v>850</v>
      </c>
      <c r="Z954" s="222">
        <f t="shared" si="492"/>
        <v>0</v>
      </c>
      <c r="AA954" s="222">
        <f t="shared" si="493"/>
        <v>0</v>
      </c>
      <c r="AB954" s="222">
        <f t="shared" si="494"/>
        <v>0</v>
      </c>
      <c r="AC954" s="222">
        <f t="shared" si="495"/>
        <v>0</v>
      </c>
      <c r="AD954" s="222">
        <f t="shared" si="496"/>
        <v>0</v>
      </c>
      <c r="AE954" s="222">
        <f t="shared" si="497"/>
        <v>0</v>
      </c>
      <c r="AF954" s="222">
        <f t="shared" si="474"/>
        <v>0</v>
      </c>
      <c r="AG954" s="222">
        <f t="shared" si="475"/>
        <v>0</v>
      </c>
      <c r="AH954" s="222">
        <f t="shared" si="476"/>
        <v>0</v>
      </c>
      <c r="AI954" s="222">
        <f t="shared" si="477"/>
        <v>0</v>
      </c>
      <c r="AJ954" s="222">
        <f t="shared" si="478"/>
        <v>0</v>
      </c>
      <c r="AK954" s="222">
        <f t="shared" si="479"/>
        <v>425</v>
      </c>
      <c r="AL954" s="5">
        <f>Y954*S954</f>
        <v>0</v>
      </c>
      <c r="AM954" s="5">
        <f>Y954*T954</f>
        <v>0</v>
      </c>
      <c r="AN954" s="5">
        <f>Y954*U954</f>
        <v>0</v>
      </c>
      <c r="AO954" s="5">
        <f>Y954*V954</f>
        <v>0</v>
      </c>
      <c r="AP954" s="5">
        <f>Y954*W954</f>
        <v>0</v>
      </c>
      <c r="AQ954" s="221">
        <f>Y954*X954</f>
        <v>255</v>
      </c>
      <c r="AR954" s="86"/>
    </row>
    <row r="955" spans="1:44" s="22" customFormat="1" ht="24.75" customHeight="1" x14ac:dyDescent="0.25">
      <c r="A955" s="13">
        <v>3429600223</v>
      </c>
      <c r="B955" s="23" t="s">
        <v>2466</v>
      </c>
      <c r="C955" s="13" t="s">
        <v>622</v>
      </c>
      <c r="D955" s="13"/>
      <c r="E955" s="13" t="s">
        <v>2467</v>
      </c>
      <c r="F955" s="207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216"/>
      <c r="S955" s="142"/>
      <c r="T955" s="142"/>
      <c r="U955" s="142"/>
      <c r="V955" s="142"/>
      <c r="W955" s="142"/>
      <c r="X955" s="216"/>
      <c r="Y955" s="226"/>
      <c r="Z955" s="350"/>
      <c r="AA955" s="350"/>
      <c r="AB955" s="350"/>
      <c r="AC955" s="350"/>
      <c r="AD955" s="350"/>
      <c r="AE955" s="350"/>
      <c r="AF955" s="350"/>
      <c r="AG955" s="350"/>
      <c r="AH955" s="350"/>
      <c r="AI955" s="350"/>
      <c r="AJ955" s="350"/>
      <c r="AK955" s="350"/>
      <c r="AL955" s="188"/>
      <c r="AM955" s="188"/>
      <c r="AN955" s="188"/>
      <c r="AO955" s="188"/>
      <c r="AP955" s="188"/>
      <c r="AQ955" s="188"/>
      <c r="AR955" s="125"/>
    </row>
    <row r="956" spans="1:44" s="22" customFormat="1" ht="24.75" customHeight="1" x14ac:dyDescent="0.25">
      <c r="A956" s="13">
        <v>3187173132</v>
      </c>
      <c r="B956" s="23" t="s">
        <v>1395</v>
      </c>
      <c r="C956" s="13" t="s">
        <v>2465</v>
      </c>
      <c r="D956" s="13"/>
      <c r="E956" s="13"/>
      <c r="F956" s="208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17"/>
      <c r="S956" s="206"/>
      <c r="T956" s="206"/>
      <c r="U956" s="206"/>
      <c r="V956" s="206"/>
      <c r="W956" s="206"/>
      <c r="X956" s="217"/>
      <c r="Y956" s="233"/>
      <c r="Z956" s="362"/>
      <c r="AA956" s="362"/>
      <c r="AB956" s="362"/>
      <c r="AC956" s="362"/>
      <c r="AD956" s="362"/>
      <c r="AE956" s="362"/>
      <c r="AF956" s="362"/>
      <c r="AG956" s="362"/>
      <c r="AH956" s="362"/>
      <c r="AI956" s="362"/>
      <c r="AJ956" s="362"/>
      <c r="AK956" s="362"/>
      <c r="AL956" s="253"/>
      <c r="AM956" s="253"/>
      <c r="AN956" s="253"/>
      <c r="AO956" s="253"/>
      <c r="AP956" s="253"/>
      <c r="AQ956" s="253"/>
      <c r="AR956" s="187"/>
    </row>
    <row r="957" spans="1:44" s="22" customFormat="1" ht="24.75" customHeight="1" x14ac:dyDescent="0.25">
      <c r="A957" s="13">
        <v>3187171320</v>
      </c>
      <c r="B957" s="23" t="s">
        <v>1395</v>
      </c>
      <c r="C957" s="13" t="s">
        <v>1396</v>
      </c>
      <c r="D957" s="13"/>
      <c r="E957" s="13"/>
      <c r="F957" s="108" t="s">
        <v>1824</v>
      </c>
      <c r="G957" s="110">
        <v>0</v>
      </c>
      <c r="H957" s="110">
        <v>0</v>
      </c>
      <c r="I957" s="110">
        <v>0</v>
      </c>
      <c r="J957" s="110">
        <v>0</v>
      </c>
      <c r="K957" s="110">
        <v>0</v>
      </c>
      <c r="L957" s="110">
        <v>0</v>
      </c>
      <c r="M957" s="110">
        <v>0</v>
      </c>
      <c r="N957" s="110">
        <v>0</v>
      </c>
      <c r="O957" s="110">
        <v>0</v>
      </c>
      <c r="P957" s="110">
        <v>0</v>
      </c>
      <c r="Q957" s="110">
        <v>0</v>
      </c>
      <c r="R957" s="145">
        <v>1</v>
      </c>
      <c r="S957" s="110">
        <v>0</v>
      </c>
      <c r="T957" s="110">
        <v>0</v>
      </c>
      <c r="U957" s="110">
        <v>0</v>
      </c>
      <c r="V957" s="110">
        <v>0</v>
      </c>
      <c r="W957" s="110">
        <v>0</v>
      </c>
      <c r="X957" s="145">
        <v>1</v>
      </c>
      <c r="Y957" s="220">
        <v>64.69</v>
      </c>
      <c r="Z957" s="351">
        <f t="shared" si="492"/>
        <v>0</v>
      </c>
      <c r="AA957" s="351">
        <f t="shared" si="493"/>
        <v>0</v>
      </c>
      <c r="AB957" s="351">
        <f t="shared" si="494"/>
        <v>0</v>
      </c>
      <c r="AC957" s="351">
        <f t="shared" si="495"/>
        <v>0</v>
      </c>
      <c r="AD957" s="351">
        <f t="shared" si="496"/>
        <v>0</v>
      </c>
      <c r="AE957" s="351">
        <f t="shared" si="497"/>
        <v>0</v>
      </c>
      <c r="AF957" s="351">
        <f t="shared" si="474"/>
        <v>0</v>
      </c>
      <c r="AG957" s="351">
        <f t="shared" si="475"/>
        <v>0</v>
      </c>
      <c r="AH957" s="351">
        <f t="shared" si="476"/>
        <v>0</v>
      </c>
      <c r="AI957" s="351">
        <f t="shared" si="477"/>
        <v>0</v>
      </c>
      <c r="AJ957" s="351">
        <f t="shared" si="478"/>
        <v>0</v>
      </c>
      <c r="AK957" s="351">
        <f t="shared" si="479"/>
        <v>64.69</v>
      </c>
      <c r="AL957" s="178">
        <f>Y957*S957</f>
        <v>0</v>
      </c>
      <c r="AM957" s="178">
        <f>Y957*T957</f>
        <v>0</v>
      </c>
      <c r="AN957" s="178">
        <f>Y957*U957</f>
        <v>0</v>
      </c>
      <c r="AO957" s="178">
        <f>Y957*V957</f>
        <v>0</v>
      </c>
      <c r="AP957" s="178">
        <f>Y957*W957</f>
        <v>0</v>
      </c>
      <c r="AQ957" s="178">
        <f>Y957*X957</f>
        <v>64.69</v>
      </c>
      <c r="AR957" s="134"/>
    </row>
    <row r="958" spans="1:44" s="22" customFormat="1" ht="27.75" customHeight="1" x14ac:dyDescent="0.25">
      <c r="A958" s="13">
        <v>3187170435</v>
      </c>
      <c r="B958" s="20" t="s">
        <v>2462</v>
      </c>
      <c r="C958" s="13" t="s">
        <v>1397</v>
      </c>
      <c r="D958" s="13"/>
      <c r="E958" s="13"/>
      <c r="F958" s="13" t="s">
        <v>1824</v>
      </c>
      <c r="G958" s="21">
        <v>0</v>
      </c>
      <c r="H958" s="21">
        <v>0</v>
      </c>
      <c r="I958" s="21">
        <v>0</v>
      </c>
      <c r="J958" s="21">
        <v>0</v>
      </c>
      <c r="K958" s="21">
        <v>0</v>
      </c>
      <c r="L958" s="146">
        <v>0</v>
      </c>
      <c r="M958" s="21">
        <v>0</v>
      </c>
      <c r="N958" s="21">
        <v>0</v>
      </c>
      <c r="O958" s="21">
        <v>0</v>
      </c>
      <c r="P958" s="21">
        <v>0</v>
      </c>
      <c r="Q958" s="21">
        <v>0</v>
      </c>
      <c r="R958" s="146">
        <v>1</v>
      </c>
      <c r="S958" s="21">
        <v>0</v>
      </c>
      <c r="T958" s="21">
        <v>0</v>
      </c>
      <c r="U958" s="21">
        <v>0</v>
      </c>
      <c r="V958" s="21">
        <v>0</v>
      </c>
      <c r="W958" s="21">
        <v>0</v>
      </c>
      <c r="X958" s="146">
        <v>1</v>
      </c>
      <c r="Y958" s="221">
        <v>25.7</v>
      </c>
      <c r="Z958" s="222">
        <f t="shared" si="492"/>
        <v>0</v>
      </c>
      <c r="AA958" s="222">
        <f t="shared" si="493"/>
        <v>0</v>
      </c>
      <c r="AB958" s="222">
        <f t="shared" si="494"/>
        <v>0</v>
      </c>
      <c r="AC958" s="222">
        <f t="shared" si="495"/>
        <v>0</v>
      </c>
      <c r="AD958" s="222">
        <f t="shared" si="496"/>
        <v>0</v>
      </c>
      <c r="AE958" s="222">
        <f t="shared" si="497"/>
        <v>0</v>
      </c>
      <c r="AF958" s="222">
        <f t="shared" si="474"/>
        <v>0</v>
      </c>
      <c r="AG958" s="222">
        <f t="shared" si="475"/>
        <v>0</v>
      </c>
      <c r="AH958" s="222">
        <f t="shared" si="476"/>
        <v>0</v>
      </c>
      <c r="AI958" s="222">
        <f t="shared" si="477"/>
        <v>0</v>
      </c>
      <c r="AJ958" s="222">
        <f t="shared" si="478"/>
        <v>0</v>
      </c>
      <c r="AK958" s="222">
        <f t="shared" si="479"/>
        <v>25.7</v>
      </c>
      <c r="AL958" s="5">
        <f>Y958*S958</f>
        <v>0</v>
      </c>
      <c r="AM958" s="5">
        <f>Y958*T958</f>
        <v>0</v>
      </c>
      <c r="AN958" s="5">
        <f>Y958*U958</f>
        <v>0</v>
      </c>
      <c r="AO958" s="5">
        <f>Y958*V958</f>
        <v>0</v>
      </c>
      <c r="AP958" s="5">
        <f>Y958*W958</f>
        <v>0</v>
      </c>
      <c r="AQ958" s="221">
        <f>Y958*X958</f>
        <v>25.7</v>
      </c>
      <c r="AR958" s="86"/>
    </row>
    <row r="959" spans="1:44" s="22" customFormat="1" ht="24.75" customHeight="1" x14ac:dyDescent="0.25">
      <c r="A959" s="13">
        <v>3187173118</v>
      </c>
      <c r="B959" s="23" t="s">
        <v>1307</v>
      </c>
      <c r="C959" s="13" t="s">
        <v>2463</v>
      </c>
      <c r="D959" s="13"/>
      <c r="E959" s="13"/>
      <c r="F959" s="108" t="s">
        <v>1824</v>
      </c>
      <c r="G959" s="110">
        <v>0</v>
      </c>
      <c r="H959" s="110">
        <v>0</v>
      </c>
      <c r="I959" s="110">
        <v>0</v>
      </c>
      <c r="J959" s="110">
        <v>0</v>
      </c>
      <c r="K959" s="110">
        <v>0</v>
      </c>
      <c r="L959" s="146">
        <v>0</v>
      </c>
      <c r="M959" s="110">
        <v>0</v>
      </c>
      <c r="N959" s="110">
        <v>0</v>
      </c>
      <c r="O959" s="110">
        <v>0</v>
      </c>
      <c r="P959" s="110">
        <v>0</v>
      </c>
      <c r="Q959" s="110">
        <v>0</v>
      </c>
      <c r="R959" s="145">
        <v>1</v>
      </c>
      <c r="S959" s="110">
        <v>0</v>
      </c>
      <c r="T959" s="110">
        <v>0</v>
      </c>
      <c r="U959" s="110">
        <v>0</v>
      </c>
      <c r="V959" s="110">
        <v>0</v>
      </c>
      <c r="W959" s="110">
        <v>0</v>
      </c>
      <c r="X959" s="145">
        <v>1</v>
      </c>
      <c r="Y959" s="225">
        <v>850</v>
      </c>
      <c r="Z959" s="222">
        <f t="shared" si="492"/>
        <v>0</v>
      </c>
      <c r="AA959" s="222">
        <f t="shared" si="493"/>
        <v>0</v>
      </c>
      <c r="AB959" s="222">
        <f t="shared" si="494"/>
        <v>0</v>
      </c>
      <c r="AC959" s="222">
        <f t="shared" si="495"/>
        <v>0</v>
      </c>
      <c r="AD959" s="222">
        <f t="shared" si="496"/>
        <v>0</v>
      </c>
      <c r="AE959" s="222">
        <f t="shared" si="497"/>
        <v>0</v>
      </c>
      <c r="AF959" s="222">
        <f t="shared" si="474"/>
        <v>0</v>
      </c>
      <c r="AG959" s="222">
        <f t="shared" si="475"/>
        <v>0</v>
      </c>
      <c r="AH959" s="222">
        <f t="shared" si="476"/>
        <v>0</v>
      </c>
      <c r="AI959" s="222">
        <f t="shared" si="477"/>
        <v>0</v>
      </c>
      <c r="AJ959" s="222">
        <f t="shared" si="478"/>
        <v>0</v>
      </c>
      <c r="AK959" s="222">
        <f t="shared" si="479"/>
        <v>850</v>
      </c>
      <c r="AL959" s="5">
        <f>Y959*S959</f>
        <v>0</v>
      </c>
      <c r="AM959" s="5">
        <f>Y959*T959</f>
        <v>0</v>
      </c>
      <c r="AN959" s="5">
        <f>Y959*U959</f>
        <v>0</v>
      </c>
      <c r="AO959" s="5">
        <f>Y959*V959</f>
        <v>0</v>
      </c>
      <c r="AP959" s="5">
        <f>Y959*W959</f>
        <v>0</v>
      </c>
      <c r="AQ959" s="221">
        <f>Y959*X959</f>
        <v>850</v>
      </c>
      <c r="AR959" s="86"/>
    </row>
    <row r="960" spans="1:44" s="22" customFormat="1" ht="24.75" customHeight="1" x14ac:dyDescent="0.25">
      <c r="A960" s="13"/>
      <c r="B960" s="55" t="s">
        <v>648</v>
      </c>
      <c r="C960" s="13"/>
      <c r="D960" s="13"/>
      <c r="E960" s="13"/>
      <c r="F960" s="208"/>
      <c r="G960" s="206"/>
      <c r="H960" s="206"/>
      <c r="I960" s="206"/>
      <c r="J960" s="206"/>
      <c r="K960" s="206"/>
      <c r="L960" s="216"/>
      <c r="M960" s="206"/>
      <c r="N960" s="206"/>
      <c r="O960" s="206"/>
      <c r="P960" s="206"/>
      <c r="Q960" s="206"/>
      <c r="R960" s="217"/>
      <c r="S960" s="206"/>
      <c r="T960" s="206"/>
      <c r="U960" s="206"/>
      <c r="V960" s="206"/>
      <c r="W960" s="206"/>
      <c r="X960" s="217"/>
      <c r="Y960" s="233"/>
      <c r="Z960" s="222"/>
      <c r="AA960" s="222"/>
      <c r="AB960" s="222"/>
      <c r="AC960" s="222"/>
      <c r="AD960" s="222"/>
      <c r="AE960" s="222"/>
      <c r="AF960" s="222"/>
      <c r="AG960" s="222"/>
      <c r="AH960" s="222"/>
      <c r="AI960" s="222"/>
      <c r="AJ960" s="222"/>
      <c r="AK960" s="222"/>
      <c r="AL960" s="188"/>
      <c r="AM960" s="188"/>
      <c r="AN960" s="188"/>
      <c r="AO960" s="188"/>
      <c r="AP960" s="188"/>
      <c r="AQ960" s="242"/>
      <c r="AR960" s="86"/>
    </row>
    <row r="961" spans="1:44" s="30" customFormat="1" ht="24.75" customHeight="1" x14ac:dyDescent="0.25">
      <c r="A961" s="24" t="s">
        <v>13</v>
      </c>
      <c r="B961" s="25" t="s">
        <v>1372</v>
      </c>
      <c r="C961" s="53" t="s">
        <v>14</v>
      </c>
      <c r="D961" s="29"/>
      <c r="E961" s="29"/>
      <c r="F961" s="210"/>
      <c r="G961" s="210"/>
      <c r="H961" s="210"/>
      <c r="I961" s="210"/>
      <c r="J961" s="210"/>
      <c r="K961" s="210"/>
      <c r="L961" s="142"/>
      <c r="M961" s="210"/>
      <c r="N961" s="210"/>
      <c r="O961" s="210"/>
      <c r="P961" s="210"/>
      <c r="Q961" s="210"/>
      <c r="R961" s="211"/>
      <c r="S961" s="210"/>
      <c r="T961" s="210"/>
      <c r="U961" s="210"/>
      <c r="V961" s="210"/>
      <c r="W961" s="210"/>
      <c r="X961" s="211"/>
      <c r="Y961" s="241"/>
      <c r="Z961" s="226"/>
      <c r="AA961" s="226"/>
      <c r="AB961" s="226"/>
      <c r="AC961" s="226"/>
      <c r="AD961" s="226"/>
      <c r="AE961" s="226"/>
      <c r="AF961" s="226"/>
      <c r="AG961" s="226"/>
      <c r="AH961" s="226"/>
      <c r="AI961" s="226"/>
      <c r="AJ961" s="226"/>
      <c r="AK961" s="226"/>
      <c r="AL961" s="188"/>
      <c r="AM961" s="188"/>
      <c r="AN961" s="188"/>
      <c r="AO961" s="188"/>
      <c r="AP961" s="188"/>
      <c r="AQ961" s="242"/>
      <c r="AR961" s="342"/>
    </row>
    <row r="962" spans="1:44" s="22" customFormat="1" ht="24.75" customHeight="1" x14ac:dyDescent="0.25">
      <c r="A962" s="24">
        <v>3187171328</v>
      </c>
      <c r="B962" s="25" t="s">
        <v>1372</v>
      </c>
      <c r="C962" s="35" t="s">
        <v>1435</v>
      </c>
      <c r="D962" s="14"/>
      <c r="E962" s="14"/>
      <c r="F962" s="205" t="s">
        <v>1824</v>
      </c>
      <c r="G962" s="269">
        <v>0</v>
      </c>
      <c r="H962" s="269">
        <v>0</v>
      </c>
      <c r="I962" s="269">
        <v>0.12</v>
      </c>
      <c r="J962" s="269">
        <v>0.52</v>
      </c>
      <c r="K962" s="269">
        <v>1.5</v>
      </c>
      <c r="L962" s="110">
        <v>0</v>
      </c>
      <c r="M962" s="204">
        <v>0</v>
      </c>
      <c r="N962" s="204">
        <v>0</v>
      </c>
      <c r="O962" s="212">
        <v>0</v>
      </c>
      <c r="P962" s="204">
        <v>0.52</v>
      </c>
      <c r="Q962" s="204">
        <v>1</v>
      </c>
      <c r="R962" s="213">
        <v>1.5</v>
      </c>
      <c r="S962" s="204">
        <v>0</v>
      </c>
      <c r="T962" s="204">
        <v>0</v>
      </c>
      <c r="U962" s="212">
        <v>0</v>
      </c>
      <c r="V962" s="204">
        <v>0.52</v>
      </c>
      <c r="W962" s="204">
        <v>1</v>
      </c>
      <c r="X962" s="213">
        <v>1.5</v>
      </c>
      <c r="Y962" s="220">
        <v>45.92</v>
      </c>
      <c r="Z962" s="225">
        <f t="shared" si="492"/>
        <v>0</v>
      </c>
      <c r="AA962" s="225">
        <f t="shared" si="493"/>
        <v>0</v>
      </c>
      <c r="AB962" s="225">
        <f t="shared" si="494"/>
        <v>5.5103999999999997</v>
      </c>
      <c r="AC962" s="225">
        <f t="shared" si="495"/>
        <v>23.878400000000003</v>
      </c>
      <c r="AD962" s="225">
        <f t="shared" si="496"/>
        <v>68.88</v>
      </c>
      <c r="AE962" s="225">
        <f t="shared" si="497"/>
        <v>0</v>
      </c>
      <c r="AF962" s="225">
        <f t="shared" si="474"/>
        <v>0</v>
      </c>
      <c r="AG962" s="225">
        <f t="shared" si="475"/>
        <v>0</v>
      </c>
      <c r="AH962" s="225">
        <f t="shared" si="476"/>
        <v>0</v>
      </c>
      <c r="AI962" s="225">
        <f t="shared" si="477"/>
        <v>23.878400000000003</v>
      </c>
      <c r="AJ962" s="225">
        <f t="shared" si="478"/>
        <v>45.92</v>
      </c>
      <c r="AK962" s="225">
        <f t="shared" si="479"/>
        <v>68.88</v>
      </c>
      <c r="AL962" s="178">
        <f>Y962*S962</f>
        <v>0</v>
      </c>
      <c r="AM962" s="178">
        <f>Y962*T962</f>
        <v>0</v>
      </c>
      <c r="AN962" s="178">
        <f>Y962*U962</f>
        <v>0</v>
      </c>
      <c r="AO962" s="178">
        <f>Y962*V962</f>
        <v>23.878400000000003</v>
      </c>
      <c r="AP962" s="178">
        <f>Y962*W962</f>
        <v>45.92</v>
      </c>
      <c r="AQ962" s="220">
        <f>Y962*X962</f>
        <v>68.88</v>
      </c>
      <c r="AR962" s="134"/>
    </row>
    <row r="963" spans="1:44" s="22" customFormat="1" ht="24.75" customHeight="1" x14ac:dyDescent="0.25">
      <c r="A963" s="24">
        <v>3187170121</v>
      </c>
      <c r="B963" s="25" t="s">
        <v>1436</v>
      </c>
      <c r="C963" s="14" t="s">
        <v>1437</v>
      </c>
      <c r="D963" s="14"/>
      <c r="E963" s="14"/>
      <c r="F963" s="14" t="s">
        <v>1824</v>
      </c>
      <c r="G963" s="135">
        <v>0</v>
      </c>
      <c r="H963" s="135">
        <v>0</v>
      </c>
      <c r="I963" s="135">
        <v>0.75</v>
      </c>
      <c r="J963" s="135">
        <v>3.2</v>
      </c>
      <c r="K963" s="135">
        <v>10</v>
      </c>
      <c r="L963" s="146">
        <v>0</v>
      </c>
      <c r="M963" s="27">
        <v>0</v>
      </c>
      <c r="N963" s="27">
        <v>0</v>
      </c>
      <c r="O963" s="28">
        <v>0</v>
      </c>
      <c r="P963" s="27">
        <v>3.2</v>
      </c>
      <c r="Q963" s="27">
        <v>8</v>
      </c>
      <c r="R963" s="148">
        <v>10</v>
      </c>
      <c r="S963" s="27">
        <v>0</v>
      </c>
      <c r="T963" s="27">
        <v>0</v>
      </c>
      <c r="U963" s="28">
        <v>0</v>
      </c>
      <c r="V963" s="27">
        <v>3.2</v>
      </c>
      <c r="W963" s="27">
        <v>8</v>
      </c>
      <c r="X963" s="148">
        <v>10</v>
      </c>
      <c r="Y963" s="221">
        <v>64.69</v>
      </c>
      <c r="Z963" s="222">
        <f t="shared" si="492"/>
        <v>0</v>
      </c>
      <c r="AA963" s="222">
        <f t="shared" si="493"/>
        <v>0</v>
      </c>
      <c r="AB963" s="222">
        <f t="shared" si="494"/>
        <v>48.517499999999998</v>
      </c>
      <c r="AC963" s="222">
        <f t="shared" si="495"/>
        <v>207.00800000000001</v>
      </c>
      <c r="AD963" s="222">
        <f t="shared" si="496"/>
        <v>646.9</v>
      </c>
      <c r="AE963" s="222">
        <f t="shared" si="497"/>
        <v>0</v>
      </c>
      <c r="AF963" s="222">
        <f t="shared" si="474"/>
        <v>0</v>
      </c>
      <c r="AG963" s="222">
        <f t="shared" si="475"/>
        <v>0</v>
      </c>
      <c r="AH963" s="222">
        <f t="shared" si="476"/>
        <v>0</v>
      </c>
      <c r="AI963" s="222">
        <f t="shared" si="477"/>
        <v>207.00800000000001</v>
      </c>
      <c r="AJ963" s="222">
        <f t="shared" si="478"/>
        <v>517.52</v>
      </c>
      <c r="AK963" s="222">
        <f t="shared" si="479"/>
        <v>646.9</v>
      </c>
      <c r="AL963" s="5">
        <f>Y963*S963</f>
        <v>0</v>
      </c>
      <c r="AM963" s="5">
        <f>Y963*T963</f>
        <v>0</v>
      </c>
      <c r="AN963" s="5">
        <f>Y963*U963</f>
        <v>0</v>
      </c>
      <c r="AO963" s="5">
        <f>Y963*V963</f>
        <v>207.00800000000001</v>
      </c>
      <c r="AP963" s="5">
        <f>Y963*W963</f>
        <v>517.52</v>
      </c>
      <c r="AQ963" s="221">
        <f>Y963*X963</f>
        <v>646.9</v>
      </c>
      <c r="AR963" s="86"/>
    </row>
    <row r="964" spans="1:44" s="22" customFormat="1" ht="24.75" customHeight="1" x14ac:dyDescent="0.25">
      <c r="A964" s="24">
        <v>3187170122</v>
      </c>
      <c r="B964" s="25" t="s">
        <v>1372</v>
      </c>
      <c r="C964" s="14" t="s">
        <v>1438</v>
      </c>
      <c r="D964" s="14"/>
      <c r="E964" s="14"/>
      <c r="F964" s="14" t="s">
        <v>1824</v>
      </c>
      <c r="G964" s="135">
        <v>0</v>
      </c>
      <c r="H964" s="135">
        <v>0</v>
      </c>
      <c r="I964" s="135">
        <v>0.2</v>
      </c>
      <c r="J964" s="135">
        <v>0.75</v>
      </c>
      <c r="K964" s="135">
        <v>2</v>
      </c>
      <c r="L964" s="146">
        <v>0</v>
      </c>
      <c r="M964" s="27">
        <v>0</v>
      </c>
      <c r="N964" s="27">
        <v>0</v>
      </c>
      <c r="O964" s="28">
        <v>0</v>
      </c>
      <c r="P964" s="27">
        <v>0.75</v>
      </c>
      <c r="Q964" s="27">
        <v>1</v>
      </c>
      <c r="R964" s="148">
        <v>2</v>
      </c>
      <c r="S964" s="27">
        <v>0</v>
      </c>
      <c r="T964" s="27">
        <v>0</v>
      </c>
      <c r="U964" s="28">
        <v>0</v>
      </c>
      <c r="V964" s="27">
        <v>0.75</v>
      </c>
      <c r="W964" s="27">
        <v>1</v>
      </c>
      <c r="X964" s="27">
        <v>1</v>
      </c>
      <c r="Y964" s="221">
        <v>52.65</v>
      </c>
      <c r="Z964" s="222">
        <f t="shared" si="492"/>
        <v>0</v>
      </c>
      <c r="AA964" s="222">
        <f t="shared" si="493"/>
        <v>0</v>
      </c>
      <c r="AB964" s="222">
        <f t="shared" si="494"/>
        <v>10.530000000000001</v>
      </c>
      <c r="AC964" s="222">
        <f t="shared" si="495"/>
        <v>39.487499999999997</v>
      </c>
      <c r="AD964" s="222">
        <f t="shared" si="496"/>
        <v>105.3</v>
      </c>
      <c r="AE964" s="222">
        <f t="shared" si="497"/>
        <v>0</v>
      </c>
      <c r="AF964" s="222">
        <f t="shared" si="474"/>
        <v>0</v>
      </c>
      <c r="AG964" s="222">
        <f t="shared" si="475"/>
        <v>0</v>
      </c>
      <c r="AH964" s="222">
        <f t="shared" si="476"/>
        <v>0</v>
      </c>
      <c r="AI964" s="222">
        <f t="shared" si="477"/>
        <v>39.487499999999997</v>
      </c>
      <c r="AJ964" s="222">
        <f t="shared" si="478"/>
        <v>52.65</v>
      </c>
      <c r="AK964" s="222">
        <f t="shared" si="479"/>
        <v>105.3</v>
      </c>
      <c r="AL964" s="5">
        <f>Y964*S964</f>
        <v>0</v>
      </c>
      <c r="AM964" s="5">
        <f>Y964*T964</f>
        <v>0</v>
      </c>
      <c r="AN964" s="5">
        <f>Y964*U964</f>
        <v>0</v>
      </c>
      <c r="AO964" s="5">
        <f>Y964*V964</f>
        <v>39.487499999999997</v>
      </c>
      <c r="AP964" s="5">
        <f>Y964*W964</f>
        <v>52.65</v>
      </c>
      <c r="AQ964" s="221">
        <f>Y964*X964</f>
        <v>52.65</v>
      </c>
      <c r="AR964" s="86"/>
    </row>
    <row r="965" spans="1:44" s="22" customFormat="1" ht="24.75" customHeight="1" x14ac:dyDescent="0.25">
      <c r="A965" s="24" t="s">
        <v>16</v>
      </c>
      <c r="B965" s="25" t="s">
        <v>1436</v>
      </c>
      <c r="C965" s="14" t="s">
        <v>17</v>
      </c>
      <c r="D965" s="14" t="s">
        <v>18</v>
      </c>
      <c r="E965" s="14" t="s">
        <v>19</v>
      </c>
      <c r="F965" s="140"/>
      <c r="G965" s="203"/>
      <c r="H965" s="203"/>
      <c r="I965" s="203"/>
      <c r="J965" s="203"/>
      <c r="K965" s="203"/>
      <c r="L965" s="142"/>
      <c r="M965" s="203"/>
      <c r="N965" s="203"/>
      <c r="O965" s="203"/>
      <c r="P965" s="203"/>
      <c r="Q965" s="203"/>
      <c r="R965" s="214"/>
      <c r="S965" s="203"/>
      <c r="T965" s="203"/>
      <c r="U965" s="203"/>
      <c r="V965" s="203"/>
      <c r="W965" s="203"/>
      <c r="X965" s="214"/>
      <c r="Y965" s="226"/>
      <c r="Z965" s="226"/>
      <c r="AA965" s="226"/>
      <c r="AB965" s="226"/>
      <c r="AC965" s="226"/>
      <c r="AD965" s="226"/>
      <c r="AE965" s="226"/>
      <c r="AF965" s="226"/>
      <c r="AG965" s="226"/>
      <c r="AH965" s="226"/>
      <c r="AI965" s="226"/>
      <c r="AJ965" s="226"/>
      <c r="AK965" s="226"/>
      <c r="AL965" s="188"/>
      <c r="AM965" s="188"/>
      <c r="AN965" s="188"/>
      <c r="AO965" s="188"/>
      <c r="AP965" s="188"/>
      <c r="AQ965" s="242"/>
      <c r="AR965" s="86"/>
    </row>
    <row r="966" spans="1:44" s="22" customFormat="1" ht="24.75" customHeight="1" x14ac:dyDescent="0.25">
      <c r="A966" s="24">
        <v>3187170428</v>
      </c>
      <c r="B966" s="25" t="s">
        <v>1436</v>
      </c>
      <c r="C966" s="14" t="s">
        <v>1440</v>
      </c>
      <c r="D966" s="14"/>
      <c r="E966" s="14"/>
      <c r="F966" s="205" t="s">
        <v>1824</v>
      </c>
      <c r="G966" s="269">
        <v>0</v>
      </c>
      <c r="H966" s="269">
        <v>0</v>
      </c>
      <c r="I966" s="269">
        <v>0.1</v>
      </c>
      <c r="J966" s="269">
        <v>0.35</v>
      </c>
      <c r="K966" s="269">
        <v>1</v>
      </c>
      <c r="L966" s="110">
        <v>0</v>
      </c>
      <c r="M966" s="204">
        <v>0</v>
      </c>
      <c r="N966" s="204">
        <v>0</v>
      </c>
      <c r="O966" s="204">
        <v>0</v>
      </c>
      <c r="P966" s="204">
        <v>0.35</v>
      </c>
      <c r="Q966" s="204">
        <v>0.8</v>
      </c>
      <c r="R966" s="213">
        <v>1</v>
      </c>
      <c r="S966" s="204">
        <v>0</v>
      </c>
      <c r="T966" s="204">
        <v>0</v>
      </c>
      <c r="U966" s="204">
        <v>0</v>
      </c>
      <c r="V966" s="204">
        <v>0.35</v>
      </c>
      <c r="W966" s="204">
        <v>0.8</v>
      </c>
      <c r="X966" s="204">
        <v>0.8</v>
      </c>
      <c r="Y966" s="225">
        <v>102.9</v>
      </c>
      <c r="Z966" s="225">
        <f t="shared" si="492"/>
        <v>0</v>
      </c>
      <c r="AA966" s="225">
        <f t="shared" si="493"/>
        <v>0</v>
      </c>
      <c r="AB966" s="225">
        <f t="shared" si="494"/>
        <v>10.290000000000001</v>
      </c>
      <c r="AC966" s="225">
        <f t="shared" si="495"/>
        <v>36.015000000000001</v>
      </c>
      <c r="AD966" s="225">
        <f t="shared" si="496"/>
        <v>102.9</v>
      </c>
      <c r="AE966" s="225">
        <f t="shared" si="497"/>
        <v>0</v>
      </c>
      <c r="AF966" s="225">
        <f t="shared" si="474"/>
        <v>0</v>
      </c>
      <c r="AG966" s="225">
        <f t="shared" si="475"/>
        <v>0</v>
      </c>
      <c r="AH966" s="225">
        <f t="shared" si="476"/>
        <v>0</v>
      </c>
      <c r="AI966" s="225">
        <f t="shared" si="477"/>
        <v>36.015000000000001</v>
      </c>
      <c r="AJ966" s="225">
        <f t="shared" si="478"/>
        <v>82.320000000000007</v>
      </c>
      <c r="AK966" s="225">
        <f t="shared" si="479"/>
        <v>102.9</v>
      </c>
      <c r="AL966" s="178">
        <f>Y966*S966</f>
        <v>0</v>
      </c>
      <c r="AM966" s="178">
        <f>Y966*T966</f>
        <v>0</v>
      </c>
      <c r="AN966" s="178">
        <f>Y966*U966</f>
        <v>0</v>
      </c>
      <c r="AO966" s="178">
        <f>Y966*V966</f>
        <v>36.015000000000001</v>
      </c>
      <c r="AP966" s="178">
        <f>Y966*W966</f>
        <v>82.320000000000007</v>
      </c>
      <c r="AQ966" s="220">
        <f>Y966*X966</f>
        <v>82.320000000000007</v>
      </c>
      <c r="AR966" s="86"/>
    </row>
    <row r="967" spans="1:44" s="22" customFormat="1" ht="24.75" customHeight="1" x14ac:dyDescent="0.25">
      <c r="A967" s="24" t="s">
        <v>20</v>
      </c>
      <c r="B967" s="25" t="s">
        <v>1372</v>
      </c>
      <c r="C967" s="14" t="s">
        <v>21</v>
      </c>
      <c r="D967" s="14" t="s">
        <v>22</v>
      </c>
      <c r="E967" s="14" t="s">
        <v>23</v>
      </c>
      <c r="F967" s="140"/>
      <c r="G967" s="203"/>
      <c r="H967" s="203"/>
      <c r="I967" s="203"/>
      <c r="J967" s="203"/>
      <c r="K967" s="203"/>
      <c r="L967" s="142"/>
      <c r="M967" s="203"/>
      <c r="N967" s="203"/>
      <c r="O967" s="203"/>
      <c r="P967" s="203"/>
      <c r="Q967" s="203"/>
      <c r="R967" s="214"/>
      <c r="S967" s="203"/>
      <c r="T967" s="203"/>
      <c r="U967" s="203"/>
      <c r="V967" s="203"/>
      <c r="W967" s="203"/>
      <c r="X967" s="214"/>
      <c r="Y967" s="226"/>
      <c r="Z967" s="226"/>
      <c r="AA967" s="226"/>
      <c r="AB967" s="226"/>
      <c r="AC967" s="226"/>
      <c r="AD967" s="226"/>
      <c r="AE967" s="226"/>
      <c r="AF967" s="226"/>
      <c r="AG967" s="226"/>
      <c r="AH967" s="226"/>
      <c r="AI967" s="226"/>
      <c r="AJ967" s="226"/>
      <c r="AK967" s="350"/>
      <c r="AL967" s="188"/>
      <c r="AM967" s="188"/>
      <c r="AN967" s="188"/>
      <c r="AO967" s="188"/>
      <c r="AP967" s="188"/>
      <c r="AQ967" s="242"/>
      <c r="AR967" s="86"/>
    </row>
    <row r="968" spans="1:44" s="22" customFormat="1" ht="24.75" customHeight="1" x14ac:dyDescent="0.25">
      <c r="A968" s="24">
        <v>3187171326</v>
      </c>
      <c r="B968" s="25" t="s">
        <v>1372</v>
      </c>
      <c r="C968" s="14" t="s">
        <v>1441</v>
      </c>
      <c r="D968" s="14"/>
      <c r="E968" s="14"/>
      <c r="F968" s="205" t="s">
        <v>1824</v>
      </c>
      <c r="G968" s="269">
        <v>0</v>
      </c>
      <c r="H968" s="269">
        <v>0</v>
      </c>
      <c r="I968" s="269">
        <v>0.09</v>
      </c>
      <c r="J968" s="269">
        <v>0.4</v>
      </c>
      <c r="K968" s="269">
        <v>1.2</v>
      </c>
      <c r="L968" s="110">
        <v>0</v>
      </c>
      <c r="M968" s="204">
        <v>0</v>
      </c>
      <c r="N968" s="204">
        <v>0</v>
      </c>
      <c r="O968" s="204">
        <v>0</v>
      </c>
      <c r="P968" s="204">
        <v>0.4</v>
      </c>
      <c r="Q968" s="204">
        <v>1</v>
      </c>
      <c r="R968" s="213">
        <v>1.2</v>
      </c>
      <c r="S968" s="204">
        <v>0</v>
      </c>
      <c r="T968" s="204">
        <v>0</v>
      </c>
      <c r="U968" s="204">
        <v>0</v>
      </c>
      <c r="V968" s="204">
        <v>0.4</v>
      </c>
      <c r="W968" s="204">
        <v>1</v>
      </c>
      <c r="X968" s="204">
        <v>1</v>
      </c>
      <c r="Y968" s="225">
        <v>74.510000000000005</v>
      </c>
      <c r="Z968" s="225">
        <f t="shared" si="492"/>
        <v>0</v>
      </c>
      <c r="AA968" s="225">
        <f t="shared" si="493"/>
        <v>0</v>
      </c>
      <c r="AB968" s="225">
        <f t="shared" si="494"/>
        <v>6.7059000000000006</v>
      </c>
      <c r="AC968" s="225">
        <f t="shared" si="495"/>
        <v>29.804000000000002</v>
      </c>
      <c r="AD968" s="225">
        <f t="shared" si="496"/>
        <v>89.412000000000006</v>
      </c>
      <c r="AE968" s="225">
        <f t="shared" si="497"/>
        <v>0</v>
      </c>
      <c r="AF968" s="225">
        <f t="shared" ref="AF968:AF1027" si="498">Y968*M968</f>
        <v>0</v>
      </c>
      <c r="AG968" s="225">
        <f t="shared" ref="AG968:AG1027" si="499">Y968*N968</f>
        <v>0</v>
      </c>
      <c r="AH968" s="225">
        <f t="shared" ref="AH968:AH1027" si="500">Y968*O968</f>
        <v>0</v>
      </c>
      <c r="AI968" s="225">
        <f t="shared" ref="AI968:AI1027" si="501">Y968*P968</f>
        <v>29.804000000000002</v>
      </c>
      <c r="AJ968" s="225">
        <f t="shared" ref="AJ968:AJ1027" si="502">Y968*Q968</f>
        <v>74.510000000000005</v>
      </c>
      <c r="AK968" s="351">
        <f t="shared" ref="AK968:AK1027" si="503">Y968*R968</f>
        <v>89.412000000000006</v>
      </c>
      <c r="AL968" s="178">
        <f>Y968*S968</f>
        <v>0</v>
      </c>
      <c r="AM968" s="178">
        <f>Y968*T968</f>
        <v>0</v>
      </c>
      <c r="AN968" s="178">
        <f>Y968*U968</f>
        <v>0</v>
      </c>
      <c r="AO968" s="178">
        <f>Y968*V968</f>
        <v>29.804000000000002</v>
      </c>
      <c r="AP968" s="178">
        <f>Y968*W968</f>
        <v>74.510000000000005</v>
      </c>
      <c r="AQ968" s="220">
        <f>Y968*X968</f>
        <v>74.510000000000005</v>
      </c>
      <c r="AR968" s="86"/>
    </row>
    <row r="969" spans="1:44" s="34" customFormat="1" ht="24.75" customHeight="1" x14ac:dyDescent="0.25">
      <c r="A969" s="24">
        <v>3187170441</v>
      </c>
      <c r="B969" s="32" t="s">
        <v>1445</v>
      </c>
      <c r="C969" s="33" t="s">
        <v>1446</v>
      </c>
      <c r="D969" s="14"/>
      <c r="E969" s="14" t="s">
        <v>1447</v>
      </c>
      <c r="F969" s="14" t="s">
        <v>1824</v>
      </c>
      <c r="G969" s="135">
        <v>0</v>
      </c>
      <c r="H969" s="135">
        <v>0</v>
      </c>
      <c r="I969" s="135">
        <v>0</v>
      </c>
      <c r="J969" s="135">
        <v>0</v>
      </c>
      <c r="K969" s="135">
        <v>0.05</v>
      </c>
      <c r="L969" s="146">
        <v>0</v>
      </c>
      <c r="M969" s="27">
        <v>0</v>
      </c>
      <c r="N969" s="27">
        <v>0</v>
      </c>
      <c r="O969" s="27">
        <v>0</v>
      </c>
      <c r="P969" s="28">
        <v>0.52</v>
      </c>
      <c r="Q969" s="28">
        <v>1</v>
      </c>
      <c r="R969" s="158">
        <v>1.1000000000000001</v>
      </c>
      <c r="S969" s="27">
        <v>0</v>
      </c>
      <c r="T969" s="27">
        <v>0</v>
      </c>
      <c r="U969" s="27">
        <v>0</v>
      </c>
      <c r="V969" s="28">
        <v>0.52</v>
      </c>
      <c r="W969" s="28">
        <v>1</v>
      </c>
      <c r="X969" s="28">
        <v>1</v>
      </c>
      <c r="Y969" s="222">
        <v>517</v>
      </c>
      <c r="Z969" s="222">
        <f t="shared" si="492"/>
        <v>0</v>
      </c>
      <c r="AA969" s="222">
        <f t="shared" si="493"/>
        <v>0</v>
      </c>
      <c r="AB969" s="222">
        <f t="shared" si="494"/>
        <v>0</v>
      </c>
      <c r="AC969" s="222">
        <f t="shared" si="495"/>
        <v>0</v>
      </c>
      <c r="AD969" s="222">
        <f t="shared" si="496"/>
        <v>25.85</v>
      </c>
      <c r="AE969" s="222">
        <f t="shared" si="497"/>
        <v>0</v>
      </c>
      <c r="AF969" s="222">
        <f t="shared" si="498"/>
        <v>0</v>
      </c>
      <c r="AG969" s="222">
        <f t="shared" si="499"/>
        <v>0</v>
      </c>
      <c r="AH969" s="222">
        <f t="shared" si="500"/>
        <v>0</v>
      </c>
      <c r="AI969" s="222">
        <f t="shared" si="501"/>
        <v>268.84000000000003</v>
      </c>
      <c r="AJ969" s="222">
        <f t="shared" si="502"/>
        <v>517</v>
      </c>
      <c r="AK969" s="222">
        <f t="shared" si="503"/>
        <v>568.70000000000005</v>
      </c>
      <c r="AL969" s="5">
        <f>Y969*S969</f>
        <v>0</v>
      </c>
      <c r="AM969" s="5">
        <f>Y969*T969</f>
        <v>0</v>
      </c>
      <c r="AN969" s="5">
        <f>Y969*U969</f>
        <v>0</v>
      </c>
      <c r="AO969" s="5">
        <f>Y969*V969</f>
        <v>268.84000000000003</v>
      </c>
      <c r="AP969" s="5">
        <f>Y969*W969</f>
        <v>517</v>
      </c>
      <c r="AQ969" s="221">
        <f>Y969*X969</f>
        <v>517</v>
      </c>
      <c r="AR969" s="169"/>
    </row>
    <row r="970" spans="1:44" s="34" customFormat="1" ht="24.75" customHeight="1" x14ac:dyDescent="0.25">
      <c r="A970" s="24">
        <v>3187170195</v>
      </c>
      <c r="B970" s="32" t="s">
        <v>1372</v>
      </c>
      <c r="C970" s="33" t="s">
        <v>1448</v>
      </c>
      <c r="D970" s="14"/>
      <c r="E970" s="14"/>
      <c r="F970" s="14" t="s">
        <v>1824</v>
      </c>
      <c r="G970" s="135">
        <v>0</v>
      </c>
      <c r="H970" s="135">
        <v>0</v>
      </c>
      <c r="I970" s="135">
        <v>0.1</v>
      </c>
      <c r="J970" s="135">
        <v>0.35</v>
      </c>
      <c r="K970" s="135">
        <v>1</v>
      </c>
      <c r="L970" s="146">
        <v>0</v>
      </c>
      <c r="M970" s="27">
        <v>0</v>
      </c>
      <c r="N970" s="27">
        <v>0.1</v>
      </c>
      <c r="O970" s="27">
        <v>0.3</v>
      </c>
      <c r="P970" s="27">
        <v>0.5</v>
      </c>
      <c r="Q970" s="27">
        <v>0.8</v>
      </c>
      <c r="R970" s="148">
        <v>1</v>
      </c>
      <c r="S970" s="27">
        <v>0</v>
      </c>
      <c r="T970" s="27">
        <v>0.1</v>
      </c>
      <c r="U970" s="27">
        <v>0.3</v>
      </c>
      <c r="V970" s="27">
        <v>0.5</v>
      </c>
      <c r="W970" s="27">
        <v>0.8</v>
      </c>
      <c r="X970" s="148">
        <v>1</v>
      </c>
      <c r="Y970" s="222">
        <v>230.5</v>
      </c>
      <c r="Z970" s="222">
        <f t="shared" si="492"/>
        <v>0</v>
      </c>
      <c r="AA970" s="222">
        <f t="shared" si="493"/>
        <v>0</v>
      </c>
      <c r="AB970" s="222">
        <f t="shared" si="494"/>
        <v>23.05</v>
      </c>
      <c r="AC970" s="222">
        <f t="shared" si="495"/>
        <v>80.674999999999997</v>
      </c>
      <c r="AD970" s="222">
        <f t="shared" si="496"/>
        <v>230.5</v>
      </c>
      <c r="AE970" s="222">
        <f t="shared" si="497"/>
        <v>0</v>
      </c>
      <c r="AF970" s="222">
        <f t="shared" si="498"/>
        <v>0</v>
      </c>
      <c r="AG970" s="222">
        <f t="shared" si="499"/>
        <v>23.05</v>
      </c>
      <c r="AH970" s="222">
        <f t="shared" si="500"/>
        <v>69.149999999999991</v>
      </c>
      <c r="AI970" s="222">
        <f t="shared" si="501"/>
        <v>115.25</v>
      </c>
      <c r="AJ970" s="222">
        <f t="shared" si="502"/>
        <v>184.4</v>
      </c>
      <c r="AK970" s="222">
        <f t="shared" si="503"/>
        <v>230.5</v>
      </c>
      <c r="AL970" s="5">
        <f>Y970*S970</f>
        <v>0</v>
      </c>
      <c r="AM970" s="5">
        <f>Y970*T970</f>
        <v>23.05</v>
      </c>
      <c r="AN970" s="5">
        <f>Y970*U970</f>
        <v>69.149999999999991</v>
      </c>
      <c r="AO970" s="5">
        <f>Y970*V970</f>
        <v>115.25</v>
      </c>
      <c r="AP970" s="5">
        <f>Y970*W970</f>
        <v>184.4</v>
      </c>
      <c r="AQ970" s="221">
        <f>Y970*X970</f>
        <v>230.5</v>
      </c>
      <c r="AR970" s="169"/>
    </row>
    <row r="971" spans="1:44" s="72" customFormat="1" ht="47.25" customHeight="1" x14ac:dyDescent="0.25">
      <c r="A971" s="14">
        <v>4212980201</v>
      </c>
      <c r="B971" s="25" t="s">
        <v>1450</v>
      </c>
      <c r="C971" s="14" t="s">
        <v>1451</v>
      </c>
      <c r="D971" s="14"/>
      <c r="E971" s="14"/>
      <c r="F971" s="14" t="s">
        <v>1824</v>
      </c>
      <c r="G971" s="27">
        <v>0</v>
      </c>
      <c r="H971" s="27">
        <v>0</v>
      </c>
      <c r="I971" s="27">
        <v>0</v>
      </c>
      <c r="J971" s="27">
        <v>0</v>
      </c>
      <c r="K971" s="27">
        <v>0</v>
      </c>
      <c r="L971" s="146">
        <v>0</v>
      </c>
      <c r="M971" s="27">
        <v>0</v>
      </c>
      <c r="N971" s="27">
        <v>0</v>
      </c>
      <c r="O971" s="27">
        <v>0</v>
      </c>
      <c r="P971" s="27">
        <v>0</v>
      </c>
      <c r="Q971" s="27">
        <v>0.8</v>
      </c>
      <c r="R971" s="158">
        <v>2</v>
      </c>
      <c r="S971" s="27">
        <v>0</v>
      </c>
      <c r="T971" s="27">
        <v>0</v>
      </c>
      <c r="U971" s="27">
        <v>0</v>
      </c>
      <c r="V971" s="27">
        <v>0</v>
      </c>
      <c r="W971" s="27">
        <v>0.5</v>
      </c>
      <c r="X971" s="158">
        <v>0.6</v>
      </c>
      <c r="Y971" s="222">
        <v>277.8</v>
      </c>
      <c r="Z971" s="222">
        <f t="shared" si="492"/>
        <v>0</v>
      </c>
      <c r="AA971" s="222">
        <f t="shared" si="493"/>
        <v>0</v>
      </c>
      <c r="AB971" s="222">
        <f t="shared" si="494"/>
        <v>0</v>
      </c>
      <c r="AC971" s="222">
        <f t="shared" si="495"/>
        <v>0</v>
      </c>
      <c r="AD971" s="222">
        <f t="shared" si="496"/>
        <v>0</v>
      </c>
      <c r="AE971" s="222">
        <f t="shared" si="497"/>
        <v>0</v>
      </c>
      <c r="AF971" s="222">
        <f t="shared" si="498"/>
        <v>0</v>
      </c>
      <c r="AG971" s="222">
        <f t="shared" si="499"/>
        <v>0</v>
      </c>
      <c r="AH971" s="222">
        <f t="shared" si="500"/>
        <v>0</v>
      </c>
      <c r="AI971" s="222">
        <f t="shared" si="501"/>
        <v>0</v>
      </c>
      <c r="AJ971" s="222">
        <f t="shared" si="502"/>
        <v>222.24</v>
      </c>
      <c r="AK971" s="222">
        <f t="shared" si="503"/>
        <v>555.6</v>
      </c>
      <c r="AL971" s="5">
        <f>Y971*S971</f>
        <v>0</v>
      </c>
      <c r="AM971" s="5">
        <f>Y971*T971</f>
        <v>0</v>
      </c>
      <c r="AN971" s="5">
        <f>Y971*U971</f>
        <v>0</v>
      </c>
      <c r="AO971" s="5">
        <f>Y971*V971</f>
        <v>0</v>
      </c>
      <c r="AP971" s="5">
        <f>Y971*W971</f>
        <v>138.9</v>
      </c>
      <c r="AQ971" s="221">
        <f>Y971*X971</f>
        <v>166.68</v>
      </c>
      <c r="AR971" s="174"/>
    </row>
    <row r="972" spans="1:44" s="72" customFormat="1" ht="24.75" customHeight="1" x14ac:dyDescent="0.25">
      <c r="A972" s="14">
        <v>4218720183</v>
      </c>
      <c r="B972" s="74" t="s">
        <v>44</v>
      </c>
      <c r="C972" s="14" t="s">
        <v>41</v>
      </c>
      <c r="D972" s="17" t="s">
        <v>42</v>
      </c>
      <c r="E972" s="14" t="s">
        <v>43</v>
      </c>
      <c r="F972" s="140"/>
      <c r="G972" s="203"/>
      <c r="H972" s="203"/>
      <c r="I972" s="203"/>
      <c r="J972" s="203"/>
      <c r="K972" s="203"/>
      <c r="L972" s="142"/>
      <c r="M972" s="203"/>
      <c r="N972" s="203"/>
      <c r="O972" s="203"/>
      <c r="P972" s="203"/>
      <c r="Q972" s="203"/>
      <c r="R972" s="166"/>
      <c r="S972" s="203"/>
      <c r="T972" s="203"/>
      <c r="U972" s="203"/>
      <c r="V972" s="203"/>
      <c r="W972" s="203"/>
      <c r="X972" s="166"/>
      <c r="Y972" s="226"/>
      <c r="Z972" s="226"/>
      <c r="AA972" s="226"/>
      <c r="AB972" s="226"/>
      <c r="AC972" s="226"/>
      <c r="AD972" s="226"/>
      <c r="AE972" s="226"/>
      <c r="AF972" s="226"/>
      <c r="AG972" s="226"/>
      <c r="AH972" s="226"/>
      <c r="AI972" s="226"/>
      <c r="AJ972" s="226"/>
      <c r="AK972" s="350"/>
      <c r="AL972" s="188"/>
      <c r="AM972" s="188"/>
      <c r="AN972" s="188"/>
      <c r="AO972" s="188"/>
      <c r="AP972" s="188"/>
      <c r="AQ972" s="242"/>
      <c r="AR972" s="340"/>
    </row>
    <row r="973" spans="1:44" s="72" customFormat="1" ht="24.75" customHeight="1" x14ac:dyDescent="0.25">
      <c r="A973" s="60">
        <v>4218720033</v>
      </c>
      <c r="B973" s="74" t="s">
        <v>44</v>
      </c>
      <c r="C973" s="60" t="s">
        <v>2263</v>
      </c>
      <c r="D973" s="60"/>
      <c r="E973" s="60"/>
      <c r="F973" s="179" t="s">
        <v>1824</v>
      </c>
      <c r="G973" s="269">
        <v>0</v>
      </c>
      <c r="H973" s="269">
        <v>0</v>
      </c>
      <c r="I973" s="269">
        <v>0</v>
      </c>
      <c r="J973" s="269">
        <v>6.0000000000000001E-3</v>
      </c>
      <c r="K973" s="269">
        <v>0.02</v>
      </c>
      <c r="L973" s="110">
        <v>0</v>
      </c>
      <c r="M973" s="204">
        <v>0</v>
      </c>
      <c r="N973" s="204">
        <v>0</v>
      </c>
      <c r="O973" s="204">
        <v>0</v>
      </c>
      <c r="P973" s="204">
        <v>0</v>
      </c>
      <c r="Q973" s="212">
        <v>0.52</v>
      </c>
      <c r="R973" s="215">
        <v>0.54</v>
      </c>
      <c r="S973" s="204">
        <v>0</v>
      </c>
      <c r="T973" s="204">
        <v>0</v>
      </c>
      <c r="U973" s="204">
        <v>0</v>
      </c>
      <c r="V973" s="204">
        <v>0</v>
      </c>
      <c r="W973" s="212">
        <v>0.1</v>
      </c>
      <c r="X973" s="212">
        <v>0.15</v>
      </c>
      <c r="Y973" s="225">
        <v>4380.29</v>
      </c>
      <c r="Z973" s="225">
        <f t="shared" si="492"/>
        <v>0</v>
      </c>
      <c r="AA973" s="225">
        <f t="shared" si="493"/>
        <v>0</v>
      </c>
      <c r="AB973" s="225">
        <f t="shared" si="494"/>
        <v>0</v>
      </c>
      <c r="AC973" s="225">
        <f t="shared" si="495"/>
        <v>26.281739999999999</v>
      </c>
      <c r="AD973" s="225">
        <f t="shared" si="496"/>
        <v>87.605800000000002</v>
      </c>
      <c r="AE973" s="225">
        <f t="shared" si="497"/>
        <v>0</v>
      </c>
      <c r="AF973" s="225">
        <f t="shared" si="498"/>
        <v>0</v>
      </c>
      <c r="AG973" s="225">
        <f t="shared" si="499"/>
        <v>0</v>
      </c>
      <c r="AH973" s="225">
        <f t="shared" si="500"/>
        <v>0</v>
      </c>
      <c r="AI973" s="225">
        <f t="shared" si="501"/>
        <v>0</v>
      </c>
      <c r="AJ973" s="225">
        <f t="shared" si="502"/>
        <v>2277.7508000000003</v>
      </c>
      <c r="AK973" s="351">
        <f t="shared" si="503"/>
        <v>2365.3566000000001</v>
      </c>
      <c r="AL973" s="178">
        <f>Y973*S973</f>
        <v>0</v>
      </c>
      <c r="AM973" s="178">
        <f>Y973*T973</f>
        <v>0</v>
      </c>
      <c r="AN973" s="178">
        <f>Y973*U973</f>
        <v>0</v>
      </c>
      <c r="AO973" s="178">
        <f>Y973*V973</f>
        <v>0</v>
      </c>
      <c r="AP973" s="178">
        <f>Y973*W973</f>
        <v>438.029</v>
      </c>
      <c r="AQ973" s="220">
        <f>Y973*X973</f>
        <v>657.04349999999999</v>
      </c>
      <c r="AR973" s="341"/>
    </row>
    <row r="974" spans="1:44" s="72" customFormat="1" ht="24.75" customHeight="1" x14ac:dyDescent="0.25">
      <c r="A974" s="60">
        <v>4218710026</v>
      </c>
      <c r="B974" s="74" t="s">
        <v>2264</v>
      </c>
      <c r="C974" s="60" t="s">
        <v>2265</v>
      </c>
      <c r="D974" s="60"/>
      <c r="E974" s="60" t="s">
        <v>2266</v>
      </c>
      <c r="F974" s="4" t="s">
        <v>1824</v>
      </c>
      <c r="G974" s="27">
        <v>0</v>
      </c>
      <c r="H974" s="27">
        <v>0</v>
      </c>
      <c r="I974" s="27">
        <v>0</v>
      </c>
      <c r="J974" s="27">
        <v>0</v>
      </c>
      <c r="K974" s="27">
        <v>0</v>
      </c>
      <c r="L974" s="110">
        <v>0</v>
      </c>
      <c r="M974" s="27">
        <v>0</v>
      </c>
      <c r="N974" s="27">
        <v>0</v>
      </c>
      <c r="O974" s="27">
        <v>0</v>
      </c>
      <c r="P974" s="27">
        <v>0</v>
      </c>
      <c r="Q974" s="28">
        <v>4</v>
      </c>
      <c r="R974" s="158">
        <v>4.0999999999999996</v>
      </c>
      <c r="S974" s="27">
        <v>0</v>
      </c>
      <c r="T974" s="27">
        <v>0</v>
      </c>
      <c r="U974" s="27">
        <v>0</v>
      </c>
      <c r="V974" s="27">
        <v>0</v>
      </c>
      <c r="W974" s="28">
        <v>4</v>
      </c>
      <c r="X974" s="28">
        <v>4</v>
      </c>
      <c r="Y974" s="222">
        <v>980</v>
      </c>
      <c r="Z974" s="222">
        <f t="shared" si="492"/>
        <v>0</v>
      </c>
      <c r="AA974" s="222">
        <f t="shared" si="493"/>
        <v>0</v>
      </c>
      <c r="AB974" s="222">
        <f t="shared" si="494"/>
        <v>0</v>
      </c>
      <c r="AC974" s="222">
        <f t="shared" si="495"/>
        <v>0</v>
      </c>
      <c r="AD974" s="222">
        <f t="shared" si="496"/>
        <v>0</v>
      </c>
      <c r="AE974" s="222">
        <f t="shared" si="497"/>
        <v>0</v>
      </c>
      <c r="AF974" s="222">
        <f t="shared" si="498"/>
        <v>0</v>
      </c>
      <c r="AG974" s="222">
        <f t="shared" si="499"/>
        <v>0</v>
      </c>
      <c r="AH974" s="222">
        <f t="shared" si="500"/>
        <v>0</v>
      </c>
      <c r="AI974" s="222">
        <f t="shared" si="501"/>
        <v>0</v>
      </c>
      <c r="AJ974" s="222">
        <f t="shared" si="502"/>
        <v>3920</v>
      </c>
      <c r="AK974" s="222">
        <f t="shared" si="503"/>
        <v>4017.9999999999995</v>
      </c>
      <c r="AL974" s="178">
        <f>Y974*S974</f>
        <v>0</v>
      </c>
      <c r="AM974" s="178">
        <f>Y974*T974</f>
        <v>0</v>
      </c>
      <c r="AN974" s="178">
        <f>Y974*U974</f>
        <v>0</v>
      </c>
      <c r="AO974" s="178">
        <f>Y974*V974</f>
        <v>0</v>
      </c>
      <c r="AP974" s="178">
        <f>Y974*W974</f>
        <v>3920</v>
      </c>
      <c r="AQ974" s="220">
        <f>Y974*X974</f>
        <v>3920</v>
      </c>
      <c r="AR974" s="341"/>
    </row>
    <row r="975" spans="1:44" s="72" customFormat="1" ht="24.75" customHeight="1" x14ac:dyDescent="0.25">
      <c r="A975" s="60">
        <v>3187170440</v>
      </c>
      <c r="B975" s="268" t="s">
        <v>496</v>
      </c>
      <c r="C975" s="265" t="s">
        <v>499</v>
      </c>
      <c r="D975" s="60"/>
      <c r="E975" s="60"/>
      <c r="F975" s="4" t="s">
        <v>1824</v>
      </c>
      <c r="G975" s="135">
        <v>0</v>
      </c>
      <c r="H975" s="135">
        <v>0</v>
      </c>
      <c r="I975" s="135">
        <v>0</v>
      </c>
      <c r="J975" s="135">
        <v>8.0000000000000002E-3</v>
      </c>
      <c r="K975" s="135">
        <v>1.2E-2</v>
      </c>
      <c r="L975" s="110">
        <v>0</v>
      </c>
      <c r="M975" s="110">
        <v>0</v>
      </c>
      <c r="N975" s="110">
        <v>0</v>
      </c>
      <c r="O975" s="110">
        <v>0</v>
      </c>
      <c r="P975" s="110">
        <v>0</v>
      </c>
      <c r="Q975" s="110">
        <v>0</v>
      </c>
      <c r="R975" s="110">
        <v>0</v>
      </c>
      <c r="S975" s="110">
        <v>0</v>
      </c>
      <c r="T975" s="110">
        <v>0</v>
      </c>
      <c r="U975" s="110">
        <v>0</v>
      </c>
      <c r="V975" s="110">
        <v>0</v>
      </c>
      <c r="W975" s="110">
        <v>0</v>
      </c>
      <c r="X975" s="110">
        <v>0</v>
      </c>
      <c r="Y975" s="222">
        <v>517</v>
      </c>
      <c r="Z975" s="222">
        <f t="shared" si="492"/>
        <v>0</v>
      </c>
      <c r="AA975" s="222">
        <f t="shared" si="493"/>
        <v>0</v>
      </c>
      <c r="AB975" s="222">
        <f t="shared" si="494"/>
        <v>0</v>
      </c>
      <c r="AC975" s="222">
        <f t="shared" si="495"/>
        <v>4.1360000000000001</v>
      </c>
      <c r="AD975" s="222">
        <f t="shared" si="496"/>
        <v>6.2039999999999997</v>
      </c>
      <c r="AE975" s="222">
        <f t="shared" si="497"/>
        <v>0</v>
      </c>
      <c r="AF975" s="222">
        <f t="shared" si="498"/>
        <v>0</v>
      </c>
      <c r="AG975" s="222">
        <f t="shared" si="499"/>
        <v>0</v>
      </c>
      <c r="AH975" s="222">
        <f t="shared" si="500"/>
        <v>0</v>
      </c>
      <c r="AI975" s="222">
        <f t="shared" si="501"/>
        <v>0</v>
      </c>
      <c r="AJ975" s="222">
        <f t="shared" si="502"/>
        <v>0</v>
      </c>
      <c r="AK975" s="222">
        <f t="shared" si="503"/>
        <v>0</v>
      </c>
      <c r="AL975" s="178">
        <f t="shared" ref="AL975:AL982" si="504">Y975*S975</f>
        <v>0</v>
      </c>
      <c r="AM975" s="178">
        <f t="shared" ref="AM975:AM982" si="505">Y975*T975</f>
        <v>0</v>
      </c>
      <c r="AN975" s="178">
        <f t="shared" ref="AN975:AN982" si="506">Y975*U975</f>
        <v>0</v>
      </c>
      <c r="AO975" s="178">
        <f t="shared" ref="AO975:AO982" si="507">Y975*V975</f>
        <v>0</v>
      </c>
      <c r="AP975" s="178">
        <f t="shared" ref="AP975:AP982" si="508">Y975*W975</f>
        <v>0</v>
      </c>
      <c r="AQ975" s="220">
        <f t="shared" ref="AQ975:AQ982" si="509">Y975*X975</f>
        <v>0</v>
      </c>
      <c r="AR975" s="174"/>
    </row>
    <row r="976" spans="1:44" s="72" customFormat="1" ht="24.75" customHeight="1" x14ac:dyDescent="0.25">
      <c r="A976" s="60">
        <v>3187170442</v>
      </c>
      <c r="B976" s="268" t="s">
        <v>497</v>
      </c>
      <c r="C976" s="265" t="s">
        <v>498</v>
      </c>
      <c r="D976" s="60"/>
      <c r="E976" s="60"/>
      <c r="F976" s="4" t="s">
        <v>1824</v>
      </c>
      <c r="G976" s="135">
        <v>0</v>
      </c>
      <c r="H976" s="135">
        <v>0</v>
      </c>
      <c r="I976" s="135">
        <v>0</v>
      </c>
      <c r="J976" s="135">
        <v>0</v>
      </c>
      <c r="K976" s="135">
        <v>4.4999999999999998E-2</v>
      </c>
      <c r="L976" s="110">
        <v>0</v>
      </c>
      <c r="M976" s="110">
        <v>0</v>
      </c>
      <c r="N976" s="110">
        <v>0</v>
      </c>
      <c r="O976" s="110">
        <v>0</v>
      </c>
      <c r="P976" s="110">
        <v>0</v>
      </c>
      <c r="Q976" s="110">
        <v>0</v>
      </c>
      <c r="R976" s="110">
        <v>0</v>
      </c>
      <c r="S976" s="110">
        <v>0</v>
      </c>
      <c r="T976" s="110">
        <v>0</v>
      </c>
      <c r="U976" s="110">
        <v>0</v>
      </c>
      <c r="V976" s="110">
        <v>0</v>
      </c>
      <c r="W976" s="110">
        <v>0</v>
      </c>
      <c r="X976" s="110">
        <v>0</v>
      </c>
      <c r="Y976" s="222">
        <v>517</v>
      </c>
      <c r="Z976" s="222">
        <f t="shared" si="492"/>
        <v>0</v>
      </c>
      <c r="AA976" s="222">
        <f t="shared" si="493"/>
        <v>0</v>
      </c>
      <c r="AB976" s="222">
        <f t="shared" si="494"/>
        <v>0</v>
      </c>
      <c r="AC976" s="222">
        <f t="shared" si="495"/>
        <v>0</v>
      </c>
      <c r="AD976" s="222">
        <f t="shared" si="496"/>
        <v>23.265000000000001</v>
      </c>
      <c r="AE976" s="222">
        <f t="shared" si="497"/>
        <v>0</v>
      </c>
      <c r="AF976" s="222">
        <f t="shared" si="498"/>
        <v>0</v>
      </c>
      <c r="AG976" s="222">
        <f t="shared" si="499"/>
        <v>0</v>
      </c>
      <c r="AH976" s="222">
        <f t="shared" si="500"/>
        <v>0</v>
      </c>
      <c r="AI976" s="222">
        <f t="shared" si="501"/>
        <v>0</v>
      </c>
      <c r="AJ976" s="222">
        <f t="shared" si="502"/>
        <v>0</v>
      </c>
      <c r="AK976" s="222">
        <f t="shared" si="503"/>
        <v>0</v>
      </c>
      <c r="AL976" s="178">
        <f t="shared" si="504"/>
        <v>0</v>
      </c>
      <c r="AM976" s="178">
        <f t="shared" si="505"/>
        <v>0</v>
      </c>
      <c r="AN976" s="178">
        <f t="shared" si="506"/>
        <v>0</v>
      </c>
      <c r="AO976" s="178">
        <f t="shared" si="507"/>
        <v>0</v>
      </c>
      <c r="AP976" s="178">
        <f t="shared" si="508"/>
        <v>0</v>
      </c>
      <c r="AQ976" s="220">
        <f t="shared" si="509"/>
        <v>0</v>
      </c>
      <c r="AR976" s="174"/>
    </row>
    <row r="977" spans="1:44" s="22" customFormat="1" ht="24.75" customHeight="1" x14ac:dyDescent="0.25">
      <c r="A977" s="24" t="s">
        <v>616</v>
      </c>
      <c r="B977" s="268" t="s">
        <v>1372</v>
      </c>
      <c r="C977" s="265" t="s">
        <v>606</v>
      </c>
      <c r="D977" s="14"/>
      <c r="E977" s="14"/>
      <c r="F977" s="14" t="s">
        <v>1824</v>
      </c>
      <c r="G977" s="135">
        <v>0</v>
      </c>
      <c r="H977" s="135">
        <v>0</v>
      </c>
      <c r="I977" s="135">
        <v>0</v>
      </c>
      <c r="J977" s="135">
        <v>0.72</v>
      </c>
      <c r="K977" s="135">
        <v>2.14</v>
      </c>
      <c r="L977" s="146">
        <v>0</v>
      </c>
      <c r="M977" s="146">
        <v>0</v>
      </c>
      <c r="N977" s="146">
        <v>0</v>
      </c>
      <c r="O977" s="146">
        <v>0</v>
      </c>
      <c r="P977" s="146">
        <v>0</v>
      </c>
      <c r="Q977" s="146">
        <v>0</v>
      </c>
      <c r="R977" s="146">
        <v>0</v>
      </c>
      <c r="S977" s="146">
        <v>0</v>
      </c>
      <c r="T977" s="146">
        <v>0</v>
      </c>
      <c r="U977" s="146">
        <v>0</v>
      </c>
      <c r="V977" s="146">
        <v>0</v>
      </c>
      <c r="W977" s="146">
        <v>0</v>
      </c>
      <c r="X977" s="146">
        <v>0</v>
      </c>
      <c r="Y977" s="220">
        <v>64.69</v>
      </c>
      <c r="Z977" s="222">
        <f t="shared" si="492"/>
        <v>0</v>
      </c>
      <c r="AA977" s="222">
        <f t="shared" si="493"/>
        <v>0</v>
      </c>
      <c r="AB977" s="222">
        <f t="shared" si="494"/>
        <v>0</v>
      </c>
      <c r="AC977" s="222">
        <f t="shared" si="495"/>
        <v>46.576799999999999</v>
      </c>
      <c r="AD977" s="222">
        <f t="shared" si="496"/>
        <v>138.4366</v>
      </c>
      <c r="AE977" s="222">
        <f t="shared" si="497"/>
        <v>0</v>
      </c>
      <c r="AF977" s="222">
        <f t="shared" si="498"/>
        <v>0</v>
      </c>
      <c r="AG977" s="222">
        <f t="shared" si="499"/>
        <v>0</v>
      </c>
      <c r="AH977" s="222">
        <f t="shared" si="500"/>
        <v>0</v>
      </c>
      <c r="AI977" s="222">
        <f t="shared" si="501"/>
        <v>0</v>
      </c>
      <c r="AJ977" s="222">
        <f t="shared" si="502"/>
        <v>0</v>
      </c>
      <c r="AK977" s="222">
        <f t="shared" si="503"/>
        <v>0</v>
      </c>
      <c r="AL977" s="178">
        <f t="shared" si="504"/>
        <v>0</v>
      </c>
      <c r="AM977" s="178">
        <f t="shared" si="505"/>
        <v>0</v>
      </c>
      <c r="AN977" s="178">
        <f t="shared" si="506"/>
        <v>0</v>
      </c>
      <c r="AO977" s="178">
        <f t="shared" si="507"/>
        <v>0</v>
      </c>
      <c r="AP977" s="178">
        <f t="shared" si="508"/>
        <v>0</v>
      </c>
      <c r="AQ977" s="220">
        <f t="shared" si="509"/>
        <v>0</v>
      </c>
      <c r="AR977" s="86"/>
    </row>
    <row r="978" spans="1:44" s="22" customFormat="1" ht="24.75" customHeight="1" x14ac:dyDescent="0.25">
      <c r="A978" s="24" t="s">
        <v>617</v>
      </c>
      <c r="B978" s="268" t="s">
        <v>474</v>
      </c>
      <c r="C978" s="265" t="s">
        <v>609</v>
      </c>
      <c r="D978" s="14"/>
      <c r="E978" s="14"/>
      <c r="F978" s="14" t="s">
        <v>1824</v>
      </c>
      <c r="G978" s="135">
        <v>0</v>
      </c>
      <c r="H978" s="135">
        <v>0</v>
      </c>
      <c r="I978" s="135">
        <v>0</v>
      </c>
      <c r="J978" s="135">
        <v>0.1</v>
      </c>
      <c r="K978" s="135">
        <v>0.32</v>
      </c>
      <c r="L978" s="146">
        <v>0</v>
      </c>
      <c r="M978" s="146">
        <v>0</v>
      </c>
      <c r="N978" s="146">
        <v>0</v>
      </c>
      <c r="O978" s="146">
        <v>0</v>
      </c>
      <c r="P978" s="146">
        <v>0</v>
      </c>
      <c r="Q978" s="146">
        <v>0</v>
      </c>
      <c r="R978" s="146">
        <v>0</v>
      </c>
      <c r="S978" s="146">
        <v>0</v>
      </c>
      <c r="T978" s="146">
        <v>0</v>
      </c>
      <c r="U978" s="146">
        <v>0</v>
      </c>
      <c r="V978" s="146">
        <v>0</v>
      </c>
      <c r="W978" s="146">
        <v>0</v>
      </c>
      <c r="X978" s="146">
        <v>0</v>
      </c>
      <c r="Y978" s="220">
        <v>64.69</v>
      </c>
      <c r="Z978" s="222">
        <f t="shared" si="492"/>
        <v>0</v>
      </c>
      <c r="AA978" s="222">
        <f t="shared" si="493"/>
        <v>0</v>
      </c>
      <c r="AB978" s="222">
        <f t="shared" si="494"/>
        <v>0</v>
      </c>
      <c r="AC978" s="222">
        <f t="shared" si="495"/>
        <v>6.4690000000000003</v>
      </c>
      <c r="AD978" s="222">
        <f t="shared" si="496"/>
        <v>20.700800000000001</v>
      </c>
      <c r="AE978" s="222">
        <f t="shared" si="497"/>
        <v>0</v>
      </c>
      <c r="AF978" s="222">
        <f t="shared" si="498"/>
        <v>0</v>
      </c>
      <c r="AG978" s="222">
        <f t="shared" si="499"/>
        <v>0</v>
      </c>
      <c r="AH978" s="222">
        <f t="shared" si="500"/>
        <v>0</v>
      </c>
      <c r="AI978" s="222">
        <f t="shared" si="501"/>
        <v>0</v>
      </c>
      <c r="AJ978" s="222">
        <f t="shared" si="502"/>
        <v>0</v>
      </c>
      <c r="AK978" s="222">
        <f t="shared" si="503"/>
        <v>0</v>
      </c>
      <c r="AL978" s="178">
        <f t="shared" si="504"/>
        <v>0</v>
      </c>
      <c r="AM978" s="178">
        <f t="shared" si="505"/>
        <v>0</v>
      </c>
      <c r="AN978" s="178">
        <f t="shared" si="506"/>
        <v>0</v>
      </c>
      <c r="AO978" s="178">
        <f t="shared" si="507"/>
        <v>0</v>
      </c>
      <c r="AP978" s="178">
        <f t="shared" si="508"/>
        <v>0</v>
      </c>
      <c r="AQ978" s="220">
        <f t="shared" si="509"/>
        <v>0</v>
      </c>
      <c r="AR978" s="86"/>
    </row>
    <row r="979" spans="1:44" s="22" customFormat="1" ht="24.75" customHeight="1" x14ac:dyDescent="0.25">
      <c r="A979" s="13">
        <v>3414860537</v>
      </c>
      <c r="B979" s="268" t="s">
        <v>481</v>
      </c>
      <c r="C979" s="267" t="s">
        <v>482</v>
      </c>
      <c r="D979" s="13"/>
      <c r="E979" s="13"/>
      <c r="F979" s="205" t="s">
        <v>1824</v>
      </c>
      <c r="G979" s="135">
        <v>0</v>
      </c>
      <c r="H979" s="135">
        <v>0</v>
      </c>
      <c r="I979" s="135">
        <v>0</v>
      </c>
      <c r="J979" s="135">
        <v>1.4E-2</v>
      </c>
      <c r="K979" s="135">
        <v>0.04</v>
      </c>
      <c r="L979" s="146">
        <v>0</v>
      </c>
      <c r="M979" s="146">
        <v>0</v>
      </c>
      <c r="N979" s="146">
        <v>0</v>
      </c>
      <c r="O979" s="146">
        <v>0</v>
      </c>
      <c r="P979" s="146">
        <v>0</v>
      </c>
      <c r="Q979" s="146">
        <v>0</v>
      </c>
      <c r="R979" s="146">
        <v>0</v>
      </c>
      <c r="S979" s="146">
        <v>0</v>
      </c>
      <c r="T979" s="146">
        <v>0</v>
      </c>
      <c r="U979" s="146">
        <v>0</v>
      </c>
      <c r="V979" s="146">
        <v>0</v>
      </c>
      <c r="W979" s="146">
        <v>0</v>
      </c>
      <c r="X979" s="146">
        <v>0</v>
      </c>
      <c r="Y979" s="222">
        <v>294.39999999999998</v>
      </c>
      <c r="Z979" s="222">
        <f t="shared" si="492"/>
        <v>0</v>
      </c>
      <c r="AA979" s="222">
        <f t="shared" si="493"/>
        <v>0</v>
      </c>
      <c r="AB979" s="222">
        <f t="shared" si="494"/>
        <v>0</v>
      </c>
      <c r="AC979" s="222">
        <f t="shared" si="495"/>
        <v>4.1215999999999999</v>
      </c>
      <c r="AD979" s="222">
        <f t="shared" si="496"/>
        <v>11.776</v>
      </c>
      <c r="AE979" s="222">
        <f t="shared" si="497"/>
        <v>0</v>
      </c>
      <c r="AF979" s="222">
        <f t="shared" si="498"/>
        <v>0</v>
      </c>
      <c r="AG979" s="222">
        <f t="shared" si="499"/>
        <v>0</v>
      </c>
      <c r="AH979" s="222">
        <f t="shared" si="500"/>
        <v>0</v>
      </c>
      <c r="AI979" s="222">
        <f t="shared" si="501"/>
        <v>0</v>
      </c>
      <c r="AJ979" s="222">
        <f t="shared" si="502"/>
        <v>0</v>
      </c>
      <c r="AK979" s="222">
        <f t="shared" si="503"/>
        <v>0</v>
      </c>
      <c r="AL979" s="178">
        <f t="shared" si="504"/>
        <v>0</v>
      </c>
      <c r="AM979" s="178">
        <f t="shared" si="505"/>
        <v>0</v>
      </c>
      <c r="AN979" s="178">
        <f t="shared" si="506"/>
        <v>0</v>
      </c>
      <c r="AO979" s="178">
        <f t="shared" si="507"/>
        <v>0</v>
      </c>
      <c r="AP979" s="178">
        <f t="shared" si="508"/>
        <v>0</v>
      </c>
      <c r="AQ979" s="220">
        <f t="shared" si="509"/>
        <v>0</v>
      </c>
      <c r="AR979" s="86"/>
    </row>
    <row r="980" spans="1:44" s="22" customFormat="1" ht="24.75" customHeight="1" x14ac:dyDescent="0.25">
      <c r="A980" s="13"/>
      <c r="B980" s="268" t="s">
        <v>477</v>
      </c>
      <c r="C980" s="267" t="s">
        <v>478</v>
      </c>
      <c r="D980" s="13"/>
      <c r="E980" s="13"/>
      <c r="F980" s="205" t="s">
        <v>1824</v>
      </c>
      <c r="G980" s="135">
        <v>0</v>
      </c>
      <c r="H980" s="135">
        <v>0</v>
      </c>
      <c r="I980" s="135">
        <v>0</v>
      </c>
      <c r="J980" s="135">
        <v>8.0000000000000002E-3</v>
      </c>
      <c r="K980" s="135">
        <v>0.02</v>
      </c>
      <c r="L980" s="146">
        <v>0</v>
      </c>
      <c r="M980" s="146">
        <v>0</v>
      </c>
      <c r="N980" s="146">
        <v>0</v>
      </c>
      <c r="O980" s="146">
        <v>0</v>
      </c>
      <c r="P980" s="146">
        <v>0</v>
      </c>
      <c r="Q980" s="146">
        <v>0</v>
      </c>
      <c r="R980" s="146">
        <v>0</v>
      </c>
      <c r="S980" s="146">
        <v>0</v>
      </c>
      <c r="T980" s="146">
        <v>0</v>
      </c>
      <c r="U980" s="146">
        <v>0</v>
      </c>
      <c r="V980" s="146">
        <v>0</v>
      </c>
      <c r="W980" s="146">
        <v>0</v>
      </c>
      <c r="X980" s="146">
        <v>0</v>
      </c>
      <c r="Y980" s="222">
        <v>294.39999999999998</v>
      </c>
      <c r="Z980" s="222">
        <f t="shared" si="492"/>
        <v>0</v>
      </c>
      <c r="AA980" s="222">
        <f t="shared" si="493"/>
        <v>0</v>
      </c>
      <c r="AB980" s="222">
        <f t="shared" si="494"/>
        <v>0</v>
      </c>
      <c r="AC980" s="222">
        <f t="shared" si="495"/>
        <v>2.3552</v>
      </c>
      <c r="AD980" s="222">
        <f t="shared" si="496"/>
        <v>5.8879999999999999</v>
      </c>
      <c r="AE980" s="222">
        <f t="shared" si="497"/>
        <v>0</v>
      </c>
      <c r="AF980" s="222">
        <f t="shared" si="498"/>
        <v>0</v>
      </c>
      <c r="AG980" s="222">
        <f t="shared" si="499"/>
        <v>0</v>
      </c>
      <c r="AH980" s="222">
        <f t="shared" si="500"/>
        <v>0</v>
      </c>
      <c r="AI980" s="222">
        <f t="shared" si="501"/>
        <v>0</v>
      </c>
      <c r="AJ980" s="222">
        <f t="shared" si="502"/>
        <v>0</v>
      </c>
      <c r="AK980" s="222">
        <f t="shared" si="503"/>
        <v>0</v>
      </c>
      <c r="AL980" s="178">
        <f t="shared" si="504"/>
        <v>0</v>
      </c>
      <c r="AM980" s="178">
        <f t="shared" si="505"/>
        <v>0</v>
      </c>
      <c r="AN980" s="178">
        <f t="shared" si="506"/>
        <v>0</v>
      </c>
      <c r="AO980" s="178">
        <f t="shared" si="507"/>
        <v>0</v>
      </c>
      <c r="AP980" s="178">
        <f t="shared" si="508"/>
        <v>0</v>
      </c>
      <c r="AQ980" s="220">
        <f t="shared" si="509"/>
        <v>0</v>
      </c>
      <c r="AR980" s="86"/>
    </row>
    <row r="981" spans="1:44" s="22" customFormat="1" ht="24.75" customHeight="1" x14ac:dyDescent="0.25">
      <c r="A981" s="13"/>
      <c r="B981" s="268" t="s">
        <v>479</v>
      </c>
      <c r="C981" s="267" t="s">
        <v>480</v>
      </c>
      <c r="D981" s="13"/>
      <c r="E981" s="13"/>
      <c r="F981" s="205" t="s">
        <v>1824</v>
      </c>
      <c r="G981" s="135">
        <v>0</v>
      </c>
      <c r="H981" s="135">
        <v>0</v>
      </c>
      <c r="I981" s="135">
        <v>0</v>
      </c>
      <c r="J981" s="135">
        <v>8.0000000000000002E-3</v>
      </c>
      <c r="K981" s="135">
        <v>0.02</v>
      </c>
      <c r="L981" s="146">
        <v>0</v>
      </c>
      <c r="M981" s="146">
        <v>0</v>
      </c>
      <c r="N981" s="146">
        <v>0</v>
      </c>
      <c r="O981" s="146">
        <v>0</v>
      </c>
      <c r="P981" s="146">
        <v>0</v>
      </c>
      <c r="Q981" s="146">
        <v>0</v>
      </c>
      <c r="R981" s="146">
        <v>0</v>
      </c>
      <c r="S981" s="146">
        <v>0</v>
      </c>
      <c r="T981" s="146">
        <v>0</v>
      </c>
      <c r="U981" s="146">
        <v>0</v>
      </c>
      <c r="V981" s="146">
        <v>0</v>
      </c>
      <c r="W981" s="146">
        <v>0</v>
      </c>
      <c r="X981" s="146">
        <v>0</v>
      </c>
      <c r="Y981" s="222">
        <v>294.39999999999998</v>
      </c>
      <c r="Z981" s="222">
        <f t="shared" si="492"/>
        <v>0</v>
      </c>
      <c r="AA981" s="222">
        <f t="shared" si="493"/>
        <v>0</v>
      </c>
      <c r="AB981" s="222">
        <f t="shared" si="494"/>
        <v>0</v>
      </c>
      <c r="AC981" s="222">
        <f t="shared" si="495"/>
        <v>2.3552</v>
      </c>
      <c r="AD981" s="222">
        <f t="shared" si="496"/>
        <v>5.8879999999999999</v>
      </c>
      <c r="AE981" s="222">
        <f t="shared" si="497"/>
        <v>0</v>
      </c>
      <c r="AF981" s="222">
        <f t="shared" si="498"/>
        <v>0</v>
      </c>
      <c r="AG981" s="222">
        <f t="shared" si="499"/>
        <v>0</v>
      </c>
      <c r="AH981" s="222">
        <f t="shared" si="500"/>
        <v>0</v>
      </c>
      <c r="AI981" s="222">
        <f t="shared" si="501"/>
        <v>0</v>
      </c>
      <c r="AJ981" s="222">
        <f t="shared" si="502"/>
        <v>0</v>
      </c>
      <c r="AK981" s="222">
        <f t="shared" si="503"/>
        <v>0</v>
      </c>
      <c r="AL981" s="178">
        <f t="shared" si="504"/>
        <v>0</v>
      </c>
      <c r="AM981" s="178">
        <f t="shared" si="505"/>
        <v>0</v>
      </c>
      <c r="AN981" s="178">
        <f t="shared" si="506"/>
        <v>0</v>
      </c>
      <c r="AO981" s="178">
        <f t="shared" si="507"/>
        <v>0</v>
      </c>
      <c r="AP981" s="178">
        <f t="shared" si="508"/>
        <v>0</v>
      </c>
      <c r="AQ981" s="220">
        <f t="shared" si="509"/>
        <v>0</v>
      </c>
      <c r="AR981" s="86"/>
    </row>
    <row r="982" spans="1:44" s="22" customFormat="1" ht="24.75" customHeight="1" x14ac:dyDescent="0.25">
      <c r="A982" s="207"/>
      <c r="B982" s="300" t="s">
        <v>485</v>
      </c>
      <c r="C982" s="306" t="s">
        <v>486</v>
      </c>
      <c r="D982" s="207"/>
      <c r="E982" s="207"/>
      <c r="F982" s="208"/>
      <c r="G982" s="143">
        <v>0</v>
      </c>
      <c r="H982" s="143">
        <v>0</v>
      </c>
      <c r="I982" s="143">
        <v>0</v>
      </c>
      <c r="J982" s="143">
        <v>1.4E-2</v>
      </c>
      <c r="K982" s="143">
        <v>0.04</v>
      </c>
      <c r="L982" s="216">
        <v>0</v>
      </c>
      <c r="M982" s="216">
        <v>0</v>
      </c>
      <c r="N982" s="216">
        <v>0</v>
      </c>
      <c r="O982" s="216">
        <v>0</v>
      </c>
      <c r="P982" s="216">
        <v>0</v>
      </c>
      <c r="Q982" s="216">
        <v>0</v>
      </c>
      <c r="R982" s="216">
        <v>0</v>
      </c>
      <c r="S982" s="216">
        <v>0</v>
      </c>
      <c r="T982" s="216">
        <v>0</v>
      </c>
      <c r="U982" s="216">
        <v>0</v>
      </c>
      <c r="V982" s="216">
        <v>0</v>
      </c>
      <c r="W982" s="216">
        <v>0</v>
      </c>
      <c r="X982" s="216">
        <v>0</v>
      </c>
      <c r="Y982" s="226">
        <v>294.39999999999998</v>
      </c>
      <c r="Z982" s="222">
        <f t="shared" si="492"/>
        <v>0</v>
      </c>
      <c r="AA982" s="222">
        <f t="shared" si="493"/>
        <v>0</v>
      </c>
      <c r="AB982" s="222">
        <f t="shared" si="494"/>
        <v>0</v>
      </c>
      <c r="AC982" s="222">
        <f t="shared" si="495"/>
        <v>4.1215999999999999</v>
      </c>
      <c r="AD982" s="222">
        <f t="shared" si="496"/>
        <v>11.776</v>
      </c>
      <c r="AE982" s="222">
        <f t="shared" si="497"/>
        <v>0</v>
      </c>
      <c r="AF982" s="222">
        <f t="shared" si="498"/>
        <v>0</v>
      </c>
      <c r="AG982" s="222">
        <f t="shared" si="499"/>
        <v>0</v>
      </c>
      <c r="AH982" s="222">
        <f t="shared" si="500"/>
        <v>0</v>
      </c>
      <c r="AI982" s="222">
        <f t="shared" si="501"/>
        <v>0</v>
      </c>
      <c r="AJ982" s="222">
        <f t="shared" si="502"/>
        <v>0</v>
      </c>
      <c r="AK982" s="222">
        <f t="shared" si="503"/>
        <v>0</v>
      </c>
      <c r="AL982" s="178">
        <f t="shared" si="504"/>
        <v>0</v>
      </c>
      <c r="AM982" s="178">
        <f t="shared" si="505"/>
        <v>0</v>
      </c>
      <c r="AN982" s="178">
        <f t="shared" si="506"/>
        <v>0</v>
      </c>
      <c r="AO982" s="178">
        <f t="shared" si="507"/>
        <v>0</v>
      </c>
      <c r="AP982" s="178">
        <f t="shared" si="508"/>
        <v>0</v>
      </c>
      <c r="AQ982" s="220">
        <f t="shared" si="509"/>
        <v>0</v>
      </c>
      <c r="AR982" s="86"/>
    </row>
    <row r="983" spans="1:44" s="22" customFormat="1" ht="24.75" customHeight="1" x14ac:dyDescent="0.25">
      <c r="A983" s="13"/>
      <c r="B983" s="638" t="s">
        <v>1399</v>
      </c>
      <c r="C983" s="640"/>
      <c r="D983" s="13"/>
      <c r="E983" s="13"/>
      <c r="F983" s="13"/>
      <c r="G983" s="21"/>
      <c r="H983" s="21"/>
      <c r="I983" s="21"/>
      <c r="J983" s="21"/>
      <c r="K983" s="21"/>
      <c r="L983" s="146"/>
      <c r="M983" s="21"/>
      <c r="N983" s="21"/>
      <c r="O983" s="21"/>
      <c r="P983" s="21"/>
      <c r="Q983" s="21"/>
      <c r="R983" s="146"/>
      <c r="S983" s="21"/>
      <c r="T983" s="21"/>
      <c r="U983" s="21"/>
      <c r="V983" s="21"/>
      <c r="W983" s="21"/>
      <c r="X983" s="146"/>
      <c r="Y983" s="221"/>
      <c r="Z983" s="222">
        <f t="shared" si="492"/>
        <v>0</v>
      </c>
      <c r="AA983" s="222">
        <f t="shared" si="493"/>
        <v>0</v>
      </c>
      <c r="AB983" s="222">
        <f t="shared" si="494"/>
        <v>0</v>
      </c>
      <c r="AC983" s="222">
        <f t="shared" si="495"/>
        <v>0</v>
      </c>
      <c r="AD983" s="222">
        <f t="shared" si="496"/>
        <v>0</v>
      </c>
      <c r="AE983" s="222">
        <f t="shared" si="497"/>
        <v>0</v>
      </c>
      <c r="AF983" s="222">
        <f t="shared" si="498"/>
        <v>0</v>
      </c>
      <c r="AG983" s="222">
        <f t="shared" si="499"/>
        <v>0</v>
      </c>
      <c r="AH983" s="222">
        <f t="shared" si="500"/>
        <v>0</v>
      </c>
      <c r="AI983" s="222">
        <f t="shared" si="501"/>
        <v>0</v>
      </c>
      <c r="AJ983" s="222">
        <f t="shared" si="502"/>
        <v>0</v>
      </c>
      <c r="AK983" s="222">
        <f t="shared" si="503"/>
        <v>0</v>
      </c>
      <c r="AL983" s="5"/>
      <c r="AM983" s="5"/>
      <c r="AN983" s="5"/>
      <c r="AO983" s="5"/>
      <c r="AP983" s="5"/>
      <c r="AQ983" s="221"/>
      <c r="AR983" s="86"/>
    </row>
    <row r="984" spans="1:44" s="22" customFormat="1" ht="24.75" customHeight="1" x14ac:dyDescent="0.25">
      <c r="A984" s="13">
        <v>3187173180</v>
      </c>
      <c r="B984" s="23" t="s">
        <v>1307</v>
      </c>
      <c r="C984" s="219" t="s">
        <v>493</v>
      </c>
      <c r="D984" s="12" t="s">
        <v>2469</v>
      </c>
      <c r="E984" s="13"/>
      <c r="F984" s="207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242"/>
      <c r="Z984" s="226"/>
      <c r="AA984" s="226"/>
      <c r="AB984" s="226"/>
      <c r="AC984" s="226"/>
      <c r="AD984" s="226"/>
      <c r="AE984" s="226"/>
      <c r="AF984" s="226"/>
      <c r="AG984" s="226"/>
      <c r="AH984" s="226"/>
      <c r="AI984" s="226"/>
      <c r="AJ984" s="226"/>
      <c r="AK984" s="350"/>
      <c r="AL984" s="188"/>
      <c r="AM984" s="188"/>
      <c r="AN984" s="188"/>
      <c r="AO984" s="188"/>
      <c r="AP984" s="188"/>
      <c r="AQ984" s="242"/>
      <c r="AR984" s="86"/>
    </row>
    <row r="985" spans="1:44" s="22" customFormat="1" ht="24.75" customHeight="1" x14ac:dyDescent="0.25">
      <c r="A985" s="11" t="s">
        <v>2470</v>
      </c>
      <c r="B985" s="23" t="s">
        <v>1307</v>
      </c>
      <c r="C985" s="219" t="s">
        <v>2468</v>
      </c>
      <c r="D985" s="13"/>
      <c r="E985" s="13"/>
      <c r="F985" s="108" t="s">
        <v>1824</v>
      </c>
      <c r="G985" s="110">
        <v>0</v>
      </c>
      <c r="H985" s="110">
        <v>0</v>
      </c>
      <c r="I985" s="110">
        <v>0</v>
      </c>
      <c r="J985" s="110">
        <v>0</v>
      </c>
      <c r="K985" s="110">
        <v>0</v>
      </c>
      <c r="L985" s="110">
        <v>0</v>
      </c>
      <c r="M985" s="110">
        <v>0</v>
      </c>
      <c r="N985" s="110">
        <v>0</v>
      </c>
      <c r="O985" s="110">
        <v>0</v>
      </c>
      <c r="P985" s="110">
        <v>0</v>
      </c>
      <c r="Q985" s="110">
        <v>0</v>
      </c>
      <c r="R985" s="110">
        <v>0.12</v>
      </c>
      <c r="S985" s="110">
        <v>0</v>
      </c>
      <c r="T985" s="110">
        <v>0</v>
      </c>
      <c r="U985" s="110">
        <v>0</v>
      </c>
      <c r="V985" s="110">
        <v>0</v>
      </c>
      <c r="W985" s="110">
        <v>0</v>
      </c>
      <c r="X985" s="110">
        <v>0.12</v>
      </c>
      <c r="Y985" s="225">
        <v>11.65</v>
      </c>
      <c r="Z985" s="225">
        <f t="shared" si="492"/>
        <v>0</v>
      </c>
      <c r="AA985" s="225">
        <f t="shared" si="493"/>
        <v>0</v>
      </c>
      <c r="AB985" s="225">
        <f t="shared" si="494"/>
        <v>0</v>
      </c>
      <c r="AC985" s="225">
        <f t="shared" si="495"/>
        <v>0</v>
      </c>
      <c r="AD985" s="225">
        <f t="shared" si="496"/>
        <v>0</v>
      </c>
      <c r="AE985" s="225">
        <f t="shared" si="497"/>
        <v>0</v>
      </c>
      <c r="AF985" s="225">
        <f t="shared" si="498"/>
        <v>0</v>
      </c>
      <c r="AG985" s="225">
        <f t="shared" si="499"/>
        <v>0</v>
      </c>
      <c r="AH985" s="225">
        <f t="shared" si="500"/>
        <v>0</v>
      </c>
      <c r="AI985" s="225">
        <f t="shared" si="501"/>
        <v>0</v>
      </c>
      <c r="AJ985" s="225">
        <f t="shared" si="502"/>
        <v>0</v>
      </c>
      <c r="AK985" s="351">
        <f t="shared" si="503"/>
        <v>1.3979999999999999</v>
      </c>
      <c r="AL985" s="178">
        <f>Y985*S985</f>
        <v>0</v>
      </c>
      <c r="AM985" s="178">
        <f>Y985*T985</f>
        <v>0</v>
      </c>
      <c r="AN985" s="178">
        <f>Y985*U985</f>
        <v>0</v>
      </c>
      <c r="AO985" s="178">
        <f>Y985*V985</f>
        <v>0</v>
      </c>
      <c r="AP985" s="178">
        <f>Y985*W985</f>
        <v>0</v>
      </c>
      <c r="AQ985" s="220">
        <f>Y985*X985</f>
        <v>1.3979999999999999</v>
      </c>
      <c r="AR985" s="86"/>
    </row>
    <row r="986" spans="1:44" s="22" customFormat="1" ht="24.75" customHeight="1" x14ac:dyDescent="0.25">
      <c r="A986" s="13">
        <v>3187173181</v>
      </c>
      <c r="B986" s="23" t="s">
        <v>1400</v>
      </c>
      <c r="C986" s="13" t="s">
        <v>492</v>
      </c>
      <c r="D986" s="12" t="s">
        <v>2469</v>
      </c>
      <c r="E986" s="13"/>
      <c r="F986" s="207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216"/>
      <c r="S986" s="142"/>
      <c r="T986" s="142"/>
      <c r="U986" s="142"/>
      <c r="V986" s="142"/>
      <c r="W986" s="142"/>
      <c r="X986" s="216"/>
      <c r="Y986" s="226"/>
      <c r="Z986" s="226"/>
      <c r="AA986" s="226"/>
      <c r="AB986" s="226"/>
      <c r="AC986" s="226"/>
      <c r="AD986" s="226"/>
      <c r="AE986" s="226"/>
      <c r="AF986" s="226"/>
      <c r="AG986" s="226"/>
      <c r="AH986" s="226"/>
      <c r="AI986" s="226"/>
      <c r="AJ986" s="226"/>
      <c r="AK986" s="350"/>
      <c r="AL986" s="188"/>
      <c r="AM986" s="188"/>
      <c r="AN986" s="188"/>
      <c r="AO986" s="188"/>
      <c r="AP986" s="188"/>
      <c r="AQ986" s="242"/>
      <c r="AR986" s="86"/>
    </row>
    <row r="987" spans="1:44" s="22" customFormat="1" ht="24.75" customHeight="1" x14ac:dyDescent="0.25">
      <c r="A987" s="11" t="s">
        <v>2472</v>
      </c>
      <c r="B987" s="23" t="s">
        <v>1400</v>
      </c>
      <c r="C987" s="13" t="s">
        <v>2471</v>
      </c>
      <c r="D987" s="13"/>
      <c r="E987" s="13"/>
      <c r="F987" s="108" t="s">
        <v>1824</v>
      </c>
      <c r="G987" s="110">
        <v>0</v>
      </c>
      <c r="H987" s="110">
        <v>0</v>
      </c>
      <c r="I987" s="110">
        <v>0</v>
      </c>
      <c r="J987" s="110">
        <v>0</v>
      </c>
      <c r="K987" s="110">
        <v>0</v>
      </c>
      <c r="L987" s="110">
        <v>0</v>
      </c>
      <c r="M987" s="110">
        <v>0</v>
      </c>
      <c r="N987" s="110">
        <v>0</v>
      </c>
      <c r="O987" s="110">
        <v>0</v>
      </c>
      <c r="P987" s="110">
        <v>0</v>
      </c>
      <c r="Q987" s="110">
        <v>0</v>
      </c>
      <c r="R987" s="145">
        <v>0.12</v>
      </c>
      <c r="S987" s="110">
        <v>0</v>
      </c>
      <c r="T987" s="110">
        <v>0</v>
      </c>
      <c r="U987" s="110">
        <v>0</v>
      </c>
      <c r="V987" s="110">
        <v>0</v>
      </c>
      <c r="W987" s="110">
        <v>0</v>
      </c>
      <c r="X987" s="145">
        <v>0.12</v>
      </c>
      <c r="Y987" s="225">
        <v>19.03</v>
      </c>
      <c r="Z987" s="225">
        <f t="shared" si="492"/>
        <v>0</v>
      </c>
      <c r="AA987" s="225">
        <f t="shared" si="493"/>
        <v>0</v>
      </c>
      <c r="AB987" s="225">
        <f t="shared" si="494"/>
        <v>0</v>
      </c>
      <c r="AC987" s="225">
        <f t="shared" si="495"/>
        <v>0</v>
      </c>
      <c r="AD987" s="225">
        <f t="shared" si="496"/>
        <v>0</v>
      </c>
      <c r="AE987" s="225">
        <f t="shared" si="497"/>
        <v>0</v>
      </c>
      <c r="AF987" s="225">
        <f t="shared" si="498"/>
        <v>0</v>
      </c>
      <c r="AG987" s="225">
        <f t="shared" si="499"/>
        <v>0</v>
      </c>
      <c r="AH987" s="225">
        <f t="shared" si="500"/>
        <v>0</v>
      </c>
      <c r="AI987" s="225">
        <f t="shared" si="501"/>
        <v>0</v>
      </c>
      <c r="AJ987" s="225">
        <f t="shared" si="502"/>
        <v>0</v>
      </c>
      <c r="AK987" s="351">
        <f t="shared" si="503"/>
        <v>2.2835999999999999</v>
      </c>
      <c r="AL987" s="178">
        <f>Y987*S987</f>
        <v>0</v>
      </c>
      <c r="AM987" s="178">
        <f>Y987*T987</f>
        <v>0</v>
      </c>
      <c r="AN987" s="178">
        <f>Y987*U987</f>
        <v>0</v>
      </c>
      <c r="AO987" s="178">
        <f>Y987*V987</f>
        <v>0</v>
      </c>
      <c r="AP987" s="178">
        <f>Y987*W987</f>
        <v>0</v>
      </c>
      <c r="AQ987" s="220">
        <f>Y987*X987</f>
        <v>2.2835999999999999</v>
      </c>
      <c r="AR987" s="86"/>
    </row>
    <row r="988" spans="1:44" s="22" customFormat="1" ht="24.75" customHeight="1" x14ac:dyDescent="0.25">
      <c r="A988" s="13">
        <v>3187171269</v>
      </c>
      <c r="B988" s="23" t="s">
        <v>1401</v>
      </c>
      <c r="C988" s="13" t="s">
        <v>1402</v>
      </c>
      <c r="D988" s="13"/>
      <c r="E988" s="13" t="s">
        <v>1403</v>
      </c>
      <c r="F988" s="13" t="s">
        <v>1824</v>
      </c>
      <c r="G988" s="21">
        <v>0</v>
      </c>
      <c r="H988" s="21">
        <v>0</v>
      </c>
      <c r="I988" s="21">
        <v>0</v>
      </c>
      <c r="J988" s="21">
        <v>0.01</v>
      </c>
      <c r="K988" s="21">
        <v>0.02</v>
      </c>
      <c r="L988" s="146">
        <v>0</v>
      </c>
      <c r="M988" s="21">
        <v>0</v>
      </c>
      <c r="N988" s="21">
        <v>0</v>
      </c>
      <c r="O988" s="21">
        <v>0</v>
      </c>
      <c r="P988" s="21">
        <v>0.01</v>
      </c>
      <c r="Q988" s="21">
        <v>0.02</v>
      </c>
      <c r="R988" s="146">
        <v>0.03</v>
      </c>
      <c r="S988" s="21">
        <v>0</v>
      </c>
      <c r="T988" s="21">
        <v>0</v>
      </c>
      <c r="U988" s="21">
        <v>0</v>
      </c>
      <c r="V988" s="21">
        <v>0.01</v>
      </c>
      <c r="W988" s="21">
        <v>0.02</v>
      </c>
      <c r="X988" s="146">
        <v>0.03</v>
      </c>
      <c r="Y988" s="222">
        <v>257.3</v>
      </c>
      <c r="Z988" s="222">
        <f t="shared" si="492"/>
        <v>0</v>
      </c>
      <c r="AA988" s="222">
        <f t="shared" si="493"/>
        <v>0</v>
      </c>
      <c r="AB988" s="222">
        <f t="shared" si="494"/>
        <v>0</v>
      </c>
      <c r="AC988" s="222">
        <f t="shared" si="495"/>
        <v>2.573</v>
      </c>
      <c r="AD988" s="222">
        <f t="shared" si="496"/>
        <v>5.1459999999999999</v>
      </c>
      <c r="AE988" s="222">
        <f t="shared" si="497"/>
        <v>0</v>
      </c>
      <c r="AF988" s="222">
        <f t="shared" si="498"/>
        <v>0</v>
      </c>
      <c r="AG988" s="222">
        <f t="shared" si="499"/>
        <v>0</v>
      </c>
      <c r="AH988" s="222">
        <f t="shared" si="500"/>
        <v>0</v>
      </c>
      <c r="AI988" s="222">
        <f t="shared" si="501"/>
        <v>2.573</v>
      </c>
      <c r="AJ988" s="222">
        <f t="shared" si="502"/>
        <v>5.1459999999999999</v>
      </c>
      <c r="AK988" s="222">
        <f t="shared" si="503"/>
        <v>7.7190000000000003</v>
      </c>
      <c r="AL988" s="5">
        <f>Y988*S988</f>
        <v>0</v>
      </c>
      <c r="AM988" s="5">
        <f>Y988*T988</f>
        <v>0</v>
      </c>
      <c r="AN988" s="5">
        <f>Y988*U988</f>
        <v>0</v>
      </c>
      <c r="AO988" s="5">
        <f>Y988*V988</f>
        <v>2.573</v>
      </c>
      <c r="AP988" s="5">
        <f>Y988*W988</f>
        <v>5.1459999999999999</v>
      </c>
      <c r="AQ988" s="221">
        <f>Y988*X988</f>
        <v>7.7190000000000003</v>
      </c>
      <c r="AR988" s="86"/>
    </row>
    <row r="989" spans="1:44" s="22" customFormat="1" ht="24.75" customHeight="1" x14ac:dyDescent="0.25">
      <c r="A989" s="13">
        <v>3187173154</v>
      </c>
      <c r="B989" s="25" t="s">
        <v>1405</v>
      </c>
      <c r="C989" s="13" t="s">
        <v>0</v>
      </c>
      <c r="D989" s="13" t="s">
        <v>1</v>
      </c>
      <c r="E989" s="13" t="s">
        <v>2</v>
      </c>
      <c r="F989" s="207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216"/>
      <c r="S989" s="142"/>
      <c r="T989" s="142"/>
      <c r="U989" s="142"/>
      <c r="V989" s="142"/>
      <c r="W989" s="142"/>
      <c r="X989" s="216"/>
      <c r="Y989" s="226"/>
      <c r="Z989" s="226"/>
      <c r="AA989" s="226"/>
      <c r="AB989" s="226"/>
      <c r="AC989" s="226"/>
      <c r="AD989" s="226"/>
      <c r="AE989" s="226"/>
      <c r="AF989" s="226"/>
      <c r="AG989" s="226"/>
      <c r="AH989" s="226"/>
      <c r="AI989" s="226"/>
      <c r="AJ989" s="226"/>
      <c r="AK989" s="350"/>
      <c r="AL989" s="188"/>
      <c r="AM989" s="188"/>
      <c r="AN989" s="188"/>
      <c r="AO989" s="188"/>
      <c r="AP989" s="188"/>
      <c r="AQ989" s="242"/>
      <c r="AR989" s="86"/>
    </row>
    <row r="990" spans="1:44" s="22" customFormat="1" ht="24.75" customHeight="1" x14ac:dyDescent="0.25">
      <c r="A990" s="24">
        <v>3187171325</v>
      </c>
      <c r="B990" s="25" t="s">
        <v>1405</v>
      </c>
      <c r="C990" s="17" t="s">
        <v>1406</v>
      </c>
      <c r="D990" s="14"/>
      <c r="E990" s="14"/>
      <c r="F990" s="205" t="s">
        <v>1824</v>
      </c>
      <c r="G990" s="204">
        <v>0</v>
      </c>
      <c r="H990" s="204">
        <v>0</v>
      </c>
      <c r="I990" s="110">
        <v>1.4999999999999999E-2</v>
      </c>
      <c r="J990" s="204">
        <v>7.0000000000000007E-2</v>
      </c>
      <c r="K990" s="204">
        <v>0.2</v>
      </c>
      <c r="L990" s="110">
        <v>0</v>
      </c>
      <c r="M990" s="204">
        <v>0</v>
      </c>
      <c r="N990" s="204">
        <v>0</v>
      </c>
      <c r="O990" s="110">
        <v>0</v>
      </c>
      <c r="P990" s="204">
        <v>0</v>
      </c>
      <c r="Q990" s="204">
        <v>0.1</v>
      </c>
      <c r="R990" s="213">
        <v>0.2</v>
      </c>
      <c r="S990" s="204">
        <v>0</v>
      </c>
      <c r="T990" s="204">
        <v>0</v>
      </c>
      <c r="U990" s="110">
        <v>0</v>
      </c>
      <c r="V990" s="204">
        <v>0</v>
      </c>
      <c r="W990" s="204">
        <v>0.1</v>
      </c>
      <c r="X990" s="213">
        <v>0.2</v>
      </c>
      <c r="Y990" s="243">
        <v>45.92</v>
      </c>
      <c r="Z990" s="225">
        <f t="shared" si="492"/>
        <v>0</v>
      </c>
      <c r="AA990" s="225">
        <f t="shared" si="493"/>
        <v>0</v>
      </c>
      <c r="AB990" s="225">
        <f t="shared" si="494"/>
        <v>0.68879999999999997</v>
      </c>
      <c r="AC990" s="225">
        <f t="shared" si="495"/>
        <v>3.2144000000000004</v>
      </c>
      <c r="AD990" s="225">
        <f t="shared" si="496"/>
        <v>9.1840000000000011</v>
      </c>
      <c r="AE990" s="225">
        <f t="shared" si="497"/>
        <v>0</v>
      </c>
      <c r="AF990" s="225">
        <f t="shared" si="498"/>
        <v>0</v>
      </c>
      <c r="AG990" s="225">
        <f t="shared" si="499"/>
        <v>0</v>
      </c>
      <c r="AH990" s="225">
        <f t="shared" si="500"/>
        <v>0</v>
      </c>
      <c r="AI990" s="225">
        <f t="shared" si="501"/>
        <v>0</v>
      </c>
      <c r="AJ990" s="225">
        <f t="shared" si="502"/>
        <v>4.5920000000000005</v>
      </c>
      <c r="AK990" s="351">
        <f t="shared" si="503"/>
        <v>9.1840000000000011</v>
      </c>
      <c r="AL990" s="178">
        <f t="shared" ref="AL990:AL995" si="510">Y990*S990</f>
        <v>0</v>
      </c>
      <c r="AM990" s="178">
        <f t="shared" ref="AM990:AM995" si="511">Y990*T990</f>
        <v>0</v>
      </c>
      <c r="AN990" s="178">
        <f t="shared" ref="AN990:AN995" si="512">Y990*U990</f>
        <v>0</v>
      </c>
      <c r="AO990" s="178">
        <f t="shared" ref="AO990:AO995" si="513">Y990*V990</f>
        <v>0</v>
      </c>
      <c r="AP990" s="178">
        <f t="shared" ref="AP990:AP995" si="514">Y990*W990</f>
        <v>4.5920000000000005</v>
      </c>
      <c r="AQ990" s="220">
        <f t="shared" ref="AQ990:AQ995" si="515">Y990*X990</f>
        <v>9.1840000000000011</v>
      </c>
      <c r="AR990" s="86"/>
    </row>
    <row r="991" spans="1:44" s="22" customFormat="1" ht="32.25" customHeight="1" x14ac:dyDescent="0.25">
      <c r="A991" s="24">
        <v>3187170421</v>
      </c>
      <c r="B991" s="25" t="s">
        <v>1407</v>
      </c>
      <c r="C991" s="14" t="s">
        <v>1408</v>
      </c>
      <c r="D991" s="14"/>
      <c r="E991" s="14"/>
      <c r="F991" s="14" t="s">
        <v>1824</v>
      </c>
      <c r="G991" s="135">
        <v>0</v>
      </c>
      <c r="H991" s="135">
        <v>0</v>
      </c>
      <c r="I991" s="267">
        <v>8.9999999999999993E-3</v>
      </c>
      <c r="J991" s="135">
        <v>0.04</v>
      </c>
      <c r="K991" s="135">
        <v>0.12</v>
      </c>
      <c r="L991" s="146">
        <v>0</v>
      </c>
      <c r="M991" s="27">
        <v>0</v>
      </c>
      <c r="N991" s="27">
        <v>0</v>
      </c>
      <c r="O991" s="21">
        <v>0</v>
      </c>
      <c r="P991" s="27">
        <v>0.04</v>
      </c>
      <c r="Q991" s="27">
        <v>0.1</v>
      </c>
      <c r="R991" s="148">
        <v>0.12</v>
      </c>
      <c r="S991" s="27">
        <v>0</v>
      </c>
      <c r="T991" s="27">
        <v>0</v>
      </c>
      <c r="U991" s="21">
        <v>0</v>
      </c>
      <c r="V991" s="27">
        <v>0.04</v>
      </c>
      <c r="W991" s="27">
        <v>0.1</v>
      </c>
      <c r="X991" s="148">
        <v>0.12</v>
      </c>
      <c r="Y991" s="224">
        <v>44.53</v>
      </c>
      <c r="Z991" s="222">
        <f t="shared" si="492"/>
        <v>0</v>
      </c>
      <c r="AA991" s="222">
        <f t="shared" si="493"/>
        <v>0</v>
      </c>
      <c r="AB991" s="222">
        <f t="shared" si="494"/>
        <v>0.40076999999999996</v>
      </c>
      <c r="AC991" s="222">
        <f t="shared" si="495"/>
        <v>1.7812000000000001</v>
      </c>
      <c r="AD991" s="222">
        <f t="shared" si="496"/>
        <v>5.3436000000000003</v>
      </c>
      <c r="AE991" s="222">
        <f t="shared" si="497"/>
        <v>0</v>
      </c>
      <c r="AF991" s="222">
        <f t="shared" si="498"/>
        <v>0</v>
      </c>
      <c r="AG991" s="222">
        <f t="shared" si="499"/>
        <v>0</v>
      </c>
      <c r="AH991" s="222">
        <f t="shared" si="500"/>
        <v>0</v>
      </c>
      <c r="AI991" s="222">
        <f t="shared" si="501"/>
        <v>1.7812000000000001</v>
      </c>
      <c r="AJ991" s="222">
        <f t="shared" si="502"/>
        <v>4.4530000000000003</v>
      </c>
      <c r="AK991" s="222">
        <f t="shared" si="503"/>
        <v>5.3436000000000003</v>
      </c>
      <c r="AL991" s="5">
        <f t="shared" si="510"/>
        <v>0</v>
      </c>
      <c r="AM991" s="5">
        <f t="shared" si="511"/>
        <v>0</v>
      </c>
      <c r="AN991" s="5">
        <f t="shared" si="512"/>
        <v>0</v>
      </c>
      <c r="AO991" s="5">
        <f t="shared" si="513"/>
        <v>1.7812000000000001</v>
      </c>
      <c r="AP991" s="5">
        <f t="shared" si="514"/>
        <v>4.4530000000000003</v>
      </c>
      <c r="AQ991" s="221">
        <f t="shared" si="515"/>
        <v>5.3436000000000003</v>
      </c>
      <c r="AR991" s="86"/>
    </row>
    <row r="992" spans="1:44" s="22" customFormat="1" ht="24.75" customHeight="1" x14ac:dyDescent="0.25">
      <c r="A992" s="24">
        <v>3187170420</v>
      </c>
      <c r="B992" s="25" t="s">
        <v>1390</v>
      </c>
      <c r="C992" s="14" t="s">
        <v>1409</v>
      </c>
      <c r="D992" s="14"/>
      <c r="E992" s="14"/>
      <c r="F992" s="14" t="s">
        <v>1824</v>
      </c>
      <c r="G992" s="135">
        <v>0</v>
      </c>
      <c r="H992" s="135">
        <v>0</v>
      </c>
      <c r="I992" s="135">
        <v>0.1</v>
      </c>
      <c r="J992" s="135">
        <v>0.4</v>
      </c>
      <c r="K992" s="135">
        <v>1.4</v>
      </c>
      <c r="L992" s="146">
        <v>0</v>
      </c>
      <c r="M992" s="27">
        <v>0</v>
      </c>
      <c r="N992" s="27">
        <v>0</v>
      </c>
      <c r="O992" s="21">
        <v>0</v>
      </c>
      <c r="P992" s="27">
        <v>0.4</v>
      </c>
      <c r="Q992" s="27">
        <v>1.2</v>
      </c>
      <c r="R992" s="148">
        <v>1.4</v>
      </c>
      <c r="S992" s="27">
        <v>0</v>
      </c>
      <c r="T992" s="27">
        <v>0</v>
      </c>
      <c r="U992" s="21">
        <v>0</v>
      </c>
      <c r="V992" s="27">
        <v>0.05</v>
      </c>
      <c r="W992" s="27">
        <v>0.2</v>
      </c>
      <c r="X992" s="148">
        <v>0.4</v>
      </c>
      <c r="Y992" s="228">
        <v>135.6</v>
      </c>
      <c r="Z992" s="222">
        <f t="shared" si="492"/>
        <v>0</v>
      </c>
      <c r="AA992" s="222">
        <f t="shared" si="493"/>
        <v>0</v>
      </c>
      <c r="AB992" s="222">
        <f t="shared" si="494"/>
        <v>13.56</v>
      </c>
      <c r="AC992" s="222">
        <f t="shared" si="495"/>
        <v>54.24</v>
      </c>
      <c r="AD992" s="222">
        <f t="shared" si="496"/>
        <v>189.83999999999997</v>
      </c>
      <c r="AE992" s="222">
        <f t="shared" si="497"/>
        <v>0</v>
      </c>
      <c r="AF992" s="222">
        <f t="shared" si="498"/>
        <v>0</v>
      </c>
      <c r="AG992" s="222">
        <f t="shared" si="499"/>
        <v>0</v>
      </c>
      <c r="AH992" s="222">
        <f t="shared" si="500"/>
        <v>0</v>
      </c>
      <c r="AI992" s="222">
        <f t="shared" si="501"/>
        <v>54.24</v>
      </c>
      <c r="AJ992" s="222">
        <f t="shared" si="502"/>
        <v>162.72</v>
      </c>
      <c r="AK992" s="222">
        <f t="shared" si="503"/>
        <v>189.83999999999997</v>
      </c>
      <c r="AL992" s="5">
        <f t="shared" si="510"/>
        <v>0</v>
      </c>
      <c r="AM992" s="5">
        <f t="shared" si="511"/>
        <v>0</v>
      </c>
      <c r="AN992" s="5">
        <f t="shared" si="512"/>
        <v>0</v>
      </c>
      <c r="AO992" s="5">
        <f t="shared" si="513"/>
        <v>6.78</v>
      </c>
      <c r="AP992" s="5">
        <f t="shared" si="514"/>
        <v>27.12</v>
      </c>
      <c r="AQ992" s="221">
        <f t="shared" si="515"/>
        <v>54.24</v>
      </c>
      <c r="AR992" s="86"/>
    </row>
    <row r="993" spans="1:44" s="22" customFormat="1" ht="24.75" customHeight="1" x14ac:dyDescent="0.25">
      <c r="A993" s="24" t="s">
        <v>3</v>
      </c>
      <c r="B993" s="32" t="s">
        <v>1410</v>
      </c>
      <c r="C993" s="14" t="s">
        <v>4</v>
      </c>
      <c r="D993" s="14"/>
      <c r="E993" s="14"/>
      <c r="F993" s="205" t="s">
        <v>1824</v>
      </c>
      <c r="G993" s="135">
        <v>0</v>
      </c>
      <c r="H993" s="135">
        <v>0</v>
      </c>
      <c r="I993" s="135">
        <v>0</v>
      </c>
      <c r="J993" s="135">
        <v>4.0000000000000001E-3</v>
      </c>
      <c r="K993" s="135">
        <v>1.4999999999999999E-2</v>
      </c>
      <c r="L993" s="146">
        <v>0</v>
      </c>
      <c r="M993" s="204">
        <v>0</v>
      </c>
      <c r="N993" s="204">
        <v>0</v>
      </c>
      <c r="O993" s="204">
        <v>0</v>
      </c>
      <c r="P993" s="212">
        <v>4.0000000000000001E-3</v>
      </c>
      <c r="Q993" s="212">
        <v>0.01</v>
      </c>
      <c r="R993" s="215">
        <v>1.4999999999999999E-2</v>
      </c>
      <c r="S993" s="204">
        <v>0</v>
      </c>
      <c r="T993" s="204">
        <v>0</v>
      </c>
      <c r="U993" s="204">
        <v>0</v>
      </c>
      <c r="V993" s="212">
        <v>4.0000000000000001E-3</v>
      </c>
      <c r="W993" s="212">
        <v>0.01</v>
      </c>
      <c r="X993" s="215">
        <v>1.4999999999999999E-2</v>
      </c>
      <c r="Y993" s="225">
        <v>763.44</v>
      </c>
      <c r="Z993" s="222">
        <f t="shared" si="492"/>
        <v>0</v>
      </c>
      <c r="AA993" s="222">
        <f t="shared" si="493"/>
        <v>0</v>
      </c>
      <c r="AB993" s="222">
        <f t="shared" si="494"/>
        <v>0</v>
      </c>
      <c r="AC993" s="222">
        <f t="shared" si="495"/>
        <v>3.0537600000000005</v>
      </c>
      <c r="AD993" s="222">
        <f t="shared" si="496"/>
        <v>11.451600000000001</v>
      </c>
      <c r="AE993" s="222">
        <f t="shared" si="497"/>
        <v>0</v>
      </c>
      <c r="AF993" s="222">
        <f t="shared" si="498"/>
        <v>0</v>
      </c>
      <c r="AG993" s="222">
        <f t="shared" si="499"/>
        <v>0</v>
      </c>
      <c r="AH993" s="222">
        <f t="shared" si="500"/>
        <v>0</v>
      </c>
      <c r="AI993" s="222">
        <f t="shared" si="501"/>
        <v>3.0537600000000005</v>
      </c>
      <c r="AJ993" s="222">
        <f t="shared" si="502"/>
        <v>7.6344000000000003</v>
      </c>
      <c r="AK993" s="222">
        <f t="shared" si="503"/>
        <v>11.451600000000001</v>
      </c>
      <c r="AL993" s="5">
        <f t="shared" si="510"/>
        <v>0</v>
      </c>
      <c r="AM993" s="5">
        <f t="shared" si="511"/>
        <v>0</v>
      </c>
      <c r="AN993" s="5">
        <f t="shared" si="512"/>
        <v>0</v>
      </c>
      <c r="AO993" s="5">
        <f t="shared" si="513"/>
        <v>3.0537600000000005</v>
      </c>
      <c r="AP993" s="5">
        <f t="shared" si="514"/>
        <v>7.6344000000000003</v>
      </c>
      <c r="AQ993" s="221">
        <f t="shared" si="515"/>
        <v>11.451600000000001</v>
      </c>
      <c r="AR993" s="86"/>
    </row>
    <row r="994" spans="1:44" s="34" customFormat="1" ht="24.75" customHeight="1" x14ac:dyDescent="0.25">
      <c r="A994" s="24">
        <v>3187170194</v>
      </c>
      <c r="B994" s="32" t="s">
        <v>1372</v>
      </c>
      <c r="C994" s="33" t="s">
        <v>1411</v>
      </c>
      <c r="D994" s="14"/>
      <c r="E994" s="14"/>
      <c r="F994" s="14" t="s">
        <v>1824</v>
      </c>
      <c r="G994" s="135">
        <v>0</v>
      </c>
      <c r="H994" s="135">
        <v>0</v>
      </c>
      <c r="I994" s="135">
        <v>0.06</v>
      </c>
      <c r="J994" s="135">
        <v>0.24</v>
      </c>
      <c r="K994" s="135">
        <v>0.8</v>
      </c>
      <c r="L994" s="146">
        <v>0</v>
      </c>
      <c r="M994" s="27">
        <v>0</v>
      </c>
      <c r="N994" s="27">
        <v>0</v>
      </c>
      <c r="O994" s="28">
        <v>0.1</v>
      </c>
      <c r="P994" s="28">
        <v>0.24</v>
      </c>
      <c r="Q994" s="28">
        <v>0.6</v>
      </c>
      <c r="R994" s="158">
        <v>0.8</v>
      </c>
      <c r="S994" s="27">
        <v>0</v>
      </c>
      <c r="T994" s="27">
        <v>0</v>
      </c>
      <c r="U994" s="27">
        <v>0</v>
      </c>
      <c r="V994" s="28">
        <v>0.1</v>
      </c>
      <c r="W994" s="28">
        <v>0.14000000000000001</v>
      </c>
      <c r="X994" s="28">
        <v>0.2</v>
      </c>
      <c r="Y994" s="222">
        <v>805.16</v>
      </c>
      <c r="Z994" s="222">
        <f t="shared" si="492"/>
        <v>0</v>
      </c>
      <c r="AA994" s="222">
        <f t="shared" si="493"/>
        <v>0</v>
      </c>
      <c r="AB994" s="222">
        <f t="shared" si="494"/>
        <v>48.309599999999996</v>
      </c>
      <c r="AC994" s="222">
        <f t="shared" si="495"/>
        <v>193.23839999999998</v>
      </c>
      <c r="AD994" s="222">
        <f t="shared" si="496"/>
        <v>644.12800000000004</v>
      </c>
      <c r="AE994" s="222">
        <f t="shared" si="497"/>
        <v>0</v>
      </c>
      <c r="AF994" s="222">
        <f t="shared" si="498"/>
        <v>0</v>
      </c>
      <c r="AG994" s="222">
        <f t="shared" si="499"/>
        <v>0</v>
      </c>
      <c r="AH994" s="222">
        <f t="shared" si="500"/>
        <v>80.516000000000005</v>
      </c>
      <c r="AI994" s="222">
        <f t="shared" si="501"/>
        <v>193.23839999999998</v>
      </c>
      <c r="AJ994" s="222">
        <f t="shared" si="502"/>
        <v>483.09599999999995</v>
      </c>
      <c r="AK994" s="222">
        <f t="shared" si="503"/>
        <v>644.12800000000004</v>
      </c>
      <c r="AL994" s="5">
        <f t="shared" si="510"/>
        <v>0</v>
      </c>
      <c r="AM994" s="5">
        <f t="shared" si="511"/>
        <v>0</v>
      </c>
      <c r="AN994" s="5">
        <f t="shared" si="512"/>
        <v>0</v>
      </c>
      <c r="AO994" s="5">
        <f t="shared" si="513"/>
        <v>80.516000000000005</v>
      </c>
      <c r="AP994" s="5">
        <f t="shared" si="514"/>
        <v>112.72240000000001</v>
      </c>
      <c r="AQ994" s="221">
        <f t="shared" si="515"/>
        <v>161.03200000000001</v>
      </c>
      <c r="AR994" s="169"/>
    </row>
    <row r="995" spans="1:44" s="34" customFormat="1" ht="24.75" customHeight="1" x14ac:dyDescent="0.25">
      <c r="A995" s="24" t="s">
        <v>5</v>
      </c>
      <c r="B995" s="32" t="s">
        <v>1412</v>
      </c>
      <c r="C995" s="33" t="s">
        <v>6</v>
      </c>
      <c r="D995" s="14"/>
      <c r="E995" s="14"/>
      <c r="F995" s="205" t="s">
        <v>1824</v>
      </c>
      <c r="G995" s="135">
        <v>0</v>
      </c>
      <c r="H995" s="135">
        <v>0</v>
      </c>
      <c r="I995" s="135">
        <v>0</v>
      </c>
      <c r="J995" s="135">
        <v>7.0000000000000001E-3</v>
      </c>
      <c r="K995" s="135">
        <v>0.02</v>
      </c>
      <c r="L995" s="146">
        <v>0</v>
      </c>
      <c r="M995" s="204">
        <v>0</v>
      </c>
      <c r="N995" s="204">
        <v>0</v>
      </c>
      <c r="O995" s="204">
        <v>0</v>
      </c>
      <c r="P995" s="212">
        <v>7.0000000000000001E-3</v>
      </c>
      <c r="Q995" s="212">
        <v>0.01</v>
      </c>
      <c r="R995" s="215">
        <v>0.02</v>
      </c>
      <c r="S995" s="204">
        <v>0</v>
      </c>
      <c r="T995" s="204">
        <v>0</v>
      </c>
      <c r="U995" s="204">
        <v>0</v>
      </c>
      <c r="V995" s="212">
        <v>7.0000000000000001E-3</v>
      </c>
      <c r="W995" s="212">
        <v>0.01</v>
      </c>
      <c r="X995" s="215">
        <v>0.02</v>
      </c>
      <c r="Y995" s="225">
        <v>135.44999999999999</v>
      </c>
      <c r="Z995" s="222">
        <f t="shared" si="492"/>
        <v>0</v>
      </c>
      <c r="AA995" s="222">
        <f t="shared" si="493"/>
        <v>0</v>
      </c>
      <c r="AB995" s="222">
        <f t="shared" si="494"/>
        <v>0</v>
      </c>
      <c r="AC995" s="222">
        <f t="shared" si="495"/>
        <v>0.94814999999999994</v>
      </c>
      <c r="AD995" s="222">
        <f t="shared" si="496"/>
        <v>2.7089999999999996</v>
      </c>
      <c r="AE995" s="222">
        <f t="shared" si="497"/>
        <v>0</v>
      </c>
      <c r="AF995" s="222">
        <f t="shared" si="498"/>
        <v>0</v>
      </c>
      <c r="AG995" s="222">
        <f t="shared" si="499"/>
        <v>0</v>
      </c>
      <c r="AH995" s="222">
        <f t="shared" si="500"/>
        <v>0</v>
      </c>
      <c r="AI995" s="222">
        <f t="shared" si="501"/>
        <v>0.94814999999999994</v>
      </c>
      <c r="AJ995" s="222">
        <f t="shared" si="502"/>
        <v>1.3544999999999998</v>
      </c>
      <c r="AK995" s="222">
        <f t="shared" si="503"/>
        <v>2.7089999999999996</v>
      </c>
      <c r="AL995" s="5">
        <f t="shared" si="510"/>
        <v>0</v>
      </c>
      <c r="AM995" s="5">
        <f t="shared" si="511"/>
        <v>0</v>
      </c>
      <c r="AN995" s="5">
        <f t="shared" si="512"/>
        <v>0</v>
      </c>
      <c r="AO995" s="5">
        <f t="shared" si="513"/>
        <v>0.94814999999999994</v>
      </c>
      <c r="AP995" s="5">
        <f t="shared" si="514"/>
        <v>1.3544999999999998</v>
      </c>
      <c r="AQ995" s="221">
        <f t="shared" si="515"/>
        <v>2.7089999999999996</v>
      </c>
      <c r="AR995" s="169"/>
    </row>
    <row r="996" spans="1:44" s="34" customFormat="1" ht="24.75" customHeight="1" x14ac:dyDescent="0.25">
      <c r="A996" s="24"/>
      <c r="B996" s="268" t="s">
        <v>494</v>
      </c>
      <c r="C996" s="265" t="s">
        <v>495</v>
      </c>
      <c r="D996" s="14"/>
      <c r="E996" s="14"/>
      <c r="F996" s="205" t="s">
        <v>1824</v>
      </c>
      <c r="G996" s="135">
        <v>0</v>
      </c>
      <c r="H996" s="135">
        <v>0</v>
      </c>
      <c r="I996" s="135">
        <v>0</v>
      </c>
      <c r="J996" s="135">
        <v>0.05</v>
      </c>
      <c r="K996" s="135">
        <v>0.15</v>
      </c>
      <c r="L996" s="146">
        <v>0</v>
      </c>
      <c r="M996" s="204">
        <v>0</v>
      </c>
      <c r="N996" s="204">
        <v>0</v>
      </c>
      <c r="O996" s="204">
        <v>0</v>
      </c>
      <c r="P996" s="204">
        <v>0</v>
      </c>
      <c r="Q996" s="204">
        <v>0</v>
      </c>
      <c r="R996" s="204">
        <v>0</v>
      </c>
      <c r="S996" s="204">
        <v>0</v>
      </c>
      <c r="T996" s="204">
        <v>0</v>
      </c>
      <c r="U996" s="204">
        <v>0</v>
      </c>
      <c r="V996" s="204">
        <v>0</v>
      </c>
      <c r="W996" s="204">
        <v>0</v>
      </c>
      <c r="X996" s="204">
        <v>0</v>
      </c>
      <c r="Y996" s="225">
        <v>28.75</v>
      </c>
      <c r="Z996" s="222">
        <f t="shared" ref="Z996:Z1050" si="516">Y996*G996</f>
        <v>0</v>
      </c>
      <c r="AA996" s="222">
        <f t="shared" ref="AA996:AA1050" si="517">Y996*H996</f>
        <v>0</v>
      </c>
      <c r="AB996" s="222">
        <f t="shared" ref="AB996:AB1050" si="518">Y996*I996</f>
        <v>0</v>
      </c>
      <c r="AC996" s="222">
        <f t="shared" ref="AC996:AC1050" si="519">Y996*J996</f>
        <v>1.4375</v>
      </c>
      <c r="AD996" s="222">
        <f t="shared" ref="AD996:AD1050" si="520">Y996*K996</f>
        <v>4.3125</v>
      </c>
      <c r="AE996" s="222">
        <f t="shared" ref="AE996:AE1050" si="521">Y996*L996</f>
        <v>0</v>
      </c>
      <c r="AF996" s="222">
        <f t="shared" si="498"/>
        <v>0</v>
      </c>
      <c r="AG996" s="222">
        <f t="shared" si="499"/>
        <v>0</v>
      </c>
      <c r="AH996" s="222">
        <f t="shared" si="500"/>
        <v>0</v>
      </c>
      <c r="AI996" s="222">
        <f t="shared" si="501"/>
        <v>0</v>
      </c>
      <c r="AJ996" s="222">
        <f t="shared" si="502"/>
        <v>0</v>
      </c>
      <c r="AK996" s="222">
        <f t="shared" si="503"/>
        <v>0</v>
      </c>
      <c r="AL996" s="5">
        <f>Y996*S996</f>
        <v>0</v>
      </c>
      <c r="AM996" s="5">
        <f>Y996*T996</f>
        <v>0</v>
      </c>
      <c r="AN996" s="5">
        <f>Y996*U996</f>
        <v>0</v>
      </c>
      <c r="AO996" s="5">
        <f>Y996*V996</f>
        <v>0</v>
      </c>
      <c r="AP996" s="5">
        <f>Y996*W996</f>
        <v>0</v>
      </c>
      <c r="AQ996" s="221">
        <f>Y996*X996</f>
        <v>0</v>
      </c>
      <c r="AR996" s="169"/>
    </row>
    <row r="997" spans="1:44" s="22" customFormat="1" ht="24.75" customHeight="1" x14ac:dyDescent="0.25">
      <c r="A997" s="81"/>
      <c r="B997" s="82" t="s">
        <v>1418</v>
      </c>
      <c r="C997" s="83"/>
      <c r="D997" s="4"/>
      <c r="E997" s="4"/>
      <c r="F997" s="4"/>
      <c r="G997" s="84"/>
      <c r="H997" s="84"/>
      <c r="I997" s="84"/>
      <c r="J997" s="84"/>
      <c r="K997" s="84"/>
      <c r="L997" s="146"/>
      <c r="M997" s="84"/>
      <c r="N997" s="84"/>
      <c r="O997" s="84"/>
      <c r="P997" s="84"/>
      <c r="Q997" s="84"/>
      <c r="R997" s="147"/>
      <c r="S997" s="84"/>
      <c r="T997" s="84"/>
      <c r="U997" s="84"/>
      <c r="V997" s="84"/>
      <c r="W997" s="84"/>
      <c r="X997" s="147"/>
      <c r="Y997" s="221"/>
      <c r="Z997" s="222"/>
      <c r="AA997" s="222"/>
      <c r="AB997" s="222"/>
      <c r="AC997" s="222"/>
      <c r="AD997" s="222"/>
      <c r="AE997" s="222"/>
      <c r="AF997" s="222"/>
      <c r="AG997" s="222"/>
      <c r="AH997" s="222"/>
      <c r="AI997" s="222"/>
      <c r="AJ997" s="222"/>
      <c r="AK997" s="222"/>
      <c r="AL997" s="5"/>
      <c r="AM997" s="5"/>
      <c r="AN997" s="5"/>
      <c r="AO997" s="5"/>
      <c r="AP997" s="5"/>
      <c r="AQ997" s="221"/>
      <c r="AR997" s="86"/>
    </row>
    <row r="998" spans="1:44" s="22" customFormat="1" ht="45.75" customHeight="1" x14ac:dyDescent="0.25">
      <c r="A998" s="85">
        <v>3495691008</v>
      </c>
      <c r="B998" s="86" t="s">
        <v>1322</v>
      </c>
      <c r="C998" s="87" t="s">
        <v>1419</v>
      </c>
      <c r="D998" s="4"/>
      <c r="E998" s="13" t="s">
        <v>1420</v>
      </c>
      <c r="F998" s="13" t="s">
        <v>1824</v>
      </c>
      <c r="G998" s="21">
        <v>0</v>
      </c>
      <c r="H998" s="88">
        <v>2</v>
      </c>
      <c r="I998" s="88">
        <v>6</v>
      </c>
      <c r="J998" s="88">
        <v>8</v>
      </c>
      <c r="K998" s="88">
        <v>50</v>
      </c>
      <c r="L998" s="146">
        <v>0</v>
      </c>
      <c r="M998" s="21">
        <v>0</v>
      </c>
      <c r="N998" s="88">
        <v>2</v>
      </c>
      <c r="O998" s="88">
        <v>6</v>
      </c>
      <c r="P998" s="88">
        <v>8</v>
      </c>
      <c r="Q998" s="88">
        <v>50</v>
      </c>
      <c r="R998" s="153">
        <v>50</v>
      </c>
      <c r="S998" s="21">
        <v>0</v>
      </c>
      <c r="T998" s="88">
        <v>2</v>
      </c>
      <c r="U998" s="88">
        <v>6</v>
      </c>
      <c r="V998" s="88">
        <v>8</v>
      </c>
      <c r="W998" s="88">
        <v>50</v>
      </c>
      <c r="X998" s="153">
        <v>50</v>
      </c>
      <c r="Y998" s="222">
        <v>80.430000000000007</v>
      </c>
      <c r="Z998" s="222">
        <f t="shared" si="516"/>
        <v>0</v>
      </c>
      <c r="AA998" s="222">
        <f t="shared" si="517"/>
        <v>160.86000000000001</v>
      </c>
      <c r="AB998" s="222">
        <f t="shared" si="518"/>
        <v>482.58000000000004</v>
      </c>
      <c r="AC998" s="222">
        <f t="shared" si="519"/>
        <v>643.44000000000005</v>
      </c>
      <c r="AD998" s="222">
        <f t="shared" si="520"/>
        <v>4021.5000000000005</v>
      </c>
      <c r="AE998" s="222">
        <f t="shared" si="521"/>
        <v>0</v>
      </c>
      <c r="AF998" s="222">
        <f t="shared" si="498"/>
        <v>0</v>
      </c>
      <c r="AG998" s="222">
        <f t="shared" si="499"/>
        <v>160.86000000000001</v>
      </c>
      <c r="AH998" s="222">
        <f t="shared" si="500"/>
        <v>482.58000000000004</v>
      </c>
      <c r="AI998" s="222">
        <f t="shared" si="501"/>
        <v>643.44000000000005</v>
      </c>
      <c r="AJ998" s="222">
        <f t="shared" si="502"/>
        <v>4021.5000000000005</v>
      </c>
      <c r="AK998" s="222">
        <f t="shared" si="503"/>
        <v>4021.5000000000005</v>
      </c>
      <c r="AL998" s="5">
        <f>Y998*S998</f>
        <v>0</v>
      </c>
      <c r="AM998" s="5">
        <f>Y998*T998</f>
        <v>160.86000000000001</v>
      </c>
      <c r="AN998" s="5">
        <f>Y998*U998</f>
        <v>482.58000000000004</v>
      </c>
      <c r="AO998" s="5">
        <f>Y998*V998</f>
        <v>643.44000000000005</v>
      </c>
      <c r="AP998" s="5">
        <f>Y998*W998</f>
        <v>4021.5000000000005</v>
      </c>
      <c r="AQ998" s="221">
        <f>Y998*X998</f>
        <v>4021.5000000000005</v>
      </c>
      <c r="AR998" s="86"/>
    </row>
    <row r="999" spans="1:44" s="22" customFormat="1" ht="47.25" customHeight="1" x14ac:dyDescent="0.25">
      <c r="A999" s="85">
        <v>3495691052</v>
      </c>
      <c r="B999" s="86" t="s">
        <v>1322</v>
      </c>
      <c r="C999" s="87" t="s">
        <v>1421</v>
      </c>
      <c r="D999" s="4"/>
      <c r="E999" s="13" t="s">
        <v>1422</v>
      </c>
      <c r="F999" s="13" t="s">
        <v>1824</v>
      </c>
      <c r="G999" s="21">
        <v>0</v>
      </c>
      <c r="H999" s="88">
        <v>2</v>
      </c>
      <c r="I999" s="88">
        <v>6</v>
      </c>
      <c r="J999" s="88">
        <v>8</v>
      </c>
      <c r="K999" s="88">
        <v>12</v>
      </c>
      <c r="L999" s="146">
        <v>0</v>
      </c>
      <c r="M999" s="21">
        <v>0</v>
      </c>
      <c r="N999" s="88">
        <v>2</v>
      </c>
      <c r="O999" s="88">
        <v>6</v>
      </c>
      <c r="P999" s="88">
        <v>8</v>
      </c>
      <c r="Q999" s="88">
        <v>12</v>
      </c>
      <c r="R999" s="153">
        <v>12</v>
      </c>
      <c r="S999" s="21">
        <v>0</v>
      </c>
      <c r="T999" s="88">
        <v>2</v>
      </c>
      <c r="U999" s="88">
        <v>6</v>
      </c>
      <c r="V999" s="88">
        <v>8</v>
      </c>
      <c r="W999" s="88">
        <v>12</v>
      </c>
      <c r="X999" s="153">
        <v>12</v>
      </c>
      <c r="Y999" s="227">
        <v>14.11</v>
      </c>
      <c r="Z999" s="222">
        <f t="shared" si="516"/>
        <v>0</v>
      </c>
      <c r="AA999" s="222">
        <f t="shared" si="517"/>
        <v>28.22</v>
      </c>
      <c r="AB999" s="222">
        <f t="shared" si="518"/>
        <v>84.66</v>
      </c>
      <c r="AC999" s="222">
        <f t="shared" si="519"/>
        <v>112.88</v>
      </c>
      <c r="AD999" s="222">
        <f t="shared" si="520"/>
        <v>169.32</v>
      </c>
      <c r="AE999" s="222">
        <f t="shared" si="521"/>
        <v>0</v>
      </c>
      <c r="AF999" s="222">
        <f t="shared" si="498"/>
        <v>0</v>
      </c>
      <c r="AG999" s="222">
        <f t="shared" si="499"/>
        <v>28.22</v>
      </c>
      <c r="AH999" s="222">
        <f t="shared" si="500"/>
        <v>84.66</v>
      </c>
      <c r="AI999" s="222">
        <f t="shared" si="501"/>
        <v>112.88</v>
      </c>
      <c r="AJ999" s="222">
        <f t="shared" si="502"/>
        <v>169.32</v>
      </c>
      <c r="AK999" s="222">
        <f t="shared" si="503"/>
        <v>169.32</v>
      </c>
      <c r="AL999" s="5">
        <f>Y999*S999</f>
        <v>0</v>
      </c>
      <c r="AM999" s="5">
        <f>Y999*T999</f>
        <v>28.22</v>
      </c>
      <c r="AN999" s="5">
        <f>Y999*U999</f>
        <v>84.66</v>
      </c>
      <c r="AO999" s="5">
        <f>Y999*V999</f>
        <v>112.88</v>
      </c>
      <c r="AP999" s="5">
        <f>Y999*W999</f>
        <v>169.32</v>
      </c>
      <c r="AQ999" s="221">
        <f>Y999*X999</f>
        <v>169.32</v>
      </c>
      <c r="AR999" s="86"/>
    </row>
    <row r="1000" spans="1:44" s="22" customFormat="1" ht="34.5" customHeight="1" x14ac:dyDescent="0.25">
      <c r="A1000" s="191" t="s">
        <v>2270</v>
      </c>
      <c r="B1000" s="86" t="s">
        <v>1322</v>
      </c>
      <c r="C1000" s="13" t="s">
        <v>1423</v>
      </c>
      <c r="D1000" s="4"/>
      <c r="E1000" s="13" t="s">
        <v>1424</v>
      </c>
      <c r="F1000" s="13" t="s">
        <v>1824</v>
      </c>
      <c r="G1000" s="21">
        <v>0</v>
      </c>
      <c r="H1000" s="88">
        <v>2</v>
      </c>
      <c r="I1000" s="88">
        <v>6</v>
      </c>
      <c r="J1000" s="88">
        <v>8</v>
      </c>
      <c r="K1000" s="88">
        <v>50</v>
      </c>
      <c r="L1000" s="146">
        <v>0</v>
      </c>
      <c r="M1000" s="21">
        <v>0</v>
      </c>
      <c r="N1000" s="88">
        <v>2</v>
      </c>
      <c r="O1000" s="88">
        <v>6</v>
      </c>
      <c r="P1000" s="88">
        <v>8</v>
      </c>
      <c r="Q1000" s="88">
        <v>50</v>
      </c>
      <c r="R1000" s="153">
        <v>50</v>
      </c>
      <c r="S1000" s="21">
        <v>0</v>
      </c>
      <c r="T1000" s="88">
        <v>2</v>
      </c>
      <c r="U1000" s="88">
        <v>6</v>
      </c>
      <c r="V1000" s="88">
        <v>8</v>
      </c>
      <c r="W1000" s="88">
        <v>50</v>
      </c>
      <c r="X1000" s="153">
        <v>50</v>
      </c>
      <c r="Y1000" s="222">
        <v>24.23</v>
      </c>
      <c r="Z1000" s="222">
        <f t="shared" si="516"/>
        <v>0</v>
      </c>
      <c r="AA1000" s="222">
        <f t="shared" si="517"/>
        <v>48.46</v>
      </c>
      <c r="AB1000" s="222">
        <f t="shared" si="518"/>
        <v>145.38</v>
      </c>
      <c r="AC1000" s="222">
        <f t="shared" si="519"/>
        <v>193.84</v>
      </c>
      <c r="AD1000" s="222">
        <f t="shared" si="520"/>
        <v>1211.5</v>
      </c>
      <c r="AE1000" s="222">
        <f t="shared" si="521"/>
        <v>0</v>
      </c>
      <c r="AF1000" s="222">
        <f t="shared" si="498"/>
        <v>0</v>
      </c>
      <c r="AG1000" s="222">
        <f t="shared" si="499"/>
        <v>48.46</v>
      </c>
      <c r="AH1000" s="222">
        <f t="shared" si="500"/>
        <v>145.38</v>
      </c>
      <c r="AI1000" s="222">
        <f t="shared" si="501"/>
        <v>193.84</v>
      </c>
      <c r="AJ1000" s="222">
        <f t="shared" si="502"/>
        <v>1211.5</v>
      </c>
      <c r="AK1000" s="222">
        <f t="shared" si="503"/>
        <v>1211.5</v>
      </c>
      <c r="AL1000" s="5">
        <f>Y1000*S1000</f>
        <v>0</v>
      </c>
      <c r="AM1000" s="5">
        <f>Y1000*T1000</f>
        <v>48.46</v>
      </c>
      <c r="AN1000" s="5">
        <f>Y1000*U1000</f>
        <v>145.38</v>
      </c>
      <c r="AO1000" s="5">
        <f>Y1000*V1000</f>
        <v>193.84</v>
      </c>
      <c r="AP1000" s="5">
        <f>Y1000*W1000</f>
        <v>1211.5</v>
      </c>
      <c r="AQ1000" s="221">
        <f>Y1000*X1000</f>
        <v>1211.5</v>
      </c>
      <c r="AR1000" s="86"/>
    </row>
    <row r="1001" spans="1:44" s="22" customFormat="1" ht="33.75" customHeight="1" x14ac:dyDescent="0.25">
      <c r="A1001" s="85">
        <v>3495691063</v>
      </c>
      <c r="B1001" s="86" t="s">
        <v>1322</v>
      </c>
      <c r="C1001" s="87" t="s">
        <v>1425</v>
      </c>
      <c r="D1001" s="4"/>
      <c r="E1001" s="13" t="s">
        <v>1426</v>
      </c>
      <c r="F1001" s="13" t="s">
        <v>1824</v>
      </c>
      <c r="G1001" s="21">
        <v>0</v>
      </c>
      <c r="H1001" s="88">
        <v>2</v>
      </c>
      <c r="I1001" s="88">
        <v>6</v>
      </c>
      <c r="J1001" s="88">
        <v>8</v>
      </c>
      <c r="K1001" s="88">
        <v>50</v>
      </c>
      <c r="L1001" s="146">
        <v>0</v>
      </c>
      <c r="M1001" s="21">
        <v>0</v>
      </c>
      <c r="N1001" s="88">
        <v>2</v>
      </c>
      <c r="O1001" s="88">
        <v>6</v>
      </c>
      <c r="P1001" s="88">
        <v>8</v>
      </c>
      <c r="Q1001" s="88">
        <v>50</v>
      </c>
      <c r="R1001" s="153">
        <v>50</v>
      </c>
      <c r="S1001" s="21">
        <v>0</v>
      </c>
      <c r="T1001" s="88">
        <v>2</v>
      </c>
      <c r="U1001" s="88">
        <v>6</v>
      </c>
      <c r="V1001" s="88">
        <v>8</v>
      </c>
      <c r="W1001" s="88">
        <v>50</v>
      </c>
      <c r="X1001" s="153">
        <v>50</v>
      </c>
      <c r="Y1001" s="222">
        <v>26.69</v>
      </c>
      <c r="Z1001" s="222">
        <f t="shared" si="516"/>
        <v>0</v>
      </c>
      <c r="AA1001" s="222">
        <f t="shared" si="517"/>
        <v>53.38</v>
      </c>
      <c r="AB1001" s="222">
        <f t="shared" si="518"/>
        <v>160.14000000000001</v>
      </c>
      <c r="AC1001" s="222">
        <f t="shared" si="519"/>
        <v>213.52</v>
      </c>
      <c r="AD1001" s="222">
        <f t="shared" si="520"/>
        <v>1334.5</v>
      </c>
      <c r="AE1001" s="222">
        <f t="shared" si="521"/>
        <v>0</v>
      </c>
      <c r="AF1001" s="222">
        <f t="shared" si="498"/>
        <v>0</v>
      </c>
      <c r="AG1001" s="222">
        <f t="shared" si="499"/>
        <v>53.38</v>
      </c>
      <c r="AH1001" s="222">
        <f t="shared" si="500"/>
        <v>160.14000000000001</v>
      </c>
      <c r="AI1001" s="222">
        <f t="shared" si="501"/>
        <v>213.52</v>
      </c>
      <c r="AJ1001" s="222">
        <f t="shared" si="502"/>
        <v>1334.5</v>
      </c>
      <c r="AK1001" s="222">
        <f t="shared" si="503"/>
        <v>1334.5</v>
      </c>
      <c r="AL1001" s="5">
        <f>Y1001*S1001</f>
        <v>0</v>
      </c>
      <c r="AM1001" s="5">
        <f>Y1001*T1001</f>
        <v>53.38</v>
      </c>
      <c r="AN1001" s="5">
        <f>Y1001*U1001</f>
        <v>160.14000000000001</v>
      </c>
      <c r="AO1001" s="5">
        <f>Y1001*V1001</f>
        <v>213.52</v>
      </c>
      <c r="AP1001" s="5">
        <f>Y1001*W1001</f>
        <v>1334.5</v>
      </c>
      <c r="AQ1001" s="221">
        <f>Y1001*X1001</f>
        <v>1334.5</v>
      </c>
      <c r="AR1001" s="86"/>
    </row>
    <row r="1002" spans="1:44" s="22" customFormat="1" ht="24.75" customHeight="1" x14ac:dyDescent="0.25">
      <c r="A1002" s="85">
        <v>3495691064</v>
      </c>
      <c r="B1002" s="86" t="s">
        <v>1427</v>
      </c>
      <c r="C1002" s="12" t="s">
        <v>1428</v>
      </c>
      <c r="D1002" s="4"/>
      <c r="E1002" s="4" t="s">
        <v>1429</v>
      </c>
      <c r="F1002" s="13" t="s">
        <v>1824</v>
      </c>
      <c r="G1002" s="21">
        <v>0</v>
      </c>
      <c r="H1002" s="88">
        <v>0</v>
      </c>
      <c r="I1002" s="88">
        <v>0</v>
      </c>
      <c r="J1002" s="88">
        <v>2.88</v>
      </c>
      <c r="K1002" s="88">
        <v>64.8</v>
      </c>
      <c r="L1002" s="146">
        <v>0</v>
      </c>
      <c r="M1002" s="21">
        <v>0</v>
      </c>
      <c r="N1002" s="88">
        <v>0</v>
      </c>
      <c r="O1002" s="88">
        <v>0</v>
      </c>
      <c r="P1002" s="88">
        <v>2.88</v>
      </c>
      <c r="Q1002" s="88">
        <v>64.8</v>
      </c>
      <c r="R1002" s="153">
        <v>64.8</v>
      </c>
      <c r="S1002" s="21">
        <v>0</v>
      </c>
      <c r="T1002" s="88">
        <v>0</v>
      </c>
      <c r="U1002" s="88">
        <v>0</v>
      </c>
      <c r="V1002" s="88">
        <v>2.88</v>
      </c>
      <c r="W1002" s="88">
        <v>64.8</v>
      </c>
      <c r="X1002" s="153">
        <v>64.8</v>
      </c>
      <c r="Y1002" s="222">
        <v>71.92</v>
      </c>
      <c r="Z1002" s="222">
        <f t="shared" si="516"/>
        <v>0</v>
      </c>
      <c r="AA1002" s="222">
        <f t="shared" si="517"/>
        <v>0</v>
      </c>
      <c r="AB1002" s="222">
        <f t="shared" si="518"/>
        <v>0</v>
      </c>
      <c r="AC1002" s="222">
        <f t="shared" si="519"/>
        <v>207.12960000000001</v>
      </c>
      <c r="AD1002" s="222">
        <f t="shared" si="520"/>
        <v>4660.4160000000002</v>
      </c>
      <c r="AE1002" s="222">
        <f t="shared" si="521"/>
        <v>0</v>
      </c>
      <c r="AF1002" s="222">
        <f t="shared" si="498"/>
        <v>0</v>
      </c>
      <c r="AG1002" s="222">
        <f t="shared" si="499"/>
        <v>0</v>
      </c>
      <c r="AH1002" s="222">
        <f t="shared" si="500"/>
        <v>0</v>
      </c>
      <c r="AI1002" s="222">
        <f t="shared" si="501"/>
        <v>207.12960000000001</v>
      </c>
      <c r="AJ1002" s="222">
        <f t="shared" si="502"/>
        <v>4660.4160000000002</v>
      </c>
      <c r="AK1002" s="222">
        <f t="shared" si="503"/>
        <v>4660.4160000000002</v>
      </c>
      <c r="AL1002" s="5">
        <f>Y1002*S1002</f>
        <v>0</v>
      </c>
      <c r="AM1002" s="5">
        <f>Y1002*T1002</f>
        <v>0</v>
      </c>
      <c r="AN1002" s="5">
        <f>Y1002*U1002</f>
        <v>0</v>
      </c>
      <c r="AO1002" s="5">
        <f>Y1002*V1002</f>
        <v>207.12960000000001</v>
      </c>
      <c r="AP1002" s="5">
        <f>Y1002*W1002</f>
        <v>4660.4160000000002</v>
      </c>
      <c r="AQ1002" s="221">
        <f>Y1002*X1002</f>
        <v>4660.4160000000002</v>
      </c>
      <c r="AR1002" s="86"/>
    </row>
    <row r="1003" spans="1:44" s="30" customFormat="1" ht="24.75" customHeight="1" x14ac:dyDescent="0.25">
      <c r="A1003" s="24"/>
      <c r="B1003" s="29" t="s">
        <v>1430</v>
      </c>
      <c r="C1003" s="29"/>
      <c r="D1003" s="29"/>
      <c r="E1003" s="29"/>
      <c r="F1003" s="29"/>
      <c r="G1003" s="29"/>
      <c r="H1003" s="29"/>
      <c r="I1003" s="29"/>
      <c r="J1003" s="29"/>
      <c r="K1003" s="29"/>
      <c r="L1003" s="146"/>
      <c r="M1003" s="29"/>
      <c r="N1003" s="29"/>
      <c r="O1003" s="29"/>
      <c r="P1003" s="29"/>
      <c r="Q1003" s="29"/>
      <c r="R1003" s="105"/>
      <c r="S1003" s="29"/>
      <c r="T1003" s="29"/>
      <c r="U1003" s="29"/>
      <c r="V1003" s="29"/>
      <c r="W1003" s="29"/>
      <c r="X1003" s="105"/>
      <c r="Y1003" s="234"/>
      <c r="Z1003" s="222"/>
      <c r="AA1003" s="222"/>
      <c r="AB1003" s="222"/>
      <c r="AC1003" s="222"/>
      <c r="AD1003" s="222"/>
      <c r="AE1003" s="222"/>
      <c r="AF1003" s="222"/>
      <c r="AG1003" s="222"/>
      <c r="AH1003" s="222"/>
      <c r="AI1003" s="222"/>
      <c r="AJ1003" s="222"/>
      <c r="AK1003" s="222"/>
      <c r="AL1003" s="5"/>
      <c r="AM1003" s="5"/>
      <c r="AN1003" s="5"/>
      <c r="AO1003" s="5"/>
      <c r="AP1003" s="5"/>
      <c r="AQ1003" s="221"/>
      <c r="AR1003" s="168"/>
    </row>
    <row r="1004" spans="1:44" s="30" customFormat="1" ht="24.75" customHeight="1" x14ac:dyDescent="0.25">
      <c r="A1004" s="24">
        <v>3187172723</v>
      </c>
      <c r="B1004" s="32" t="s">
        <v>1404</v>
      </c>
      <c r="C1004" s="33" t="s">
        <v>8</v>
      </c>
      <c r="D1004" s="50"/>
      <c r="E1004" s="53" t="s">
        <v>7</v>
      </c>
      <c r="F1004" s="14" t="s">
        <v>1824</v>
      </c>
      <c r="G1004" s="135">
        <v>0</v>
      </c>
      <c r="H1004" s="135">
        <v>0</v>
      </c>
      <c r="I1004" s="135">
        <v>0</v>
      </c>
      <c r="J1004" s="135">
        <v>0.01</v>
      </c>
      <c r="K1004" s="135">
        <v>0.04</v>
      </c>
      <c r="L1004" s="146">
        <v>0</v>
      </c>
      <c r="M1004" s="27">
        <v>0</v>
      </c>
      <c r="N1004" s="27">
        <v>0</v>
      </c>
      <c r="O1004" s="27">
        <v>0</v>
      </c>
      <c r="P1004" s="28">
        <v>0</v>
      </c>
      <c r="Q1004" s="28">
        <v>0.04</v>
      </c>
      <c r="R1004" s="158">
        <v>0.04</v>
      </c>
      <c r="S1004" s="27">
        <v>0</v>
      </c>
      <c r="T1004" s="27">
        <v>0</v>
      </c>
      <c r="U1004" s="27">
        <v>0</v>
      </c>
      <c r="V1004" s="28">
        <v>0</v>
      </c>
      <c r="W1004" s="28">
        <v>5.0000000000000001E-3</v>
      </c>
      <c r="X1004" s="158">
        <v>6.0000000000000001E-3</v>
      </c>
      <c r="Y1004" s="222">
        <f>3600*39.3</f>
        <v>141480</v>
      </c>
      <c r="Z1004" s="222">
        <f t="shared" si="516"/>
        <v>0</v>
      </c>
      <c r="AA1004" s="222">
        <f t="shared" si="517"/>
        <v>0</v>
      </c>
      <c r="AB1004" s="222">
        <f t="shared" si="518"/>
        <v>0</v>
      </c>
      <c r="AC1004" s="222">
        <f t="shared" si="519"/>
        <v>1414.8</v>
      </c>
      <c r="AD1004" s="222">
        <f t="shared" si="520"/>
        <v>5659.2</v>
      </c>
      <c r="AE1004" s="222">
        <f t="shared" si="521"/>
        <v>0</v>
      </c>
      <c r="AF1004" s="222">
        <f t="shared" si="498"/>
        <v>0</v>
      </c>
      <c r="AG1004" s="222">
        <f t="shared" si="499"/>
        <v>0</v>
      </c>
      <c r="AH1004" s="222">
        <f t="shared" si="500"/>
        <v>0</v>
      </c>
      <c r="AI1004" s="222">
        <f t="shared" si="501"/>
        <v>0</v>
      </c>
      <c r="AJ1004" s="222">
        <f t="shared" si="502"/>
        <v>5659.2</v>
      </c>
      <c r="AK1004" s="222">
        <f t="shared" si="503"/>
        <v>5659.2</v>
      </c>
      <c r="AL1004" s="5">
        <f>Y1004*S1004</f>
        <v>0</v>
      </c>
      <c r="AM1004" s="5">
        <f>Y1004*T1004</f>
        <v>0</v>
      </c>
      <c r="AN1004" s="5">
        <f>Y1004*U1004</f>
        <v>0</v>
      </c>
      <c r="AO1004" s="5">
        <f>Y1004*V1004</f>
        <v>0</v>
      </c>
      <c r="AP1004" s="5">
        <f>Y1004*W1004</f>
        <v>707.4</v>
      </c>
      <c r="AQ1004" s="221">
        <f>Y1004*X1004</f>
        <v>848.88</v>
      </c>
      <c r="AR1004" s="168"/>
    </row>
    <row r="1005" spans="1:44" s="90" customFormat="1" ht="24.75" customHeight="1" x14ac:dyDescent="0.25">
      <c r="A1005" s="24" t="s">
        <v>10</v>
      </c>
      <c r="B1005" s="32" t="s">
        <v>1431</v>
      </c>
      <c r="C1005" s="33" t="s">
        <v>11</v>
      </c>
      <c r="D1005" s="53"/>
      <c r="E1005" s="53" t="s">
        <v>12</v>
      </c>
      <c r="F1005" s="14" t="s">
        <v>1824</v>
      </c>
      <c r="G1005" s="27">
        <v>0</v>
      </c>
      <c r="H1005" s="27">
        <v>0</v>
      </c>
      <c r="I1005" s="27">
        <v>0</v>
      </c>
      <c r="J1005" s="28">
        <v>0.01</v>
      </c>
      <c r="K1005" s="28">
        <v>0.05</v>
      </c>
      <c r="L1005" s="146">
        <v>0</v>
      </c>
      <c r="M1005" s="27">
        <v>0</v>
      </c>
      <c r="N1005" s="27">
        <v>0</v>
      </c>
      <c r="O1005" s="27">
        <v>0</v>
      </c>
      <c r="P1005" s="28">
        <v>0</v>
      </c>
      <c r="Q1005" s="28">
        <v>0.04</v>
      </c>
      <c r="R1005" s="158">
        <v>0.04</v>
      </c>
      <c r="S1005" s="27">
        <v>0</v>
      </c>
      <c r="T1005" s="27">
        <v>0</v>
      </c>
      <c r="U1005" s="27">
        <v>0</v>
      </c>
      <c r="V1005" s="212">
        <v>0.02</v>
      </c>
      <c r="W1005" s="212">
        <v>0.04</v>
      </c>
      <c r="X1005" s="212">
        <v>0.04</v>
      </c>
      <c r="Y1005" s="243">
        <v>2478.13</v>
      </c>
      <c r="Z1005" s="222">
        <f t="shared" si="516"/>
        <v>0</v>
      </c>
      <c r="AA1005" s="222">
        <f t="shared" si="517"/>
        <v>0</v>
      </c>
      <c r="AB1005" s="222">
        <f t="shared" si="518"/>
        <v>0</v>
      </c>
      <c r="AC1005" s="222">
        <f t="shared" si="519"/>
        <v>24.781300000000002</v>
      </c>
      <c r="AD1005" s="222">
        <f t="shared" si="520"/>
        <v>123.90650000000001</v>
      </c>
      <c r="AE1005" s="222">
        <f t="shared" si="521"/>
        <v>0</v>
      </c>
      <c r="AF1005" s="222">
        <f t="shared" si="498"/>
        <v>0</v>
      </c>
      <c r="AG1005" s="222">
        <f t="shared" si="499"/>
        <v>0</v>
      </c>
      <c r="AH1005" s="222">
        <f t="shared" si="500"/>
        <v>0</v>
      </c>
      <c r="AI1005" s="222">
        <f t="shared" si="501"/>
        <v>0</v>
      </c>
      <c r="AJ1005" s="222">
        <f t="shared" si="502"/>
        <v>99.125200000000007</v>
      </c>
      <c r="AK1005" s="222">
        <f t="shared" si="503"/>
        <v>99.125200000000007</v>
      </c>
      <c r="AL1005" s="5">
        <f>Y1005*S1005</f>
        <v>0</v>
      </c>
      <c r="AM1005" s="5">
        <f>Y1005*T1005</f>
        <v>0</v>
      </c>
      <c r="AN1005" s="5">
        <f>Y1005*U1005</f>
        <v>0</v>
      </c>
      <c r="AO1005" s="5">
        <f>Y1005*V1005</f>
        <v>49.562600000000003</v>
      </c>
      <c r="AP1005" s="5">
        <f>Y1005*W1005</f>
        <v>99.125200000000007</v>
      </c>
      <c r="AQ1005" s="221">
        <f>Y1005*X1005</f>
        <v>99.125200000000007</v>
      </c>
      <c r="AR1005" s="175"/>
    </row>
    <row r="1006" spans="1:44" s="90" customFormat="1" ht="24.75" customHeight="1" x14ac:dyDescent="0.25">
      <c r="A1006" s="24">
        <v>3187172549</v>
      </c>
      <c r="B1006" s="32" t="s">
        <v>1431</v>
      </c>
      <c r="C1006" s="33" t="s">
        <v>9</v>
      </c>
      <c r="D1006" s="50"/>
      <c r="E1006" s="89"/>
      <c r="F1006" s="205" t="s">
        <v>1824</v>
      </c>
      <c r="G1006" s="135">
        <v>0</v>
      </c>
      <c r="H1006" s="135">
        <v>0</v>
      </c>
      <c r="I1006" s="267">
        <v>1.2E-2</v>
      </c>
      <c r="J1006" s="135">
        <v>0.04</v>
      </c>
      <c r="K1006" s="135">
        <v>0.15</v>
      </c>
      <c r="L1006" s="146">
        <v>0</v>
      </c>
      <c r="M1006" s="204">
        <v>0</v>
      </c>
      <c r="N1006" s="204">
        <v>0</v>
      </c>
      <c r="O1006" s="204">
        <v>0</v>
      </c>
      <c r="P1006" s="212">
        <v>0.04</v>
      </c>
      <c r="Q1006" s="212">
        <v>0.1</v>
      </c>
      <c r="R1006" s="215">
        <v>0.15</v>
      </c>
      <c r="S1006" s="204">
        <v>0</v>
      </c>
      <c r="T1006" s="204">
        <v>0</v>
      </c>
      <c r="U1006" s="204">
        <v>0</v>
      </c>
      <c r="V1006" s="212">
        <v>0.02</v>
      </c>
      <c r="W1006" s="212">
        <v>0.04</v>
      </c>
      <c r="X1006" s="212">
        <v>0.04</v>
      </c>
      <c r="Y1006" s="243">
        <v>2478.13</v>
      </c>
      <c r="Z1006" s="222">
        <f t="shared" si="516"/>
        <v>0</v>
      </c>
      <c r="AA1006" s="222">
        <f t="shared" si="517"/>
        <v>0</v>
      </c>
      <c r="AB1006" s="222">
        <f t="shared" si="518"/>
        <v>29.737560000000002</v>
      </c>
      <c r="AC1006" s="222">
        <f t="shared" si="519"/>
        <v>99.125200000000007</v>
      </c>
      <c r="AD1006" s="222">
        <f t="shared" si="520"/>
        <v>371.71949999999998</v>
      </c>
      <c r="AE1006" s="222">
        <f t="shared" si="521"/>
        <v>0</v>
      </c>
      <c r="AF1006" s="222">
        <f t="shared" si="498"/>
        <v>0</v>
      </c>
      <c r="AG1006" s="222">
        <f t="shared" si="499"/>
        <v>0</v>
      </c>
      <c r="AH1006" s="222">
        <f t="shared" si="500"/>
        <v>0</v>
      </c>
      <c r="AI1006" s="222">
        <f t="shared" si="501"/>
        <v>99.125200000000007</v>
      </c>
      <c r="AJ1006" s="222">
        <f t="shared" si="502"/>
        <v>247.81300000000002</v>
      </c>
      <c r="AK1006" s="222">
        <f t="shared" si="503"/>
        <v>371.71949999999998</v>
      </c>
      <c r="AL1006" s="178">
        <f>Y1006*S1006</f>
        <v>0</v>
      </c>
      <c r="AM1006" s="178">
        <f>Y1006*T1006</f>
        <v>0</v>
      </c>
      <c r="AN1006" s="178">
        <f>Y1006*U1006</f>
        <v>0</v>
      </c>
      <c r="AO1006" s="178">
        <f>Y1006*V1006</f>
        <v>49.562600000000003</v>
      </c>
      <c r="AP1006" s="178">
        <f>Y1006*W1006</f>
        <v>99.125200000000007</v>
      </c>
      <c r="AQ1006" s="220">
        <f>Y1006*X1006</f>
        <v>99.125200000000007</v>
      </c>
      <c r="AR1006" s="175"/>
    </row>
    <row r="1007" spans="1:44" s="90" customFormat="1" ht="24.75" customHeight="1" x14ac:dyDescent="0.25">
      <c r="A1007" s="24">
        <v>3187170414</v>
      </c>
      <c r="B1007" s="32" t="s">
        <v>1432</v>
      </c>
      <c r="C1007" s="33" t="s">
        <v>1433</v>
      </c>
      <c r="D1007" s="50"/>
      <c r="E1007" s="89"/>
      <c r="F1007" s="14" t="s">
        <v>1824</v>
      </c>
      <c r="G1007" s="135">
        <v>0</v>
      </c>
      <c r="H1007" s="135">
        <v>0</v>
      </c>
      <c r="I1007" s="135">
        <v>0.02</v>
      </c>
      <c r="J1007" s="135">
        <v>0.1</v>
      </c>
      <c r="K1007" s="135">
        <v>0.24</v>
      </c>
      <c r="L1007" s="146">
        <v>0</v>
      </c>
      <c r="M1007" s="27">
        <v>0</v>
      </c>
      <c r="N1007" s="27">
        <v>0</v>
      </c>
      <c r="O1007" s="27">
        <v>0</v>
      </c>
      <c r="P1007" s="28">
        <v>0.1</v>
      </c>
      <c r="Q1007" s="28">
        <v>0.2</v>
      </c>
      <c r="R1007" s="158">
        <v>0.24</v>
      </c>
      <c r="S1007" s="27">
        <v>0</v>
      </c>
      <c r="T1007" s="27">
        <v>0</v>
      </c>
      <c r="U1007" s="27">
        <v>0</v>
      </c>
      <c r="V1007" s="28">
        <v>0.04</v>
      </c>
      <c r="W1007" s="28">
        <v>0.12</v>
      </c>
      <c r="X1007" s="28">
        <v>0.12</v>
      </c>
      <c r="Y1007" s="222">
        <v>464</v>
      </c>
      <c r="Z1007" s="222">
        <f t="shared" si="516"/>
        <v>0</v>
      </c>
      <c r="AA1007" s="222">
        <f t="shared" si="517"/>
        <v>0</v>
      </c>
      <c r="AB1007" s="222">
        <f t="shared" si="518"/>
        <v>9.2799999999999994</v>
      </c>
      <c r="AC1007" s="222">
        <f t="shared" si="519"/>
        <v>46.400000000000006</v>
      </c>
      <c r="AD1007" s="222">
        <f t="shared" si="520"/>
        <v>111.36</v>
      </c>
      <c r="AE1007" s="222">
        <f t="shared" si="521"/>
        <v>0</v>
      </c>
      <c r="AF1007" s="222">
        <f t="shared" si="498"/>
        <v>0</v>
      </c>
      <c r="AG1007" s="222">
        <f t="shared" si="499"/>
        <v>0</v>
      </c>
      <c r="AH1007" s="222">
        <f t="shared" si="500"/>
        <v>0</v>
      </c>
      <c r="AI1007" s="222">
        <f t="shared" si="501"/>
        <v>46.400000000000006</v>
      </c>
      <c r="AJ1007" s="222">
        <f t="shared" si="502"/>
        <v>92.800000000000011</v>
      </c>
      <c r="AK1007" s="222">
        <f t="shared" si="503"/>
        <v>111.36</v>
      </c>
      <c r="AL1007" s="5">
        <f>Y1007*S1007</f>
        <v>0</v>
      </c>
      <c r="AM1007" s="5">
        <f>Y1007*T1007</f>
        <v>0</v>
      </c>
      <c r="AN1007" s="5">
        <f>Y1007*U1007</f>
        <v>0</v>
      </c>
      <c r="AO1007" s="5">
        <f>Y1007*V1007</f>
        <v>18.559999999999999</v>
      </c>
      <c r="AP1007" s="5">
        <f>Y1007*W1007</f>
        <v>55.68</v>
      </c>
      <c r="AQ1007" s="221">
        <f>Y1007*X1007</f>
        <v>55.68</v>
      </c>
      <c r="AR1007" s="175"/>
    </row>
    <row r="1008" spans="1:44" s="22" customFormat="1" ht="24.75" customHeight="1" x14ac:dyDescent="0.25">
      <c r="A1008" s="13"/>
      <c r="B1008" s="638" t="s">
        <v>1398</v>
      </c>
      <c r="C1008" s="639"/>
      <c r="D1008" s="640"/>
      <c r="E1008" s="13"/>
      <c r="F1008" s="13"/>
      <c r="G1008" s="21"/>
      <c r="H1008" s="21"/>
      <c r="I1008" s="21"/>
      <c r="J1008" s="21"/>
      <c r="K1008" s="21"/>
      <c r="L1008" s="146"/>
      <c r="M1008" s="21"/>
      <c r="N1008" s="21"/>
      <c r="O1008" s="21"/>
      <c r="P1008" s="21"/>
      <c r="Q1008" s="21"/>
      <c r="R1008" s="146"/>
      <c r="S1008" s="21"/>
      <c r="T1008" s="21"/>
      <c r="U1008" s="21"/>
      <c r="V1008" s="21"/>
      <c r="W1008" s="21"/>
      <c r="X1008" s="146"/>
      <c r="Y1008" s="221"/>
      <c r="Z1008" s="222"/>
      <c r="AA1008" s="222"/>
      <c r="AB1008" s="222"/>
      <c r="AC1008" s="222"/>
      <c r="AD1008" s="222"/>
      <c r="AE1008" s="222"/>
      <c r="AF1008" s="222"/>
      <c r="AG1008" s="222"/>
      <c r="AH1008" s="222"/>
      <c r="AI1008" s="222"/>
      <c r="AJ1008" s="222"/>
      <c r="AK1008" s="222"/>
      <c r="AL1008" s="5"/>
      <c r="AM1008" s="5"/>
      <c r="AN1008" s="5"/>
      <c r="AO1008" s="5"/>
      <c r="AP1008" s="5"/>
      <c r="AQ1008" s="221"/>
      <c r="AR1008" s="86"/>
    </row>
    <row r="1009" spans="1:44" s="34" customFormat="1" ht="24.75" customHeight="1" x14ac:dyDescent="0.25">
      <c r="A1009" s="24" t="s">
        <v>34</v>
      </c>
      <c r="B1009" s="23" t="s">
        <v>725</v>
      </c>
      <c r="C1009" s="33" t="s">
        <v>36</v>
      </c>
      <c r="D1009" s="17" t="s">
        <v>35</v>
      </c>
      <c r="E1009" s="14" t="s">
        <v>32</v>
      </c>
      <c r="F1009" s="140"/>
      <c r="G1009" s="203"/>
      <c r="H1009" s="203"/>
      <c r="I1009" s="203"/>
      <c r="J1009" s="203"/>
      <c r="K1009" s="203"/>
      <c r="L1009" s="142"/>
      <c r="M1009" s="203"/>
      <c r="N1009" s="203"/>
      <c r="O1009" s="203"/>
      <c r="P1009" s="203"/>
      <c r="Q1009" s="203"/>
      <c r="R1009" s="214"/>
      <c r="S1009" s="203"/>
      <c r="T1009" s="203"/>
      <c r="U1009" s="203"/>
      <c r="V1009" s="203"/>
      <c r="W1009" s="203"/>
      <c r="X1009" s="214"/>
      <c r="Y1009" s="226"/>
      <c r="Z1009" s="226"/>
      <c r="AA1009" s="226"/>
      <c r="AB1009" s="226"/>
      <c r="AC1009" s="226"/>
      <c r="AD1009" s="226"/>
      <c r="AE1009" s="226"/>
      <c r="AF1009" s="226"/>
      <c r="AG1009" s="226"/>
      <c r="AH1009" s="226"/>
      <c r="AI1009" s="226"/>
      <c r="AJ1009" s="226"/>
      <c r="AK1009" s="226"/>
      <c r="AL1009" s="188"/>
      <c r="AM1009" s="188"/>
      <c r="AN1009" s="188"/>
      <c r="AO1009" s="188"/>
      <c r="AP1009" s="188"/>
      <c r="AQ1009" s="242"/>
      <c r="AR1009" s="140"/>
    </row>
    <row r="1010" spans="1:44" s="22" customFormat="1" ht="24.75" customHeight="1" x14ac:dyDescent="0.25">
      <c r="A1010" s="13">
        <v>3187170436</v>
      </c>
      <c r="B1010" s="23" t="s">
        <v>725</v>
      </c>
      <c r="C1010" s="13" t="s">
        <v>26</v>
      </c>
      <c r="D1010" s="13"/>
      <c r="E1010" s="13"/>
      <c r="F1010" s="108" t="s">
        <v>1824</v>
      </c>
      <c r="G1010" s="269">
        <v>0</v>
      </c>
      <c r="H1010" s="269">
        <v>0</v>
      </c>
      <c r="I1010" s="269">
        <v>0</v>
      </c>
      <c r="J1010" s="269">
        <v>3.0000000000000001E-3</v>
      </c>
      <c r="K1010" s="269">
        <v>1.4999999999999999E-2</v>
      </c>
      <c r="L1010" s="110">
        <v>0</v>
      </c>
      <c r="M1010" s="110">
        <v>0</v>
      </c>
      <c r="N1010" s="110">
        <v>0</v>
      </c>
      <c r="O1010" s="110">
        <v>0</v>
      </c>
      <c r="P1010" s="110">
        <v>3.0000000000000001E-3</v>
      </c>
      <c r="Q1010" s="110">
        <v>1.4999999999999999E-2</v>
      </c>
      <c r="R1010" s="145">
        <v>0.02</v>
      </c>
      <c r="S1010" s="110">
        <v>0</v>
      </c>
      <c r="T1010" s="110">
        <v>0</v>
      </c>
      <c r="U1010" s="110">
        <v>0</v>
      </c>
      <c r="V1010" s="110">
        <v>2E-3</v>
      </c>
      <c r="W1010" s="204">
        <v>6.0000000000000001E-3</v>
      </c>
      <c r="X1010" s="213">
        <v>8.0000000000000002E-3</v>
      </c>
      <c r="Y1010" s="225">
        <v>3778.73</v>
      </c>
      <c r="Z1010" s="225">
        <f t="shared" si="516"/>
        <v>0</v>
      </c>
      <c r="AA1010" s="225">
        <f t="shared" si="517"/>
        <v>0</v>
      </c>
      <c r="AB1010" s="225">
        <f t="shared" si="518"/>
        <v>0</v>
      </c>
      <c r="AC1010" s="225">
        <f t="shared" si="519"/>
        <v>11.33619</v>
      </c>
      <c r="AD1010" s="225">
        <f t="shared" si="520"/>
        <v>56.680949999999996</v>
      </c>
      <c r="AE1010" s="225">
        <f t="shared" si="521"/>
        <v>0</v>
      </c>
      <c r="AF1010" s="225">
        <f t="shared" si="498"/>
        <v>0</v>
      </c>
      <c r="AG1010" s="225">
        <f t="shared" si="499"/>
        <v>0</v>
      </c>
      <c r="AH1010" s="225">
        <f t="shared" si="500"/>
        <v>0</v>
      </c>
      <c r="AI1010" s="225">
        <f t="shared" si="501"/>
        <v>11.33619</v>
      </c>
      <c r="AJ1010" s="225">
        <f t="shared" si="502"/>
        <v>56.680949999999996</v>
      </c>
      <c r="AK1010" s="225">
        <f t="shared" si="503"/>
        <v>75.574600000000004</v>
      </c>
      <c r="AL1010" s="178">
        <f>Y1010*S1010</f>
        <v>0</v>
      </c>
      <c r="AM1010" s="178">
        <f>Y1010*T1010</f>
        <v>0</v>
      </c>
      <c r="AN1010" s="178">
        <f>Y1010*U1010</f>
        <v>0</v>
      </c>
      <c r="AO1010" s="178">
        <f>Y1010*V1010</f>
        <v>7.5574599999999998</v>
      </c>
      <c r="AP1010" s="178">
        <f>Y1010*W1010</f>
        <v>22.67238</v>
      </c>
      <c r="AQ1010" s="220">
        <f>Y1010*X1010</f>
        <v>30.229839999999999</v>
      </c>
      <c r="AR1010" s="134"/>
    </row>
    <row r="1011" spans="1:44" s="34" customFormat="1" ht="24.75" customHeight="1" x14ac:dyDescent="0.25">
      <c r="A1011" s="24">
        <v>3187170437</v>
      </c>
      <c r="B1011" s="32" t="s">
        <v>33</v>
      </c>
      <c r="C1011" s="33" t="s">
        <v>25</v>
      </c>
      <c r="D1011" s="14"/>
      <c r="E1011" s="14"/>
      <c r="F1011" s="14" t="s">
        <v>1824</v>
      </c>
      <c r="G1011" s="135">
        <v>0</v>
      </c>
      <c r="H1011" s="135">
        <v>0</v>
      </c>
      <c r="I1011" s="135">
        <v>0</v>
      </c>
      <c r="J1011" s="135">
        <v>6.0000000000000001E-3</v>
      </c>
      <c r="K1011" s="135">
        <v>0.02</v>
      </c>
      <c r="L1011" s="146">
        <v>0</v>
      </c>
      <c r="M1011" s="27">
        <v>0</v>
      </c>
      <c r="N1011" s="27">
        <v>0</v>
      </c>
      <c r="O1011" s="27">
        <v>0</v>
      </c>
      <c r="P1011" s="27">
        <v>0</v>
      </c>
      <c r="Q1011" s="27">
        <v>6.0000000000000001E-3</v>
      </c>
      <c r="R1011" s="148">
        <v>0.01</v>
      </c>
      <c r="S1011" s="27">
        <v>0</v>
      </c>
      <c r="T1011" s="27">
        <v>0</v>
      </c>
      <c r="U1011" s="27">
        <v>0</v>
      </c>
      <c r="V1011" s="27">
        <v>0</v>
      </c>
      <c r="W1011" s="27">
        <v>6.0000000000000001E-3</v>
      </c>
      <c r="X1011" s="148">
        <v>8.0000000000000002E-3</v>
      </c>
      <c r="Y1011" s="222">
        <v>13149.05</v>
      </c>
      <c r="Z1011" s="222">
        <f t="shared" si="516"/>
        <v>0</v>
      </c>
      <c r="AA1011" s="222">
        <f t="shared" si="517"/>
        <v>0</v>
      </c>
      <c r="AB1011" s="222">
        <f t="shared" si="518"/>
        <v>0</v>
      </c>
      <c r="AC1011" s="222">
        <f t="shared" si="519"/>
        <v>78.894300000000001</v>
      </c>
      <c r="AD1011" s="222">
        <f t="shared" si="520"/>
        <v>262.98099999999999</v>
      </c>
      <c r="AE1011" s="222">
        <f t="shared" si="521"/>
        <v>0</v>
      </c>
      <c r="AF1011" s="222">
        <f t="shared" si="498"/>
        <v>0</v>
      </c>
      <c r="AG1011" s="222">
        <f t="shared" si="499"/>
        <v>0</v>
      </c>
      <c r="AH1011" s="222">
        <f t="shared" si="500"/>
        <v>0</v>
      </c>
      <c r="AI1011" s="222">
        <f t="shared" si="501"/>
        <v>0</v>
      </c>
      <c r="AJ1011" s="222">
        <f t="shared" si="502"/>
        <v>78.894300000000001</v>
      </c>
      <c r="AK1011" s="222">
        <f t="shared" si="503"/>
        <v>131.4905</v>
      </c>
      <c r="AL1011" s="5">
        <f>Y1011*S1011</f>
        <v>0</v>
      </c>
      <c r="AM1011" s="5">
        <f>Y1011*T1011</f>
        <v>0</v>
      </c>
      <c r="AN1011" s="5">
        <f>Y1011*U1011</f>
        <v>0</v>
      </c>
      <c r="AO1011" s="5">
        <f>Y1011*V1011</f>
        <v>0</v>
      </c>
      <c r="AP1011" s="5">
        <f>Y1011*W1011</f>
        <v>78.894300000000001</v>
      </c>
      <c r="AQ1011" s="221">
        <f>Y1011*X1011</f>
        <v>105.19239999999999</v>
      </c>
      <c r="AR1011" s="14" t="s">
        <v>1384</v>
      </c>
    </row>
    <row r="1012" spans="1:44" s="34" customFormat="1" ht="24.75" customHeight="1" x14ac:dyDescent="0.25">
      <c r="A1012" s="24" t="s">
        <v>38</v>
      </c>
      <c r="B1012" s="32" t="s">
        <v>37</v>
      </c>
      <c r="C1012" s="33" t="s">
        <v>40</v>
      </c>
      <c r="D1012" s="17" t="s">
        <v>39</v>
      </c>
      <c r="E1012" s="14" t="s">
        <v>32</v>
      </c>
      <c r="F1012" s="140"/>
      <c r="G1012" s="203"/>
      <c r="H1012" s="203"/>
      <c r="I1012" s="203"/>
      <c r="J1012" s="144"/>
      <c r="K1012" s="144"/>
      <c r="L1012" s="142"/>
      <c r="M1012" s="203"/>
      <c r="N1012" s="203"/>
      <c r="O1012" s="203"/>
      <c r="P1012" s="144"/>
      <c r="Q1012" s="144"/>
      <c r="R1012" s="166"/>
      <c r="S1012" s="203"/>
      <c r="T1012" s="203"/>
      <c r="U1012" s="203"/>
      <c r="V1012" s="144"/>
      <c r="W1012" s="144"/>
      <c r="X1012" s="166"/>
      <c r="Y1012" s="226"/>
      <c r="Z1012" s="226"/>
      <c r="AA1012" s="226"/>
      <c r="AB1012" s="226"/>
      <c r="AC1012" s="226"/>
      <c r="AD1012" s="226"/>
      <c r="AE1012" s="226"/>
      <c r="AF1012" s="226"/>
      <c r="AG1012" s="226"/>
      <c r="AH1012" s="226"/>
      <c r="AI1012" s="226"/>
      <c r="AJ1012" s="226"/>
      <c r="AK1012" s="226"/>
      <c r="AL1012" s="188"/>
      <c r="AM1012" s="188"/>
      <c r="AN1012" s="188"/>
      <c r="AO1012" s="188"/>
      <c r="AP1012" s="188"/>
      <c r="AQ1012" s="242"/>
      <c r="AR1012" s="343"/>
    </row>
    <row r="1013" spans="1:44" s="34" customFormat="1" ht="24.75" customHeight="1" x14ac:dyDescent="0.25">
      <c r="A1013" s="24">
        <v>3187170439</v>
      </c>
      <c r="B1013" s="32" t="s">
        <v>37</v>
      </c>
      <c r="C1013" s="35" t="s">
        <v>27</v>
      </c>
      <c r="D1013" s="14"/>
      <c r="E1013" s="14"/>
      <c r="F1013" s="205" t="s">
        <v>1824</v>
      </c>
      <c r="G1013" s="269">
        <v>0</v>
      </c>
      <c r="H1013" s="269">
        <v>0</v>
      </c>
      <c r="I1013" s="269">
        <v>0</v>
      </c>
      <c r="J1013" s="269">
        <v>5.0000000000000001E-3</v>
      </c>
      <c r="K1013" s="269">
        <v>1.4999999999999999E-2</v>
      </c>
      <c r="L1013" s="110">
        <v>0</v>
      </c>
      <c r="M1013" s="204">
        <v>0</v>
      </c>
      <c r="N1013" s="204">
        <v>0</v>
      </c>
      <c r="O1013" s="204">
        <v>0</v>
      </c>
      <c r="P1013" s="204">
        <v>5.0000000000000001E-3</v>
      </c>
      <c r="Q1013" s="204">
        <v>1.4999999999999999E-2</v>
      </c>
      <c r="R1013" s="213">
        <v>0.02</v>
      </c>
      <c r="S1013" s="204">
        <v>0</v>
      </c>
      <c r="T1013" s="204">
        <v>0</v>
      </c>
      <c r="U1013" s="204">
        <v>0</v>
      </c>
      <c r="V1013" s="204">
        <v>5.0000000000000001E-3</v>
      </c>
      <c r="W1013" s="204">
        <v>0.01</v>
      </c>
      <c r="X1013" s="213">
        <v>0.01</v>
      </c>
      <c r="Y1013" s="225">
        <v>4101.18</v>
      </c>
      <c r="Z1013" s="225">
        <f t="shared" si="516"/>
        <v>0</v>
      </c>
      <c r="AA1013" s="225">
        <f t="shared" si="517"/>
        <v>0</v>
      </c>
      <c r="AB1013" s="225">
        <f t="shared" si="518"/>
        <v>0</v>
      </c>
      <c r="AC1013" s="225">
        <f t="shared" si="519"/>
        <v>20.5059</v>
      </c>
      <c r="AD1013" s="225">
        <f t="shared" si="520"/>
        <v>61.517700000000005</v>
      </c>
      <c r="AE1013" s="225">
        <f t="shared" si="521"/>
        <v>0</v>
      </c>
      <c r="AF1013" s="225">
        <f t="shared" si="498"/>
        <v>0</v>
      </c>
      <c r="AG1013" s="225">
        <f t="shared" si="499"/>
        <v>0</v>
      </c>
      <c r="AH1013" s="225">
        <f t="shared" si="500"/>
        <v>0</v>
      </c>
      <c r="AI1013" s="225">
        <f t="shared" si="501"/>
        <v>20.5059</v>
      </c>
      <c r="AJ1013" s="225">
        <f t="shared" si="502"/>
        <v>61.517700000000005</v>
      </c>
      <c r="AK1013" s="225">
        <f t="shared" si="503"/>
        <v>82.023600000000002</v>
      </c>
      <c r="AL1013" s="178">
        <f>Y1013*S1013</f>
        <v>0</v>
      </c>
      <c r="AM1013" s="178">
        <f>Y1013*T1013</f>
        <v>0</v>
      </c>
      <c r="AN1013" s="178">
        <f>Y1013*U1013</f>
        <v>0</v>
      </c>
      <c r="AO1013" s="178">
        <f>Y1013*V1013</f>
        <v>20.5059</v>
      </c>
      <c r="AP1013" s="178">
        <f>Y1013*W1013</f>
        <v>41.011800000000001</v>
      </c>
      <c r="AQ1013" s="220">
        <f>Y1013*X1013</f>
        <v>41.011800000000001</v>
      </c>
      <c r="AR1013" s="205" t="s">
        <v>1384</v>
      </c>
    </row>
    <row r="1014" spans="1:44" s="30" customFormat="1" ht="24.75" customHeight="1" x14ac:dyDescent="0.25">
      <c r="A1014" s="24"/>
      <c r="B1014" s="29" t="s">
        <v>1434</v>
      </c>
      <c r="C1014" s="29"/>
      <c r="D1014" s="29"/>
      <c r="E1014" s="29"/>
      <c r="F1014" s="29"/>
      <c r="G1014" s="29"/>
      <c r="H1014" s="29"/>
      <c r="I1014" s="29"/>
      <c r="J1014" s="29"/>
      <c r="K1014" s="29"/>
      <c r="L1014" s="146"/>
      <c r="M1014" s="29"/>
      <c r="N1014" s="29"/>
      <c r="O1014" s="29"/>
      <c r="P1014" s="29"/>
      <c r="Q1014" s="29"/>
      <c r="R1014" s="105"/>
      <c r="S1014" s="29"/>
      <c r="T1014" s="29"/>
      <c r="U1014" s="29"/>
      <c r="V1014" s="29"/>
      <c r="W1014" s="29"/>
      <c r="X1014" s="105"/>
      <c r="Y1014" s="234"/>
      <c r="Z1014" s="222"/>
      <c r="AA1014" s="222"/>
      <c r="AB1014" s="222"/>
      <c r="AC1014" s="222"/>
      <c r="AD1014" s="222"/>
      <c r="AE1014" s="222"/>
      <c r="AF1014" s="222"/>
      <c r="AG1014" s="222"/>
      <c r="AH1014" s="222"/>
      <c r="AI1014" s="222"/>
      <c r="AJ1014" s="222"/>
      <c r="AK1014" s="222"/>
      <c r="AL1014" s="5"/>
      <c r="AM1014" s="5"/>
      <c r="AN1014" s="5"/>
      <c r="AO1014" s="5"/>
      <c r="AP1014" s="5"/>
      <c r="AQ1014" s="221"/>
      <c r="AR1014" s="168"/>
    </row>
    <row r="1015" spans="1:44" s="22" customFormat="1" ht="24.75" customHeight="1" x14ac:dyDescent="0.25">
      <c r="A1015" s="24">
        <v>3187170426</v>
      </c>
      <c r="B1015" s="25" t="s">
        <v>1439</v>
      </c>
      <c r="C1015" s="14" t="s">
        <v>15</v>
      </c>
      <c r="D1015" s="14"/>
      <c r="E1015" s="14"/>
      <c r="F1015" s="14" t="s">
        <v>1824</v>
      </c>
      <c r="G1015" s="135">
        <v>0</v>
      </c>
      <c r="H1015" s="135">
        <v>0</v>
      </c>
      <c r="I1015" s="135">
        <v>0</v>
      </c>
      <c r="J1015" s="135">
        <v>6.0000000000000001E-3</v>
      </c>
      <c r="K1015" s="135">
        <v>0.02</v>
      </c>
      <c r="L1015" s="146">
        <v>0</v>
      </c>
      <c r="M1015" s="27">
        <v>0</v>
      </c>
      <c r="N1015" s="27">
        <v>0</v>
      </c>
      <c r="O1015" s="27">
        <v>2E-3</v>
      </c>
      <c r="P1015" s="27">
        <v>0.08</v>
      </c>
      <c r="Q1015" s="27">
        <v>0.109</v>
      </c>
      <c r="R1015" s="148">
        <v>0.11</v>
      </c>
      <c r="S1015" s="27">
        <v>0</v>
      </c>
      <c r="T1015" s="27">
        <v>0</v>
      </c>
      <c r="U1015" s="27">
        <v>0</v>
      </c>
      <c r="V1015" s="27">
        <v>3.0000000000000001E-3</v>
      </c>
      <c r="W1015" s="27">
        <v>0.03</v>
      </c>
      <c r="X1015" s="148">
        <v>0.05</v>
      </c>
      <c r="Y1015" s="222">
        <v>511.13</v>
      </c>
      <c r="Z1015" s="222">
        <f t="shared" si="516"/>
        <v>0</v>
      </c>
      <c r="AA1015" s="222">
        <f t="shared" si="517"/>
        <v>0</v>
      </c>
      <c r="AB1015" s="222">
        <f t="shared" si="518"/>
        <v>0</v>
      </c>
      <c r="AC1015" s="222">
        <f t="shared" si="519"/>
        <v>3.0667800000000001</v>
      </c>
      <c r="AD1015" s="222">
        <f t="shared" si="520"/>
        <v>10.2226</v>
      </c>
      <c r="AE1015" s="222">
        <f t="shared" si="521"/>
        <v>0</v>
      </c>
      <c r="AF1015" s="222">
        <f t="shared" si="498"/>
        <v>0</v>
      </c>
      <c r="AG1015" s="222">
        <f t="shared" si="499"/>
        <v>0</v>
      </c>
      <c r="AH1015" s="222">
        <f t="shared" si="500"/>
        <v>1.0222599999999999</v>
      </c>
      <c r="AI1015" s="222">
        <f t="shared" si="501"/>
        <v>40.8904</v>
      </c>
      <c r="AJ1015" s="222">
        <f t="shared" si="502"/>
        <v>55.713169999999998</v>
      </c>
      <c r="AK1015" s="222">
        <f t="shared" si="503"/>
        <v>56.224299999999999</v>
      </c>
      <c r="AL1015" s="5">
        <f>Y1015*S1015</f>
        <v>0</v>
      </c>
      <c r="AM1015" s="5">
        <f>Y1015*T1015</f>
        <v>0</v>
      </c>
      <c r="AN1015" s="5">
        <f>Y1015*U1015</f>
        <v>0</v>
      </c>
      <c r="AO1015" s="5">
        <f>Y1015*V1015</f>
        <v>1.53339</v>
      </c>
      <c r="AP1015" s="5">
        <f>Y1015*W1015</f>
        <v>15.3339</v>
      </c>
      <c r="AQ1015" s="221">
        <f>Y1015*X1015</f>
        <v>25.5565</v>
      </c>
      <c r="AR1015" s="86"/>
    </row>
    <row r="1016" spans="1:44" s="22" customFormat="1" ht="24.75" customHeight="1" x14ac:dyDescent="0.25">
      <c r="A1016" s="24" t="s">
        <v>29</v>
      </c>
      <c r="B1016" s="25" t="s">
        <v>1442</v>
      </c>
      <c r="C1016" s="14" t="s">
        <v>30</v>
      </c>
      <c r="D1016" s="17" t="s">
        <v>31</v>
      </c>
      <c r="E1016" s="14" t="s">
        <v>32</v>
      </c>
      <c r="F1016" s="140"/>
      <c r="G1016" s="203"/>
      <c r="H1016" s="203"/>
      <c r="I1016" s="203"/>
      <c r="J1016" s="203"/>
      <c r="K1016" s="203"/>
      <c r="L1016" s="142"/>
      <c r="M1016" s="203"/>
      <c r="N1016" s="203"/>
      <c r="O1016" s="203"/>
      <c r="P1016" s="203"/>
      <c r="Q1016" s="203"/>
      <c r="R1016" s="214"/>
      <c r="S1016" s="203"/>
      <c r="T1016" s="203"/>
      <c r="U1016" s="203"/>
      <c r="V1016" s="203"/>
      <c r="W1016" s="203"/>
      <c r="X1016" s="214"/>
      <c r="Y1016" s="226"/>
      <c r="Z1016" s="226"/>
      <c r="AA1016" s="226"/>
      <c r="AB1016" s="226"/>
      <c r="AC1016" s="226"/>
      <c r="AD1016" s="226"/>
      <c r="AE1016" s="226"/>
      <c r="AF1016" s="226"/>
      <c r="AG1016" s="226"/>
      <c r="AH1016" s="226"/>
      <c r="AI1016" s="226"/>
      <c r="AJ1016" s="226"/>
      <c r="AK1016" s="226"/>
      <c r="AL1016" s="188"/>
      <c r="AM1016" s="188"/>
      <c r="AN1016" s="188"/>
      <c r="AO1016" s="188"/>
      <c r="AP1016" s="188"/>
      <c r="AQ1016" s="242"/>
      <c r="AR1016" s="125"/>
    </row>
    <row r="1017" spans="1:44" s="22" customFormat="1" ht="24.75" customHeight="1" x14ac:dyDescent="0.25">
      <c r="A1017" s="24">
        <v>3187171145</v>
      </c>
      <c r="B1017" s="25" t="s">
        <v>1442</v>
      </c>
      <c r="C1017" s="14" t="s">
        <v>24</v>
      </c>
      <c r="D1017" s="14"/>
      <c r="E1017" s="14"/>
      <c r="F1017" s="205" t="s">
        <v>1824</v>
      </c>
      <c r="G1017" s="269">
        <v>0</v>
      </c>
      <c r="H1017" s="269">
        <v>0</v>
      </c>
      <c r="I1017" s="269">
        <v>0</v>
      </c>
      <c r="J1017" s="269">
        <v>4.4999999999999997E-3</v>
      </c>
      <c r="K1017" s="269">
        <v>1.4999999999999999E-2</v>
      </c>
      <c r="L1017" s="110">
        <v>0</v>
      </c>
      <c r="M1017" s="204">
        <v>0</v>
      </c>
      <c r="N1017" s="204">
        <v>0</v>
      </c>
      <c r="O1017" s="204">
        <v>0</v>
      </c>
      <c r="P1017" s="204">
        <v>4.4999999999999997E-3</v>
      </c>
      <c r="Q1017" s="204">
        <v>0.1</v>
      </c>
      <c r="R1017" s="213">
        <v>0.9</v>
      </c>
      <c r="S1017" s="204">
        <v>0</v>
      </c>
      <c r="T1017" s="204">
        <v>0</v>
      </c>
      <c r="U1017" s="204">
        <v>0</v>
      </c>
      <c r="V1017" s="204">
        <v>4.4999999999999997E-3</v>
      </c>
      <c r="W1017" s="204">
        <v>0.03</v>
      </c>
      <c r="X1017" s="213">
        <v>0.05</v>
      </c>
      <c r="Y1017" s="225">
        <v>4329.04</v>
      </c>
      <c r="Z1017" s="225">
        <f t="shared" si="516"/>
        <v>0</v>
      </c>
      <c r="AA1017" s="225">
        <f t="shared" si="517"/>
        <v>0</v>
      </c>
      <c r="AB1017" s="225">
        <f t="shared" si="518"/>
        <v>0</v>
      </c>
      <c r="AC1017" s="225">
        <f t="shared" si="519"/>
        <v>19.48068</v>
      </c>
      <c r="AD1017" s="225">
        <f t="shared" si="520"/>
        <v>64.935599999999994</v>
      </c>
      <c r="AE1017" s="225">
        <f t="shared" si="521"/>
        <v>0</v>
      </c>
      <c r="AF1017" s="225">
        <f t="shared" si="498"/>
        <v>0</v>
      </c>
      <c r="AG1017" s="225">
        <f t="shared" si="499"/>
        <v>0</v>
      </c>
      <c r="AH1017" s="225">
        <f t="shared" si="500"/>
        <v>0</v>
      </c>
      <c r="AI1017" s="225">
        <f t="shared" si="501"/>
        <v>19.48068</v>
      </c>
      <c r="AJ1017" s="225">
        <f t="shared" si="502"/>
        <v>432.904</v>
      </c>
      <c r="AK1017" s="225">
        <f t="shared" si="503"/>
        <v>3896.136</v>
      </c>
      <c r="AL1017" s="178">
        <f t="shared" ref="AL1017:AL1022" si="522">Y1017*S1017</f>
        <v>0</v>
      </c>
      <c r="AM1017" s="178">
        <f t="shared" ref="AM1017:AM1022" si="523">Y1017*T1017</f>
        <v>0</v>
      </c>
      <c r="AN1017" s="178">
        <f t="shared" ref="AN1017:AN1022" si="524">Y1017*U1017</f>
        <v>0</v>
      </c>
      <c r="AO1017" s="178">
        <f t="shared" ref="AO1017:AO1022" si="525">Y1017*V1017</f>
        <v>19.48068</v>
      </c>
      <c r="AP1017" s="178">
        <f t="shared" ref="AP1017:AP1022" si="526">Y1017*W1017</f>
        <v>129.87119999999999</v>
      </c>
      <c r="AQ1017" s="220">
        <f t="shared" ref="AQ1017:AQ1022" si="527">Y1017*X1017</f>
        <v>216.452</v>
      </c>
      <c r="AR1017" s="205"/>
    </row>
    <row r="1018" spans="1:44" s="34" customFormat="1" ht="24.75" customHeight="1" x14ac:dyDescent="0.25">
      <c r="A1018" s="24">
        <v>3187170427</v>
      </c>
      <c r="B1018" s="32" t="s">
        <v>1449</v>
      </c>
      <c r="C1018" s="33" t="s">
        <v>28</v>
      </c>
      <c r="D1018" s="14"/>
      <c r="E1018" s="14"/>
      <c r="F1018" s="14" t="s">
        <v>1824</v>
      </c>
      <c r="G1018" s="135">
        <v>0</v>
      </c>
      <c r="H1018" s="135">
        <v>0</v>
      </c>
      <c r="I1018" s="135">
        <v>0</v>
      </c>
      <c r="J1018" s="135">
        <v>6.0000000000000001E-3</v>
      </c>
      <c r="K1018" s="135">
        <v>0.02</v>
      </c>
      <c r="L1018" s="146">
        <v>0</v>
      </c>
      <c r="M1018" s="27">
        <v>0</v>
      </c>
      <c r="N1018" s="27">
        <v>0</v>
      </c>
      <c r="O1018" s="27">
        <v>0</v>
      </c>
      <c r="P1018" s="27">
        <v>6.0000000000000001E-3</v>
      </c>
      <c r="Q1018" s="27">
        <v>0.01</v>
      </c>
      <c r="R1018" s="148">
        <v>0.02</v>
      </c>
      <c r="S1018" s="27">
        <v>0</v>
      </c>
      <c r="T1018" s="27">
        <v>0</v>
      </c>
      <c r="U1018" s="27">
        <v>0</v>
      </c>
      <c r="V1018" s="27">
        <v>6.0000000000000001E-3</v>
      </c>
      <c r="W1018" s="27">
        <v>0.01</v>
      </c>
      <c r="X1018" s="148">
        <v>0.02</v>
      </c>
      <c r="Y1018" s="222">
        <v>11.25</v>
      </c>
      <c r="Z1018" s="222">
        <f t="shared" si="516"/>
        <v>0</v>
      </c>
      <c r="AA1018" s="222">
        <f t="shared" si="517"/>
        <v>0</v>
      </c>
      <c r="AB1018" s="222">
        <f t="shared" si="518"/>
        <v>0</v>
      </c>
      <c r="AC1018" s="222">
        <f t="shared" si="519"/>
        <v>6.7500000000000004E-2</v>
      </c>
      <c r="AD1018" s="222">
        <f t="shared" si="520"/>
        <v>0.22500000000000001</v>
      </c>
      <c r="AE1018" s="222">
        <f t="shared" si="521"/>
        <v>0</v>
      </c>
      <c r="AF1018" s="222">
        <f t="shared" si="498"/>
        <v>0</v>
      </c>
      <c r="AG1018" s="222">
        <f t="shared" si="499"/>
        <v>0</v>
      </c>
      <c r="AH1018" s="222">
        <f t="shared" si="500"/>
        <v>0</v>
      </c>
      <c r="AI1018" s="222">
        <f t="shared" si="501"/>
        <v>6.7500000000000004E-2</v>
      </c>
      <c r="AJ1018" s="222">
        <f t="shared" si="502"/>
        <v>0.1125</v>
      </c>
      <c r="AK1018" s="222">
        <f t="shared" si="503"/>
        <v>0.22500000000000001</v>
      </c>
      <c r="AL1018" s="5">
        <f t="shared" si="522"/>
        <v>0</v>
      </c>
      <c r="AM1018" s="5">
        <f t="shared" si="523"/>
        <v>0</v>
      </c>
      <c r="AN1018" s="5">
        <f t="shared" si="524"/>
        <v>0</v>
      </c>
      <c r="AO1018" s="5">
        <f t="shared" si="525"/>
        <v>6.7500000000000004E-2</v>
      </c>
      <c r="AP1018" s="5">
        <f t="shared" si="526"/>
        <v>0.1125</v>
      </c>
      <c r="AQ1018" s="221">
        <f t="shared" si="527"/>
        <v>0.22500000000000001</v>
      </c>
      <c r="AR1018" s="169"/>
    </row>
    <row r="1019" spans="1:44" s="34" customFormat="1" ht="24.75" customHeight="1" x14ac:dyDescent="0.25">
      <c r="A1019" s="24">
        <v>3187170438</v>
      </c>
      <c r="B1019" s="32" t="s">
        <v>1443</v>
      </c>
      <c r="C1019" s="33" t="s">
        <v>1444</v>
      </c>
      <c r="D1019" s="14"/>
      <c r="E1019" s="14"/>
      <c r="F1019" s="14" t="s">
        <v>1824</v>
      </c>
      <c r="G1019" s="135">
        <v>0</v>
      </c>
      <c r="H1019" s="135">
        <v>0</v>
      </c>
      <c r="I1019" s="135">
        <v>0</v>
      </c>
      <c r="J1019" s="135">
        <v>4.0000000000000001E-3</v>
      </c>
      <c r="K1019" s="135">
        <v>1.4999999999999999E-2</v>
      </c>
      <c r="L1019" s="146">
        <v>0</v>
      </c>
      <c r="M1019" s="27">
        <v>0</v>
      </c>
      <c r="N1019" s="27">
        <v>0</v>
      </c>
      <c r="O1019" s="27">
        <v>0</v>
      </c>
      <c r="P1019" s="27">
        <v>4.0000000000000001E-3</v>
      </c>
      <c r="Q1019" s="27">
        <v>1.4999999999999999E-2</v>
      </c>
      <c r="R1019" s="148">
        <v>0.02</v>
      </c>
      <c r="S1019" s="27">
        <v>0</v>
      </c>
      <c r="T1019" s="27">
        <v>0</v>
      </c>
      <c r="U1019" s="27">
        <v>0</v>
      </c>
      <c r="V1019" s="27">
        <v>4.0000000000000001E-3</v>
      </c>
      <c r="W1019" s="27">
        <v>1.4999999999999999E-2</v>
      </c>
      <c r="X1019" s="148">
        <v>0.02</v>
      </c>
      <c r="Y1019" s="222">
        <v>511.13</v>
      </c>
      <c r="Z1019" s="222">
        <f t="shared" si="516"/>
        <v>0</v>
      </c>
      <c r="AA1019" s="222">
        <f t="shared" si="517"/>
        <v>0</v>
      </c>
      <c r="AB1019" s="222">
        <f t="shared" si="518"/>
        <v>0</v>
      </c>
      <c r="AC1019" s="222">
        <f t="shared" si="519"/>
        <v>2.0445199999999999</v>
      </c>
      <c r="AD1019" s="222">
        <f t="shared" si="520"/>
        <v>7.6669499999999999</v>
      </c>
      <c r="AE1019" s="222">
        <f t="shared" si="521"/>
        <v>0</v>
      </c>
      <c r="AF1019" s="222">
        <f t="shared" si="498"/>
        <v>0</v>
      </c>
      <c r="AG1019" s="222">
        <f t="shared" si="499"/>
        <v>0</v>
      </c>
      <c r="AH1019" s="222">
        <f t="shared" si="500"/>
        <v>0</v>
      </c>
      <c r="AI1019" s="222">
        <f t="shared" si="501"/>
        <v>2.0445199999999999</v>
      </c>
      <c r="AJ1019" s="222">
        <f t="shared" si="502"/>
        <v>7.6669499999999999</v>
      </c>
      <c r="AK1019" s="222">
        <f t="shared" si="503"/>
        <v>10.2226</v>
      </c>
      <c r="AL1019" s="5">
        <f t="shared" si="522"/>
        <v>0</v>
      </c>
      <c r="AM1019" s="5">
        <f t="shared" si="523"/>
        <v>0</v>
      </c>
      <c r="AN1019" s="5">
        <f t="shared" si="524"/>
        <v>0</v>
      </c>
      <c r="AO1019" s="5">
        <f t="shared" si="525"/>
        <v>2.0445199999999999</v>
      </c>
      <c r="AP1019" s="5">
        <f t="shared" si="526"/>
        <v>7.6669499999999999</v>
      </c>
      <c r="AQ1019" s="221">
        <f t="shared" si="527"/>
        <v>10.2226</v>
      </c>
      <c r="AR1019" s="169"/>
    </row>
    <row r="1020" spans="1:44" s="72" customFormat="1" ht="24.75" customHeight="1" x14ac:dyDescent="0.25">
      <c r="A1020" s="14">
        <v>3425100024</v>
      </c>
      <c r="B1020" s="25" t="s">
        <v>1452</v>
      </c>
      <c r="C1020" s="14" t="s">
        <v>1453</v>
      </c>
      <c r="D1020" s="14"/>
      <c r="E1020" s="14" t="s">
        <v>1369</v>
      </c>
      <c r="F1020" s="14" t="s">
        <v>1824</v>
      </c>
      <c r="G1020" s="27">
        <v>0</v>
      </c>
      <c r="H1020" s="27">
        <v>0</v>
      </c>
      <c r="I1020" s="27">
        <v>0</v>
      </c>
      <c r="J1020" s="27">
        <v>0</v>
      </c>
      <c r="K1020" s="27">
        <v>2</v>
      </c>
      <c r="L1020" s="146">
        <v>0</v>
      </c>
      <c r="M1020" s="27">
        <v>0</v>
      </c>
      <c r="N1020" s="27">
        <v>0</v>
      </c>
      <c r="O1020" s="27">
        <v>0</v>
      </c>
      <c r="P1020" s="27">
        <v>0</v>
      </c>
      <c r="Q1020" s="27">
        <v>2</v>
      </c>
      <c r="R1020" s="158">
        <v>5</v>
      </c>
      <c r="S1020" s="27">
        <v>0</v>
      </c>
      <c r="T1020" s="27">
        <v>0</v>
      </c>
      <c r="U1020" s="27">
        <v>0</v>
      </c>
      <c r="V1020" s="27">
        <v>0</v>
      </c>
      <c r="W1020" s="27">
        <v>2</v>
      </c>
      <c r="X1020" s="158">
        <v>2</v>
      </c>
      <c r="Y1020" s="222">
        <v>11.25</v>
      </c>
      <c r="Z1020" s="222">
        <f t="shared" si="516"/>
        <v>0</v>
      </c>
      <c r="AA1020" s="222">
        <f t="shared" si="517"/>
        <v>0</v>
      </c>
      <c r="AB1020" s="222">
        <f t="shared" si="518"/>
        <v>0</v>
      </c>
      <c r="AC1020" s="222">
        <f t="shared" si="519"/>
        <v>0</v>
      </c>
      <c r="AD1020" s="222">
        <f t="shared" si="520"/>
        <v>22.5</v>
      </c>
      <c r="AE1020" s="222">
        <f t="shared" si="521"/>
        <v>0</v>
      </c>
      <c r="AF1020" s="222">
        <f t="shared" si="498"/>
        <v>0</v>
      </c>
      <c r="AG1020" s="222">
        <f t="shared" si="499"/>
        <v>0</v>
      </c>
      <c r="AH1020" s="222">
        <f t="shared" si="500"/>
        <v>0</v>
      </c>
      <c r="AI1020" s="222">
        <f t="shared" si="501"/>
        <v>0</v>
      </c>
      <c r="AJ1020" s="222">
        <f t="shared" si="502"/>
        <v>22.5</v>
      </c>
      <c r="AK1020" s="222">
        <f t="shared" si="503"/>
        <v>56.25</v>
      </c>
      <c r="AL1020" s="5">
        <f t="shared" si="522"/>
        <v>0</v>
      </c>
      <c r="AM1020" s="5">
        <f t="shared" si="523"/>
        <v>0</v>
      </c>
      <c r="AN1020" s="5">
        <f t="shared" si="524"/>
        <v>0</v>
      </c>
      <c r="AO1020" s="5">
        <f t="shared" si="525"/>
        <v>0</v>
      </c>
      <c r="AP1020" s="5">
        <f t="shared" si="526"/>
        <v>22.5</v>
      </c>
      <c r="AQ1020" s="221">
        <f t="shared" si="527"/>
        <v>22.5</v>
      </c>
      <c r="AR1020" s="174"/>
    </row>
    <row r="1021" spans="1:44" s="72" customFormat="1" ht="24.75" customHeight="1" x14ac:dyDescent="0.25">
      <c r="A1021" s="60"/>
      <c r="B1021" s="268" t="s">
        <v>634</v>
      </c>
      <c r="C1021" s="267" t="s">
        <v>633</v>
      </c>
      <c r="D1021" s="60"/>
      <c r="E1021" s="60"/>
      <c r="F1021" s="4" t="s">
        <v>1824</v>
      </c>
      <c r="G1021" s="135">
        <v>0</v>
      </c>
      <c r="H1021" s="135">
        <v>0</v>
      </c>
      <c r="I1021" s="135">
        <v>0</v>
      </c>
      <c r="J1021" s="135">
        <v>0.03</v>
      </c>
      <c r="K1021" s="135">
        <v>7.0000000000000007E-2</v>
      </c>
      <c r="L1021" s="110">
        <v>0</v>
      </c>
      <c r="M1021" s="110">
        <v>0</v>
      </c>
      <c r="N1021" s="110">
        <v>0</v>
      </c>
      <c r="O1021" s="110">
        <v>0</v>
      </c>
      <c r="P1021" s="110">
        <v>0</v>
      </c>
      <c r="Q1021" s="110">
        <v>0</v>
      </c>
      <c r="R1021" s="110">
        <v>0</v>
      </c>
      <c r="S1021" s="110">
        <v>0</v>
      </c>
      <c r="T1021" s="110">
        <v>0</v>
      </c>
      <c r="U1021" s="110">
        <v>0</v>
      </c>
      <c r="V1021" s="110">
        <v>0</v>
      </c>
      <c r="W1021" s="110">
        <v>0</v>
      </c>
      <c r="X1021" s="110">
        <v>0</v>
      </c>
      <c r="Y1021" s="225">
        <v>3778.73</v>
      </c>
      <c r="Z1021" s="222">
        <f t="shared" si="516"/>
        <v>0</v>
      </c>
      <c r="AA1021" s="222">
        <f t="shared" si="517"/>
        <v>0</v>
      </c>
      <c r="AB1021" s="222">
        <f t="shared" si="518"/>
        <v>0</v>
      </c>
      <c r="AC1021" s="222">
        <f t="shared" si="519"/>
        <v>113.36189999999999</v>
      </c>
      <c r="AD1021" s="222">
        <f t="shared" si="520"/>
        <v>264.5111</v>
      </c>
      <c r="AE1021" s="222">
        <f t="shared" si="521"/>
        <v>0</v>
      </c>
      <c r="AF1021" s="222">
        <f t="shared" si="498"/>
        <v>0</v>
      </c>
      <c r="AG1021" s="222">
        <f t="shared" si="499"/>
        <v>0</v>
      </c>
      <c r="AH1021" s="222">
        <f t="shared" si="500"/>
        <v>0</v>
      </c>
      <c r="AI1021" s="222">
        <f t="shared" si="501"/>
        <v>0</v>
      </c>
      <c r="AJ1021" s="222">
        <f t="shared" si="502"/>
        <v>0</v>
      </c>
      <c r="AK1021" s="222">
        <f t="shared" si="503"/>
        <v>0</v>
      </c>
      <c r="AL1021" s="5">
        <f t="shared" si="522"/>
        <v>0</v>
      </c>
      <c r="AM1021" s="5">
        <f t="shared" si="523"/>
        <v>0</v>
      </c>
      <c r="AN1021" s="5">
        <f t="shared" si="524"/>
        <v>0</v>
      </c>
      <c r="AO1021" s="5">
        <f t="shared" si="525"/>
        <v>0</v>
      </c>
      <c r="AP1021" s="5">
        <f t="shared" si="526"/>
        <v>0</v>
      </c>
      <c r="AQ1021" s="221">
        <f t="shared" si="527"/>
        <v>0</v>
      </c>
      <c r="AR1021" s="174"/>
    </row>
    <row r="1022" spans="1:44" s="72" customFormat="1" ht="31.5" customHeight="1" x14ac:dyDescent="0.25">
      <c r="A1022" s="60"/>
      <c r="B1022" s="268" t="s">
        <v>635</v>
      </c>
      <c r="C1022" s="267" t="s">
        <v>636</v>
      </c>
      <c r="D1022" s="60"/>
      <c r="E1022" s="60"/>
      <c r="F1022" s="4" t="s">
        <v>1824</v>
      </c>
      <c r="G1022" s="135">
        <v>0</v>
      </c>
      <c r="H1022" s="135">
        <v>0</v>
      </c>
      <c r="I1022" s="135">
        <v>0</v>
      </c>
      <c r="J1022" s="135">
        <v>0.03</v>
      </c>
      <c r="K1022" s="135">
        <v>7.0000000000000007E-2</v>
      </c>
      <c r="L1022" s="110">
        <v>0</v>
      </c>
      <c r="M1022" s="110">
        <v>0</v>
      </c>
      <c r="N1022" s="110">
        <v>0</v>
      </c>
      <c r="O1022" s="110">
        <v>0</v>
      </c>
      <c r="P1022" s="110">
        <v>0</v>
      </c>
      <c r="Q1022" s="110">
        <v>0</v>
      </c>
      <c r="R1022" s="110">
        <v>0</v>
      </c>
      <c r="S1022" s="110">
        <v>0</v>
      </c>
      <c r="T1022" s="110">
        <v>0</v>
      </c>
      <c r="U1022" s="110">
        <v>0</v>
      </c>
      <c r="V1022" s="110">
        <v>0</v>
      </c>
      <c r="W1022" s="110">
        <v>0</v>
      </c>
      <c r="X1022" s="110">
        <v>0</v>
      </c>
      <c r="Y1022" s="222">
        <v>511.13</v>
      </c>
      <c r="Z1022" s="222">
        <f t="shared" si="516"/>
        <v>0</v>
      </c>
      <c r="AA1022" s="222">
        <f t="shared" si="517"/>
        <v>0</v>
      </c>
      <c r="AB1022" s="222">
        <f t="shared" si="518"/>
        <v>0</v>
      </c>
      <c r="AC1022" s="222">
        <f t="shared" si="519"/>
        <v>15.3339</v>
      </c>
      <c r="AD1022" s="222">
        <f t="shared" si="520"/>
        <v>35.7791</v>
      </c>
      <c r="AE1022" s="222">
        <f t="shared" si="521"/>
        <v>0</v>
      </c>
      <c r="AF1022" s="222">
        <f t="shared" si="498"/>
        <v>0</v>
      </c>
      <c r="AG1022" s="222">
        <f t="shared" si="499"/>
        <v>0</v>
      </c>
      <c r="AH1022" s="222">
        <f t="shared" si="500"/>
        <v>0</v>
      </c>
      <c r="AI1022" s="222">
        <f t="shared" si="501"/>
        <v>0</v>
      </c>
      <c r="AJ1022" s="222">
        <f t="shared" si="502"/>
        <v>0</v>
      </c>
      <c r="AK1022" s="222">
        <f t="shared" si="503"/>
        <v>0</v>
      </c>
      <c r="AL1022" s="5">
        <f t="shared" si="522"/>
        <v>0</v>
      </c>
      <c r="AM1022" s="5">
        <f t="shared" si="523"/>
        <v>0</v>
      </c>
      <c r="AN1022" s="5">
        <f t="shared" si="524"/>
        <v>0</v>
      </c>
      <c r="AO1022" s="5">
        <f t="shared" si="525"/>
        <v>0</v>
      </c>
      <c r="AP1022" s="5">
        <f t="shared" si="526"/>
        <v>0</v>
      </c>
      <c r="AQ1022" s="221">
        <f t="shared" si="527"/>
        <v>0</v>
      </c>
      <c r="AR1022" s="174"/>
    </row>
    <row r="1023" spans="1:44" s="30" customFormat="1" ht="24.75" customHeight="1" x14ac:dyDescent="0.25">
      <c r="A1023" s="24"/>
      <c r="B1023" s="29" t="s">
        <v>1457</v>
      </c>
      <c r="C1023" s="29"/>
      <c r="D1023" s="29"/>
      <c r="E1023" s="29"/>
      <c r="F1023" s="29"/>
      <c r="G1023" s="29"/>
      <c r="H1023" s="29"/>
      <c r="I1023" s="29"/>
      <c r="J1023" s="29"/>
      <c r="K1023" s="29"/>
      <c r="L1023" s="146"/>
      <c r="M1023" s="29"/>
      <c r="N1023" s="29"/>
      <c r="O1023" s="29"/>
      <c r="P1023" s="29"/>
      <c r="Q1023" s="29"/>
      <c r="R1023" s="105"/>
      <c r="S1023" s="29"/>
      <c r="T1023" s="29"/>
      <c r="U1023" s="29"/>
      <c r="V1023" s="29"/>
      <c r="W1023" s="29"/>
      <c r="X1023" s="105"/>
      <c r="Y1023" s="234"/>
      <c r="Z1023" s="222">
        <f t="shared" si="516"/>
        <v>0</v>
      </c>
      <c r="AA1023" s="222">
        <f t="shared" si="517"/>
        <v>0</v>
      </c>
      <c r="AB1023" s="222">
        <f t="shared" si="518"/>
        <v>0</v>
      </c>
      <c r="AC1023" s="222">
        <f t="shared" si="519"/>
        <v>0</v>
      </c>
      <c r="AD1023" s="222">
        <f t="shared" si="520"/>
        <v>0</v>
      </c>
      <c r="AE1023" s="222">
        <f t="shared" si="521"/>
        <v>0</v>
      </c>
      <c r="AF1023" s="222">
        <f t="shared" si="498"/>
        <v>0</v>
      </c>
      <c r="AG1023" s="222">
        <f t="shared" si="499"/>
        <v>0</v>
      </c>
      <c r="AH1023" s="222">
        <f t="shared" si="500"/>
        <v>0</v>
      </c>
      <c r="AI1023" s="222">
        <f t="shared" si="501"/>
        <v>0</v>
      </c>
      <c r="AJ1023" s="222">
        <f t="shared" si="502"/>
        <v>0</v>
      </c>
      <c r="AK1023" s="222">
        <f t="shared" si="503"/>
        <v>0</v>
      </c>
      <c r="AL1023" s="5"/>
      <c r="AM1023" s="5"/>
      <c r="AN1023" s="5"/>
      <c r="AO1023" s="5"/>
      <c r="AP1023" s="5"/>
      <c r="AQ1023" s="221"/>
      <c r="AR1023" s="168"/>
    </row>
    <row r="1024" spans="1:44" s="22" customFormat="1" ht="24.75" customHeight="1" x14ac:dyDescent="0.25">
      <c r="A1024" s="24">
        <v>3187170197</v>
      </c>
      <c r="B1024" s="25" t="s">
        <v>1405</v>
      </c>
      <c r="C1024" s="14" t="s">
        <v>1454</v>
      </c>
      <c r="D1024" s="14"/>
      <c r="E1024" s="14"/>
      <c r="F1024" s="14" t="s">
        <v>1824</v>
      </c>
      <c r="G1024" s="135">
        <v>0</v>
      </c>
      <c r="H1024" s="135">
        <v>0</v>
      </c>
      <c r="I1024" s="135">
        <v>0.15</v>
      </c>
      <c r="J1024" s="135">
        <v>0.52</v>
      </c>
      <c r="K1024" s="135">
        <v>1.5</v>
      </c>
      <c r="L1024" s="146">
        <v>0</v>
      </c>
      <c r="M1024" s="27">
        <v>0</v>
      </c>
      <c r="N1024" s="27">
        <v>0</v>
      </c>
      <c r="O1024" s="28">
        <v>0</v>
      </c>
      <c r="P1024" s="27">
        <v>1.4999999999999999E-2</v>
      </c>
      <c r="Q1024" s="27">
        <v>0.04</v>
      </c>
      <c r="R1024" s="148">
        <v>0.06</v>
      </c>
      <c r="S1024" s="27">
        <v>0</v>
      </c>
      <c r="T1024" s="27">
        <v>0</v>
      </c>
      <c r="U1024" s="28">
        <v>0</v>
      </c>
      <c r="V1024" s="27">
        <v>1.4999999999999999E-2</v>
      </c>
      <c r="W1024" s="27">
        <v>0.04</v>
      </c>
      <c r="X1024" s="148">
        <v>0.04</v>
      </c>
      <c r="Y1024" s="221">
        <v>962.66</v>
      </c>
      <c r="Z1024" s="222">
        <f t="shared" si="516"/>
        <v>0</v>
      </c>
      <c r="AA1024" s="222">
        <f t="shared" si="517"/>
        <v>0</v>
      </c>
      <c r="AB1024" s="222">
        <f t="shared" si="518"/>
        <v>144.399</v>
      </c>
      <c r="AC1024" s="222">
        <f t="shared" si="519"/>
        <v>500.58319999999998</v>
      </c>
      <c r="AD1024" s="222">
        <f t="shared" si="520"/>
        <v>1443.99</v>
      </c>
      <c r="AE1024" s="222">
        <f t="shared" si="521"/>
        <v>0</v>
      </c>
      <c r="AF1024" s="222">
        <f t="shared" si="498"/>
        <v>0</v>
      </c>
      <c r="AG1024" s="222">
        <f t="shared" si="499"/>
        <v>0</v>
      </c>
      <c r="AH1024" s="222">
        <f t="shared" si="500"/>
        <v>0</v>
      </c>
      <c r="AI1024" s="222">
        <f t="shared" si="501"/>
        <v>14.4399</v>
      </c>
      <c r="AJ1024" s="222">
        <f t="shared" si="502"/>
        <v>38.506399999999999</v>
      </c>
      <c r="AK1024" s="222">
        <f t="shared" si="503"/>
        <v>57.759599999999999</v>
      </c>
      <c r="AL1024" s="5">
        <f>Y1024*S1024</f>
        <v>0</v>
      </c>
      <c r="AM1024" s="5">
        <f>Y1024*T1024</f>
        <v>0</v>
      </c>
      <c r="AN1024" s="5">
        <f>Y1024*U1024</f>
        <v>0</v>
      </c>
      <c r="AO1024" s="5">
        <f>Y1024*V1024</f>
        <v>14.4399</v>
      </c>
      <c r="AP1024" s="5">
        <f>Y1024*W1024</f>
        <v>38.506399999999999</v>
      </c>
      <c r="AQ1024" s="221">
        <f>Y1024*X1024</f>
        <v>38.506399999999999</v>
      </c>
      <c r="AR1024" s="86"/>
    </row>
    <row r="1025" spans="1:44" s="22" customFormat="1" ht="24.75" customHeight="1" x14ac:dyDescent="0.25">
      <c r="A1025" s="24" t="s">
        <v>45</v>
      </c>
      <c r="B1025" s="25" t="s">
        <v>1405</v>
      </c>
      <c r="C1025" s="14" t="s">
        <v>46</v>
      </c>
      <c r="D1025" s="14"/>
      <c r="E1025" s="14"/>
      <c r="F1025" s="140"/>
      <c r="G1025" s="203"/>
      <c r="H1025" s="203"/>
      <c r="I1025" s="144"/>
      <c r="J1025" s="203"/>
      <c r="K1025" s="203"/>
      <c r="L1025" s="142"/>
      <c r="M1025" s="203"/>
      <c r="N1025" s="203"/>
      <c r="O1025" s="144"/>
      <c r="P1025" s="203"/>
      <c r="Q1025" s="203"/>
      <c r="R1025" s="214"/>
      <c r="S1025" s="203"/>
      <c r="T1025" s="203"/>
      <c r="U1025" s="144"/>
      <c r="V1025" s="203"/>
      <c r="W1025" s="203"/>
      <c r="X1025" s="214"/>
      <c r="Y1025" s="242"/>
      <c r="Z1025" s="226">
        <f t="shared" si="516"/>
        <v>0</v>
      </c>
      <c r="AA1025" s="226"/>
      <c r="AB1025" s="226"/>
      <c r="AC1025" s="226"/>
      <c r="AD1025" s="226"/>
      <c r="AE1025" s="226"/>
      <c r="AF1025" s="226"/>
      <c r="AG1025" s="226"/>
      <c r="AH1025" s="226"/>
      <c r="AI1025" s="226"/>
      <c r="AJ1025" s="226"/>
      <c r="AK1025" s="226"/>
      <c r="AL1025" s="188"/>
      <c r="AM1025" s="188"/>
      <c r="AN1025" s="188"/>
      <c r="AO1025" s="188"/>
      <c r="AP1025" s="188"/>
      <c r="AQ1025" s="242"/>
      <c r="AR1025" s="125"/>
    </row>
    <row r="1026" spans="1:44" s="22" customFormat="1" ht="24.75" customHeight="1" x14ac:dyDescent="0.25">
      <c r="A1026" s="24">
        <v>3187171305</v>
      </c>
      <c r="B1026" s="25" t="s">
        <v>1405</v>
      </c>
      <c r="C1026" s="35" t="s">
        <v>47</v>
      </c>
      <c r="D1026" s="14"/>
      <c r="E1026" s="14"/>
      <c r="F1026" s="205" t="s">
        <v>1824</v>
      </c>
      <c r="G1026" s="269">
        <v>0</v>
      </c>
      <c r="H1026" s="269">
        <v>0</v>
      </c>
      <c r="I1026" s="269">
        <v>0.05</v>
      </c>
      <c r="J1026" s="269">
        <v>0.22</v>
      </c>
      <c r="K1026" s="269">
        <v>0.75</v>
      </c>
      <c r="L1026" s="110">
        <v>0</v>
      </c>
      <c r="M1026" s="204">
        <v>0</v>
      </c>
      <c r="N1026" s="204">
        <v>0</v>
      </c>
      <c r="O1026" s="212">
        <v>0</v>
      </c>
      <c r="P1026" s="204">
        <v>0.22</v>
      </c>
      <c r="Q1026" s="204">
        <v>0.7</v>
      </c>
      <c r="R1026" s="213">
        <v>0.75</v>
      </c>
      <c r="S1026" s="204">
        <v>0</v>
      </c>
      <c r="T1026" s="204">
        <v>0</v>
      </c>
      <c r="U1026" s="212">
        <v>0</v>
      </c>
      <c r="V1026" s="204">
        <v>8.0000000000000002E-3</v>
      </c>
      <c r="W1026" s="204">
        <v>0.05</v>
      </c>
      <c r="X1026" s="213">
        <v>0.05</v>
      </c>
      <c r="Y1026" s="225">
        <f>31.55*39.3</f>
        <v>1239.915</v>
      </c>
      <c r="Z1026" s="225">
        <f t="shared" si="516"/>
        <v>0</v>
      </c>
      <c r="AA1026" s="225">
        <f t="shared" si="517"/>
        <v>0</v>
      </c>
      <c r="AB1026" s="225">
        <f t="shared" si="518"/>
        <v>61.995750000000001</v>
      </c>
      <c r="AC1026" s="225">
        <f t="shared" si="519"/>
        <v>272.78129999999999</v>
      </c>
      <c r="AD1026" s="225">
        <f t="shared" si="520"/>
        <v>929.93624999999997</v>
      </c>
      <c r="AE1026" s="225">
        <f t="shared" si="521"/>
        <v>0</v>
      </c>
      <c r="AF1026" s="225">
        <f t="shared" si="498"/>
        <v>0</v>
      </c>
      <c r="AG1026" s="225">
        <f t="shared" si="499"/>
        <v>0</v>
      </c>
      <c r="AH1026" s="225">
        <f t="shared" si="500"/>
        <v>0</v>
      </c>
      <c r="AI1026" s="225">
        <f t="shared" si="501"/>
        <v>272.78129999999999</v>
      </c>
      <c r="AJ1026" s="225">
        <f t="shared" si="502"/>
        <v>867.94049999999993</v>
      </c>
      <c r="AK1026" s="225">
        <f t="shared" si="503"/>
        <v>929.93624999999997</v>
      </c>
      <c r="AL1026" s="178">
        <f>Y1026*S1026</f>
        <v>0</v>
      </c>
      <c r="AM1026" s="178">
        <f>Y1026*T1026</f>
        <v>0</v>
      </c>
      <c r="AN1026" s="178">
        <f>Y1026*U1026</f>
        <v>0</v>
      </c>
      <c r="AO1026" s="178">
        <f>Y1026*V1026</f>
        <v>9.919319999999999</v>
      </c>
      <c r="AP1026" s="178">
        <f>Y1026*W1026</f>
        <v>61.995750000000001</v>
      </c>
      <c r="AQ1026" s="220">
        <f>Y1026*X1026</f>
        <v>61.995750000000001</v>
      </c>
      <c r="AR1026" s="134"/>
    </row>
    <row r="1027" spans="1:44" s="22" customFormat="1" ht="24.75" customHeight="1" x14ac:dyDescent="0.25">
      <c r="A1027" s="24">
        <v>3187172546</v>
      </c>
      <c r="B1027" s="25" t="s">
        <v>1372</v>
      </c>
      <c r="C1027" s="14" t="s">
        <v>1455</v>
      </c>
      <c r="D1027" s="14"/>
      <c r="E1027" s="14"/>
      <c r="F1027" s="205" t="s">
        <v>1824</v>
      </c>
      <c r="G1027" s="135">
        <v>0</v>
      </c>
      <c r="H1027" s="135">
        <v>0</v>
      </c>
      <c r="I1027" s="135">
        <v>0</v>
      </c>
      <c r="J1027" s="135">
        <v>0</v>
      </c>
      <c r="K1027" s="135">
        <v>0.4</v>
      </c>
      <c r="L1027" s="146">
        <v>0</v>
      </c>
      <c r="M1027" s="204">
        <v>0</v>
      </c>
      <c r="N1027" s="204">
        <v>0</v>
      </c>
      <c r="O1027" s="212">
        <v>0</v>
      </c>
      <c r="P1027" s="204">
        <v>0</v>
      </c>
      <c r="Q1027" s="204">
        <v>0.3</v>
      </c>
      <c r="R1027" s="213">
        <v>0.4</v>
      </c>
      <c r="S1027" s="204">
        <v>0</v>
      </c>
      <c r="T1027" s="204">
        <v>0</v>
      </c>
      <c r="U1027" s="212">
        <v>0</v>
      </c>
      <c r="V1027" s="204">
        <v>0</v>
      </c>
      <c r="W1027" s="204">
        <v>0.04</v>
      </c>
      <c r="X1027" s="213">
        <v>0.04</v>
      </c>
      <c r="Y1027" s="225">
        <f>31.55*39.3</f>
        <v>1239.915</v>
      </c>
      <c r="Z1027" s="222">
        <f t="shared" si="516"/>
        <v>0</v>
      </c>
      <c r="AA1027" s="222">
        <f t="shared" si="517"/>
        <v>0</v>
      </c>
      <c r="AB1027" s="222">
        <f t="shared" si="518"/>
        <v>0</v>
      </c>
      <c r="AC1027" s="222">
        <f t="shared" si="519"/>
        <v>0</v>
      </c>
      <c r="AD1027" s="222">
        <f t="shared" si="520"/>
        <v>495.96600000000001</v>
      </c>
      <c r="AE1027" s="222">
        <f t="shared" si="521"/>
        <v>0</v>
      </c>
      <c r="AF1027" s="222">
        <f t="shared" si="498"/>
        <v>0</v>
      </c>
      <c r="AG1027" s="222">
        <f t="shared" si="499"/>
        <v>0</v>
      </c>
      <c r="AH1027" s="222">
        <f t="shared" si="500"/>
        <v>0</v>
      </c>
      <c r="AI1027" s="222">
        <f t="shared" si="501"/>
        <v>0</v>
      </c>
      <c r="AJ1027" s="222">
        <f t="shared" si="502"/>
        <v>371.97449999999998</v>
      </c>
      <c r="AK1027" s="222">
        <f t="shared" si="503"/>
        <v>495.96600000000001</v>
      </c>
      <c r="AL1027" s="178">
        <f t="shared" ref="AL1027:AL1033" si="528">Y1027*S1027</f>
        <v>0</v>
      </c>
      <c r="AM1027" s="178">
        <f t="shared" ref="AM1027:AM1033" si="529">Y1027*T1027</f>
        <v>0</v>
      </c>
      <c r="AN1027" s="178">
        <f t="shared" ref="AN1027:AN1033" si="530">Y1027*U1027</f>
        <v>0</v>
      </c>
      <c r="AO1027" s="178">
        <f t="shared" ref="AO1027:AO1033" si="531">Y1027*V1027</f>
        <v>0</v>
      </c>
      <c r="AP1027" s="178">
        <f t="shared" ref="AP1027:AP1033" si="532">Y1027*W1027</f>
        <v>49.596600000000002</v>
      </c>
      <c r="AQ1027" s="220">
        <f t="shared" ref="AQ1027:AQ1033" si="533">Y1027*X1027</f>
        <v>49.596600000000002</v>
      </c>
      <c r="AR1027" s="86"/>
    </row>
    <row r="1028" spans="1:44" s="34" customFormat="1" ht="24.75" customHeight="1" x14ac:dyDescent="0.25">
      <c r="A1028" s="24">
        <v>3187172024</v>
      </c>
      <c r="B1028" s="32" t="s">
        <v>1457</v>
      </c>
      <c r="C1028" s="35" t="s">
        <v>48</v>
      </c>
      <c r="D1028" s="14"/>
      <c r="E1028" s="14"/>
      <c r="F1028" s="205" t="s">
        <v>1824</v>
      </c>
      <c r="G1028" s="135">
        <v>0</v>
      </c>
      <c r="H1028" s="135">
        <v>0</v>
      </c>
      <c r="I1028" s="267">
        <v>6.0000000000000001E-3</v>
      </c>
      <c r="J1028" s="135">
        <v>1.4999999999999999E-2</v>
      </c>
      <c r="K1028" s="135">
        <v>7.0000000000000007E-2</v>
      </c>
      <c r="L1028" s="146">
        <v>0</v>
      </c>
      <c r="M1028" s="204">
        <v>0</v>
      </c>
      <c r="N1028" s="204">
        <v>0</v>
      </c>
      <c r="O1028" s="212">
        <v>0</v>
      </c>
      <c r="P1028" s="204">
        <v>1.4999999999999999E-2</v>
      </c>
      <c r="Q1028" s="204">
        <v>0.03</v>
      </c>
      <c r="R1028" s="213">
        <v>7.0000000000000007E-2</v>
      </c>
      <c r="S1028" s="204">
        <v>0</v>
      </c>
      <c r="T1028" s="204">
        <v>0</v>
      </c>
      <c r="U1028" s="212">
        <v>0</v>
      </c>
      <c r="V1028" s="212">
        <v>0.01</v>
      </c>
      <c r="W1028" s="204">
        <v>0.02</v>
      </c>
      <c r="X1028" s="213">
        <v>0.02</v>
      </c>
      <c r="Y1028" s="225">
        <v>41029.93</v>
      </c>
      <c r="Z1028" s="222">
        <f t="shared" si="516"/>
        <v>0</v>
      </c>
      <c r="AA1028" s="222">
        <f t="shared" si="517"/>
        <v>0</v>
      </c>
      <c r="AB1028" s="222">
        <f t="shared" si="518"/>
        <v>246.17958000000002</v>
      </c>
      <c r="AC1028" s="222">
        <f t="shared" si="519"/>
        <v>615.44894999999997</v>
      </c>
      <c r="AD1028" s="222">
        <f t="shared" si="520"/>
        <v>2872.0951000000005</v>
      </c>
      <c r="AE1028" s="222">
        <f t="shared" si="521"/>
        <v>0</v>
      </c>
      <c r="AF1028" s="222">
        <f t="shared" ref="AF1028:AF1085" si="534">Y1028*M1028</f>
        <v>0</v>
      </c>
      <c r="AG1028" s="222">
        <f t="shared" ref="AG1028:AG1085" si="535">Y1028*N1028</f>
        <v>0</v>
      </c>
      <c r="AH1028" s="222">
        <f t="shared" ref="AH1028:AH1085" si="536">Y1028*O1028</f>
        <v>0</v>
      </c>
      <c r="AI1028" s="222">
        <f t="shared" ref="AI1028:AI1085" si="537">Y1028*P1028</f>
        <v>615.44894999999997</v>
      </c>
      <c r="AJ1028" s="222">
        <f t="shared" ref="AJ1028:AJ1085" si="538">Y1028*Q1028</f>
        <v>1230.8978999999999</v>
      </c>
      <c r="AK1028" s="222">
        <f t="shared" ref="AK1028:AK1085" si="539">Y1028*R1028</f>
        <v>2872.0951000000005</v>
      </c>
      <c r="AL1028" s="178">
        <f t="shared" si="528"/>
        <v>0</v>
      </c>
      <c r="AM1028" s="178">
        <f t="shared" si="529"/>
        <v>0</v>
      </c>
      <c r="AN1028" s="178">
        <f t="shared" si="530"/>
        <v>0</v>
      </c>
      <c r="AO1028" s="178">
        <f t="shared" si="531"/>
        <v>410.29930000000002</v>
      </c>
      <c r="AP1028" s="178">
        <f t="shared" si="532"/>
        <v>820.59860000000003</v>
      </c>
      <c r="AQ1028" s="220">
        <f t="shared" si="533"/>
        <v>820.59860000000003</v>
      </c>
      <c r="AR1028" s="169"/>
    </row>
    <row r="1029" spans="1:44" s="34" customFormat="1" ht="24.75" customHeight="1" x14ac:dyDescent="0.25">
      <c r="A1029" s="24">
        <v>3187170445</v>
      </c>
      <c r="B1029" s="32" t="s">
        <v>1458</v>
      </c>
      <c r="C1029" s="33" t="s">
        <v>49</v>
      </c>
      <c r="D1029" s="14"/>
      <c r="E1029" s="14" t="s">
        <v>1459</v>
      </c>
      <c r="F1029" s="14" t="s">
        <v>1824</v>
      </c>
      <c r="G1029" s="135">
        <v>0</v>
      </c>
      <c r="H1029" s="135">
        <v>0</v>
      </c>
      <c r="I1029" s="135">
        <v>0</v>
      </c>
      <c r="J1029" s="135">
        <v>0</v>
      </c>
      <c r="K1029" s="135">
        <v>0.03</v>
      </c>
      <c r="L1029" s="146">
        <v>0</v>
      </c>
      <c r="M1029" s="27">
        <v>0</v>
      </c>
      <c r="N1029" s="27">
        <v>0</v>
      </c>
      <c r="O1029" s="27">
        <v>0</v>
      </c>
      <c r="P1029" s="27">
        <v>0</v>
      </c>
      <c r="Q1029" s="27">
        <v>0.02</v>
      </c>
      <c r="R1029" s="148">
        <v>0.03</v>
      </c>
      <c r="S1029" s="27">
        <v>0</v>
      </c>
      <c r="T1029" s="27">
        <v>0</v>
      </c>
      <c r="U1029" s="27">
        <v>0</v>
      </c>
      <c r="V1029" s="27">
        <v>0</v>
      </c>
      <c r="W1029" s="27">
        <v>0.01</v>
      </c>
      <c r="X1029" s="148">
        <v>0.01</v>
      </c>
      <c r="Y1029" s="222">
        <v>1673</v>
      </c>
      <c r="Z1029" s="222">
        <f t="shared" si="516"/>
        <v>0</v>
      </c>
      <c r="AA1029" s="222">
        <f t="shared" si="517"/>
        <v>0</v>
      </c>
      <c r="AB1029" s="222">
        <f t="shared" si="518"/>
        <v>0</v>
      </c>
      <c r="AC1029" s="222">
        <f t="shared" si="519"/>
        <v>0</v>
      </c>
      <c r="AD1029" s="222">
        <f t="shared" si="520"/>
        <v>50.19</v>
      </c>
      <c r="AE1029" s="222">
        <f t="shared" si="521"/>
        <v>0</v>
      </c>
      <c r="AF1029" s="222">
        <f t="shared" si="534"/>
        <v>0</v>
      </c>
      <c r="AG1029" s="222">
        <f t="shared" si="535"/>
        <v>0</v>
      </c>
      <c r="AH1029" s="222">
        <f t="shared" si="536"/>
        <v>0</v>
      </c>
      <c r="AI1029" s="222">
        <f t="shared" si="537"/>
        <v>0</v>
      </c>
      <c r="AJ1029" s="222">
        <f t="shared" si="538"/>
        <v>33.46</v>
      </c>
      <c r="AK1029" s="222">
        <f t="shared" si="539"/>
        <v>50.19</v>
      </c>
      <c r="AL1029" s="5">
        <f t="shared" si="528"/>
        <v>0</v>
      </c>
      <c r="AM1029" s="5">
        <f t="shared" si="529"/>
        <v>0</v>
      </c>
      <c r="AN1029" s="5">
        <f t="shared" si="530"/>
        <v>0</v>
      </c>
      <c r="AO1029" s="5">
        <f t="shared" si="531"/>
        <v>0</v>
      </c>
      <c r="AP1029" s="5">
        <f t="shared" si="532"/>
        <v>16.73</v>
      </c>
      <c r="AQ1029" s="221">
        <f t="shared" si="533"/>
        <v>16.73</v>
      </c>
      <c r="AR1029" s="169"/>
    </row>
    <row r="1030" spans="1:44" s="22" customFormat="1" ht="24.75" customHeight="1" x14ac:dyDescent="0.25">
      <c r="A1030" s="24">
        <v>3187170449</v>
      </c>
      <c r="B1030" s="32" t="s">
        <v>1458</v>
      </c>
      <c r="C1030" s="14" t="s">
        <v>1456</v>
      </c>
      <c r="D1030" s="14"/>
      <c r="E1030" s="14"/>
      <c r="F1030" s="14" t="s">
        <v>1824</v>
      </c>
      <c r="G1030" s="135">
        <v>0</v>
      </c>
      <c r="H1030" s="135">
        <v>0</v>
      </c>
      <c r="I1030" s="135">
        <v>0</v>
      </c>
      <c r="J1030" s="135">
        <v>0</v>
      </c>
      <c r="K1030" s="135">
        <v>0.75</v>
      </c>
      <c r="L1030" s="146">
        <v>0</v>
      </c>
      <c r="M1030" s="27">
        <v>0</v>
      </c>
      <c r="N1030" s="27">
        <v>0</v>
      </c>
      <c r="O1030" s="28">
        <v>0</v>
      </c>
      <c r="P1030" s="27">
        <v>0</v>
      </c>
      <c r="Q1030" s="27">
        <v>0.7</v>
      </c>
      <c r="R1030" s="148">
        <v>0.75</v>
      </c>
      <c r="S1030" s="27">
        <v>0</v>
      </c>
      <c r="T1030" s="27">
        <v>0</v>
      </c>
      <c r="U1030" s="28">
        <v>0</v>
      </c>
      <c r="V1030" s="27">
        <v>0</v>
      </c>
      <c r="W1030" s="28">
        <v>0.04</v>
      </c>
      <c r="X1030" s="28">
        <v>0.04</v>
      </c>
      <c r="Y1030" s="222">
        <v>3049.32</v>
      </c>
      <c r="Z1030" s="222">
        <f t="shared" si="516"/>
        <v>0</v>
      </c>
      <c r="AA1030" s="222">
        <f t="shared" si="517"/>
        <v>0</v>
      </c>
      <c r="AB1030" s="222">
        <f t="shared" si="518"/>
        <v>0</v>
      </c>
      <c r="AC1030" s="222">
        <f t="shared" si="519"/>
        <v>0</v>
      </c>
      <c r="AD1030" s="222">
        <f t="shared" si="520"/>
        <v>2286.9900000000002</v>
      </c>
      <c r="AE1030" s="222">
        <f t="shared" si="521"/>
        <v>0</v>
      </c>
      <c r="AF1030" s="222">
        <f t="shared" si="534"/>
        <v>0</v>
      </c>
      <c r="AG1030" s="222">
        <f t="shared" si="535"/>
        <v>0</v>
      </c>
      <c r="AH1030" s="222">
        <f t="shared" si="536"/>
        <v>0</v>
      </c>
      <c r="AI1030" s="222">
        <f t="shared" si="537"/>
        <v>0</v>
      </c>
      <c r="AJ1030" s="222">
        <f t="shared" si="538"/>
        <v>2134.5239999999999</v>
      </c>
      <c r="AK1030" s="222">
        <f t="shared" si="539"/>
        <v>2286.9900000000002</v>
      </c>
      <c r="AL1030" s="5">
        <f t="shared" si="528"/>
        <v>0</v>
      </c>
      <c r="AM1030" s="5">
        <f t="shared" si="529"/>
        <v>0</v>
      </c>
      <c r="AN1030" s="5">
        <f t="shared" si="530"/>
        <v>0</v>
      </c>
      <c r="AO1030" s="5">
        <f t="shared" si="531"/>
        <v>0</v>
      </c>
      <c r="AP1030" s="5">
        <f t="shared" si="532"/>
        <v>121.97280000000001</v>
      </c>
      <c r="AQ1030" s="221">
        <f t="shared" si="533"/>
        <v>121.97280000000001</v>
      </c>
      <c r="AR1030" s="86"/>
    </row>
    <row r="1031" spans="1:44" s="22" customFormat="1" ht="24.75" customHeight="1" x14ac:dyDescent="0.25">
      <c r="A1031" s="24">
        <v>3187170443</v>
      </c>
      <c r="B1031" s="32" t="s">
        <v>1460</v>
      </c>
      <c r="C1031" s="33" t="s">
        <v>1461</v>
      </c>
      <c r="D1031" s="14"/>
      <c r="E1031" s="14"/>
      <c r="F1031" s="14" t="s">
        <v>1824</v>
      </c>
      <c r="G1031" s="135">
        <v>0</v>
      </c>
      <c r="H1031" s="135">
        <v>0</v>
      </c>
      <c r="I1031" s="135">
        <v>0</v>
      </c>
      <c r="J1031" s="135">
        <v>0</v>
      </c>
      <c r="K1031" s="135">
        <v>0.15</v>
      </c>
      <c r="L1031" s="146">
        <v>0</v>
      </c>
      <c r="M1031" s="27">
        <v>0</v>
      </c>
      <c r="N1031" s="27">
        <v>0</v>
      </c>
      <c r="O1031" s="27">
        <v>0</v>
      </c>
      <c r="P1031" s="27">
        <v>0</v>
      </c>
      <c r="Q1031" s="27">
        <v>0.1</v>
      </c>
      <c r="R1031" s="148">
        <v>0.15</v>
      </c>
      <c r="S1031" s="27">
        <v>0</v>
      </c>
      <c r="T1031" s="27">
        <v>0</v>
      </c>
      <c r="U1031" s="27">
        <v>0</v>
      </c>
      <c r="V1031" s="27">
        <v>0</v>
      </c>
      <c r="W1031" s="28">
        <v>0.04</v>
      </c>
      <c r="X1031" s="28">
        <v>0.04</v>
      </c>
      <c r="Y1031" s="222">
        <v>1103.03</v>
      </c>
      <c r="Z1031" s="222">
        <f t="shared" si="516"/>
        <v>0</v>
      </c>
      <c r="AA1031" s="222">
        <f t="shared" si="517"/>
        <v>0</v>
      </c>
      <c r="AB1031" s="222">
        <f t="shared" si="518"/>
        <v>0</v>
      </c>
      <c r="AC1031" s="222">
        <f t="shared" si="519"/>
        <v>0</v>
      </c>
      <c r="AD1031" s="222">
        <f t="shared" si="520"/>
        <v>165.4545</v>
      </c>
      <c r="AE1031" s="222">
        <f t="shared" si="521"/>
        <v>0</v>
      </c>
      <c r="AF1031" s="222">
        <f t="shared" si="534"/>
        <v>0</v>
      </c>
      <c r="AG1031" s="222">
        <f t="shared" si="535"/>
        <v>0</v>
      </c>
      <c r="AH1031" s="222">
        <f t="shared" si="536"/>
        <v>0</v>
      </c>
      <c r="AI1031" s="222">
        <f t="shared" si="537"/>
        <v>0</v>
      </c>
      <c r="AJ1031" s="222">
        <f t="shared" si="538"/>
        <v>110.303</v>
      </c>
      <c r="AK1031" s="222">
        <f t="shared" si="539"/>
        <v>165.4545</v>
      </c>
      <c r="AL1031" s="5">
        <f t="shared" si="528"/>
        <v>0</v>
      </c>
      <c r="AM1031" s="5">
        <f t="shared" si="529"/>
        <v>0</v>
      </c>
      <c r="AN1031" s="5">
        <f t="shared" si="530"/>
        <v>0</v>
      </c>
      <c r="AO1031" s="5">
        <f t="shared" si="531"/>
        <v>0</v>
      </c>
      <c r="AP1031" s="5">
        <f t="shared" si="532"/>
        <v>44.121200000000002</v>
      </c>
      <c r="AQ1031" s="221">
        <f t="shared" si="533"/>
        <v>44.121200000000002</v>
      </c>
      <c r="AR1031" s="86"/>
    </row>
    <row r="1032" spans="1:44" s="34" customFormat="1" ht="24.75" customHeight="1" x14ac:dyDescent="0.25">
      <c r="A1032" s="24">
        <v>3187170444</v>
      </c>
      <c r="B1032" s="32" t="s">
        <v>1460</v>
      </c>
      <c r="C1032" s="33" t="s">
        <v>50</v>
      </c>
      <c r="D1032" s="14"/>
      <c r="E1032" s="14"/>
      <c r="F1032" s="14" t="s">
        <v>1824</v>
      </c>
      <c r="G1032" s="135">
        <v>0</v>
      </c>
      <c r="H1032" s="135">
        <v>0</v>
      </c>
      <c r="I1032" s="135">
        <v>0</v>
      </c>
      <c r="J1032" s="135">
        <v>0</v>
      </c>
      <c r="K1032" s="135">
        <v>0.08</v>
      </c>
      <c r="L1032" s="146">
        <v>0</v>
      </c>
      <c r="M1032" s="27">
        <v>0</v>
      </c>
      <c r="N1032" s="27">
        <v>0</v>
      </c>
      <c r="O1032" s="27">
        <v>0</v>
      </c>
      <c r="P1032" s="27">
        <v>0</v>
      </c>
      <c r="Q1032" s="28">
        <v>0.04</v>
      </c>
      <c r="R1032" s="158">
        <v>0.08</v>
      </c>
      <c r="S1032" s="27">
        <v>0</v>
      </c>
      <c r="T1032" s="27">
        <v>0</v>
      </c>
      <c r="U1032" s="27">
        <v>0</v>
      </c>
      <c r="V1032" s="27">
        <v>0</v>
      </c>
      <c r="W1032" s="28">
        <v>0.04</v>
      </c>
      <c r="X1032" s="28">
        <v>0.04</v>
      </c>
      <c r="Y1032" s="222">
        <v>1103.03</v>
      </c>
      <c r="Z1032" s="222">
        <f t="shared" si="516"/>
        <v>0</v>
      </c>
      <c r="AA1032" s="222">
        <f t="shared" si="517"/>
        <v>0</v>
      </c>
      <c r="AB1032" s="222">
        <f t="shared" si="518"/>
        <v>0</v>
      </c>
      <c r="AC1032" s="222">
        <f t="shared" si="519"/>
        <v>0</v>
      </c>
      <c r="AD1032" s="222">
        <f t="shared" si="520"/>
        <v>88.242400000000004</v>
      </c>
      <c r="AE1032" s="222">
        <f t="shared" si="521"/>
        <v>0</v>
      </c>
      <c r="AF1032" s="222">
        <f t="shared" si="534"/>
        <v>0</v>
      </c>
      <c r="AG1032" s="222">
        <f t="shared" si="535"/>
        <v>0</v>
      </c>
      <c r="AH1032" s="222">
        <f t="shared" si="536"/>
        <v>0</v>
      </c>
      <c r="AI1032" s="222">
        <f t="shared" si="537"/>
        <v>0</v>
      </c>
      <c r="AJ1032" s="222">
        <f t="shared" si="538"/>
        <v>44.121200000000002</v>
      </c>
      <c r="AK1032" s="222">
        <f t="shared" si="539"/>
        <v>88.242400000000004</v>
      </c>
      <c r="AL1032" s="5">
        <f t="shared" si="528"/>
        <v>0</v>
      </c>
      <c r="AM1032" s="5">
        <f t="shared" si="529"/>
        <v>0</v>
      </c>
      <c r="AN1032" s="5">
        <f t="shared" si="530"/>
        <v>0</v>
      </c>
      <c r="AO1032" s="5">
        <f t="shared" si="531"/>
        <v>0</v>
      </c>
      <c r="AP1032" s="5">
        <f t="shared" si="532"/>
        <v>44.121200000000002</v>
      </c>
      <c r="AQ1032" s="221">
        <f t="shared" si="533"/>
        <v>44.121200000000002</v>
      </c>
      <c r="AR1032" s="169"/>
    </row>
    <row r="1033" spans="1:44" s="34" customFormat="1" ht="24.75" customHeight="1" x14ac:dyDescent="0.25">
      <c r="A1033" s="24">
        <v>3187170448</v>
      </c>
      <c r="B1033" s="32" t="s">
        <v>1466</v>
      </c>
      <c r="C1033" s="33" t="s">
        <v>51</v>
      </c>
      <c r="D1033" s="14"/>
      <c r="E1033" s="14"/>
      <c r="F1033" s="14" t="s">
        <v>1824</v>
      </c>
      <c r="G1033" s="135">
        <v>0</v>
      </c>
      <c r="H1033" s="135">
        <v>0</v>
      </c>
      <c r="I1033" s="267">
        <v>4.0000000000000001E-3</v>
      </c>
      <c r="J1033" s="135">
        <v>0.01</v>
      </c>
      <c r="K1033" s="135">
        <v>0.05</v>
      </c>
      <c r="L1033" s="146">
        <v>0</v>
      </c>
      <c r="M1033" s="27">
        <v>0</v>
      </c>
      <c r="N1033" s="27">
        <v>0</v>
      </c>
      <c r="O1033" s="27">
        <v>0</v>
      </c>
      <c r="P1033" s="28">
        <v>0.01</v>
      </c>
      <c r="Q1033" s="28">
        <v>0.03</v>
      </c>
      <c r="R1033" s="158">
        <v>0.05</v>
      </c>
      <c r="S1033" s="27">
        <v>0</v>
      </c>
      <c r="T1033" s="27">
        <v>0</v>
      </c>
      <c r="U1033" s="27">
        <v>0</v>
      </c>
      <c r="V1033" s="28">
        <v>0</v>
      </c>
      <c r="W1033" s="28">
        <v>0.01</v>
      </c>
      <c r="X1033" s="158">
        <v>0.01</v>
      </c>
      <c r="Y1033" s="222">
        <v>11141.57</v>
      </c>
      <c r="Z1033" s="222">
        <f t="shared" si="516"/>
        <v>0</v>
      </c>
      <c r="AA1033" s="222">
        <f t="shared" si="517"/>
        <v>0</v>
      </c>
      <c r="AB1033" s="222">
        <f t="shared" si="518"/>
        <v>44.566279999999999</v>
      </c>
      <c r="AC1033" s="222">
        <f t="shared" si="519"/>
        <v>111.4157</v>
      </c>
      <c r="AD1033" s="222">
        <f t="shared" si="520"/>
        <v>557.07849999999996</v>
      </c>
      <c r="AE1033" s="222">
        <f t="shared" si="521"/>
        <v>0</v>
      </c>
      <c r="AF1033" s="222">
        <f t="shared" si="534"/>
        <v>0</v>
      </c>
      <c r="AG1033" s="222">
        <f t="shared" si="535"/>
        <v>0</v>
      </c>
      <c r="AH1033" s="222">
        <f t="shared" si="536"/>
        <v>0</v>
      </c>
      <c r="AI1033" s="222">
        <f t="shared" si="537"/>
        <v>111.4157</v>
      </c>
      <c r="AJ1033" s="222">
        <f t="shared" si="538"/>
        <v>334.24709999999999</v>
      </c>
      <c r="AK1033" s="222">
        <f t="shared" si="539"/>
        <v>557.07849999999996</v>
      </c>
      <c r="AL1033" s="5">
        <f t="shared" si="528"/>
        <v>0</v>
      </c>
      <c r="AM1033" s="5">
        <f t="shared" si="529"/>
        <v>0</v>
      </c>
      <c r="AN1033" s="5">
        <f t="shared" si="530"/>
        <v>0</v>
      </c>
      <c r="AO1033" s="5">
        <f t="shared" si="531"/>
        <v>0</v>
      </c>
      <c r="AP1033" s="5">
        <f t="shared" si="532"/>
        <v>111.4157</v>
      </c>
      <c r="AQ1033" s="221">
        <f t="shared" si="533"/>
        <v>111.4157</v>
      </c>
      <c r="AR1033" s="169"/>
    </row>
    <row r="1034" spans="1:44" s="30" customFormat="1" ht="24.75" customHeight="1" x14ac:dyDescent="0.25">
      <c r="A1034" s="24"/>
      <c r="B1034" s="29" t="s">
        <v>1462</v>
      </c>
      <c r="C1034" s="29"/>
      <c r="D1034" s="29"/>
      <c r="E1034" s="29"/>
      <c r="F1034" s="29"/>
      <c r="G1034" s="29"/>
      <c r="H1034" s="29"/>
      <c r="I1034" s="29"/>
      <c r="J1034" s="29"/>
      <c r="K1034" s="29"/>
      <c r="L1034" s="146"/>
      <c r="M1034" s="29"/>
      <c r="N1034" s="29"/>
      <c r="O1034" s="29"/>
      <c r="P1034" s="29"/>
      <c r="Q1034" s="29"/>
      <c r="R1034" s="105"/>
      <c r="S1034" s="29"/>
      <c r="T1034" s="29"/>
      <c r="U1034" s="29"/>
      <c r="V1034" s="29"/>
      <c r="W1034" s="29"/>
      <c r="X1034" s="105"/>
      <c r="Y1034" s="234"/>
      <c r="Z1034" s="222"/>
      <c r="AA1034" s="222"/>
      <c r="AB1034" s="222"/>
      <c r="AC1034" s="222"/>
      <c r="AD1034" s="222"/>
      <c r="AE1034" s="222"/>
      <c r="AF1034" s="222"/>
      <c r="AG1034" s="222"/>
      <c r="AH1034" s="222"/>
      <c r="AI1034" s="222"/>
      <c r="AJ1034" s="222"/>
      <c r="AK1034" s="222"/>
      <c r="AL1034" s="5"/>
      <c r="AM1034" s="5"/>
      <c r="AN1034" s="5"/>
      <c r="AO1034" s="5"/>
      <c r="AP1034" s="5"/>
      <c r="AQ1034" s="221"/>
      <c r="AR1034" s="168"/>
    </row>
    <row r="1035" spans="1:44" s="22" customFormat="1" ht="24.75" customHeight="1" x14ac:dyDescent="0.25">
      <c r="A1035" s="24">
        <v>3187170450</v>
      </c>
      <c r="B1035" s="25" t="s">
        <v>1393</v>
      </c>
      <c r="C1035" s="14" t="s">
        <v>1463</v>
      </c>
      <c r="D1035" s="14"/>
      <c r="E1035" s="14" t="s">
        <v>1369</v>
      </c>
      <c r="F1035" s="14" t="s">
        <v>1824</v>
      </c>
      <c r="G1035" s="135">
        <v>0</v>
      </c>
      <c r="H1035" s="135">
        <v>0</v>
      </c>
      <c r="I1035" s="267">
        <v>8.9999999999999993E-3</v>
      </c>
      <c r="J1035" s="135">
        <v>0.04</v>
      </c>
      <c r="K1035" s="135">
        <v>0.15</v>
      </c>
      <c r="L1035" s="146">
        <v>0</v>
      </c>
      <c r="M1035" s="27">
        <v>0</v>
      </c>
      <c r="N1035" s="27">
        <v>0</v>
      </c>
      <c r="O1035" s="28">
        <v>0</v>
      </c>
      <c r="P1035" s="27">
        <v>0.04</v>
      </c>
      <c r="Q1035" s="27">
        <v>0.08</v>
      </c>
      <c r="R1035" s="148">
        <v>0.1</v>
      </c>
      <c r="S1035" s="27">
        <v>0</v>
      </c>
      <c r="T1035" s="27">
        <v>0</v>
      </c>
      <c r="U1035" s="28">
        <v>0</v>
      </c>
      <c r="V1035" s="27">
        <v>0.04</v>
      </c>
      <c r="W1035" s="27">
        <v>0.05</v>
      </c>
      <c r="X1035" s="148">
        <v>0.05</v>
      </c>
      <c r="Y1035" s="221">
        <v>1701.8</v>
      </c>
      <c r="Z1035" s="222">
        <f t="shared" si="516"/>
        <v>0</v>
      </c>
      <c r="AA1035" s="222">
        <f t="shared" si="517"/>
        <v>0</v>
      </c>
      <c r="AB1035" s="222">
        <f t="shared" si="518"/>
        <v>15.316199999999998</v>
      </c>
      <c r="AC1035" s="222">
        <f t="shared" si="519"/>
        <v>68.072000000000003</v>
      </c>
      <c r="AD1035" s="222">
        <f t="shared" si="520"/>
        <v>255.26999999999998</v>
      </c>
      <c r="AE1035" s="222">
        <f t="shared" si="521"/>
        <v>0</v>
      </c>
      <c r="AF1035" s="222">
        <f t="shared" si="534"/>
        <v>0</v>
      </c>
      <c r="AG1035" s="222">
        <f t="shared" si="535"/>
        <v>0</v>
      </c>
      <c r="AH1035" s="222">
        <f t="shared" si="536"/>
        <v>0</v>
      </c>
      <c r="AI1035" s="222">
        <f t="shared" si="537"/>
        <v>68.072000000000003</v>
      </c>
      <c r="AJ1035" s="222">
        <f t="shared" si="538"/>
        <v>136.14400000000001</v>
      </c>
      <c r="AK1035" s="222">
        <f t="shared" si="539"/>
        <v>170.18</v>
      </c>
      <c r="AL1035" s="5">
        <f>Y1035*S1035</f>
        <v>0</v>
      </c>
      <c r="AM1035" s="5">
        <f>Y1035*T1035</f>
        <v>0</v>
      </c>
      <c r="AN1035" s="5">
        <f>Y1035*U1035</f>
        <v>0</v>
      </c>
      <c r="AO1035" s="5">
        <f>Y1035*V1035</f>
        <v>68.072000000000003</v>
      </c>
      <c r="AP1035" s="5">
        <f>Y1035*W1035</f>
        <v>85.09</v>
      </c>
      <c r="AQ1035" s="221">
        <f>Y1035*X1035</f>
        <v>85.09</v>
      </c>
      <c r="AR1035" s="86"/>
    </row>
    <row r="1036" spans="1:44" s="34" customFormat="1" ht="24.75" customHeight="1" x14ac:dyDescent="0.25">
      <c r="A1036" s="24">
        <v>3187170241</v>
      </c>
      <c r="B1036" s="32" t="s">
        <v>1464</v>
      </c>
      <c r="C1036" s="33" t="s">
        <v>52</v>
      </c>
      <c r="D1036" s="14"/>
      <c r="E1036" s="14"/>
      <c r="F1036" s="14" t="s">
        <v>1824</v>
      </c>
      <c r="G1036" s="135">
        <v>0</v>
      </c>
      <c r="H1036" s="135">
        <v>0</v>
      </c>
      <c r="I1036" s="135">
        <v>0.05</v>
      </c>
      <c r="J1036" s="135">
        <v>0.1</v>
      </c>
      <c r="K1036" s="135">
        <v>0.32</v>
      </c>
      <c r="L1036" s="146">
        <v>0</v>
      </c>
      <c r="M1036" s="27">
        <v>0</v>
      </c>
      <c r="N1036" s="27">
        <v>0</v>
      </c>
      <c r="O1036" s="28">
        <v>0</v>
      </c>
      <c r="P1036" s="27">
        <v>0.1</v>
      </c>
      <c r="Q1036" s="27">
        <v>0.3</v>
      </c>
      <c r="R1036" s="148">
        <v>0.4</v>
      </c>
      <c r="S1036" s="27">
        <v>0</v>
      </c>
      <c r="T1036" s="27">
        <v>0</v>
      </c>
      <c r="U1036" s="28">
        <v>0</v>
      </c>
      <c r="V1036" s="27">
        <v>0.05</v>
      </c>
      <c r="W1036" s="27">
        <v>0.06</v>
      </c>
      <c r="X1036" s="148">
        <v>0.06</v>
      </c>
      <c r="Y1036" s="222">
        <v>2644.48</v>
      </c>
      <c r="Z1036" s="222">
        <f t="shared" si="516"/>
        <v>0</v>
      </c>
      <c r="AA1036" s="222">
        <f t="shared" si="517"/>
        <v>0</v>
      </c>
      <c r="AB1036" s="222">
        <f t="shared" si="518"/>
        <v>132.22400000000002</v>
      </c>
      <c r="AC1036" s="222">
        <f t="shared" si="519"/>
        <v>264.44800000000004</v>
      </c>
      <c r="AD1036" s="222">
        <f t="shared" si="520"/>
        <v>846.23360000000002</v>
      </c>
      <c r="AE1036" s="222">
        <f t="shared" si="521"/>
        <v>0</v>
      </c>
      <c r="AF1036" s="222">
        <f t="shared" si="534"/>
        <v>0</v>
      </c>
      <c r="AG1036" s="222">
        <f t="shared" si="535"/>
        <v>0</v>
      </c>
      <c r="AH1036" s="222">
        <f t="shared" si="536"/>
        <v>0</v>
      </c>
      <c r="AI1036" s="222">
        <f t="shared" si="537"/>
        <v>264.44800000000004</v>
      </c>
      <c r="AJ1036" s="222">
        <f t="shared" si="538"/>
        <v>793.34399999999994</v>
      </c>
      <c r="AK1036" s="222">
        <f t="shared" si="539"/>
        <v>1057.7920000000001</v>
      </c>
      <c r="AL1036" s="5">
        <f>Y1036*S1036</f>
        <v>0</v>
      </c>
      <c r="AM1036" s="5">
        <f>Y1036*T1036</f>
        <v>0</v>
      </c>
      <c r="AN1036" s="5">
        <f>Y1036*U1036</f>
        <v>0</v>
      </c>
      <c r="AO1036" s="5">
        <f>Y1036*V1036</f>
        <v>132.22400000000002</v>
      </c>
      <c r="AP1036" s="5">
        <f>Y1036*W1036</f>
        <v>158.6688</v>
      </c>
      <c r="AQ1036" s="221">
        <f>Y1036*X1036</f>
        <v>158.6688</v>
      </c>
      <c r="AR1036" s="86" t="s">
        <v>1384</v>
      </c>
    </row>
    <row r="1037" spans="1:44" s="34" customFormat="1" ht="24.75" customHeight="1" x14ac:dyDescent="0.25">
      <c r="A1037" s="24"/>
      <c r="B1037" s="268" t="s">
        <v>500</v>
      </c>
      <c r="C1037" s="267" t="s">
        <v>501</v>
      </c>
      <c r="D1037" s="14"/>
      <c r="E1037" s="14"/>
      <c r="F1037" s="14" t="s">
        <v>1824</v>
      </c>
      <c r="G1037" s="135">
        <v>0</v>
      </c>
      <c r="H1037" s="135">
        <v>0</v>
      </c>
      <c r="I1037" s="267">
        <v>8.9999999999999993E-3</v>
      </c>
      <c r="J1037" s="135">
        <v>0.04</v>
      </c>
      <c r="K1037" s="135">
        <v>0.15</v>
      </c>
      <c r="L1037" s="146">
        <v>0</v>
      </c>
      <c r="M1037" s="146">
        <v>0</v>
      </c>
      <c r="N1037" s="146">
        <v>0</v>
      </c>
      <c r="O1037" s="146">
        <v>0</v>
      </c>
      <c r="P1037" s="146">
        <v>0</v>
      </c>
      <c r="Q1037" s="146">
        <v>0</v>
      </c>
      <c r="R1037" s="146">
        <v>0</v>
      </c>
      <c r="S1037" s="146">
        <v>0</v>
      </c>
      <c r="T1037" s="146">
        <v>0</v>
      </c>
      <c r="U1037" s="146">
        <v>0</v>
      </c>
      <c r="V1037" s="146">
        <v>0</v>
      </c>
      <c r="W1037" s="146">
        <v>0</v>
      </c>
      <c r="X1037" s="146">
        <v>0</v>
      </c>
      <c r="Y1037" s="222">
        <v>53.12</v>
      </c>
      <c r="Z1037" s="222">
        <f t="shared" si="516"/>
        <v>0</v>
      </c>
      <c r="AA1037" s="222">
        <f t="shared" si="517"/>
        <v>0</v>
      </c>
      <c r="AB1037" s="222">
        <f t="shared" si="518"/>
        <v>0.47807999999999995</v>
      </c>
      <c r="AC1037" s="222">
        <f t="shared" si="519"/>
        <v>2.1248</v>
      </c>
      <c r="AD1037" s="222">
        <f t="shared" si="520"/>
        <v>7.9679999999999991</v>
      </c>
      <c r="AE1037" s="222">
        <f t="shared" si="521"/>
        <v>0</v>
      </c>
      <c r="AF1037" s="222">
        <f t="shared" si="534"/>
        <v>0</v>
      </c>
      <c r="AG1037" s="222">
        <f t="shared" si="535"/>
        <v>0</v>
      </c>
      <c r="AH1037" s="222">
        <f t="shared" si="536"/>
        <v>0</v>
      </c>
      <c r="AI1037" s="222">
        <f t="shared" si="537"/>
        <v>0</v>
      </c>
      <c r="AJ1037" s="222">
        <f t="shared" si="538"/>
        <v>0</v>
      </c>
      <c r="AK1037" s="222">
        <f t="shared" si="539"/>
        <v>0</v>
      </c>
      <c r="AL1037" s="5">
        <f>Y1037*S1037</f>
        <v>0</v>
      </c>
      <c r="AM1037" s="5">
        <f>Y1037*T1037</f>
        <v>0</v>
      </c>
      <c r="AN1037" s="5">
        <f>Y1037*U1037</f>
        <v>0</v>
      </c>
      <c r="AO1037" s="5">
        <f>Y1037*V1037</f>
        <v>0</v>
      </c>
      <c r="AP1037" s="5">
        <f>Y1037*W1037</f>
        <v>0</v>
      </c>
      <c r="AQ1037" s="221">
        <f>Y1037*X1037</f>
        <v>0</v>
      </c>
      <c r="AR1037" s="86"/>
    </row>
    <row r="1038" spans="1:44" s="30" customFormat="1" ht="24.75" customHeight="1" x14ac:dyDescent="0.25">
      <c r="A1038" s="24"/>
      <c r="B1038" s="623" t="s">
        <v>1465</v>
      </c>
      <c r="C1038" s="625"/>
      <c r="D1038" s="29"/>
      <c r="E1038" s="29"/>
      <c r="F1038" s="29"/>
      <c r="G1038" s="29"/>
      <c r="H1038" s="29"/>
      <c r="I1038" s="29"/>
      <c r="J1038" s="29"/>
      <c r="K1038" s="29"/>
      <c r="L1038" s="146"/>
      <c r="M1038" s="29"/>
      <c r="N1038" s="29"/>
      <c r="O1038" s="29"/>
      <c r="P1038" s="29"/>
      <c r="Q1038" s="29"/>
      <c r="R1038" s="105"/>
      <c r="S1038" s="29"/>
      <c r="T1038" s="29"/>
      <c r="U1038" s="29"/>
      <c r="V1038" s="29"/>
      <c r="W1038" s="29"/>
      <c r="X1038" s="105"/>
      <c r="Y1038" s="234"/>
      <c r="Z1038" s="222"/>
      <c r="AA1038" s="222"/>
      <c r="AB1038" s="222"/>
      <c r="AC1038" s="222"/>
      <c r="AD1038" s="222"/>
      <c r="AE1038" s="222"/>
      <c r="AF1038" s="222"/>
      <c r="AG1038" s="222"/>
      <c r="AH1038" s="222"/>
      <c r="AI1038" s="222"/>
      <c r="AJ1038" s="222"/>
      <c r="AK1038" s="222"/>
      <c r="AL1038" s="5"/>
      <c r="AM1038" s="5"/>
      <c r="AN1038" s="5"/>
      <c r="AO1038" s="5"/>
      <c r="AP1038" s="5"/>
      <c r="AQ1038" s="221"/>
      <c r="AR1038" s="168"/>
    </row>
    <row r="1039" spans="1:44" s="30" customFormat="1" ht="24.75" customHeight="1" x14ac:dyDescent="0.25">
      <c r="A1039" s="24" t="s">
        <v>53</v>
      </c>
      <c r="B1039" s="32" t="s">
        <v>54</v>
      </c>
      <c r="C1039" s="209" t="s">
        <v>55</v>
      </c>
      <c r="D1039" s="29"/>
      <c r="E1039" s="29"/>
      <c r="F1039" s="14" t="s">
        <v>1824</v>
      </c>
      <c r="G1039" s="135">
        <v>0</v>
      </c>
      <c r="H1039" s="135">
        <v>0</v>
      </c>
      <c r="I1039" s="267">
        <v>1E-3</v>
      </c>
      <c r="J1039" s="135">
        <v>6.4999999999999997E-3</v>
      </c>
      <c r="K1039" s="135">
        <v>0.03</v>
      </c>
      <c r="L1039" s="146">
        <v>0</v>
      </c>
      <c r="M1039" s="27">
        <v>0</v>
      </c>
      <c r="N1039" s="27">
        <v>0</v>
      </c>
      <c r="O1039" s="28">
        <v>2E-3</v>
      </c>
      <c r="P1039" s="28">
        <v>8.0000000000000002E-3</v>
      </c>
      <c r="Q1039" s="28">
        <v>0.28000000000000003</v>
      </c>
      <c r="R1039" s="158">
        <v>0.3</v>
      </c>
      <c r="S1039" s="27">
        <v>0</v>
      </c>
      <c r="T1039" s="27">
        <v>0</v>
      </c>
      <c r="U1039" s="27">
        <v>0</v>
      </c>
      <c r="V1039" s="28">
        <v>4.0000000000000001E-3</v>
      </c>
      <c r="W1039" s="28">
        <v>0.05</v>
      </c>
      <c r="X1039" s="158">
        <v>0.05</v>
      </c>
      <c r="Y1039" s="222">
        <v>10803.76</v>
      </c>
      <c r="Z1039" s="222">
        <f t="shared" si="516"/>
        <v>0</v>
      </c>
      <c r="AA1039" s="222">
        <f t="shared" si="517"/>
        <v>0</v>
      </c>
      <c r="AB1039" s="222">
        <f t="shared" si="518"/>
        <v>10.80376</v>
      </c>
      <c r="AC1039" s="222">
        <f t="shared" si="519"/>
        <v>70.224440000000001</v>
      </c>
      <c r="AD1039" s="222">
        <f t="shared" si="520"/>
        <v>324.11279999999999</v>
      </c>
      <c r="AE1039" s="222">
        <f t="shared" si="521"/>
        <v>0</v>
      </c>
      <c r="AF1039" s="222">
        <f t="shared" si="534"/>
        <v>0</v>
      </c>
      <c r="AG1039" s="222">
        <f t="shared" si="535"/>
        <v>0</v>
      </c>
      <c r="AH1039" s="222">
        <f t="shared" si="536"/>
        <v>21.607520000000001</v>
      </c>
      <c r="AI1039" s="222">
        <f t="shared" si="537"/>
        <v>86.430080000000004</v>
      </c>
      <c r="AJ1039" s="222">
        <f t="shared" si="538"/>
        <v>3025.0528000000004</v>
      </c>
      <c r="AK1039" s="222">
        <f t="shared" si="539"/>
        <v>3241.1280000000002</v>
      </c>
      <c r="AL1039" s="5">
        <f>Y1039*S1039</f>
        <v>0</v>
      </c>
      <c r="AM1039" s="5">
        <f>Y1039*T1039</f>
        <v>0</v>
      </c>
      <c r="AN1039" s="5">
        <f>Y1039*U1039</f>
        <v>0</v>
      </c>
      <c r="AO1039" s="5">
        <f>Y1039*V1039</f>
        <v>43.215040000000002</v>
      </c>
      <c r="AP1039" s="5">
        <f>Y1039*W1039</f>
        <v>540.18799999999999</v>
      </c>
      <c r="AQ1039" s="221">
        <f>Y1039*X1039</f>
        <v>540.18799999999999</v>
      </c>
      <c r="AR1039" s="168"/>
    </row>
    <row r="1040" spans="1:44" s="90" customFormat="1" ht="24.75" customHeight="1" x14ac:dyDescent="0.25">
      <c r="A1040" s="24">
        <v>3187170370</v>
      </c>
      <c r="B1040" s="32" t="s">
        <v>1466</v>
      </c>
      <c r="C1040" s="33" t="s">
        <v>57</v>
      </c>
      <c r="D1040" s="50"/>
      <c r="E1040" s="89"/>
      <c r="F1040" s="14" t="s">
        <v>1824</v>
      </c>
      <c r="G1040" s="135">
        <v>0</v>
      </c>
      <c r="H1040" s="135">
        <v>0</v>
      </c>
      <c r="I1040" s="267">
        <v>1E-3</v>
      </c>
      <c r="J1040" s="135">
        <v>6.0000000000000001E-3</v>
      </c>
      <c r="K1040" s="135">
        <v>0.02</v>
      </c>
      <c r="L1040" s="146">
        <v>0</v>
      </c>
      <c r="M1040" s="27">
        <v>0</v>
      </c>
      <c r="N1040" s="27">
        <v>0</v>
      </c>
      <c r="O1040" s="28">
        <v>0</v>
      </c>
      <c r="P1040" s="28">
        <v>6.0000000000000001E-3</v>
      </c>
      <c r="Q1040" s="28">
        <v>0.09</v>
      </c>
      <c r="R1040" s="158">
        <v>0.1</v>
      </c>
      <c r="S1040" s="27">
        <v>0</v>
      </c>
      <c r="T1040" s="27">
        <v>0</v>
      </c>
      <c r="U1040" s="28">
        <v>0</v>
      </c>
      <c r="V1040" s="28">
        <v>6.0000000000000001E-3</v>
      </c>
      <c r="W1040" s="28">
        <v>0.03</v>
      </c>
      <c r="X1040" s="158">
        <v>0.04</v>
      </c>
      <c r="Y1040" s="222">
        <v>138.75</v>
      </c>
      <c r="Z1040" s="222">
        <f t="shared" si="516"/>
        <v>0</v>
      </c>
      <c r="AA1040" s="222">
        <f t="shared" si="517"/>
        <v>0</v>
      </c>
      <c r="AB1040" s="222">
        <f t="shared" si="518"/>
        <v>0.13875000000000001</v>
      </c>
      <c r="AC1040" s="222">
        <f t="shared" si="519"/>
        <v>0.83250000000000002</v>
      </c>
      <c r="AD1040" s="222">
        <f t="shared" si="520"/>
        <v>2.7749999999999999</v>
      </c>
      <c r="AE1040" s="222">
        <f t="shared" si="521"/>
        <v>0</v>
      </c>
      <c r="AF1040" s="222">
        <f t="shared" si="534"/>
        <v>0</v>
      </c>
      <c r="AG1040" s="222">
        <f t="shared" si="535"/>
        <v>0</v>
      </c>
      <c r="AH1040" s="222">
        <f t="shared" si="536"/>
        <v>0</v>
      </c>
      <c r="AI1040" s="222">
        <f t="shared" si="537"/>
        <v>0.83250000000000002</v>
      </c>
      <c r="AJ1040" s="222">
        <f t="shared" si="538"/>
        <v>12.487499999999999</v>
      </c>
      <c r="AK1040" s="222">
        <f t="shared" si="539"/>
        <v>13.875</v>
      </c>
      <c r="AL1040" s="5">
        <f>Y1040*S1040</f>
        <v>0</v>
      </c>
      <c r="AM1040" s="5">
        <f>Y1040*T1040</f>
        <v>0</v>
      </c>
      <c r="AN1040" s="5">
        <f>Y1040*U1040</f>
        <v>0</v>
      </c>
      <c r="AO1040" s="5">
        <f>Y1040*V1040</f>
        <v>0.83250000000000002</v>
      </c>
      <c r="AP1040" s="5">
        <f>Y1040*W1040</f>
        <v>4.1624999999999996</v>
      </c>
      <c r="AQ1040" s="221">
        <f>Y1040*X1040</f>
        <v>5.55</v>
      </c>
      <c r="AR1040" s="175"/>
    </row>
    <row r="1041" spans="1:44" s="90" customFormat="1" ht="24.75" customHeight="1" x14ac:dyDescent="0.25">
      <c r="A1041" s="24">
        <v>3187170425</v>
      </c>
      <c r="B1041" s="32" t="s">
        <v>1467</v>
      </c>
      <c r="C1041" s="33" t="s">
        <v>1468</v>
      </c>
      <c r="D1041" s="50"/>
      <c r="E1041" s="53" t="s">
        <v>56</v>
      </c>
      <c r="F1041" s="14" t="s">
        <v>1824</v>
      </c>
      <c r="G1041" s="135">
        <v>0</v>
      </c>
      <c r="H1041" s="135">
        <v>0</v>
      </c>
      <c r="I1041" s="267">
        <v>4.0000000000000001E-3</v>
      </c>
      <c r="J1041" s="135">
        <v>0.01</v>
      </c>
      <c r="K1041" s="135">
        <v>0.05</v>
      </c>
      <c r="L1041" s="146">
        <v>0</v>
      </c>
      <c r="M1041" s="27">
        <v>0</v>
      </c>
      <c r="N1041" s="27">
        <v>0</v>
      </c>
      <c r="O1041" s="28">
        <v>0</v>
      </c>
      <c r="P1041" s="28">
        <v>0.01</v>
      </c>
      <c r="Q1041" s="28">
        <v>0.05</v>
      </c>
      <c r="R1041" s="158">
        <v>0.1</v>
      </c>
      <c r="S1041" s="27">
        <v>0</v>
      </c>
      <c r="T1041" s="27">
        <v>0</v>
      </c>
      <c r="U1041" s="28">
        <v>0</v>
      </c>
      <c r="V1041" s="28">
        <v>0.01</v>
      </c>
      <c r="W1041" s="28">
        <v>0.05</v>
      </c>
      <c r="X1041" s="158">
        <v>0.05</v>
      </c>
      <c r="Y1041" s="222">
        <v>3500</v>
      </c>
      <c r="Z1041" s="222">
        <f t="shared" si="516"/>
        <v>0</v>
      </c>
      <c r="AA1041" s="222">
        <f t="shared" si="517"/>
        <v>0</v>
      </c>
      <c r="AB1041" s="222">
        <f t="shared" si="518"/>
        <v>14</v>
      </c>
      <c r="AC1041" s="222">
        <f t="shared" si="519"/>
        <v>35</v>
      </c>
      <c r="AD1041" s="222">
        <f t="shared" si="520"/>
        <v>175</v>
      </c>
      <c r="AE1041" s="222">
        <f t="shared" si="521"/>
        <v>0</v>
      </c>
      <c r="AF1041" s="222">
        <f t="shared" si="534"/>
        <v>0</v>
      </c>
      <c r="AG1041" s="222">
        <f t="shared" si="535"/>
        <v>0</v>
      </c>
      <c r="AH1041" s="222">
        <f t="shared" si="536"/>
        <v>0</v>
      </c>
      <c r="AI1041" s="222">
        <f t="shared" si="537"/>
        <v>35</v>
      </c>
      <c r="AJ1041" s="222">
        <f t="shared" si="538"/>
        <v>175</v>
      </c>
      <c r="AK1041" s="222">
        <f t="shared" si="539"/>
        <v>350</v>
      </c>
      <c r="AL1041" s="5">
        <f>Y1041*S1041</f>
        <v>0</v>
      </c>
      <c r="AM1041" s="5">
        <f>Y1041*T1041</f>
        <v>0</v>
      </c>
      <c r="AN1041" s="5">
        <f>Y1041*U1041</f>
        <v>0</v>
      </c>
      <c r="AO1041" s="5">
        <f>Y1041*V1041</f>
        <v>35</v>
      </c>
      <c r="AP1041" s="5">
        <f>Y1041*W1041</f>
        <v>175</v>
      </c>
      <c r="AQ1041" s="221">
        <f>Y1041*X1041</f>
        <v>175</v>
      </c>
      <c r="AR1041" s="175"/>
    </row>
    <row r="1042" spans="1:44" s="90" customFormat="1" ht="24.75" customHeight="1" x14ac:dyDescent="0.25">
      <c r="A1042" s="24" t="s">
        <v>58</v>
      </c>
      <c r="B1042" s="32" t="s">
        <v>60</v>
      </c>
      <c r="C1042" s="33" t="s">
        <v>59</v>
      </c>
      <c r="D1042" s="50"/>
      <c r="E1042" s="89"/>
      <c r="F1042" s="205" t="s">
        <v>1824</v>
      </c>
      <c r="G1042" s="135">
        <v>0</v>
      </c>
      <c r="H1042" s="135">
        <v>0</v>
      </c>
      <c r="I1042" s="135">
        <v>0</v>
      </c>
      <c r="J1042" s="135">
        <v>3.0000000000000001E-3</v>
      </c>
      <c r="K1042" s="135">
        <v>0.01</v>
      </c>
      <c r="L1042" s="146">
        <v>0</v>
      </c>
      <c r="M1042" s="204">
        <v>0</v>
      </c>
      <c r="N1042" s="204">
        <v>0</v>
      </c>
      <c r="O1042" s="204">
        <v>0</v>
      </c>
      <c r="P1042" s="212">
        <v>3.0000000000000001E-3</v>
      </c>
      <c r="Q1042" s="212">
        <v>0.01</v>
      </c>
      <c r="R1042" s="215">
        <v>0.4</v>
      </c>
      <c r="S1042" s="204">
        <v>0</v>
      </c>
      <c r="T1042" s="204">
        <v>0</v>
      </c>
      <c r="U1042" s="204">
        <v>0</v>
      </c>
      <c r="V1042" s="212">
        <v>3.0000000000000001E-3</v>
      </c>
      <c r="W1042" s="212">
        <v>0.01</v>
      </c>
      <c r="X1042" s="215">
        <v>0.01</v>
      </c>
      <c r="Y1042" s="225">
        <v>624</v>
      </c>
      <c r="Z1042" s="222">
        <f t="shared" si="516"/>
        <v>0</v>
      </c>
      <c r="AA1042" s="222">
        <f t="shared" si="517"/>
        <v>0</v>
      </c>
      <c r="AB1042" s="222">
        <f t="shared" si="518"/>
        <v>0</v>
      </c>
      <c r="AC1042" s="222">
        <f t="shared" si="519"/>
        <v>1.8720000000000001</v>
      </c>
      <c r="AD1042" s="222">
        <f t="shared" si="520"/>
        <v>6.24</v>
      </c>
      <c r="AE1042" s="222">
        <f t="shared" si="521"/>
        <v>0</v>
      </c>
      <c r="AF1042" s="222">
        <f t="shared" si="534"/>
        <v>0</v>
      </c>
      <c r="AG1042" s="222">
        <f t="shared" si="535"/>
        <v>0</v>
      </c>
      <c r="AH1042" s="222">
        <f t="shared" si="536"/>
        <v>0</v>
      </c>
      <c r="AI1042" s="222">
        <f t="shared" si="537"/>
        <v>1.8720000000000001</v>
      </c>
      <c r="AJ1042" s="222">
        <f t="shared" si="538"/>
        <v>6.24</v>
      </c>
      <c r="AK1042" s="222">
        <f t="shared" si="539"/>
        <v>249.60000000000002</v>
      </c>
      <c r="AL1042" s="178">
        <f>Y1042*S1042</f>
        <v>0</v>
      </c>
      <c r="AM1042" s="178">
        <f>Y1042*T1042</f>
        <v>0</v>
      </c>
      <c r="AN1042" s="178">
        <f>Y1042*U1042</f>
        <v>0</v>
      </c>
      <c r="AO1042" s="178">
        <f>Y1042*V1042</f>
        <v>1.8720000000000001</v>
      </c>
      <c r="AP1042" s="178">
        <f>Y1042*W1042</f>
        <v>6.24</v>
      </c>
      <c r="AQ1042" s="220">
        <f>Y1042*X1042</f>
        <v>6.24</v>
      </c>
      <c r="AR1042" s="175"/>
    </row>
    <row r="1043" spans="1:44" s="90" customFormat="1" ht="24.75" customHeight="1" x14ac:dyDescent="0.25">
      <c r="A1043" s="24"/>
      <c r="B1043" s="268" t="s">
        <v>1436</v>
      </c>
      <c r="C1043" s="267" t="s">
        <v>502</v>
      </c>
      <c r="D1043" s="50"/>
      <c r="E1043" s="89"/>
      <c r="F1043" s="205" t="s">
        <v>1824</v>
      </c>
      <c r="G1043" s="135">
        <v>0</v>
      </c>
      <c r="H1043" s="135">
        <v>0</v>
      </c>
      <c r="I1043" s="135">
        <v>6.9999999999999999E-4</v>
      </c>
      <c r="J1043" s="135">
        <v>3.0000000000000001E-3</v>
      </c>
      <c r="K1043" s="135">
        <v>8.9999999999999993E-3</v>
      </c>
      <c r="L1043" s="146">
        <v>0</v>
      </c>
      <c r="M1043" s="146">
        <v>0</v>
      </c>
      <c r="N1043" s="146">
        <v>0</v>
      </c>
      <c r="O1043" s="146">
        <v>0</v>
      </c>
      <c r="P1043" s="146">
        <v>0</v>
      </c>
      <c r="Q1043" s="146">
        <v>0</v>
      </c>
      <c r="R1043" s="146">
        <v>0</v>
      </c>
      <c r="S1043" s="146">
        <v>0</v>
      </c>
      <c r="T1043" s="146">
        <v>0</v>
      </c>
      <c r="U1043" s="146">
        <v>0</v>
      </c>
      <c r="V1043" s="146">
        <v>0</v>
      </c>
      <c r="W1043" s="146">
        <v>0</v>
      </c>
      <c r="X1043" s="146">
        <v>0</v>
      </c>
      <c r="Y1043" s="222">
        <v>11141.57</v>
      </c>
      <c r="Z1043" s="222">
        <f t="shared" si="516"/>
        <v>0</v>
      </c>
      <c r="AA1043" s="222">
        <f t="shared" si="517"/>
        <v>0</v>
      </c>
      <c r="AB1043" s="222">
        <f t="shared" si="518"/>
        <v>7.799099</v>
      </c>
      <c r="AC1043" s="222">
        <f t="shared" si="519"/>
        <v>33.424709999999997</v>
      </c>
      <c r="AD1043" s="222">
        <f t="shared" si="520"/>
        <v>100.27412999999999</v>
      </c>
      <c r="AE1043" s="222">
        <f t="shared" si="521"/>
        <v>0</v>
      </c>
      <c r="AF1043" s="222">
        <f t="shared" si="534"/>
        <v>0</v>
      </c>
      <c r="AG1043" s="222">
        <f t="shared" si="535"/>
        <v>0</v>
      </c>
      <c r="AH1043" s="222">
        <f t="shared" si="536"/>
        <v>0</v>
      </c>
      <c r="AI1043" s="222">
        <f t="shared" si="537"/>
        <v>0</v>
      </c>
      <c r="AJ1043" s="222">
        <f t="shared" si="538"/>
        <v>0</v>
      </c>
      <c r="AK1043" s="222">
        <f t="shared" si="539"/>
        <v>0</v>
      </c>
      <c r="AL1043" s="178">
        <f>Y1043*S1043</f>
        <v>0</v>
      </c>
      <c r="AM1043" s="178">
        <f>Y1043*T1043</f>
        <v>0</v>
      </c>
      <c r="AN1043" s="178">
        <f>Y1043*U1043</f>
        <v>0</v>
      </c>
      <c r="AO1043" s="178">
        <f>Y1043*V1043</f>
        <v>0</v>
      </c>
      <c r="AP1043" s="178">
        <f>Y1043*W1043</f>
        <v>0</v>
      </c>
      <c r="AQ1043" s="220">
        <f>Y1043*X1043</f>
        <v>0</v>
      </c>
      <c r="AR1043" s="175"/>
    </row>
    <row r="1044" spans="1:44" s="30" customFormat="1" ht="24.75" customHeight="1" x14ac:dyDescent="0.25">
      <c r="A1044" s="24"/>
      <c r="B1044" s="623" t="s">
        <v>1469</v>
      </c>
      <c r="C1044" s="625"/>
      <c r="D1044" s="29"/>
      <c r="E1044" s="29"/>
      <c r="F1044" s="29"/>
      <c r="G1044" s="29"/>
      <c r="H1044" s="29"/>
      <c r="I1044" s="29"/>
      <c r="J1044" s="29"/>
      <c r="K1044" s="29"/>
      <c r="L1044" s="146"/>
      <c r="M1044" s="29"/>
      <c r="N1044" s="29"/>
      <c r="O1044" s="29"/>
      <c r="P1044" s="29"/>
      <c r="Q1044" s="29"/>
      <c r="R1044" s="105"/>
      <c r="S1044" s="29"/>
      <c r="T1044" s="29"/>
      <c r="U1044" s="29"/>
      <c r="V1044" s="29"/>
      <c r="W1044" s="29"/>
      <c r="X1044" s="105"/>
      <c r="Y1044" s="234"/>
      <c r="Z1044" s="222"/>
      <c r="AA1044" s="222"/>
      <c r="AB1044" s="222"/>
      <c r="AC1044" s="222"/>
      <c r="AD1044" s="222"/>
      <c r="AE1044" s="222"/>
      <c r="AF1044" s="222"/>
      <c r="AG1044" s="222"/>
      <c r="AH1044" s="222"/>
      <c r="AI1044" s="222"/>
      <c r="AJ1044" s="222"/>
      <c r="AK1044" s="222"/>
      <c r="AL1044" s="5"/>
      <c r="AM1044" s="5"/>
      <c r="AN1044" s="5"/>
      <c r="AO1044" s="5"/>
      <c r="AP1044" s="5"/>
      <c r="AQ1044" s="221"/>
      <c r="AR1044" s="168"/>
    </row>
    <row r="1045" spans="1:44" s="90" customFormat="1" ht="24.75" customHeight="1" x14ac:dyDescent="0.25">
      <c r="A1045" s="192" t="s">
        <v>2315</v>
      </c>
      <c r="B1045" s="98" t="s">
        <v>2316</v>
      </c>
      <c r="C1045" s="99" t="s">
        <v>2317</v>
      </c>
      <c r="D1045" s="193"/>
      <c r="E1045" s="99"/>
      <c r="F1045" s="97" t="s">
        <v>1824</v>
      </c>
      <c r="G1045" s="135">
        <v>0</v>
      </c>
      <c r="H1045" s="135">
        <v>0</v>
      </c>
      <c r="I1045" s="135">
        <v>0</v>
      </c>
      <c r="J1045" s="135">
        <v>0</v>
      </c>
      <c r="K1045" s="135">
        <v>0</v>
      </c>
      <c r="L1045" s="146">
        <v>0</v>
      </c>
      <c r="M1045" s="135">
        <v>0</v>
      </c>
      <c r="N1045" s="135">
        <v>0</v>
      </c>
      <c r="O1045" s="135">
        <v>1E-3</v>
      </c>
      <c r="P1045" s="135">
        <v>1.4999999999999999E-2</v>
      </c>
      <c r="Q1045" s="93">
        <v>0.04</v>
      </c>
      <c r="R1045" s="93">
        <v>0.04</v>
      </c>
      <c r="S1045" s="135">
        <v>0</v>
      </c>
      <c r="T1045" s="135">
        <v>0</v>
      </c>
      <c r="U1045" s="135">
        <v>0</v>
      </c>
      <c r="V1045" s="135">
        <v>1.4999999999999999E-2</v>
      </c>
      <c r="W1045" s="93">
        <v>0.02</v>
      </c>
      <c r="X1045" s="93">
        <v>0.02</v>
      </c>
      <c r="Y1045" s="244">
        <v>952.24</v>
      </c>
      <c r="Z1045" s="222">
        <f t="shared" si="516"/>
        <v>0</v>
      </c>
      <c r="AA1045" s="222">
        <f t="shared" si="517"/>
        <v>0</v>
      </c>
      <c r="AB1045" s="222">
        <f t="shared" si="518"/>
        <v>0</v>
      </c>
      <c r="AC1045" s="222">
        <f t="shared" si="519"/>
        <v>0</v>
      </c>
      <c r="AD1045" s="222">
        <f t="shared" si="520"/>
        <v>0</v>
      </c>
      <c r="AE1045" s="222">
        <f t="shared" si="521"/>
        <v>0</v>
      </c>
      <c r="AF1045" s="222">
        <f t="shared" si="534"/>
        <v>0</v>
      </c>
      <c r="AG1045" s="222">
        <f t="shared" si="535"/>
        <v>0</v>
      </c>
      <c r="AH1045" s="222">
        <f t="shared" si="536"/>
        <v>0.95223999999999998</v>
      </c>
      <c r="AI1045" s="222">
        <f t="shared" si="537"/>
        <v>14.2836</v>
      </c>
      <c r="AJ1045" s="222">
        <f t="shared" si="538"/>
        <v>38.089600000000004</v>
      </c>
      <c r="AK1045" s="222">
        <f t="shared" si="539"/>
        <v>38.089600000000004</v>
      </c>
      <c r="AL1045" s="5">
        <f>Y1045*S1045</f>
        <v>0</v>
      </c>
      <c r="AM1045" s="5">
        <f>Y1045*T1045</f>
        <v>0</v>
      </c>
      <c r="AN1045" s="5">
        <f>Y1045*U1045</f>
        <v>0</v>
      </c>
      <c r="AO1045" s="5">
        <f>Y1045*V1045</f>
        <v>14.2836</v>
      </c>
      <c r="AP1045" s="5">
        <f>Y1045*W1045</f>
        <v>19.044800000000002</v>
      </c>
      <c r="AQ1045" s="221">
        <f>Y1045*X1045</f>
        <v>19.044800000000002</v>
      </c>
      <c r="AR1045" s="175"/>
    </row>
    <row r="1046" spans="1:44" s="90" customFormat="1" ht="24.75" customHeight="1" x14ac:dyDescent="0.25">
      <c r="A1046" s="24">
        <v>3187170422</v>
      </c>
      <c r="B1046" s="32" t="s">
        <v>1470</v>
      </c>
      <c r="C1046" s="33" t="s">
        <v>61</v>
      </c>
      <c r="D1046" s="50"/>
      <c r="E1046" s="89"/>
      <c r="F1046" s="14" t="s">
        <v>1824</v>
      </c>
      <c r="G1046" s="135">
        <v>0</v>
      </c>
      <c r="H1046" s="135">
        <v>0</v>
      </c>
      <c r="I1046" s="135">
        <v>0</v>
      </c>
      <c r="J1046" s="135">
        <v>0</v>
      </c>
      <c r="K1046" s="135">
        <v>0.06</v>
      </c>
      <c r="L1046" s="146">
        <v>0</v>
      </c>
      <c r="M1046" s="27">
        <v>0</v>
      </c>
      <c r="N1046" s="27">
        <v>0</v>
      </c>
      <c r="O1046" s="27">
        <v>0</v>
      </c>
      <c r="P1046" s="27">
        <v>0</v>
      </c>
      <c r="Q1046" s="28">
        <v>0.03</v>
      </c>
      <c r="R1046" s="158">
        <v>0.06</v>
      </c>
      <c r="S1046" s="27">
        <v>0</v>
      </c>
      <c r="T1046" s="27">
        <v>0</v>
      </c>
      <c r="U1046" s="27">
        <v>0</v>
      </c>
      <c r="V1046" s="27">
        <v>0</v>
      </c>
      <c r="W1046" s="28">
        <v>8.9999999999999993E-3</v>
      </c>
      <c r="X1046" s="158">
        <v>0.01</v>
      </c>
      <c r="Y1046" s="222">
        <v>12679.43</v>
      </c>
      <c r="Z1046" s="222">
        <f t="shared" si="516"/>
        <v>0</v>
      </c>
      <c r="AA1046" s="222">
        <f t="shared" si="517"/>
        <v>0</v>
      </c>
      <c r="AB1046" s="222">
        <f t="shared" si="518"/>
        <v>0</v>
      </c>
      <c r="AC1046" s="222">
        <f t="shared" si="519"/>
        <v>0</v>
      </c>
      <c r="AD1046" s="222">
        <f t="shared" si="520"/>
        <v>760.76580000000001</v>
      </c>
      <c r="AE1046" s="222">
        <f t="shared" si="521"/>
        <v>0</v>
      </c>
      <c r="AF1046" s="222">
        <f t="shared" si="534"/>
        <v>0</v>
      </c>
      <c r="AG1046" s="222">
        <f t="shared" si="535"/>
        <v>0</v>
      </c>
      <c r="AH1046" s="222">
        <f t="shared" si="536"/>
        <v>0</v>
      </c>
      <c r="AI1046" s="222">
        <f t="shared" si="537"/>
        <v>0</v>
      </c>
      <c r="AJ1046" s="222">
        <f t="shared" si="538"/>
        <v>380.38290000000001</v>
      </c>
      <c r="AK1046" s="222">
        <f t="shared" si="539"/>
        <v>760.76580000000001</v>
      </c>
      <c r="AL1046" s="5">
        <f>Y1046*S1046</f>
        <v>0</v>
      </c>
      <c r="AM1046" s="5">
        <f>Y1046*T1046</f>
        <v>0</v>
      </c>
      <c r="AN1046" s="5">
        <f>Y1046*U1046</f>
        <v>0</v>
      </c>
      <c r="AO1046" s="5">
        <f>Y1046*V1046</f>
        <v>0</v>
      </c>
      <c r="AP1046" s="5">
        <f>Y1046*W1046</f>
        <v>114.11487</v>
      </c>
      <c r="AQ1046" s="221">
        <f>Y1046*X1046</f>
        <v>126.79430000000001</v>
      </c>
      <c r="AR1046" s="175"/>
    </row>
    <row r="1047" spans="1:44" s="90" customFormat="1" ht="24.75" customHeight="1" x14ac:dyDescent="0.25">
      <c r="A1047" s="24">
        <v>3187170423</v>
      </c>
      <c r="B1047" s="32" t="s">
        <v>1372</v>
      </c>
      <c r="C1047" s="33" t="s">
        <v>1471</v>
      </c>
      <c r="D1047" s="50"/>
      <c r="E1047" s="89"/>
      <c r="F1047" s="205" t="s">
        <v>1824</v>
      </c>
      <c r="G1047" s="135">
        <v>0</v>
      </c>
      <c r="H1047" s="135">
        <v>0</v>
      </c>
      <c r="I1047" s="135">
        <v>0</v>
      </c>
      <c r="J1047" s="135">
        <v>7.0000000000000007E-2</v>
      </c>
      <c r="K1047" s="135">
        <v>0.21</v>
      </c>
      <c r="L1047" s="146">
        <v>0</v>
      </c>
      <c r="M1047" s="204">
        <v>0</v>
      </c>
      <c r="N1047" s="204">
        <v>0</v>
      </c>
      <c r="O1047" s="204">
        <v>0</v>
      </c>
      <c r="P1047" s="212">
        <v>7.0000000000000007E-2</v>
      </c>
      <c r="Q1047" s="212">
        <v>0.18</v>
      </c>
      <c r="R1047" s="215">
        <v>0.2</v>
      </c>
      <c r="S1047" s="204">
        <v>0</v>
      </c>
      <c r="T1047" s="204">
        <v>0</v>
      </c>
      <c r="U1047" s="204">
        <v>0</v>
      </c>
      <c r="V1047" s="212">
        <v>0.02</v>
      </c>
      <c r="W1047" s="212">
        <v>0.05</v>
      </c>
      <c r="X1047" s="215">
        <v>0.05</v>
      </c>
      <c r="Y1047" s="225">
        <v>266.8</v>
      </c>
      <c r="Z1047" s="222">
        <f t="shared" si="516"/>
        <v>0</v>
      </c>
      <c r="AA1047" s="222">
        <f t="shared" si="517"/>
        <v>0</v>
      </c>
      <c r="AB1047" s="222">
        <f t="shared" si="518"/>
        <v>0</v>
      </c>
      <c r="AC1047" s="222">
        <f t="shared" si="519"/>
        <v>18.676000000000002</v>
      </c>
      <c r="AD1047" s="222">
        <f t="shared" si="520"/>
        <v>56.027999999999999</v>
      </c>
      <c r="AE1047" s="222">
        <f t="shared" si="521"/>
        <v>0</v>
      </c>
      <c r="AF1047" s="222">
        <f t="shared" si="534"/>
        <v>0</v>
      </c>
      <c r="AG1047" s="222">
        <f t="shared" si="535"/>
        <v>0</v>
      </c>
      <c r="AH1047" s="222">
        <f t="shared" si="536"/>
        <v>0</v>
      </c>
      <c r="AI1047" s="222">
        <f t="shared" si="537"/>
        <v>18.676000000000002</v>
      </c>
      <c r="AJ1047" s="222">
        <f t="shared" si="538"/>
        <v>48.024000000000001</v>
      </c>
      <c r="AK1047" s="222">
        <f t="shared" si="539"/>
        <v>53.360000000000007</v>
      </c>
      <c r="AL1047" s="178">
        <f>Y1047*S1047</f>
        <v>0</v>
      </c>
      <c r="AM1047" s="178">
        <f>Y1047*T1047</f>
        <v>0</v>
      </c>
      <c r="AN1047" s="178">
        <f>Y1047*U1047</f>
        <v>0</v>
      </c>
      <c r="AO1047" s="178">
        <f>Y1047*V1047</f>
        <v>5.3360000000000003</v>
      </c>
      <c r="AP1047" s="178">
        <f>Y1047*W1047</f>
        <v>13.340000000000002</v>
      </c>
      <c r="AQ1047" s="220">
        <f>Y1047*X1047</f>
        <v>13.340000000000002</v>
      </c>
      <c r="AR1047" s="175"/>
    </row>
    <row r="1048" spans="1:44" s="90" customFormat="1" ht="24.75" customHeight="1" x14ac:dyDescent="0.25">
      <c r="A1048" s="24" t="s">
        <v>64</v>
      </c>
      <c r="B1048" s="32" t="s">
        <v>62</v>
      </c>
      <c r="C1048" s="33" t="s">
        <v>63</v>
      </c>
      <c r="D1048" s="50"/>
      <c r="E1048" s="89"/>
      <c r="F1048" s="205" t="s">
        <v>1824</v>
      </c>
      <c r="G1048" s="135">
        <v>0</v>
      </c>
      <c r="H1048" s="135">
        <v>0</v>
      </c>
      <c r="I1048" s="135">
        <v>0</v>
      </c>
      <c r="J1048" s="135">
        <v>5.0000000000000001E-3</v>
      </c>
      <c r="K1048" s="135">
        <v>1.4999999999999999E-2</v>
      </c>
      <c r="L1048" s="146">
        <v>0</v>
      </c>
      <c r="M1048" s="204">
        <v>0</v>
      </c>
      <c r="N1048" s="204">
        <v>0</v>
      </c>
      <c r="O1048" s="204">
        <v>0</v>
      </c>
      <c r="P1048" s="212">
        <v>5.0000000000000001E-3</v>
      </c>
      <c r="Q1048" s="212">
        <v>0.01</v>
      </c>
      <c r="R1048" s="215">
        <v>0.02</v>
      </c>
      <c r="S1048" s="204">
        <v>0</v>
      </c>
      <c r="T1048" s="204">
        <v>0</v>
      </c>
      <c r="U1048" s="204">
        <v>0</v>
      </c>
      <c r="V1048" s="212">
        <v>3.0000000000000001E-3</v>
      </c>
      <c r="W1048" s="212">
        <v>0.01</v>
      </c>
      <c r="X1048" s="215">
        <v>0.01</v>
      </c>
      <c r="Y1048" s="225">
        <v>896.17</v>
      </c>
      <c r="Z1048" s="222">
        <f t="shared" si="516"/>
        <v>0</v>
      </c>
      <c r="AA1048" s="222">
        <f t="shared" si="517"/>
        <v>0</v>
      </c>
      <c r="AB1048" s="222">
        <f t="shared" si="518"/>
        <v>0</v>
      </c>
      <c r="AC1048" s="222">
        <f t="shared" si="519"/>
        <v>4.4808500000000002</v>
      </c>
      <c r="AD1048" s="222">
        <f t="shared" si="520"/>
        <v>13.442549999999999</v>
      </c>
      <c r="AE1048" s="222">
        <f t="shared" si="521"/>
        <v>0</v>
      </c>
      <c r="AF1048" s="222">
        <f t="shared" si="534"/>
        <v>0</v>
      </c>
      <c r="AG1048" s="222">
        <f t="shared" si="535"/>
        <v>0</v>
      </c>
      <c r="AH1048" s="222">
        <f t="shared" si="536"/>
        <v>0</v>
      </c>
      <c r="AI1048" s="222">
        <f t="shared" si="537"/>
        <v>4.4808500000000002</v>
      </c>
      <c r="AJ1048" s="222">
        <f t="shared" si="538"/>
        <v>8.9617000000000004</v>
      </c>
      <c r="AK1048" s="222">
        <f t="shared" si="539"/>
        <v>17.923400000000001</v>
      </c>
      <c r="AL1048" s="178">
        <f>Y1048*S1048</f>
        <v>0</v>
      </c>
      <c r="AM1048" s="178">
        <f>Y1048*T1048</f>
        <v>0</v>
      </c>
      <c r="AN1048" s="178">
        <f>Y1048*U1048</f>
        <v>0</v>
      </c>
      <c r="AO1048" s="178">
        <f>Y1048*V1048</f>
        <v>2.68851</v>
      </c>
      <c r="AP1048" s="178">
        <f>Y1048*W1048</f>
        <v>8.9617000000000004</v>
      </c>
      <c r="AQ1048" s="220">
        <f>Y1048*X1048</f>
        <v>8.9617000000000004</v>
      </c>
      <c r="AR1048" s="175"/>
    </row>
    <row r="1049" spans="1:44" s="90" customFormat="1" ht="24.75" customHeight="1" x14ac:dyDescent="0.25">
      <c r="A1049" s="24" t="s">
        <v>66</v>
      </c>
      <c r="B1049" s="32" t="s">
        <v>65</v>
      </c>
      <c r="C1049" s="33" t="s">
        <v>67</v>
      </c>
      <c r="D1049" s="50"/>
      <c r="E1049" s="89"/>
      <c r="F1049" s="205" t="s">
        <v>1824</v>
      </c>
      <c r="G1049" s="204">
        <v>0</v>
      </c>
      <c r="H1049" s="204">
        <v>0</v>
      </c>
      <c r="I1049" s="204">
        <v>0</v>
      </c>
      <c r="J1049" s="204">
        <v>0</v>
      </c>
      <c r="K1049" s="212">
        <v>0.03</v>
      </c>
      <c r="L1049" s="146">
        <v>0</v>
      </c>
      <c r="M1049" s="204">
        <v>0</v>
      </c>
      <c r="N1049" s="204">
        <v>0</v>
      </c>
      <c r="O1049" s="204">
        <v>0</v>
      </c>
      <c r="P1049" s="204">
        <v>0</v>
      </c>
      <c r="Q1049" s="212">
        <v>0.02</v>
      </c>
      <c r="R1049" s="215">
        <v>0.03</v>
      </c>
      <c r="S1049" s="204">
        <v>0</v>
      </c>
      <c r="T1049" s="204">
        <v>0</v>
      </c>
      <c r="U1049" s="204">
        <v>0</v>
      </c>
      <c r="V1049" s="204">
        <v>0</v>
      </c>
      <c r="W1049" s="212">
        <v>0.02</v>
      </c>
      <c r="X1049" s="215">
        <v>0.04</v>
      </c>
      <c r="Y1049" s="225">
        <v>28.99</v>
      </c>
      <c r="Z1049" s="222">
        <f t="shared" si="516"/>
        <v>0</v>
      </c>
      <c r="AA1049" s="222">
        <f t="shared" si="517"/>
        <v>0</v>
      </c>
      <c r="AB1049" s="222">
        <f t="shared" si="518"/>
        <v>0</v>
      </c>
      <c r="AC1049" s="222">
        <f t="shared" si="519"/>
        <v>0</v>
      </c>
      <c r="AD1049" s="222">
        <f t="shared" si="520"/>
        <v>0.86969999999999992</v>
      </c>
      <c r="AE1049" s="222">
        <f t="shared" si="521"/>
        <v>0</v>
      </c>
      <c r="AF1049" s="222">
        <f t="shared" si="534"/>
        <v>0</v>
      </c>
      <c r="AG1049" s="222">
        <f t="shared" si="535"/>
        <v>0</v>
      </c>
      <c r="AH1049" s="222">
        <f t="shared" si="536"/>
        <v>0</v>
      </c>
      <c r="AI1049" s="222">
        <f t="shared" si="537"/>
        <v>0</v>
      </c>
      <c r="AJ1049" s="222">
        <f t="shared" si="538"/>
        <v>0.57979999999999998</v>
      </c>
      <c r="AK1049" s="222">
        <f t="shared" si="539"/>
        <v>0.86969999999999992</v>
      </c>
      <c r="AL1049" s="178">
        <f>Y1049*S1049</f>
        <v>0</v>
      </c>
      <c r="AM1049" s="178">
        <f>Y1049*T1049</f>
        <v>0</v>
      </c>
      <c r="AN1049" s="178">
        <f>Y1049*U1049</f>
        <v>0</v>
      </c>
      <c r="AO1049" s="178">
        <f>Y1049*V1049</f>
        <v>0</v>
      </c>
      <c r="AP1049" s="178">
        <f>Y1049*W1049</f>
        <v>0.57979999999999998</v>
      </c>
      <c r="AQ1049" s="220">
        <f>Y1049*X1049</f>
        <v>1.1596</v>
      </c>
      <c r="AR1049" s="175"/>
    </row>
    <row r="1050" spans="1:44" s="72" customFormat="1" ht="24.75" customHeight="1" x14ac:dyDescent="0.25">
      <c r="A1050" s="14"/>
      <c r="B1050" s="268" t="s">
        <v>1372</v>
      </c>
      <c r="C1050" s="14"/>
      <c r="D1050" s="14"/>
      <c r="E1050" s="14"/>
      <c r="F1050" s="14"/>
      <c r="G1050" s="135">
        <v>0</v>
      </c>
      <c r="H1050" s="135">
        <v>0</v>
      </c>
      <c r="I1050" s="135">
        <v>0</v>
      </c>
      <c r="J1050" s="135">
        <v>7.0000000000000007E-2</v>
      </c>
      <c r="K1050" s="135">
        <v>0.21</v>
      </c>
      <c r="L1050" s="146">
        <v>0</v>
      </c>
      <c r="M1050" s="146">
        <v>0</v>
      </c>
      <c r="N1050" s="146">
        <v>0</v>
      </c>
      <c r="O1050" s="146">
        <v>0</v>
      </c>
      <c r="P1050" s="146">
        <v>0</v>
      </c>
      <c r="Q1050" s="146">
        <v>0</v>
      </c>
      <c r="R1050" s="146">
        <v>0</v>
      </c>
      <c r="S1050" s="146">
        <v>0</v>
      </c>
      <c r="T1050" s="146">
        <v>0</v>
      </c>
      <c r="U1050" s="146">
        <v>0</v>
      </c>
      <c r="V1050" s="146">
        <v>0</v>
      </c>
      <c r="W1050" s="146">
        <v>0</v>
      </c>
      <c r="X1050" s="146">
        <v>0</v>
      </c>
      <c r="Y1050" s="225">
        <v>266.8</v>
      </c>
      <c r="Z1050" s="222">
        <f t="shared" si="516"/>
        <v>0</v>
      </c>
      <c r="AA1050" s="222">
        <f t="shared" si="517"/>
        <v>0</v>
      </c>
      <c r="AB1050" s="222">
        <f t="shared" si="518"/>
        <v>0</v>
      </c>
      <c r="AC1050" s="222">
        <f t="shared" si="519"/>
        <v>18.676000000000002</v>
      </c>
      <c r="AD1050" s="222">
        <f t="shared" si="520"/>
        <v>56.027999999999999</v>
      </c>
      <c r="AE1050" s="222">
        <f t="shared" si="521"/>
        <v>0</v>
      </c>
      <c r="AF1050" s="222">
        <f t="shared" si="534"/>
        <v>0</v>
      </c>
      <c r="AG1050" s="222">
        <f t="shared" si="535"/>
        <v>0</v>
      </c>
      <c r="AH1050" s="222">
        <f t="shared" si="536"/>
        <v>0</v>
      </c>
      <c r="AI1050" s="222">
        <f t="shared" si="537"/>
        <v>0</v>
      </c>
      <c r="AJ1050" s="222">
        <f t="shared" si="538"/>
        <v>0</v>
      </c>
      <c r="AK1050" s="222">
        <f t="shared" si="539"/>
        <v>0</v>
      </c>
      <c r="AL1050" s="5">
        <f t="shared" ref="AL1050:AL1065" si="540">Y1050*S1050</f>
        <v>0</v>
      </c>
      <c r="AM1050" s="5">
        <f t="shared" ref="AM1050:AM1065" si="541">Y1050*T1050</f>
        <v>0</v>
      </c>
      <c r="AN1050" s="5">
        <f t="shared" ref="AN1050:AN1065" si="542">Y1050*U1050</f>
        <v>0</v>
      </c>
      <c r="AO1050" s="5">
        <f t="shared" ref="AO1050:AO1065" si="543">Y1050*V1050</f>
        <v>0</v>
      </c>
      <c r="AP1050" s="5">
        <f t="shared" ref="AP1050:AP1065" si="544">Y1050*W1050</f>
        <v>0</v>
      </c>
      <c r="AQ1050" s="221">
        <f t="shared" ref="AQ1050:AQ1065" si="545">Y1050*X1050</f>
        <v>0</v>
      </c>
      <c r="AR1050" s="174"/>
    </row>
    <row r="1051" spans="1:44" s="72" customFormat="1" ht="31.5" x14ac:dyDescent="0.25">
      <c r="A1051" s="14"/>
      <c r="B1051" s="268" t="s">
        <v>503</v>
      </c>
      <c r="C1051" s="14"/>
      <c r="D1051" s="14"/>
      <c r="E1051" s="14"/>
      <c r="F1051" s="14"/>
      <c r="G1051" s="135">
        <v>0</v>
      </c>
      <c r="H1051" s="135">
        <v>0</v>
      </c>
      <c r="I1051" s="135">
        <v>0</v>
      </c>
      <c r="J1051" s="135">
        <v>0</v>
      </c>
      <c r="K1051" s="135">
        <v>0.09</v>
      </c>
      <c r="L1051" s="146">
        <v>0</v>
      </c>
      <c r="M1051" s="146">
        <v>0</v>
      </c>
      <c r="N1051" s="146">
        <v>0</v>
      </c>
      <c r="O1051" s="146">
        <v>0</v>
      </c>
      <c r="P1051" s="146">
        <v>0</v>
      </c>
      <c r="Q1051" s="146">
        <v>0</v>
      </c>
      <c r="R1051" s="146">
        <v>0</v>
      </c>
      <c r="S1051" s="146">
        <v>0</v>
      </c>
      <c r="T1051" s="146">
        <v>0</v>
      </c>
      <c r="U1051" s="146">
        <v>0</v>
      </c>
      <c r="V1051" s="146">
        <v>0</v>
      </c>
      <c r="W1051" s="146">
        <v>0</v>
      </c>
      <c r="X1051" s="146">
        <v>0</v>
      </c>
      <c r="Y1051" s="225">
        <v>1098.8900000000001</v>
      </c>
      <c r="Z1051" s="222">
        <f t="shared" ref="Z1051:Z1113" si="546">Y1051*G1051</f>
        <v>0</v>
      </c>
      <c r="AA1051" s="222">
        <f t="shared" ref="AA1051:AA1113" si="547">Y1051*H1051</f>
        <v>0</v>
      </c>
      <c r="AB1051" s="222">
        <f t="shared" ref="AB1051:AB1113" si="548">Y1051*I1051</f>
        <v>0</v>
      </c>
      <c r="AC1051" s="222">
        <f t="shared" ref="AC1051:AC1113" si="549">Y1051*J1051</f>
        <v>0</v>
      </c>
      <c r="AD1051" s="222">
        <f t="shared" ref="AD1051:AD1113" si="550">Y1051*K1051</f>
        <v>98.900100000000009</v>
      </c>
      <c r="AE1051" s="222">
        <f t="shared" ref="AE1051:AE1113" si="551">Y1051*L1051</f>
        <v>0</v>
      </c>
      <c r="AF1051" s="222">
        <f t="shared" si="534"/>
        <v>0</v>
      </c>
      <c r="AG1051" s="222">
        <f t="shared" si="535"/>
        <v>0</v>
      </c>
      <c r="AH1051" s="222">
        <f t="shared" si="536"/>
        <v>0</v>
      </c>
      <c r="AI1051" s="222">
        <f t="shared" si="537"/>
        <v>0</v>
      </c>
      <c r="AJ1051" s="222">
        <f t="shared" si="538"/>
        <v>0</v>
      </c>
      <c r="AK1051" s="222">
        <f t="shared" si="539"/>
        <v>0</v>
      </c>
      <c r="AL1051" s="5">
        <f t="shared" si="540"/>
        <v>0</v>
      </c>
      <c r="AM1051" s="5">
        <f t="shared" si="541"/>
        <v>0</v>
      </c>
      <c r="AN1051" s="5">
        <f t="shared" si="542"/>
        <v>0</v>
      </c>
      <c r="AO1051" s="5">
        <f t="shared" si="543"/>
        <v>0</v>
      </c>
      <c r="AP1051" s="5">
        <f t="shared" si="544"/>
        <v>0</v>
      </c>
      <c r="AQ1051" s="221">
        <f t="shared" si="545"/>
        <v>0</v>
      </c>
      <c r="AR1051" s="174"/>
    </row>
    <row r="1052" spans="1:44" s="72" customFormat="1" ht="31.5" x14ac:dyDescent="0.25">
      <c r="A1052" s="14"/>
      <c r="B1052" s="268" t="s">
        <v>504</v>
      </c>
      <c r="C1052" s="14"/>
      <c r="D1052" s="14"/>
      <c r="E1052" s="14"/>
      <c r="F1052" s="14"/>
      <c r="G1052" s="135">
        <v>0</v>
      </c>
      <c r="H1052" s="135">
        <v>0</v>
      </c>
      <c r="I1052" s="135">
        <v>0</v>
      </c>
      <c r="J1052" s="135">
        <v>0</v>
      </c>
      <c r="K1052" s="135">
        <v>0.09</v>
      </c>
      <c r="L1052" s="146">
        <v>0</v>
      </c>
      <c r="M1052" s="146">
        <v>0</v>
      </c>
      <c r="N1052" s="146">
        <v>0</v>
      </c>
      <c r="O1052" s="146">
        <v>0</v>
      </c>
      <c r="P1052" s="146">
        <v>0</v>
      </c>
      <c r="Q1052" s="146">
        <v>0</v>
      </c>
      <c r="R1052" s="146">
        <v>0</v>
      </c>
      <c r="S1052" s="146">
        <v>0</v>
      </c>
      <c r="T1052" s="146">
        <v>0</v>
      </c>
      <c r="U1052" s="146">
        <v>0</v>
      </c>
      <c r="V1052" s="146">
        <v>0</v>
      </c>
      <c r="W1052" s="146">
        <v>0</v>
      </c>
      <c r="X1052" s="146">
        <v>0</v>
      </c>
      <c r="Y1052" s="225">
        <v>1098.8900000000001</v>
      </c>
      <c r="Z1052" s="222">
        <f t="shared" si="546"/>
        <v>0</v>
      </c>
      <c r="AA1052" s="222">
        <f t="shared" si="547"/>
        <v>0</v>
      </c>
      <c r="AB1052" s="222">
        <f t="shared" si="548"/>
        <v>0</v>
      </c>
      <c r="AC1052" s="222">
        <f t="shared" si="549"/>
        <v>0</v>
      </c>
      <c r="AD1052" s="222">
        <f t="shared" si="550"/>
        <v>98.900100000000009</v>
      </c>
      <c r="AE1052" s="222">
        <f t="shared" si="551"/>
        <v>0</v>
      </c>
      <c r="AF1052" s="222">
        <f t="shared" si="534"/>
        <v>0</v>
      </c>
      <c r="AG1052" s="222">
        <f t="shared" si="535"/>
        <v>0</v>
      </c>
      <c r="AH1052" s="222">
        <f t="shared" si="536"/>
        <v>0</v>
      </c>
      <c r="AI1052" s="222">
        <f t="shared" si="537"/>
        <v>0</v>
      </c>
      <c r="AJ1052" s="222">
        <f t="shared" si="538"/>
        <v>0</v>
      </c>
      <c r="AK1052" s="222">
        <f t="shared" si="539"/>
        <v>0</v>
      </c>
      <c r="AL1052" s="5">
        <f t="shared" si="540"/>
        <v>0</v>
      </c>
      <c r="AM1052" s="5">
        <f t="shared" si="541"/>
        <v>0</v>
      </c>
      <c r="AN1052" s="5">
        <f t="shared" si="542"/>
        <v>0</v>
      </c>
      <c r="AO1052" s="5">
        <f t="shared" si="543"/>
        <v>0</v>
      </c>
      <c r="AP1052" s="5">
        <f t="shared" si="544"/>
        <v>0</v>
      </c>
      <c r="AQ1052" s="221">
        <f t="shared" si="545"/>
        <v>0</v>
      </c>
      <c r="AR1052" s="174"/>
    </row>
    <row r="1053" spans="1:44" s="72" customFormat="1" ht="31.5" x14ac:dyDescent="0.25">
      <c r="A1053" s="14"/>
      <c r="B1053" s="268" t="s">
        <v>505</v>
      </c>
      <c r="C1053" s="14"/>
      <c r="D1053" s="14"/>
      <c r="E1053" s="14"/>
      <c r="F1053" s="14"/>
      <c r="G1053" s="135">
        <v>0</v>
      </c>
      <c r="H1053" s="135">
        <v>0</v>
      </c>
      <c r="I1053" s="135">
        <v>0</v>
      </c>
      <c r="J1053" s="135">
        <v>0</v>
      </c>
      <c r="K1053" s="135">
        <v>0.09</v>
      </c>
      <c r="L1053" s="146">
        <v>0</v>
      </c>
      <c r="M1053" s="146">
        <v>0</v>
      </c>
      <c r="N1053" s="146">
        <v>0</v>
      </c>
      <c r="O1053" s="146">
        <v>0</v>
      </c>
      <c r="P1053" s="146">
        <v>0</v>
      </c>
      <c r="Q1053" s="146">
        <v>0</v>
      </c>
      <c r="R1053" s="146">
        <v>0</v>
      </c>
      <c r="S1053" s="146">
        <v>0</v>
      </c>
      <c r="T1053" s="146">
        <v>0</v>
      </c>
      <c r="U1053" s="146">
        <v>0</v>
      </c>
      <c r="V1053" s="146">
        <v>0</v>
      </c>
      <c r="W1053" s="146">
        <v>0</v>
      </c>
      <c r="X1053" s="146">
        <v>0</v>
      </c>
      <c r="Y1053" s="225">
        <v>1334.02</v>
      </c>
      <c r="Z1053" s="222">
        <f t="shared" si="546"/>
        <v>0</v>
      </c>
      <c r="AA1053" s="222">
        <f t="shared" si="547"/>
        <v>0</v>
      </c>
      <c r="AB1053" s="222">
        <f t="shared" si="548"/>
        <v>0</v>
      </c>
      <c r="AC1053" s="222">
        <f t="shared" si="549"/>
        <v>0</v>
      </c>
      <c r="AD1053" s="222">
        <f t="shared" si="550"/>
        <v>120.06179999999999</v>
      </c>
      <c r="AE1053" s="222">
        <f t="shared" si="551"/>
        <v>0</v>
      </c>
      <c r="AF1053" s="222">
        <f t="shared" si="534"/>
        <v>0</v>
      </c>
      <c r="AG1053" s="222">
        <f t="shared" si="535"/>
        <v>0</v>
      </c>
      <c r="AH1053" s="222">
        <f t="shared" si="536"/>
        <v>0</v>
      </c>
      <c r="AI1053" s="222">
        <f t="shared" si="537"/>
        <v>0</v>
      </c>
      <c r="AJ1053" s="222">
        <f t="shared" si="538"/>
        <v>0</v>
      </c>
      <c r="AK1053" s="222">
        <f t="shared" si="539"/>
        <v>0</v>
      </c>
      <c r="AL1053" s="5">
        <f t="shared" si="540"/>
        <v>0</v>
      </c>
      <c r="AM1053" s="5">
        <f t="shared" si="541"/>
        <v>0</v>
      </c>
      <c r="AN1053" s="5">
        <f t="shared" si="542"/>
        <v>0</v>
      </c>
      <c r="AO1053" s="5">
        <f t="shared" si="543"/>
        <v>0</v>
      </c>
      <c r="AP1053" s="5">
        <f t="shared" si="544"/>
        <v>0</v>
      </c>
      <c r="AQ1053" s="221">
        <f t="shared" si="545"/>
        <v>0</v>
      </c>
      <c r="AR1053" s="174"/>
    </row>
    <row r="1054" spans="1:44" s="72" customFormat="1" ht="35.25" customHeight="1" x14ac:dyDescent="0.25">
      <c r="A1054" s="14"/>
      <c r="B1054" s="268" t="s">
        <v>506</v>
      </c>
      <c r="C1054" s="14"/>
      <c r="D1054" s="14"/>
      <c r="E1054" s="14"/>
      <c r="F1054" s="14"/>
      <c r="G1054" s="135">
        <v>0</v>
      </c>
      <c r="H1054" s="135">
        <v>0</v>
      </c>
      <c r="I1054" s="135">
        <v>0</v>
      </c>
      <c r="J1054" s="135">
        <v>0</v>
      </c>
      <c r="K1054" s="135">
        <v>0.09</v>
      </c>
      <c r="L1054" s="146">
        <v>0</v>
      </c>
      <c r="M1054" s="146">
        <v>0</v>
      </c>
      <c r="N1054" s="146">
        <v>0</v>
      </c>
      <c r="O1054" s="146">
        <v>0</v>
      </c>
      <c r="P1054" s="146">
        <v>0</v>
      </c>
      <c r="Q1054" s="146">
        <v>0</v>
      </c>
      <c r="R1054" s="146">
        <v>0</v>
      </c>
      <c r="S1054" s="146">
        <v>0</v>
      </c>
      <c r="T1054" s="146">
        <v>0</v>
      </c>
      <c r="U1054" s="146">
        <v>0</v>
      </c>
      <c r="V1054" s="146">
        <v>0</v>
      </c>
      <c r="W1054" s="146">
        <v>0</v>
      </c>
      <c r="X1054" s="146">
        <v>0</v>
      </c>
      <c r="Y1054" s="225">
        <v>1648.18</v>
      </c>
      <c r="Z1054" s="222">
        <f t="shared" si="546"/>
        <v>0</v>
      </c>
      <c r="AA1054" s="222">
        <f t="shared" si="547"/>
        <v>0</v>
      </c>
      <c r="AB1054" s="222">
        <f t="shared" si="548"/>
        <v>0</v>
      </c>
      <c r="AC1054" s="222">
        <f t="shared" si="549"/>
        <v>0</v>
      </c>
      <c r="AD1054" s="222">
        <f t="shared" si="550"/>
        <v>148.33619999999999</v>
      </c>
      <c r="AE1054" s="222">
        <f t="shared" si="551"/>
        <v>0</v>
      </c>
      <c r="AF1054" s="222">
        <f t="shared" si="534"/>
        <v>0</v>
      </c>
      <c r="AG1054" s="222">
        <f t="shared" si="535"/>
        <v>0</v>
      </c>
      <c r="AH1054" s="222">
        <f t="shared" si="536"/>
        <v>0</v>
      </c>
      <c r="AI1054" s="222">
        <f t="shared" si="537"/>
        <v>0</v>
      </c>
      <c r="AJ1054" s="222">
        <f t="shared" si="538"/>
        <v>0</v>
      </c>
      <c r="AK1054" s="222">
        <f t="shared" si="539"/>
        <v>0</v>
      </c>
      <c r="AL1054" s="5">
        <f t="shared" si="540"/>
        <v>0</v>
      </c>
      <c r="AM1054" s="5">
        <f t="shared" si="541"/>
        <v>0</v>
      </c>
      <c r="AN1054" s="5">
        <f t="shared" si="542"/>
        <v>0</v>
      </c>
      <c r="AO1054" s="5">
        <f t="shared" si="543"/>
        <v>0</v>
      </c>
      <c r="AP1054" s="5">
        <f t="shared" si="544"/>
        <v>0</v>
      </c>
      <c r="AQ1054" s="221">
        <f t="shared" si="545"/>
        <v>0</v>
      </c>
      <c r="AR1054" s="174"/>
    </row>
    <row r="1055" spans="1:44" s="72" customFormat="1" ht="30" customHeight="1" x14ac:dyDescent="0.25">
      <c r="A1055" s="14"/>
      <c r="B1055" s="268" t="s">
        <v>507</v>
      </c>
      <c r="C1055" s="14"/>
      <c r="D1055" s="14"/>
      <c r="E1055" s="14"/>
      <c r="F1055" s="14"/>
      <c r="G1055" s="135">
        <v>0</v>
      </c>
      <c r="H1055" s="135">
        <v>0</v>
      </c>
      <c r="I1055" s="135">
        <v>0</v>
      </c>
      <c r="J1055" s="135">
        <v>0</v>
      </c>
      <c r="K1055" s="135">
        <v>0.09</v>
      </c>
      <c r="L1055" s="146">
        <v>0</v>
      </c>
      <c r="M1055" s="146">
        <v>0</v>
      </c>
      <c r="N1055" s="146">
        <v>0</v>
      </c>
      <c r="O1055" s="146">
        <v>0</v>
      </c>
      <c r="P1055" s="146">
        <v>0</v>
      </c>
      <c r="Q1055" s="146">
        <v>0</v>
      </c>
      <c r="R1055" s="146">
        <v>0</v>
      </c>
      <c r="S1055" s="146">
        <v>0</v>
      </c>
      <c r="T1055" s="146">
        <v>0</v>
      </c>
      <c r="U1055" s="146">
        <v>0</v>
      </c>
      <c r="V1055" s="146">
        <v>0</v>
      </c>
      <c r="W1055" s="146">
        <v>0</v>
      </c>
      <c r="X1055" s="146">
        <v>0</v>
      </c>
      <c r="Y1055" s="225">
        <v>1177.52</v>
      </c>
      <c r="Z1055" s="222">
        <f t="shared" si="546"/>
        <v>0</v>
      </c>
      <c r="AA1055" s="222">
        <f t="shared" si="547"/>
        <v>0</v>
      </c>
      <c r="AB1055" s="222">
        <f t="shared" si="548"/>
        <v>0</v>
      </c>
      <c r="AC1055" s="222">
        <f t="shared" si="549"/>
        <v>0</v>
      </c>
      <c r="AD1055" s="222">
        <f t="shared" si="550"/>
        <v>105.9768</v>
      </c>
      <c r="AE1055" s="222">
        <f t="shared" si="551"/>
        <v>0</v>
      </c>
      <c r="AF1055" s="222">
        <f t="shared" si="534"/>
        <v>0</v>
      </c>
      <c r="AG1055" s="222">
        <f t="shared" si="535"/>
        <v>0</v>
      </c>
      <c r="AH1055" s="222">
        <f t="shared" si="536"/>
        <v>0</v>
      </c>
      <c r="AI1055" s="222">
        <f t="shared" si="537"/>
        <v>0</v>
      </c>
      <c r="AJ1055" s="222">
        <f t="shared" si="538"/>
        <v>0</v>
      </c>
      <c r="AK1055" s="222">
        <f t="shared" si="539"/>
        <v>0</v>
      </c>
      <c r="AL1055" s="5">
        <f t="shared" si="540"/>
        <v>0</v>
      </c>
      <c r="AM1055" s="5">
        <f t="shared" si="541"/>
        <v>0</v>
      </c>
      <c r="AN1055" s="5">
        <f t="shared" si="542"/>
        <v>0</v>
      </c>
      <c r="AO1055" s="5">
        <f t="shared" si="543"/>
        <v>0</v>
      </c>
      <c r="AP1055" s="5">
        <f t="shared" si="544"/>
        <v>0</v>
      </c>
      <c r="AQ1055" s="221">
        <f t="shared" si="545"/>
        <v>0</v>
      </c>
      <c r="AR1055" s="174"/>
    </row>
    <row r="1056" spans="1:44" s="72" customFormat="1" ht="24.75" customHeight="1" x14ac:dyDescent="0.25">
      <c r="A1056" s="14"/>
      <c r="B1056" s="268" t="s">
        <v>508</v>
      </c>
      <c r="C1056" s="14"/>
      <c r="D1056" s="14"/>
      <c r="E1056" s="14"/>
      <c r="F1056" s="14"/>
      <c r="G1056" s="135">
        <v>0</v>
      </c>
      <c r="H1056" s="135">
        <v>0</v>
      </c>
      <c r="I1056" s="135">
        <v>0</v>
      </c>
      <c r="J1056" s="135">
        <v>7.0000000000000007E-2</v>
      </c>
      <c r="K1056" s="135">
        <v>0.21</v>
      </c>
      <c r="L1056" s="146">
        <v>0</v>
      </c>
      <c r="M1056" s="146">
        <v>0</v>
      </c>
      <c r="N1056" s="146">
        <v>0</v>
      </c>
      <c r="O1056" s="146">
        <v>0</v>
      </c>
      <c r="P1056" s="146">
        <v>0</v>
      </c>
      <c r="Q1056" s="146">
        <v>0</v>
      </c>
      <c r="R1056" s="146">
        <v>0</v>
      </c>
      <c r="S1056" s="146">
        <v>0</v>
      </c>
      <c r="T1056" s="146">
        <v>0</v>
      </c>
      <c r="U1056" s="146">
        <v>0</v>
      </c>
      <c r="V1056" s="146">
        <v>0</v>
      </c>
      <c r="W1056" s="146">
        <v>0</v>
      </c>
      <c r="X1056" s="146">
        <v>0</v>
      </c>
      <c r="Y1056" s="225">
        <v>30.29</v>
      </c>
      <c r="Z1056" s="222">
        <f t="shared" si="546"/>
        <v>0</v>
      </c>
      <c r="AA1056" s="222">
        <f t="shared" si="547"/>
        <v>0</v>
      </c>
      <c r="AB1056" s="222">
        <f t="shared" si="548"/>
        <v>0</v>
      </c>
      <c r="AC1056" s="222">
        <f t="shared" si="549"/>
        <v>2.1203000000000003</v>
      </c>
      <c r="AD1056" s="222">
        <f t="shared" si="550"/>
        <v>6.3609</v>
      </c>
      <c r="AE1056" s="222">
        <f t="shared" si="551"/>
        <v>0</v>
      </c>
      <c r="AF1056" s="222">
        <f t="shared" si="534"/>
        <v>0</v>
      </c>
      <c r="AG1056" s="222">
        <f t="shared" si="535"/>
        <v>0</v>
      </c>
      <c r="AH1056" s="222">
        <f t="shared" si="536"/>
        <v>0</v>
      </c>
      <c r="AI1056" s="222">
        <f t="shared" si="537"/>
        <v>0</v>
      </c>
      <c r="AJ1056" s="222">
        <f t="shared" si="538"/>
        <v>0</v>
      </c>
      <c r="AK1056" s="222">
        <f t="shared" si="539"/>
        <v>0</v>
      </c>
      <c r="AL1056" s="5">
        <f t="shared" si="540"/>
        <v>0</v>
      </c>
      <c r="AM1056" s="5">
        <f t="shared" si="541"/>
        <v>0</v>
      </c>
      <c r="AN1056" s="5">
        <f t="shared" si="542"/>
        <v>0</v>
      </c>
      <c r="AO1056" s="5">
        <f t="shared" si="543"/>
        <v>0</v>
      </c>
      <c r="AP1056" s="5">
        <f t="shared" si="544"/>
        <v>0</v>
      </c>
      <c r="AQ1056" s="221">
        <f t="shared" si="545"/>
        <v>0</v>
      </c>
      <c r="AR1056" s="174"/>
    </row>
    <row r="1057" spans="1:44" s="72" customFormat="1" ht="24.75" customHeight="1" x14ac:dyDescent="0.25">
      <c r="A1057" s="14"/>
      <c r="B1057" s="268" t="s">
        <v>509</v>
      </c>
      <c r="C1057" s="14"/>
      <c r="D1057" s="14"/>
      <c r="E1057" s="14"/>
      <c r="F1057" s="14"/>
      <c r="G1057" s="135">
        <v>0</v>
      </c>
      <c r="H1057" s="135">
        <v>0</v>
      </c>
      <c r="I1057" s="135">
        <v>0</v>
      </c>
      <c r="J1057" s="135">
        <v>0</v>
      </c>
      <c r="K1057" s="135">
        <v>0.08</v>
      </c>
      <c r="L1057" s="146">
        <v>0</v>
      </c>
      <c r="M1057" s="146">
        <v>0</v>
      </c>
      <c r="N1057" s="146">
        <v>0</v>
      </c>
      <c r="O1057" s="146">
        <v>0</v>
      </c>
      <c r="P1057" s="146">
        <v>0</v>
      </c>
      <c r="Q1057" s="146">
        <v>0</v>
      </c>
      <c r="R1057" s="146">
        <v>0</v>
      </c>
      <c r="S1057" s="146">
        <v>0</v>
      </c>
      <c r="T1057" s="146">
        <v>0</v>
      </c>
      <c r="U1057" s="146">
        <v>0</v>
      </c>
      <c r="V1057" s="146">
        <v>0</v>
      </c>
      <c r="W1057" s="146">
        <v>0</v>
      </c>
      <c r="X1057" s="146">
        <v>0</v>
      </c>
      <c r="Y1057" s="225">
        <v>205.2</v>
      </c>
      <c r="Z1057" s="222">
        <f t="shared" si="546"/>
        <v>0</v>
      </c>
      <c r="AA1057" s="222">
        <f t="shared" si="547"/>
        <v>0</v>
      </c>
      <c r="AB1057" s="222">
        <f t="shared" si="548"/>
        <v>0</v>
      </c>
      <c r="AC1057" s="222">
        <f t="shared" si="549"/>
        <v>0</v>
      </c>
      <c r="AD1057" s="222">
        <f t="shared" si="550"/>
        <v>16.416</v>
      </c>
      <c r="AE1057" s="222">
        <f t="shared" si="551"/>
        <v>0</v>
      </c>
      <c r="AF1057" s="222">
        <f t="shared" si="534"/>
        <v>0</v>
      </c>
      <c r="AG1057" s="222">
        <f t="shared" si="535"/>
        <v>0</v>
      </c>
      <c r="AH1057" s="222">
        <f t="shared" si="536"/>
        <v>0</v>
      </c>
      <c r="AI1057" s="222">
        <f t="shared" si="537"/>
        <v>0</v>
      </c>
      <c r="AJ1057" s="222">
        <f t="shared" si="538"/>
        <v>0</v>
      </c>
      <c r="AK1057" s="222">
        <f t="shared" si="539"/>
        <v>0</v>
      </c>
      <c r="AL1057" s="5">
        <f t="shared" si="540"/>
        <v>0</v>
      </c>
      <c r="AM1057" s="5">
        <f t="shared" si="541"/>
        <v>0</v>
      </c>
      <c r="AN1057" s="5">
        <f t="shared" si="542"/>
        <v>0</v>
      </c>
      <c r="AO1057" s="5">
        <f t="shared" si="543"/>
        <v>0</v>
      </c>
      <c r="AP1057" s="5">
        <f t="shared" si="544"/>
        <v>0</v>
      </c>
      <c r="AQ1057" s="221">
        <f t="shared" si="545"/>
        <v>0</v>
      </c>
      <c r="AR1057" s="174"/>
    </row>
    <row r="1058" spans="1:44" s="72" customFormat="1" ht="24.75" customHeight="1" x14ac:dyDescent="0.25">
      <c r="A1058" s="14"/>
      <c r="B1058" s="268" t="s">
        <v>510</v>
      </c>
      <c r="C1058" s="14"/>
      <c r="D1058" s="14"/>
      <c r="E1058" s="14"/>
      <c r="F1058" s="14"/>
      <c r="G1058" s="135">
        <v>0</v>
      </c>
      <c r="H1058" s="135">
        <v>0</v>
      </c>
      <c r="I1058" s="135">
        <v>0</v>
      </c>
      <c r="J1058" s="135">
        <v>0</v>
      </c>
      <c r="K1058" s="135">
        <v>0.05</v>
      </c>
      <c r="L1058" s="146">
        <v>0</v>
      </c>
      <c r="M1058" s="146">
        <v>0</v>
      </c>
      <c r="N1058" s="146">
        <v>0</v>
      </c>
      <c r="O1058" s="146">
        <v>0</v>
      </c>
      <c r="P1058" s="146">
        <v>0</v>
      </c>
      <c r="Q1058" s="146">
        <v>0</v>
      </c>
      <c r="R1058" s="146">
        <v>0</v>
      </c>
      <c r="S1058" s="146">
        <v>0</v>
      </c>
      <c r="T1058" s="146">
        <v>0</v>
      </c>
      <c r="U1058" s="146">
        <v>0</v>
      </c>
      <c r="V1058" s="146">
        <v>0</v>
      </c>
      <c r="W1058" s="146">
        <v>0</v>
      </c>
      <c r="X1058" s="146">
        <v>0</v>
      </c>
      <c r="Y1058" s="225">
        <v>30.29</v>
      </c>
      <c r="Z1058" s="222">
        <f t="shared" si="546"/>
        <v>0</v>
      </c>
      <c r="AA1058" s="222">
        <f t="shared" si="547"/>
        <v>0</v>
      </c>
      <c r="AB1058" s="222">
        <f t="shared" si="548"/>
        <v>0</v>
      </c>
      <c r="AC1058" s="222">
        <f t="shared" si="549"/>
        <v>0</v>
      </c>
      <c r="AD1058" s="222">
        <f t="shared" si="550"/>
        <v>1.5145</v>
      </c>
      <c r="AE1058" s="222">
        <f t="shared" si="551"/>
        <v>0</v>
      </c>
      <c r="AF1058" s="222">
        <f t="shared" si="534"/>
        <v>0</v>
      </c>
      <c r="AG1058" s="222">
        <f t="shared" si="535"/>
        <v>0</v>
      </c>
      <c r="AH1058" s="222">
        <f t="shared" si="536"/>
        <v>0</v>
      </c>
      <c r="AI1058" s="222">
        <f t="shared" si="537"/>
        <v>0</v>
      </c>
      <c r="AJ1058" s="222">
        <f t="shared" si="538"/>
        <v>0</v>
      </c>
      <c r="AK1058" s="222">
        <f t="shared" si="539"/>
        <v>0</v>
      </c>
      <c r="AL1058" s="5">
        <f t="shared" si="540"/>
        <v>0</v>
      </c>
      <c r="AM1058" s="5">
        <f t="shared" si="541"/>
        <v>0</v>
      </c>
      <c r="AN1058" s="5">
        <f t="shared" si="542"/>
        <v>0</v>
      </c>
      <c r="AO1058" s="5">
        <f t="shared" si="543"/>
        <v>0</v>
      </c>
      <c r="AP1058" s="5">
        <f t="shared" si="544"/>
        <v>0</v>
      </c>
      <c r="AQ1058" s="221">
        <f t="shared" si="545"/>
        <v>0</v>
      </c>
      <c r="AR1058" s="174"/>
    </row>
    <row r="1059" spans="1:44" s="72" customFormat="1" ht="24.75" customHeight="1" x14ac:dyDescent="0.25">
      <c r="A1059" s="14"/>
      <c r="B1059" s="268" t="s">
        <v>511</v>
      </c>
      <c r="C1059" s="14"/>
      <c r="D1059" s="14"/>
      <c r="E1059" s="14"/>
      <c r="F1059" s="14"/>
      <c r="G1059" s="135">
        <v>0</v>
      </c>
      <c r="H1059" s="135">
        <v>0</v>
      </c>
      <c r="I1059" s="135">
        <v>0</v>
      </c>
      <c r="J1059" s="135">
        <v>3.5000000000000003E-2</v>
      </c>
      <c r="K1059" s="135">
        <v>0.2</v>
      </c>
      <c r="L1059" s="146">
        <v>0</v>
      </c>
      <c r="M1059" s="146">
        <v>0</v>
      </c>
      <c r="N1059" s="146">
        <v>0</v>
      </c>
      <c r="O1059" s="146">
        <v>0</v>
      </c>
      <c r="P1059" s="146">
        <v>0</v>
      </c>
      <c r="Q1059" s="146">
        <v>0</v>
      </c>
      <c r="R1059" s="146">
        <v>0</v>
      </c>
      <c r="S1059" s="146">
        <v>0</v>
      </c>
      <c r="T1059" s="146">
        <v>0</v>
      </c>
      <c r="U1059" s="146">
        <v>0</v>
      </c>
      <c r="V1059" s="146">
        <v>0</v>
      </c>
      <c r="W1059" s="146">
        <v>0</v>
      </c>
      <c r="X1059" s="146">
        <v>0</v>
      </c>
      <c r="Y1059" s="225">
        <v>584.28</v>
      </c>
      <c r="Z1059" s="222">
        <f t="shared" si="546"/>
        <v>0</v>
      </c>
      <c r="AA1059" s="222">
        <f t="shared" si="547"/>
        <v>0</v>
      </c>
      <c r="AB1059" s="222">
        <f t="shared" si="548"/>
        <v>0</v>
      </c>
      <c r="AC1059" s="222">
        <f t="shared" si="549"/>
        <v>20.4498</v>
      </c>
      <c r="AD1059" s="222">
        <f t="shared" si="550"/>
        <v>116.85599999999999</v>
      </c>
      <c r="AE1059" s="222">
        <f t="shared" si="551"/>
        <v>0</v>
      </c>
      <c r="AF1059" s="222">
        <f t="shared" si="534"/>
        <v>0</v>
      </c>
      <c r="AG1059" s="222">
        <f t="shared" si="535"/>
        <v>0</v>
      </c>
      <c r="AH1059" s="222">
        <f t="shared" si="536"/>
        <v>0</v>
      </c>
      <c r="AI1059" s="222">
        <f t="shared" si="537"/>
        <v>0</v>
      </c>
      <c r="AJ1059" s="222">
        <f t="shared" si="538"/>
        <v>0</v>
      </c>
      <c r="AK1059" s="222">
        <f t="shared" si="539"/>
        <v>0</v>
      </c>
      <c r="AL1059" s="5">
        <f t="shared" si="540"/>
        <v>0</v>
      </c>
      <c r="AM1059" s="5">
        <f t="shared" si="541"/>
        <v>0</v>
      </c>
      <c r="AN1059" s="5">
        <f t="shared" si="542"/>
        <v>0</v>
      </c>
      <c r="AO1059" s="5">
        <f t="shared" si="543"/>
        <v>0</v>
      </c>
      <c r="AP1059" s="5">
        <f t="shared" si="544"/>
        <v>0</v>
      </c>
      <c r="AQ1059" s="221">
        <f t="shared" si="545"/>
        <v>0</v>
      </c>
      <c r="AR1059" s="174"/>
    </row>
    <row r="1060" spans="1:44" s="72" customFormat="1" ht="24.75" customHeight="1" x14ac:dyDescent="0.25">
      <c r="A1060" s="14"/>
      <c r="B1060" s="268" t="s">
        <v>512</v>
      </c>
      <c r="C1060" s="14"/>
      <c r="D1060" s="14"/>
      <c r="E1060" s="14"/>
      <c r="F1060" s="14"/>
      <c r="G1060" s="135">
        <v>0</v>
      </c>
      <c r="H1060" s="135">
        <v>0</v>
      </c>
      <c r="I1060" s="135">
        <v>0</v>
      </c>
      <c r="J1060" s="135">
        <v>0.03</v>
      </c>
      <c r="K1060" s="135">
        <v>0.2</v>
      </c>
      <c r="L1060" s="146">
        <v>0</v>
      </c>
      <c r="M1060" s="146">
        <v>0</v>
      </c>
      <c r="N1060" s="146">
        <v>0</v>
      </c>
      <c r="O1060" s="146">
        <v>0</v>
      </c>
      <c r="P1060" s="146">
        <v>0</v>
      </c>
      <c r="Q1060" s="146">
        <v>0</v>
      </c>
      <c r="R1060" s="146">
        <v>0</v>
      </c>
      <c r="S1060" s="146">
        <v>0</v>
      </c>
      <c r="T1060" s="146">
        <v>0</v>
      </c>
      <c r="U1060" s="146">
        <v>0</v>
      </c>
      <c r="V1060" s="146">
        <v>0</v>
      </c>
      <c r="W1060" s="146">
        <v>0</v>
      </c>
      <c r="X1060" s="146">
        <v>0</v>
      </c>
      <c r="Y1060" s="225">
        <v>584.28</v>
      </c>
      <c r="Z1060" s="222">
        <f t="shared" si="546"/>
        <v>0</v>
      </c>
      <c r="AA1060" s="222">
        <f t="shared" si="547"/>
        <v>0</v>
      </c>
      <c r="AB1060" s="222">
        <f t="shared" si="548"/>
        <v>0</v>
      </c>
      <c r="AC1060" s="222">
        <f t="shared" si="549"/>
        <v>17.528399999999998</v>
      </c>
      <c r="AD1060" s="222">
        <f t="shared" si="550"/>
        <v>116.85599999999999</v>
      </c>
      <c r="AE1060" s="222">
        <f t="shared" si="551"/>
        <v>0</v>
      </c>
      <c r="AF1060" s="222">
        <f t="shared" si="534"/>
        <v>0</v>
      </c>
      <c r="AG1060" s="222">
        <f t="shared" si="535"/>
        <v>0</v>
      </c>
      <c r="AH1060" s="222">
        <f t="shared" si="536"/>
        <v>0</v>
      </c>
      <c r="AI1060" s="222">
        <f t="shared" si="537"/>
        <v>0</v>
      </c>
      <c r="AJ1060" s="222">
        <f t="shared" si="538"/>
        <v>0</v>
      </c>
      <c r="AK1060" s="222">
        <f t="shared" si="539"/>
        <v>0</v>
      </c>
      <c r="AL1060" s="5">
        <f t="shared" si="540"/>
        <v>0</v>
      </c>
      <c r="AM1060" s="5">
        <f t="shared" si="541"/>
        <v>0</v>
      </c>
      <c r="AN1060" s="5">
        <f t="shared" si="542"/>
        <v>0</v>
      </c>
      <c r="AO1060" s="5">
        <f t="shared" si="543"/>
        <v>0</v>
      </c>
      <c r="AP1060" s="5">
        <f t="shared" si="544"/>
        <v>0</v>
      </c>
      <c r="AQ1060" s="221">
        <f t="shared" si="545"/>
        <v>0</v>
      </c>
      <c r="AR1060" s="174"/>
    </row>
    <row r="1061" spans="1:44" s="72" customFormat="1" ht="24.75" customHeight="1" x14ac:dyDescent="0.25">
      <c r="A1061" s="14"/>
      <c r="B1061" s="268" t="s">
        <v>513</v>
      </c>
      <c r="C1061" s="14"/>
      <c r="D1061" s="14"/>
      <c r="E1061" s="14"/>
      <c r="F1061" s="14"/>
      <c r="G1061" s="135">
        <v>0</v>
      </c>
      <c r="H1061" s="135">
        <v>0</v>
      </c>
      <c r="I1061" s="135">
        <v>0</v>
      </c>
      <c r="J1061" s="135">
        <v>7.4999999999999997E-2</v>
      </c>
      <c r="K1061" s="135">
        <v>0.03</v>
      </c>
      <c r="L1061" s="146">
        <v>0</v>
      </c>
      <c r="M1061" s="146">
        <v>0</v>
      </c>
      <c r="N1061" s="146">
        <v>0</v>
      </c>
      <c r="O1061" s="146">
        <v>0</v>
      </c>
      <c r="P1061" s="146">
        <v>0</v>
      </c>
      <c r="Q1061" s="146">
        <v>0</v>
      </c>
      <c r="R1061" s="146">
        <v>0</v>
      </c>
      <c r="S1061" s="146">
        <v>0</v>
      </c>
      <c r="T1061" s="146">
        <v>0</v>
      </c>
      <c r="U1061" s="146">
        <v>0</v>
      </c>
      <c r="V1061" s="146">
        <v>0</v>
      </c>
      <c r="W1061" s="146">
        <v>0</v>
      </c>
      <c r="X1061" s="146">
        <v>0</v>
      </c>
      <c r="Y1061" s="225">
        <v>32.5</v>
      </c>
      <c r="Z1061" s="222">
        <f t="shared" si="546"/>
        <v>0</v>
      </c>
      <c r="AA1061" s="222">
        <f t="shared" si="547"/>
        <v>0</v>
      </c>
      <c r="AB1061" s="222">
        <f t="shared" si="548"/>
        <v>0</v>
      </c>
      <c r="AC1061" s="222">
        <f t="shared" si="549"/>
        <v>2.4375</v>
      </c>
      <c r="AD1061" s="222">
        <f t="shared" si="550"/>
        <v>0.97499999999999998</v>
      </c>
      <c r="AE1061" s="222">
        <f t="shared" si="551"/>
        <v>0</v>
      </c>
      <c r="AF1061" s="222">
        <f t="shared" si="534"/>
        <v>0</v>
      </c>
      <c r="AG1061" s="222">
        <f t="shared" si="535"/>
        <v>0</v>
      </c>
      <c r="AH1061" s="222">
        <f t="shared" si="536"/>
        <v>0</v>
      </c>
      <c r="AI1061" s="222">
        <f t="shared" si="537"/>
        <v>0</v>
      </c>
      <c r="AJ1061" s="222">
        <f t="shared" si="538"/>
        <v>0</v>
      </c>
      <c r="AK1061" s="222">
        <f t="shared" si="539"/>
        <v>0</v>
      </c>
      <c r="AL1061" s="5">
        <f t="shared" si="540"/>
        <v>0</v>
      </c>
      <c r="AM1061" s="5">
        <f t="shared" si="541"/>
        <v>0</v>
      </c>
      <c r="AN1061" s="5">
        <f t="shared" si="542"/>
        <v>0</v>
      </c>
      <c r="AO1061" s="5">
        <f t="shared" si="543"/>
        <v>0</v>
      </c>
      <c r="AP1061" s="5">
        <f t="shared" si="544"/>
        <v>0</v>
      </c>
      <c r="AQ1061" s="221">
        <f t="shared" si="545"/>
        <v>0</v>
      </c>
      <c r="AR1061" s="174"/>
    </row>
    <row r="1062" spans="1:44" s="72" customFormat="1" ht="24.75" customHeight="1" x14ac:dyDescent="0.25">
      <c r="A1062" s="14"/>
      <c r="B1062" s="268" t="s">
        <v>514</v>
      </c>
      <c r="C1062" s="14"/>
      <c r="D1062" s="14"/>
      <c r="E1062" s="14"/>
      <c r="F1062" s="14"/>
      <c r="G1062" s="135">
        <v>0</v>
      </c>
      <c r="H1062" s="135">
        <v>0</v>
      </c>
      <c r="I1062" s="135">
        <v>0</v>
      </c>
      <c r="J1062" s="135">
        <v>5.0000000000000001E-3</v>
      </c>
      <c r="K1062" s="135">
        <v>1.4999999999999999E-2</v>
      </c>
      <c r="L1062" s="146">
        <v>0</v>
      </c>
      <c r="M1062" s="146">
        <v>0</v>
      </c>
      <c r="N1062" s="146">
        <v>0</v>
      </c>
      <c r="O1062" s="146">
        <v>0</v>
      </c>
      <c r="P1062" s="146">
        <v>0</v>
      </c>
      <c r="Q1062" s="146">
        <v>0</v>
      </c>
      <c r="R1062" s="146">
        <v>0</v>
      </c>
      <c r="S1062" s="146">
        <v>0</v>
      </c>
      <c r="T1062" s="146">
        <v>0</v>
      </c>
      <c r="U1062" s="146">
        <v>0</v>
      </c>
      <c r="V1062" s="146">
        <v>0</v>
      </c>
      <c r="W1062" s="146">
        <v>0</v>
      </c>
      <c r="X1062" s="146">
        <v>0</v>
      </c>
      <c r="Y1062" s="225">
        <v>1754.99</v>
      </c>
      <c r="Z1062" s="222">
        <f t="shared" si="546"/>
        <v>0</v>
      </c>
      <c r="AA1062" s="222">
        <f t="shared" si="547"/>
        <v>0</v>
      </c>
      <c r="AB1062" s="222">
        <f t="shared" si="548"/>
        <v>0</v>
      </c>
      <c r="AC1062" s="222">
        <f t="shared" si="549"/>
        <v>8.7749500000000005</v>
      </c>
      <c r="AD1062" s="222">
        <f t="shared" si="550"/>
        <v>26.324849999999998</v>
      </c>
      <c r="AE1062" s="222">
        <f t="shared" si="551"/>
        <v>0</v>
      </c>
      <c r="AF1062" s="222">
        <f t="shared" si="534"/>
        <v>0</v>
      </c>
      <c r="AG1062" s="222">
        <f t="shared" si="535"/>
        <v>0</v>
      </c>
      <c r="AH1062" s="222">
        <f t="shared" si="536"/>
        <v>0</v>
      </c>
      <c r="AI1062" s="222">
        <f t="shared" si="537"/>
        <v>0</v>
      </c>
      <c r="AJ1062" s="222">
        <f t="shared" si="538"/>
        <v>0</v>
      </c>
      <c r="AK1062" s="222">
        <f t="shared" si="539"/>
        <v>0</v>
      </c>
      <c r="AL1062" s="5">
        <f t="shared" si="540"/>
        <v>0</v>
      </c>
      <c r="AM1062" s="5">
        <f t="shared" si="541"/>
        <v>0</v>
      </c>
      <c r="AN1062" s="5">
        <f t="shared" si="542"/>
        <v>0</v>
      </c>
      <c r="AO1062" s="5">
        <f t="shared" si="543"/>
        <v>0</v>
      </c>
      <c r="AP1062" s="5">
        <f t="shared" si="544"/>
        <v>0</v>
      </c>
      <c r="AQ1062" s="221">
        <f t="shared" si="545"/>
        <v>0</v>
      </c>
      <c r="AR1062" s="174"/>
    </row>
    <row r="1063" spans="1:44" s="72" customFormat="1" ht="24.75" customHeight="1" x14ac:dyDescent="0.25">
      <c r="A1063" s="14"/>
      <c r="B1063" s="268" t="s">
        <v>515</v>
      </c>
      <c r="C1063" s="267" t="s">
        <v>516</v>
      </c>
      <c r="D1063" s="14"/>
      <c r="E1063" s="14"/>
      <c r="F1063" s="14"/>
      <c r="G1063" s="135">
        <v>0</v>
      </c>
      <c r="H1063" s="135">
        <v>0</v>
      </c>
      <c r="I1063" s="135">
        <v>0</v>
      </c>
      <c r="J1063" s="135">
        <v>0</v>
      </c>
      <c r="K1063" s="135">
        <v>0.04</v>
      </c>
      <c r="L1063" s="146">
        <v>0</v>
      </c>
      <c r="M1063" s="146">
        <v>0</v>
      </c>
      <c r="N1063" s="146">
        <v>0</v>
      </c>
      <c r="O1063" s="146">
        <v>0</v>
      </c>
      <c r="P1063" s="146">
        <v>0</v>
      </c>
      <c r="Q1063" s="146">
        <v>0</v>
      </c>
      <c r="R1063" s="146">
        <v>0</v>
      </c>
      <c r="S1063" s="146">
        <v>0</v>
      </c>
      <c r="T1063" s="146">
        <v>0</v>
      </c>
      <c r="U1063" s="146">
        <v>0</v>
      </c>
      <c r="V1063" s="146">
        <v>0</v>
      </c>
      <c r="W1063" s="146">
        <v>0</v>
      </c>
      <c r="X1063" s="146">
        <v>0</v>
      </c>
      <c r="Y1063" s="225">
        <v>1379.81</v>
      </c>
      <c r="Z1063" s="222">
        <f t="shared" si="546"/>
        <v>0</v>
      </c>
      <c r="AA1063" s="222">
        <f t="shared" si="547"/>
        <v>0</v>
      </c>
      <c r="AB1063" s="222">
        <f t="shared" si="548"/>
        <v>0</v>
      </c>
      <c r="AC1063" s="222">
        <f t="shared" si="549"/>
        <v>0</v>
      </c>
      <c r="AD1063" s="222">
        <f t="shared" si="550"/>
        <v>55.192399999999999</v>
      </c>
      <c r="AE1063" s="222">
        <f t="shared" si="551"/>
        <v>0</v>
      </c>
      <c r="AF1063" s="222">
        <f t="shared" si="534"/>
        <v>0</v>
      </c>
      <c r="AG1063" s="222">
        <f t="shared" si="535"/>
        <v>0</v>
      </c>
      <c r="AH1063" s="222">
        <f t="shared" si="536"/>
        <v>0</v>
      </c>
      <c r="AI1063" s="222">
        <f t="shared" si="537"/>
        <v>0</v>
      </c>
      <c r="AJ1063" s="222">
        <f t="shared" si="538"/>
        <v>0</v>
      </c>
      <c r="AK1063" s="222">
        <f t="shared" si="539"/>
        <v>0</v>
      </c>
      <c r="AL1063" s="5">
        <f t="shared" si="540"/>
        <v>0</v>
      </c>
      <c r="AM1063" s="5">
        <f t="shared" si="541"/>
        <v>0</v>
      </c>
      <c r="AN1063" s="5">
        <f t="shared" si="542"/>
        <v>0</v>
      </c>
      <c r="AO1063" s="5">
        <f t="shared" si="543"/>
        <v>0</v>
      </c>
      <c r="AP1063" s="5">
        <f t="shared" si="544"/>
        <v>0</v>
      </c>
      <c r="AQ1063" s="221">
        <f t="shared" si="545"/>
        <v>0</v>
      </c>
      <c r="AR1063" s="174"/>
    </row>
    <row r="1064" spans="1:44" s="72" customFormat="1" ht="24.75" customHeight="1" x14ac:dyDescent="0.25">
      <c r="A1064" s="14"/>
      <c r="B1064" s="268" t="s">
        <v>517</v>
      </c>
      <c r="C1064" s="267" t="s">
        <v>518</v>
      </c>
      <c r="D1064" s="14"/>
      <c r="E1064" s="14"/>
      <c r="F1064" s="14"/>
      <c r="G1064" s="135">
        <v>0</v>
      </c>
      <c r="H1064" s="135">
        <v>0</v>
      </c>
      <c r="I1064" s="135">
        <v>0</v>
      </c>
      <c r="J1064" s="135">
        <v>0</v>
      </c>
      <c r="K1064" s="135">
        <v>0.32</v>
      </c>
      <c r="L1064" s="146">
        <v>0</v>
      </c>
      <c r="M1064" s="146">
        <v>0</v>
      </c>
      <c r="N1064" s="146">
        <v>0</v>
      </c>
      <c r="O1064" s="146">
        <v>0</v>
      </c>
      <c r="P1064" s="146">
        <v>0</v>
      </c>
      <c r="Q1064" s="146">
        <v>0</v>
      </c>
      <c r="R1064" s="146">
        <v>0</v>
      </c>
      <c r="S1064" s="146">
        <v>0</v>
      </c>
      <c r="T1064" s="146">
        <v>0</v>
      </c>
      <c r="U1064" s="146">
        <v>0</v>
      </c>
      <c r="V1064" s="146">
        <v>0</v>
      </c>
      <c r="W1064" s="146">
        <v>0</v>
      </c>
      <c r="X1064" s="146">
        <v>0</v>
      </c>
      <c r="Y1064" s="225">
        <v>511.42</v>
      </c>
      <c r="Z1064" s="222">
        <f t="shared" si="546"/>
        <v>0</v>
      </c>
      <c r="AA1064" s="222">
        <f t="shared" si="547"/>
        <v>0</v>
      </c>
      <c r="AB1064" s="222">
        <f t="shared" si="548"/>
        <v>0</v>
      </c>
      <c r="AC1064" s="222">
        <f t="shared" si="549"/>
        <v>0</v>
      </c>
      <c r="AD1064" s="222">
        <f t="shared" si="550"/>
        <v>163.65440000000001</v>
      </c>
      <c r="AE1064" s="222">
        <f t="shared" si="551"/>
        <v>0</v>
      </c>
      <c r="AF1064" s="222">
        <f t="shared" si="534"/>
        <v>0</v>
      </c>
      <c r="AG1064" s="222">
        <f t="shared" si="535"/>
        <v>0</v>
      </c>
      <c r="AH1064" s="222">
        <f t="shared" si="536"/>
        <v>0</v>
      </c>
      <c r="AI1064" s="222">
        <f t="shared" si="537"/>
        <v>0</v>
      </c>
      <c r="AJ1064" s="222">
        <f t="shared" si="538"/>
        <v>0</v>
      </c>
      <c r="AK1064" s="222">
        <f t="shared" si="539"/>
        <v>0</v>
      </c>
      <c r="AL1064" s="5">
        <f t="shared" si="540"/>
        <v>0</v>
      </c>
      <c r="AM1064" s="5">
        <f t="shared" si="541"/>
        <v>0</v>
      </c>
      <c r="AN1064" s="5">
        <f t="shared" si="542"/>
        <v>0</v>
      </c>
      <c r="AO1064" s="5">
        <f t="shared" si="543"/>
        <v>0</v>
      </c>
      <c r="AP1064" s="5">
        <f t="shared" si="544"/>
        <v>0</v>
      </c>
      <c r="AQ1064" s="221">
        <f t="shared" si="545"/>
        <v>0</v>
      </c>
      <c r="AR1064" s="174"/>
    </row>
    <row r="1065" spans="1:44" s="72" customFormat="1" ht="24.75" customHeight="1" x14ac:dyDescent="0.25">
      <c r="A1065" s="14"/>
      <c r="B1065" s="268" t="s">
        <v>517</v>
      </c>
      <c r="C1065" s="267" t="s">
        <v>519</v>
      </c>
      <c r="D1065" s="14"/>
      <c r="E1065" s="14"/>
      <c r="F1065" s="14"/>
      <c r="G1065" s="135">
        <v>0</v>
      </c>
      <c r="H1065" s="135">
        <v>0</v>
      </c>
      <c r="I1065" s="135">
        <v>0</v>
      </c>
      <c r="J1065" s="135">
        <v>0</v>
      </c>
      <c r="K1065" s="135">
        <v>0.32</v>
      </c>
      <c r="L1065" s="146">
        <v>0</v>
      </c>
      <c r="M1065" s="146">
        <v>0</v>
      </c>
      <c r="N1065" s="146">
        <v>0</v>
      </c>
      <c r="O1065" s="146">
        <v>0</v>
      </c>
      <c r="P1065" s="146">
        <v>0</v>
      </c>
      <c r="Q1065" s="146">
        <v>0</v>
      </c>
      <c r="R1065" s="146">
        <v>0</v>
      </c>
      <c r="S1065" s="146">
        <v>0</v>
      </c>
      <c r="T1065" s="146">
        <v>0</v>
      </c>
      <c r="U1065" s="146">
        <v>0</v>
      </c>
      <c r="V1065" s="146">
        <v>0</v>
      </c>
      <c r="W1065" s="146">
        <v>0</v>
      </c>
      <c r="X1065" s="146">
        <v>0</v>
      </c>
      <c r="Y1065" s="225">
        <v>288.56</v>
      </c>
      <c r="Z1065" s="222">
        <f t="shared" si="546"/>
        <v>0</v>
      </c>
      <c r="AA1065" s="222">
        <f t="shared" si="547"/>
        <v>0</v>
      </c>
      <c r="AB1065" s="222">
        <f t="shared" si="548"/>
        <v>0</v>
      </c>
      <c r="AC1065" s="222">
        <f t="shared" si="549"/>
        <v>0</v>
      </c>
      <c r="AD1065" s="222">
        <f t="shared" si="550"/>
        <v>92.339200000000005</v>
      </c>
      <c r="AE1065" s="222">
        <f t="shared" si="551"/>
        <v>0</v>
      </c>
      <c r="AF1065" s="222">
        <f t="shared" si="534"/>
        <v>0</v>
      </c>
      <c r="AG1065" s="222">
        <f t="shared" si="535"/>
        <v>0</v>
      </c>
      <c r="AH1065" s="222">
        <f t="shared" si="536"/>
        <v>0</v>
      </c>
      <c r="AI1065" s="222">
        <f t="shared" si="537"/>
        <v>0</v>
      </c>
      <c r="AJ1065" s="222">
        <f t="shared" si="538"/>
        <v>0</v>
      </c>
      <c r="AK1065" s="222">
        <f t="shared" si="539"/>
        <v>0</v>
      </c>
      <c r="AL1065" s="5">
        <f t="shared" si="540"/>
        <v>0</v>
      </c>
      <c r="AM1065" s="5">
        <f t="shared" si="541"/>
        <v>0</v>
      </c>
      <c r="AN1065" s="5">
        <f t="shared" si="542"/>
        <v>0</v>
      </c>
      <c r="AO1065" s="5">
        <f t="shared" si="543"/>
        <v>0</v>
      </c>
      <c r="AP1065" s="5">
        <f t="shared" si="544"/>
        <v>0</v>
      </c>
      <c r="AQ1065" s="221">
        <f t="shared" si="545"/>
        <v>0</v>
      </c>
      <c r="AR1065" s="174"/>
    </row>
    <row r="1066" spans="1:44" s="72" customFormat="1" ht="24.75" customHeight="1" x14ac:dyDescent="0.25">
      <c r="A1066" s="14"/>
      <c r="B1066" s="77" t="s">
        <v>1473</v>
      </c>
      <c r="C1066" s="77"/>
      <c r="D1066" s="77"/>
      <c r="E1066" s="77"/>
      <c r="F1066" s="77"/>
      <c r="G1066" s="77"/>
      <c r="H1066" s="77"/>
      <c r="I1066" s="74"/>
      <c r="J1066" s="74"/>
      <c r="K1066" s="74"/>
      <c r="L1066" s="146"/>
      <c r="M1066" s="77"/>
      <c r="N1066" s="77"/>
      <c r="O1066" s="74"/>
      <c r="P1066" s="74"/>
      <c r="Q1066" s="74"/>
      <c r="R1066" s="164"/>
      <c r="S1066" s="77"/>
      <c r="T1066" s="77"/>
      <c r="U1066" s="74"/>
      <c r="V1066" s="74"/>
      <c r="W1066" s="74"/>
      <c r="X1066" s="164"/>
      <c r="Y1066" s="240"/>
      <c r="Z1066" s="222"/>
      <c r="AA1066" s="222"/>
      <c r="AB1066" s="222"/>
      <c r="AC1066" s="222"/>
      <c r="AD1066" s="222"/>
      <c r="AE1066" s="222"/>
      <c r="AF1066" s="222"/>
      <c r="AG1066" s="222"/>
      <c r="AH1066" s="222"/>
      <c r="AI1066" s="222"/>
      <c r="AJ1066" s="222"/>
      <c r="AK1066" s="222"/>
      <c r="AL1066" s="5"/>
      <c r="AM1066" s="5"/>
      <c r="AN1066" s="5"/>
      <c r="AO1066" s="5"/>
      <c r="AP1066" s="5"/>
      <c r="AQ1066" s="221"/>
      <c r="AR1066" s="174"/>
    </row>
    <row r="1067" spans="1:44" s="72" customFormat="1" ht="24.75" customHeight="1" x14ac:dyDescent="0.25">
      <c r="A1067" s="60">
        <v>3443500311</v>
      </c>
      <c r="B1067" s="25" t="s">
        <v>1474</v>
      </c>
      <c r="C1067" s="14" t="s">
        <v>1475</v>
      </c>
      <c r="D1067" s="14"/>
      <c r="E1067" s="14" t="s">
        <v>1476</v>
      </c>
      <c r="F1067" s="14" t="s">
        <v>1824</v>
      </c>
      <c r="G1067" s="27">
        <v>0</v>
      </c>
      <c r="H1067" s="27">
        <v>0</v>
      </c>
      <c r="I1067" s="27">
        <v>0</v>
      </c>
      <c r="J1067" s="27">
        <v>0</v>
      </c>
      <c r="K1067" s="27">
        <v>2</v>
      </c>
      <c r="L1067" s="146">
        <v>0</v>
      </c>
      <c r="M1067" s="27">
        <v>0</v>
      </c>
      <c r="N1067" s="27">
        <v>0</v>
      </c>
      <c r="O1067" s="27">
        <v>0</v>
      </c>
      <c r="P1067" s="27">
        <v>0</v>
      </c>
      <c r="Q1067" s="27">
        <v>2</v>
      </c>
      <c r="R1067" s="158">
        <v>4</v>
      </c>
      <c r="S1067" s="27">
        <v>0</v>
      </c>
      <c r="T1067" s="27">
        <v>0</v>
      </c>
      <c r="U1067" s="27">
        <v>0</v>
      </c>
      <c r="V1067" s="27">
        <v>0</v>
      </c>
      <c r="W1067" s="27">
        <v>1</v>
      </c>
      <c r="X1067" s="158">
        <v>1</v>
      </c>
      <c r="Y1067" s="222">
        <v>1016.95</v>
      </c>
      <c r="Z1067" s="222">
        <f t="shared" si="546"/>
        <v>0</v>
      </c>
      <c r="AA1067" s="222">
        <f t="shared" si="547"/>
        <v>0</v>
      </c>
      <c r="AB1067" s="222">
        <f t="shared" si="548"/>
        <v>0</v>
      </c>
      <c r="AC1067" s="222">
        <f t="shared" si="549"/>
        <v>0</v>
      </c>
      <c r="AD1067" s="222">
        <f t="shared" si="550"/>
        <v>2033.9</v>
      </c>
      <c r="AE1067" s="222">
        <f t="shared" si="551"/>
        <v>0</v>
      </c>
      <c r="AF1067" s="222">
        <f t="shared" si="534"/>
        <v>0</v>
      </c>
      <c r="AG1067" s="222">
        <f t="shared" si="535"/>
        <v>0</v>
      </c>
      <c r="AH1067" s="222">
        <f t="shared" si="536"/>
        <v>0</v>
      </c>
      <c r="AI1067" s="222">
        <f t="shared" si="537"/>
        <v>0</v>
      </c>
      <c r="AJ1067" s="222">
        <f t="shared" si="538"/>
        <v>2033.9</v>
      </c>
      <c r="AK1067" s="222">
        <f t="shared" si="539"/>
        <v>4067.8</v>
      </c>
      <c r="AL1067" s="5">
        <f>Y1067*S1067</f>
        <v>0</v>
      </c>
      <c r="AM1067" s="5">
        <f>Y1067*T1067</f>
        <v>0</v>
      </c>
      <c r="AN1067" s="5">
        <f>Y1067*U1067</f>
        <v>0</v>
      </c>
      <c r="AO1067" s="5">
        <f>Y1067*V1067</f>
        <v>0</v>
      </c>
      <c r="AP1067" s="5">
        <f>Y1067*W1067</f>
        <v>1016.95</v>
      </c>
      <c r="AQ1067" s="221">
        <f>Y1067*X1067</f>
        <v>1016.95</v>
      </c>
      <c r="AR1067" s="174"/>
    </row>
    <row r="1068" spans="1:44" s="30" customFormat="1" ht="24.75" customHeight="1" x14ac:dyDescent="0.25">
      <c r="A1068" s="24"/>
      <c r="B1068" s="626" t="s">
        <v>1477</v>
      </c>
      <c r="C1068" s="627"/>
      <c r="D1068" s="48"/>
      <c r="E1068" s="48"/>
      <c r="F1068" s="48"/>
      <c r="G1068" s="48"/>
      <c r="H1068" s="48"/>
      <c r="I1068" s="48"/>
      <c r="J1068" s="48"/>
      <c r="K1068" s="48"/>
      <c r="L1068" s="146"/>
      <c r="M1068" s="48"/>
      <c r="N1068" s="48"/>
      <c r="O1068" s="48"/>
      <c r="P1068" s="48"/>
      <c r="Q1068" s="48"/>
      <c r="R1068" s="159"/>
      <c r="S1068" s="48"/>
      <c r="T1068" s="48"/>
      <c r="U1068" s="48"/>
      <c r="V1068" s="48"/>
      <c r="W1068" s="48"/>
      <c r="X1068" s="159"/>
      <c r="Y1068" s="234"/>
      <c r="Z1068" s="222"/>
      <c r="AA1068" s="222"/>
      <c r="AB1068" s="222"/>
      <c r="AC1068" s="222"/>
      <c r="AD1068" s="222"/>
      <c r="AE1068" s="222"/>
      <c r="AF1068" s="222"/>
      <c r="AG1068" s="222"/>
      <c r="AH1068" s="222"/>
      <c r="AI1068" s="222"/>
      <c r="AJ1068" s="222"/>
      <c r="AK1068" s="222"/>
      <c r="AL1068" s="5"/>
      <c r="AM1068" s="5"/>
      <c r="AN1068" s="5"/>
      <c r="AO1068" s="5"/>
      <c r="AP1068" s="5"/>
      <c r="AQ1068" s="221"/>
      <c r="AR1068" s="168"/>
    </row>
    <row r="1069" spans="1:44" s="30" customFormat="1" ht="24.75" customHeight="1" x14ac:dyDescent="0.25">
      <c r="A1069" s="24"/>
      <c r="B1069" s="626" t="s">
        <v>1478</v>
      </c>
      <c r="C1069" s="627"/>
      <c r="D1069" s="48"/>
      <c r="E1069" s="48"/>
      <c r="F1069" s="48"/>
      <c r="G1069" s="48"/>
      <c r="H1069" s="48"/>
      <c r="I1069" s="48"/>
      <c r="J1069" s="48"/>
      <c r="K1069" s="48"/>
      <c r="L1069" s="146"/>
      <c r="M1069" s="48"/>
      <c r="N1069" s="48"/>
      <c r="O1069" s="48"/>
      <c r="P1069" s="48"/>
      <c r="Q1069" s="48"/>
      <c r="R1069" s="159"/>
      <c r="S1069" s="48"/>
      <c r="T1069" s="48"/>
      <c r="U1069" s="48"/>
      <c r="V1069" s="48"/>
      <c r="W1069" s="48"/>
      <c r="X1069" s="159"/>
      <c r="Y1069" s="234"/>
      <c r="Z1069" s="222"/>
      <c r="AA1069" s="222"/>
      <c r="AB1069" s="222"/>
      <c r="AC1069" s="222"/>
      <c r="AD1069" s="222"/>
      <c r="AE1069" s="222"/>
      <c r="AF1069" s="222"/>
      <c r="AG1069" s="222"/>
      <c r="AH1069" s="222"/>
      <c r="AI1069" s="222"/>
      <c r="AJ1069" s="222"/>
      <c r="AK1069" s="222"/>
      <c r="AL1069" s="5"/>
      <c r="AM1069" s="5"/>
      <c r="AN1069" s="5"/>
      <c r="AO1069" s="5"/>
      <c r="AP1069" s="5"/>
      <c r="AQ1069" s="221"/>
      <c r="AR1069" s="168"/>
    </row>
    <row r="1070" spans="1:44" s="90" customFormat="1" ht="24.75" customHeight="1" x14ac:dyDescent="0.25">
      <c r="A1070" s="24">
        <v>4223140512</v>
      </c>
      <c r="B1070" s="32" t="s">
        <v>1479</v>
      </c>
      <c r="C1070" s="51" t="s">
        <v>1480</v>
      </c>
      <c r="D1070" s="33" t="s">
        <v>1481</v>
      </c>
      <c r="E1070" s="33" t="s">
        <v>1482</v>
      </c>
      <c r="F1070" s="14" t="s">
        <v>1824</v>
      </c>
      <c r="G1070" s="135">
        <v>0</v>
      </c>
      <c r="H1070" s="135">
        <v>0</v>
      </c>
      <c r="I1070" s="267">
        <v>7.0000000000000001E-3</v>
      </c>
      <c r="J1070" s="135">
        <v>0.03</v>
      </c>
      <c r="K1070" s="135">
        <v>0.09</v>
      </c>
      <c r="L1070" s="146">
        <v>0</v>
      </c>
      <c r="M1070" s="27">
        <v>0</v>
      </c>
      <c r="N1070" s="27">
        <v>0</v>
      </c>
      <c r="O1070" s="27">
        <v>0</v>
      </c>
      <c r="P1070" s="28">
        <v>0.03</v>
      </c>
      <c r="Q1070" s="28">
        <v>0.08</v>
      </c>
      <c r="R1070" s="158">
        <v>0.1</v>
      </c>
      <c r="S1070" s="27">
        <v>0</v>
      </c>
      <c r="T1070" s="27">
        <v>0</v>
      </c>
      <c r="U1070" s="27">
        <v>0</v>
      </c>
      <c r="V1070" s="28">
        <v>8.0000000000000002E-3</v>
      </c>
      <c r="W1070" s="28">
        <v>0.01</v>
      </c>
      <c r="X1070" s="28">
        <v>0.01</v>
      </c>
      <c r="Y1070" s="222">
        <v>480</v>
      </c>
      <c r="Z1070" s="222">
        <f t="shared" si="546"/>
        <v>0</v>
      </c>
      <c r="AA1070" s="222">
        <f t="shared" si="547"/>
        <v>0</v>
      </c>
      <c r="AB1070" s="222">
        <f t="shared" si="548"/>
        <v>3.36</v>
      </c>
      <c r="AC1070" s="222">
        <f t="shared" si="549"/>
        <v>14.399999999999999</v>
      </c>
      <c r="AD1070" s="222">
        <f t="shared" si="550"/>
        <v>43.199999999999996</v>
      </c>
      <c r="AE1070" s="222">
        <f t="shared" si="551"/>
        <v>0</v>
      </c>
      <c r="AF1070" s="222">
        <f t="shared" si="534"/>
        <v>0</v>
      </c>
      <c r="AG1070" s="222">
        <f t="shared" si="535"/>
        <v>0</v>
      </c>
      <c r="AH1070" s="222">
        <f t="shared" si="536"/>
        <v>0</v>
      </c>
      <c r="AI1070" s="222">
        <f t="shared" si="537"/>
        <v>14.399999999999999</v>
      </c>
      <c r="AJ1070" s="222">
        <f t="shared" si="538"/>
        <v>38.4</v>
      </c>
      <c r="AK1070" s="222">
        <f t="shared" si="539"/>
        <v>48</v>
      </c>
      <c r="AL1070" s="5">
        <f t="shared" ref="AL1070:AL1075" si="552">Y1070*S1070</f>
        <v>0</v>
      </c>
      <c r="AM1070" s="5">
        <f t="shared" ref="AM1070:AM1075" si="553">Y1070*T1070</f>
        <v>0</v>
      </c>
      <c r="AN1070" s="5">
        <f t="shared" ref="AN1070:AN1075" si="554">Y1070*U1070</f>
        <v>0</v>
      </c>
      <c r="AO1070" s="5">
        <f t="shared" ref="AO1070:AO1075" si="555">Y1070*V1070</f>
        <v>3.84</v>
      </c>
      <c r="AP1070" s="5">
        <f t="shared" ref="AP1070:AP1075" si="556">Y1070*W1070</f>
        <v>4.8</v>
      </c>
      <c r="AQ1070" s="221">
        <f t="shared" ref="AQ1070:AQ1075" si="557">Y1070*X1070</f>
        <v>4.8</v>
      </c>
      <c r="AR1070" s="175"/>
    </row>
    <row r="1071" spans="1:44" s="72" customFormat="1" ht="24.75" customHeight="1" x14ac:dyDescent="0.25">
      <c r="A1071" s="14">
        <v>4223140003</v>
      </c>
      <c r="B1071" s="25" t="s">
        <v>1488</v>
      </c>
      <c r="C1071" s="14" t="s">
        <v>1489</v>
      </c>
      <c r="D1071" s="14"/>
      <c r="E1071" s="17" t="s">
        <v>2241</v>
      </c>
      <c r="F1071" s="14" t="s">
        <v>1824</v>
      </c>
      <c r="G1071" s="135">
        <v>0</v>
      </c>
      <c r="H1071" s="135">
        <v>0</v>
      </c>
      <c r="I1071" s="267">
        <v>7.0000000000000001E-3</v>
      </c>
      <c r="J1071" s="135">
        <v>0.03</v>
      </c>
      <c r="K1071" s="135">
        <v>0.09</v>
      </c>
      <c r="L1071" s="146">
        <v>0</v>
      </c>
      <c r="M1071" s="27">
        <v>0</v>
      </c>
      <c r="N1071" s="27">
        <v>0</v>
      </c>
      <c r="O1071" s="27">
        <v>0</v>
      </c>
      <c r="P1071" s="27">
        <v>0</v>
      </c>
      <c r="Q1071" s="27">
        <v>0.12</v>
      </c>
      <c r="R1071" s="158">
        <v>0.3</v>
      </c>
      <c r="S1071" s="27">
        <v>0</v>
      </c>
      <c r="T1071" s="27">
        <v>0</v>
      </c>
      <c r="U1071" s="27">
        <v>0</v>
      </c>
      <c r="V1071" s="28">
        <v>8.0000000000000002E-3</v>
      </c>
      <c r="W1071" s="28">
        <v>0.01</v>
      </c>
      <c r="X1071" s="28">
        <v>0.01</v>
      </c>
      <c r="Y1071" s="222">
        <v>36.880000000000003</v>
      </c>
      <c r="Z1071" s="222">
        <f t="shared" si="546"/>
        <v>0</v>
      </c>
      <c r="AA1071" s="222">
        <f t="shared" si="547"/>
        <v>0</v>
      </c>
      <c r="AB1071" s="222">
        <f t="shared" si="548"/>
        <v>0.25816</v>
      </c>
      <c r="AC1071" s="222">
        <f t="shared" si="549"/>
        <v>1.1064000000000001</v>
      </c>
      <c r="AD1071" s="222">
        <f t="shared" si="550"/>
        <v>3.3191999999999999</v>
      </c>
      <c r="AE1071" s="222">
        <f t="shared" si="551"/>
        <v>0</v>
      </c>
      <c r="AF1071" s="222">
        <f t="shared" si="534"/>
        <v>0</v>
      </c>
      <c r="AG1071" s="222">
        <f t="shared" si="535"/>
        <v>0</v>
      </c>
      <c r="AH1071" s="222">
        <f t="shared" si="536"/>
        <v>0</v>
      </c>
      <c r="AI1071" s="222">
        <f t="shared" si="537"/>
        <v>0</v>
      </c>
      <c r="AJ1071" s="222">
        <f t="shared" si="538"/>
        <v>4.4256000000000002</v>
      </c>
      <c r="AK1071" s="222">
        <f t="shared" si="539"/>
        <v>11.064</v>
      </c>
      <c r="AL1071" s="5">
        <f t="shared" si="552"/>
        <v>0</v>
      </c>
      <c r="AM1071" s="5">
        <f t="shared" si="553"/>
        <v>0</v>
      </c>
      <c r="AN1071" s="5">
        <f t="shared" si="554"/>
        <v>0</v>
      </c>
      <c r="AO1071" s="5">
        <f t="shared" si="555"/>
        <v>0.29504000000000002</v>
      </c>
      <c r="AP1071" s="5">
        <f t="shared" si="556"/>
        <v>0.36880000000000002</v>
      </c>
      <c r="AQ1071" s="221">
        <f t="shared" si="557"/>
        <v>0.36880000000000002</v>
      </c>
      <c r="AR1071" s="174"/>
    </row>
    <row r="1072" spans="1:44" s="72" customFormat="1" ht="24.75" customHeight="1" x14ac:dyDescent="0.25">
      <c r="A1072" s="60">
        <v>4223100003</v>
      </c>
      <c r="B1072" s="62" t="s">
        <v>1488</v>
      </c>
      <c r="C1072" s="14" t="s">
        <v>1491</v>
      </c>
      <c r="D1072" s="14"/>
      <c r="E1072" s="14" t="s">
        <v>1492</v>
      </c>
      <c r="F1072" s="14" t="s">
        <v>1824</v>
      </c>
      <c r="G1072" s="27">
        <v>0</v>
      </c>
      <c r="H1072" s="27">
        <v>0</v>
      </c>
      <c r="I1072" s="27">
        <v>7.0000000000000001E-3</v>
      </c>
      <c r="J1072" s="28">
        <v>0.03</v>
      </c>
      <c r="K1072" s="28">
        <v>0.09</v>
      </c>
      <c r="L1072" s="146">
        <v>0</v>
      </c>
      <c r="M1072" s="27">
        <v>0</v>
      </c>
      <c r="N1072" s="27">
        <v>0</v>
      </c>
      <c r="O1072" s="27">
        <v>0</v>
      </c>
      <c r="P1072" s="27">
        <v>0</v>
      </c>
      <c r="Q1072" s="27">
        <v>0.24</v>
      </c>
      <c r="R1072" s="158">
        <v>0.6</v>
      </c>
      <c r="S1072" s="27">
        <v>0</v>
      </c>
      <c r="T1072" s="27">
        <v>0</v>
      </c>
      <c r="U1072" s="27">
        <v>0</v>
      </c>
      <c r="V1072" s="28">
        <v>8.0000000000000002E-3</v>
      </c>
      <c r="W1072" s="28">
        <v>0.01</v>
      </c>
      <c r="X1072" s="28">
        <v>0.01</v>
      </c>
      <c r="Y1072" s="222">
        <v>8454.48</v>
      </c>
      <c r="Z1072" s="222">
        <f t="shared" si="546"/>
        <v>0</v>
      </c>
      <c r="AA1072" s="222">
        <f t="shared" si="547"/>
        <v>0</v>
      </c>
      <c r="AB1072" s="222">
        <f t="shared" si="548"/>
        <v>59.181359999999998</v>
      </c>
      <c r="AC1072" s="222">
        <f t="shared" si="549"/>
        <v>253.63439999999997</v>
      </c>
      <c r="AD1072" s="222">
        <f t="shared" si="550"/>
        <v>760.90319999999997</v>
      </c>
      <c r="AE1072" s="222">
        <f t="shared" si="551"/>
        <v>0</v>
      </c>
      <c r="AF1072" s="222">
        <f t="shared" si="534"/>
        <v>0</v>
      </c>
      <c r="AG1072" s="222">
        <f t="shared" si="535"/>
        <v>0</v>
      </c>
      <c r="AH1072" s="222">
        <f t="shared" si="536"/>
        <v>0</v>
      </c>
      <c r="AI1072" s="222">
        <f t="shared" si="537"/>
        <v>0</v>
      </c>
      <c r="AJ1072" s="222">
        <f t="shared" si="538"/>
        <v>2029.0751999999998</v>
      </c>
      <c r="AK1072" s="222">
        <f t="shared" si="539"/>
        <v>5072.6879999999992</v>
      </c>
      <c r="AL1072" s="5">
        <f t="shared" si="552"/>
        <v>0</v>
      </c>
      <c r="AM1072" s="5">
        <f t="shared" si="553"/>
        <v>0</v>
      </c>
      <c r="AN1072" s="5">
        <f t="shared" si="554"/>
        <v>0</v>
      </c>
      <c r="AO1072" s="5">
        <f t="shared" si="555"/>
        <v>67.635840000000002</v>
      </c>
      <c r="AP1072" s="5">
        <f t="shared" si="556"/>
        <v>84.544799999999995</v>
      </c>
      <c r="AQ1072" s="221">
        <f t="shared" si="557"/>
        <v>84.544799999999995</v>
      </c>
      <c r="AR1072" s="174"/>
    </row>
    <row r="1073" spans="1:44" s="90" customFormat="1" ht="24.75" customHeight="1" x14ac:dyDescent="0.25">
      <c r="A1073" s="24">
        <v>4221290125</v>
      </c>
      <c r="B1073" s="32" t="s">
        <v>1483</v>
      </c>
      <c r="C1073" s="51" t="s">
        <v>1480</v>
      </c>
      <c r="D1073" s="33" t="s">
        <v>1481</v>
      </c>
      <c r="E1073" s="33" t="s">
        <v>1484</v>
      </c>
      <c r="F1073" s="14" t="s">
        <v>1824</v>
      </c>
      <c r="G1073" s="135">
        <v>0</v>
      </c>
      <c r="H1073" s="135">
        <v>0</v>
      </c>
      <c r="I1073" s="267">
        <v>7.0000000000000001E-3</v>
      </c>
      <c r="J1073" s="135">
        <v>0.03</v>
      </c>
      <c r="K1073" s="135">
        <v>0.09</v>
      </c>
      <c r="L1073" s="146">
        <v>0</v>
      </c>
      <c r="M1073" s="27">
        <v>0</v>
      </c>
      <c r="N1073" s="27">
        <v>0</v>
      </c>
      <c r="O1073" s="27">
        <v>0</v>
      </c>
      <c r="P1073" s="28">
        <v>0.03</v>
      </c>
      <c r="Q1073" s="28">
        <v>0.08</v>
      </c>
      <c r="R1073" s="158">
        <v>0.1</v>
      </c>
      <c r="S1073" s="27">
        <v>0</v>
      </c>
      <c r="T1073" s="27">
        <v>0</v>
      </c>
      <c r="U1073" s="27">
        <v>0</v>
      </c>
      <c r="V1073" s="28">
        <v>8.0000000000000002E-3</v>
      </c>
      <c r="W1073" s="28">
        <v>0.01</v>
      </c>
      <c r="X1073" s="28">
        <v>0.01</v>
      </c>
      <c r="Y1073" s="222">
        <v>480</v>
      </c>
      <c r="Z1073" s="222">
        <f t="shared" si="546"/>
        <v>0</v>
      </c>
      <c r="AA1073" s="222">
        <f t="shared" si="547"/>
        <v>0</v>
      </c>
      <c r="AB1073" s="222">
        <f t="shared" si="548"/>
        <v>3.36</v>
      </c>
      <c r="AC1073" s="222">
        <f t="shared" si="549"/>
        <v>14.399999999999999</v>
      </c>
      <c r="AD1073" s="222">
        <f t="shared" si="550"/>
        <v>43.199999999999996</v>
      </c>
      <c r="AE1073" s="222">
        <f t="shared" si="551"/>
        <v>0</v>
      </c>
      <c r="AF1073" s="222">
        <f t="shared" si="534"/>
        <v>0</v>
      </c>
      <c r="AG1073" s="222">
        <f t="shared" si="535"/>
        <v>0</v>
      </c>
      <c r="AH1073" s="222">
        <f t="shared" si="536"/>
        <v>0</v>
      </c>
      <c r="AI1073" s="222">
        <f t="shared" si="537"/>
        <v>14.399999999999999</v>
      </c>
      <c r="AJ1073" s="222">
        <f t="shared" si="538"/>
        <v>38.4</v>
      </c>
      <c r="AK1073" s="222">
        <f t="shared" si="539"/>
        <v>48</v>
      </c>
      <c r="AL1073" s="5">
        <f t="shared" si="552"/>
        <v>0</v>
      </c>
      <c r="AM1073" s="5">
        <f t="shared" si="553"/>
        <v>0</v>
      </c>
      <c r="AN1073" s="5">
        <f t="shared" si="554"/>
        <v>0</v>
      </c>
      <c r="AO1073" s="5">
        <f t="shared" si="555"/>
        <v>3.84</v>
      </c>
      <c r="AP1073" s="5">
        <f t="shared" si="556"/>
        <v>4.8</v>
      </c>
      <c r="AQ1073" s="221">
        <f t="shared" si="557"/>
        <v>4.8</v>
      </c>
      <c r="AR1073" s="175"/>
    </row>
    <row r="1074" spans="1:44" s="72" customFormat="1" ht="24.75" customHeight="1" x14ac:dyDescent="0.25">
      <c r="A1074" s="14">
        <v>3187170182</v>
      </c>
      <c r="B1074" s="25" t="s">
        <v>1485</v>
      </c>
      <c r="C1074" s="14" t="s">
        <v>68</v>
      </c>
      <c r="D1074" s="14"/>
      <c r="E1074" s="14" t="s">
        <v>1490</v>
      </c>
      <c r="F1074" s="14" t="s">
        <v>1824</v>
      </c>
      <c r="G1074" s="27">
        <v>0</v>
      </c>
      <c r="H1074" s="27">
        <v>0</v>
      </c>
      <c r="I1074" s="27">
        <v>7.0000000000000001E-3</v>
      </c>
      <c r="J1074" s="28">
        <v>0.03</v>
      </c>
      <c r="K1074" s="28">
        <v>0.09</v>
      </c>
      <c r="L1074" s="146">
        <v>0</v>
      </c>
      <c r="M1074" s="27">
        <v>0</v>
      </c>
      <c r="N1074" s="27">
        <v>0</v>
      </c>
      <c r="O1074" s="27">
        <v>0</v>
      </c>
      <c r="P1074" s="27">
        <v>0</v>
      </c>
      <c r="Q1074" s="27">
        <v>0.12</v>
      </c>
      <c r="R1074" s="158">
        <v>0.3</v>
      </c>
      <c r="S1074" s="27">
        <v>0</v>
      </c>
      <c r="T1074" s="27">
        <v>0</v>
      </c>
      <c r="U1074" s="27">
        <v>0</v>
      </c>
      <c r="V1074" s="28">
        <v>8.0000000000000002E-3</v>
      </c>
      <c r="W1074" s="28">
        <v>0.01</v>
      </c>
      <c r="X1074" s="28">
        <v>0.01</v>
      </c>
      <c r="Y1074" s="222">
        <v>36.880000000000003</v>
      </c>
      <c r="Z1074" s="222">
        <f t="shared" si="546"/>
        <v>0</v>
      </c>
      <c r="AA1074" s="222">
        <f t="shared" si="547"/>
        <v>0</v>
      </c>
      <c r="AB1074" s="222">
        <f t="shared" si="548"/>
        <v>0.25816</v>
      </c>
      <c r="AC1074" s="222">
        <f t="shared" si="549"/>
        <v>1.1064000000000001</v>
      </c>
      <c r="AD1074" s="222">
        <f t="shared" si="550"/>
        <v>3.3191999999999999</v>
      </c>
      <c r="AE1074" s="222">
        <f t="shared" si="551"/>
        <v>0</v>
      </c>
      <c r="AF1074" s="222">
        <f t="shared" si="534"/>
        <v>0</v>
      </c>
      <c r="AG1074" s="222">
        <f t="shared" si="535"/>
        <v>0</v>
      </c>
      <c r="AH1074" s="222">
        <f t="shared" si="536"/>
        <v>0</v>
      </c>
      <c r="AI1074" s="222">
        <f t="shared" si="537"/>
        <v>0</v>
      </c>
      <c r="AJ1074" s="222">
        <f t="shared" si="538"/>
        <v>4.4256000000000002</v>
      </c>
      <c r="AK1074" s="222">
        <f t="shared" si="539"/>
        <v>11.064</v>
      </c>
      <c r="AL1074" s="5">
        <f t="shared" si="552"/>
        <v>0</v>
      </c>
      <c r="AM1074" s="5">
        <f t="shared" si="553"/>
        <v>0</v>
      </c>
      <c r="AN1074" s="5">
        <f t="shared" si="554"/>
        <v>0</v>
      </c>
      <c r="AO1074" s="5">
        <f t="shared" si="555"/>
        <v>0.29504000000000002</v>
      </c>
      <c r="AP1074" s="5">
        <f t="shared" si="556"/>
        <v>0.36880000000000002</v>
      </c>
      <c r="AQ1074" s="221">
        <f t="shared" si="557"/>
        <v>0.36880000000000002</v>
      </c>
      <c r="AR1074" s="174"/>
    </row>
    <row r="1075" spans="1:44" s="72" customFormat="1" ht="24.75" customHeight="1" x14ac:dyDescent="0.25">
      <c r="A1075" s="14">
        <v>4223230005</v>
      </c>
      <c r="B1075" s="25" t="s">
        <v>1485</v>
      </c>
      <c r="C1075" s="14" t="s">
        <v>1486</v>
      </c>
      <c r="D1075" s="14"/>
      <c r="E1075" s="14" t="s">
        <v>1487</v>
      </c>
      <c r="F1075" s="14" t="s">
        <v>1824</v>
      </c>
      <c r="G1075" s="27">
        <v>0</v>
      </c>
      <c r="H1075" s="27">
        <v>0</v>
      </c>
      <c r="I1075" s="27">
        <v>7.0000000000000001E-3</v>
      </c>
      <c r="J1075" s="28">
        <v>0.03</v>
      </c>
      <c r="K1075" s="28">
        <v>0.09</v>
      </c>
      <c r="L1075" s="146">
        <v>0</v>
      </c>
      <c r="M1075" s="27">
        <v>0</v>
      </c>
      <c r="N1075" s="27">
        <v>0</v>
      </c>
      <c r="O1075" s="27">
        <v>0</v>
      </c>
      <c r="P1075" s="27">
        <v>0</v>
      </c>
      <c r="Q1075" s="27">
        <v>0.08</v>
      </c>
      <c r="R1075" s="158">
        <v>0.2</v>
      </c>
      <c r="S1075" s="27">
        <v>0</v>
      </c>
      <c r="T1075" s="27">
        <v>0</v>
      </c>
      <c r="U1075" s="27">
        <v>0</v>
      </c>
      <c r="V1075" s="28">
        <v>8.0000000000000002E-3</v>
      </c>
      <c r="W1075" s="28">
        <v>0.01</v>
      </c>
      <c r="X1075" s="28">
        <v>0.01</v>
      </c>
      <c r="Y1075" s="222">
        <v>480</v>
      </c>
      <c r="Z1075" s="222">
        <f t="shared" si="546"/>
        <v>0</v>
      </c>
      <c r="AA1075" s="222">
        <f t="shared" si="547"/>
        <v>0</v>
      </c>
      <c r="AB1075" s="222">
        <f t="shared" si="548"/>
        <v>3.36</v>
      </c>
      <c r="AC1075" s="222">
        <f t="shared" si="549"/>
        <v>14.399999999999999</v>
      </c>
      <c r="AD1075" s="222">
        <f t="shared" si="550"/>
        <v>43.199999999999996</v>
      </c>
      <c r="AE1075" s="222">
        <f t="shared" si="551"/>
        <v>0</v>
      </c>
      <c r="AF1075" s="222">
        <f t="shared" si="534"/>
        <v>0</v>
      </c>
      <c r="AG1075" s="222">
        <f t="shared" si="535"/>
        <v>0</v>
      </c>
      <c r="AH1075" s="222">
        <f t="shared" si="536"/>
        <v>0</v>
      </c>
      <c r="AI1075" s="222">
        <f t="shared" si="537"/>
        <v>0</v>
      </c>
      <c r="AJ1075" s="222">
        <f t="shared" si="538"/>
        <v>38.4</v>
      </c>
      <c r="AK1075" s="222">
        <f t="shared" si="539"/>
        <v>96</v>
      </c>
      <c r="AL1075" s="5">
        <f t="shared" si="552"/>
        <v>0</v>
      </c>
      <c r="AM1075" s="5">
        <f t="shared" si="553"/>
        <v>0</v>
      </c>
      <c r="AN1075" s="5">
        <f t="shared" si="554"/>
        <v>0</v>
      </c>
      <c r="AO1075" s="5">
        <f t="shared" si="555"/>
        <v>3.84</v>
      </c>
      <c r="AP1075" s="5">
        <f t="shared" si="556"/>
        <v>4.8</v>
      </c>
      <c r="AQ1075" s="221">
        <f t="shared" si="557"/>
        <v>4.8</v>
      </c>
      <c r="AR1075" s="174"/>
    </row>
    <row r="1076" spans="1:44" s="30" customFormat="1" ht="24.75" customHeight="1" x14ac:dyDescent="0.25">
      <c r="A1076" s="24"/>
      <c r="B1076" s="626" t="s">
        <v>1493</v>
      </c>
      <c r="C1076" s="627"/>
      <c r="D1076" s="48"/>
      <c r="E1076" s="48"/>
      <c r="F1076" s="48"/>
      <c r="G1076" s="48"/>
      <c r="H1076" s="48"/>
      <c r="I1076" s="48"/>
      <c r="J1076" s="48"/>
      <c r="K1076" s="48"/>
      <c r="L1076" s="146"/>
      <c r="M1076" s="48"/>
      <c r="N1076" s="48"/>
      <c r="O1076" s="48"/>
      <c r="P1076" s="48"/>
      <c r="Q1076" s="48"/>
      <c r="R1076" s="159"/>
      <c r="S1076" s="48"/>
      <c r="T1076" s="48"/>
      <c r="U1076" s="48"/>
      <c r="V1076" s="48"/>
      <c r="W1076" s="48"/>
      <c r="X1076" s="159"/>
      <c r="Y1076" s="234"/>
      <c r="Z1076" s="222"/>
      <c r="AA1076" s="222"/>
      <c r="AB1076" s="222"/>
      <c r="AC1076" s="222"/>
      <c r="AD1076" s="222"/>
      <c r="AE1076" s="222"/>
      <c r="AF1076" s="222"/>
      <c r="AG1076" s="222"/>
      <c r="AH1076" s="222"/>
      <c r="AI1076" s="222"/>
      <c r="AJ1076" s="222"/>
      <c r="AK1076" s="222"/>
      <c r="AL1076" s="5"/>
      <c r="AM1076" s="5"/>
      <c r="AN1076" s="5"/>
      <c r="AO1076" s="5"/>
      <c r="AP1076" s="5"/>
      <c r="AQ1076" s="221"/>
      <c r="AR1076" s="168"/>
    </row>
    <row r="1077" spans="1:44" s="90" customFormat="1" ht="24.75" customHeight="1" x14ac:dyDescent="0.25">
      <c r="A1077" s="24">
        <v>4212132205</v>
      </c>
      <c r="B1077" s="32" t="s">
        <v>1494</v>
      </c>
      <c r="C1077" s="33" t="s">
        <v>1495</v>
      </c>
      <c r="D1077" s="33"/>
      <c r="E1077" s="33" t="s">
        <v>1496</v>
      </c>
      <c r="F1077" s="14" t="s">
        <v>1824</v>
      </c>
      <c r="G1077" s="135">
        <v>0</v>
      </c>
      <c r="H1077" s="135">
        <v>0</v>
      </c>
      <c r="I1077" s="135">
        <v>0.02</v>
      </c>
      <c r="J1077" s="135">
        <v>0.09</v>
      </c>
      <c r="K1077" s="135">
        <v>0.28000000000000003</v>
      </c>
      <c r="L1077" s="146">
        <v>0</v>
      </c>
      <c r="M1077" s="27">
        <v>0</v>
      </c>
      <c r="N1077" s="27">
        <v>0</v>
      </c>
      <c r="O1077" s="27">
        <v>0</v>
      </c>
      <c r="P1077" s="28">
        <v>0.09</v>
      </c>
      <c r="Q1077" s="28">
        <v>0.28000000000000003</v>
      </c>
      <c r="R1077" s="158">
        <v>0.3</v>
      </c>
      <c r="S1077" s="27">
        <v>0</v>
      </c>
      <c r="T1077" s="27">
        <v>0</v>
      </c>
      <c r="U1077" s="27">
        <v>0</v>
      </c>
      <c r="V1077" s="28">
        <v>0.09</v>
      </c>
      <c r="W1077" s="28">
        <v>0.24</v>
      </c>
      <c r="X1077" s="158">
        <v>0.24</v>
      </c>
      <c r="Y1077" s="222">
        <v>276.73</v>
      </c>
      <c r="Z1077" s="222">
        <f t="shared" si="546"/>
        <v>0</v>
      </c>
      <c r="AA1077" s="222">
        <f t="shared" si="547"/>
        <v>0</v>
      </c>
      <c r="AB1077" s="222">
        <f t="shared" si="548"/>
        <v>5.5346000000000002</v>
      </c>
      <c r="AC1077" s="222">
        <f t="shared" si="549"/>
        <v>24.9057</v>
      </c>
      <c r="AD1077" s="222">
        <f t="shared" si="550"/>
        <v>77.484400000000008</v>
      </c>
      <c r="AE1077" s="222">
        <f t="shared" si="551"/>
        <v>0</v>
      </c>
      <c r="AF1077" s="222">
        <f t="shared" si="534"/>
        <v>0</v>
      </c>
      <c r="AG1077" s="222">
        <f t="shared" si="535"/>
        <v>0</v>
      </c>
      <c r="AH1077" s="222">
        <f t="shared" si="536"/>
        <v>0</v>
      </c>
      <c r="AI1077" s="222">
        <f t="shared" si="537"/>
        <v>24.9057</v>
      </c>
      <c r="AJ1077" s="222">
        <f t="shared" si="538"/>
        <v>77.484400000000008</v>
      </c>
      <c r="AK1077" s="222">
        <f t="shared" si="539"/>
        <v>83.019000000000005</v>
      </c>
      <c r="AL1077" s="5">
        <f>Y1077*S1077</f>
        <v>0</v>
      </c>
      <c r="AM1077" s="5">
        <f>Y1077*T1077</f>
        <v>0</v>
      </c>
      <c r="AN1077" s="5">
        <f>Y1077*U1077</f>
        <v>0</v>
      </c>
      <c r="AO1077" s="5">
        <f>Y1077*V1077</f>
        <v>24.9057</v>
      </c>
      <c r="AP1077" s="5">
        <f>Y1077*W1077</f>
        <v>66.415199999999999</v>
      </c>
      <c r="AQ1077" s="221">
        <f>Y1077*X1077</f>
        <v>66.415199999999999</v>
      </c>
      <c r="AR1077" s="175"/>
    </row>
    <row r="1078" spans="1:44" s="90" customFormat="1" ht="24.75" customHeight="1" x14ac:dyDescent="0.25">
      <c r="A1078" s="24">
        <v>4212130017</v>
      </c>
      <c r="B1078" s="32" t="s">
        <v>1494</v>
      </c>
      <c r="C1078" s="33" t="s">
        <v>1495</v>
      </c>
      <c r="D1078" s="33"/>
      <c r="E1078" s="17" t="s">
        <v>69</v>
      </c>
      <c r="F1078" s="14" t="s">
        <v>1824</v>
      </c>
      <c r="G1078" s="135">
        <v>0</v>
      </c>
      <c r="H1078" s="135">
        <v>0</v>
      </c>
      <c r="I1078" s="135">
        <v>0.01</v>
      </c>
      <c r="J1078" s="135">
        <v>0.06</v>
      </c>
      <c r="K1078" s="135">
        <v>0.18</v>
      </c>
      <c r="L1078" s="146">
        <v>0</v>
      </c>
      <c r="M1078" s="27">
        <v>0</v>
      </c>
      <c r="N1078" s="27">
        <v>0</v>
      </c>
      <c r="O1078" s="27">
        <v>0</v>
      </c>
      <c r="P1078" s="28">
        <v>0.06</v>
      </c>
      <c r="Q1078" s="28">
        <v>0.18</v>
      </c>
      <c r="R1078" s="158">
        <v>0.2</v>
      </c>
      <c r="S1078" s="27">
        <v>0</v>
      </c>
      <c r="T1078" s="27">
        <v>0</v>
      </c>
      <c r="U1078" s="27">
        <v>0</v>
      </c>
      <c r="V1078" s="28">
        <v>0.06</v>
      </c>
      <c r="W1078" s="28">
        <v>0.16</v>
      </c>
      <c r="X1078" s="158">
        <v>0.16</v>
      </c>
      <c r="Y1078" s="222">
        <v>1007.6</v>
      </c>
      <c r="Z1078" s="222">
        <f t="shared" si="546"/>
        <v>0</v>
      </c>
      <c r="AA1078" s="222">
        <f t="shared" si="547"/>
        <v>0</v>
      </c>
      <c r="AB1078" s="222">
        <f t="shared" si="548"/>
        <v>10.076000000000001</v>
      </c>
      <c r="AC1078" s="222">
        <f t="shared" si="549"/>
        <v>60.455999999999996</v>
      </c>
      <c r="AD1078" s="222">
        <f t="shared" si="550"/>
        <v>181.36799999999999</v>
      </c>
      <c r="AE1078" s="222">
        <f t="shared" si="551"/>
        <v>0</v>
      </c>
      <c r="AF1078" s="222">
        <f t="shared" si="534"/>
        <v>0</v>
      </c>
      <c r="AG1078" s="222">
        <f t="shared" si="535"/>
        <v>0</v>
      </c>
      <c r="AH1078" s="222">
        <f t="shared" si="536"/>
        <v>0</v>
      </c>
      <c r="AI1078" s="222">
        <f t="shared" si="537"/>
        <v>60.455999999999996</v>
      </c>
      <c r="AJ1078" s="222">
        <f t="shared" si="538"/>
        <v>181.36799999999999</v>
      </c>
      <c r="AK1078" s="222">
        <f t="shared" si="539"/>
        <v>201.52</v>
      </c>
      <c r="AL1078" s="5">
        <f>Y1078*S1078</f>
        <v>0</v>
      </c>
      <c r="AM1078" s="5">
        <f>Y1078*T1078</f>
        <v>0</v>
      </c>
      <c r="AN1078" s="5">
        <f>Y1078*U1078</f>
        <v>0</v>
      </c>
      <c r="AO1078" s="5">
        <f>Y1078*V1078</f>
        <v>60.455999999999996</v>
      </c>
      <c r="AP1078" s="5">
        <f>Y1078*W1078</f>
        <v>161.21600000000001</v>
      </c>
      <c r="AQ1078" s="221">
        <f>Y1078*X1078</f>
        <v>161.21600000000001</v>
      </c>
      <c r="AR1078" s="175"/>
    </row>
    <row r="1079" spans="1:44" s="90" customFormat="1" ht="21.75" customHeight="1" x14ac:dyDescent="0.25">
      <c r="A1079" s="24"/>
      <c r="B1079" s="268" t="s">
        <v>520</v>
      </c>
      <c r="C1079" s="33"/>
      <c r="D1079" s="33"/>
      <c r="E1079" s="17"/>
      <c r="F1079" s="14"/>
      <c r="G1079" s="135">
        <v>0</v>
      </c>
      <c r="H1079" s="135">
        <v>0</v>
      </c>
      <c r="I1079" s="135">
        <v>0.01</v>
      </c>
      <c r="J1079" s="135">
        <v>0.06</v>
      </c>
      <c r="K1079" s="135">
        <v>0.18</v>
      </c>
      <c r="L1079" s="146">
        <v>0</v>
      </c>
      <c r="M1079" s="146">
        <v>0</v>
      </c>
      <c r="N1079" s="146">
        <v>0</v>
      </c>
      <c r="O1079" s="146">
        <v>0</v>
      </c>
      <c r="P1079" s="146">
        <v>0</v>
      </c>
      <c r="Q1079" s="146">
        <v>0</v>
      </c>
      <c r="R1079" s="146">
        <v>0</v>
      </c>
      <c r="S1079" s="146">
        <v>0</v>
      </c>
      <c r="T1079" s="146">
        <v>0</v>
      </c>
      <c r="U1079" s="146">
        <v>0</v>
      </c>
      <c r="V1079" s="146">
        <v>0</v>
      </c>
      <c r="W1079" s="146">
        <v>0</v>
      </c>
      <c r="X1079" s="146">
        <v>0</v>
      </c>
      <c r="Y1079" s="222"/>
      <c r="Z1079" s="222">
        <f t="shared" si="546"/>
        <v>0</v>
      </c>
      <c r="AA1079" s="222">
        <f t="shared" si="547"/>
        <v>0</v>
      </c>
      <c r="AB1079" s="222">
        <f t="shared" si="548"/>
        <v>0</v>
      </c>
      <c r="AC1079" s="222">
        <f t="shared" si="549"/>
        <v>0</v>
      </c>
      <c r="AD1079" s="222">
        <f t="shared" si="550"/>
        <v>0</v>
      </c>
      <c r="AE1079" s="222">
        <f t="shared" si="551"/>
        <v>0</v>
      </c>
      <c r="AF1079" s="222">
        <f t="shared" si="534"/>
        <v>0</v>
      </c>
      <c r="AG1079" s="222">
        <f t="shared" si="535"/>
        <v>0</v>
      </c>
      <c r="AH1079" s="222">
        <f t="shared" si="536"/>
        <v>0</v>
      </c>
      <c r="AI1079" s="222">
        <f t="shared" si="537"/>
        <v>0</v>
      </c>
      <c r="AJ1079" s="222">
        <f t="shared" si="538"/>
        <v>0</v>
      </c>
      <c r="AK1079" s="222">
        <f t="shared" si="539"/>
        <v>0</v>
      </c>
      <c r="AL1079" s="5">
        <f>Y1079*S1079</f>
        <v>0</v>
      </c>
      <c r="AM1079" s="5">
        <f>Y1079*T1079</f>
        <v>0</v>
      </c>
      <c r="AN1079" s="5">
        <f>Y1079*U1079</f>
        <v>0</v>
      </c>
      <c r="AO1079" s="5">
        <f>Y1079*V1079</f>
        <v>0</v>
      </c>
      <c r="AP1079" s="5">
        <f>Y1079*W1079</f>
        <v>0</v>
      </c>
      <c r="AQ1079" s="221">
        <f>Y1079*X1079</f>
        <v>0</v>
      </c>
      <c r="AR1079" s="175"/>
    </row>
    <row r="1080" spans="1:44" s="90" customFormat="1" ht="24.75" customHeight="1" x14ac:dyDescent="0.25">
      <c r="A1080" s="24"/>
      <c r="B1080" s="49" t="s">
        <v>2318</v>
      </c>
      <c r="C1080" s="33"/>
      <c r="D1080" s="33"/>
      <c r="E1080" s="33"/>
      <c r="F1080" s="14"/>
      <c r="G1080" s="27"/>
      <c r="H1080" s="27"/>
      <c r="I1080" s="27"/>
      <c r="J1080" s="27"/>
      <c r="K1080" s="27"/>
      <c r="L1080" s="146"/>
      <c r="M1080" s="27"/>
      <c r="N1080" s="27"/>
      <c r="O1080" s="27"/>
      <c r="P1080" s="27"/>
      <c r="Q1080" s="27"/>
      <c r="R1080" s="148"/>
      <c r="S1080" s="27"/>
      <c r="T1080" s="27"/>
      <c r="U1080" s="27"/>
      <c r="V1080" s="27"/>
      <c r="W1080" s="27"/>
      <c r="X1080" s="148"/>
      <c r="Y1080" s="222"/>
      <c r="Z1080" s="222"/>
      <c r="AA1080" s="222"/>
      <c r="AB1080" s="222"/>
      <c r="AC1080" s="222"/>
      <c r="AD1080" s="222"/>
      <c r="AE1080" s="222"/>
      <c r="AF1080" s="222"/>
      <c r="AG1080" s="222"/>
      <c r="AH1080" s="222"/>
      <c r="AI1080" s="222"/>
      <c r="AJ1080" s="222"/>
      <c r="AK1080" s="222"/>
      <c r="AL1080" s="5"/>
      <c r="AM1080" s="5"/>
      <c r="AN1080" s="5"/>
      <c r="AO1080" s="5"/>
      <c r="AP1080" s="5"/>
      <c r="AQ1080" s="221"/>
      <c r="AR1080" s="175"/>
    </row>
    <row r="1081" spans="1:44" s="90" customFormat="1" ht="24.75" customHeight="1" x14ac:dyDescent="0.25">
      <c r="A1081" s="192" t="s">
        <v>2307</v>
      </c>
      <c r="B1081" s="98" t="s">
        <v>2308</v>
      </c>
      <c r="C1081" s="99" t="s">
        <v>2309</v>
      </c>
      <c r="D1081" s="193" t="s">
        <v>2310</v>
      </c>
      <c r="E1081" s="99" t="s">
        <v>2311</v>
      </c>
      <c r="F1081" s="346"/>
      <c r="G1081" s="143"/>
      <c r="H1081" s="143"/>
      <c r="I1081" s="143"/>
      <c r="J1081" s="143"/>
      <c r="K1081" s="143"/>
      <c r="L1081" s="143"/>
      <c r="M1081" s="143"/>
      <c r="N1081" s="143"/>
      <c r="O1081" s="143"/>
      <c r="P1081" s="143"/>
      <c r="Q1081" s="273"/>
      <c r="R1081" s="273"/>
      <c r="S1081" s="143"/>
      <c r="T1081" s="143"/>
      <c r="U1081" s="143"/>
      <c r="V1081" s="143"/>
      <c r="W1081" s="273"/>
      <c r="X1081" s="273"/>
      <c r="Y1081" s="348"/>
      <c r="Z1081" s="226"/>
      <c r="AA1081" s="226"/>
      <c r="AB1081" s="226"/>
      <c r="AC1081" s="226"/>
      <c r="AD1081" s="226"/>
      <c r="AE1081" s="226"/>
      <c r="AF1081" s="226"/>
      <c r="AG1081" s="226"/>
      <c r="AH1081" s="226"/>
      <c r="AI1081" s="226"/>
      <c r="AJ1081" s="226"/>
      <c r="AK1081" s="226"/>
      <c r="AL1081" s="188"/>
      <c r="AM1081" s="188"/>
      <c r="AN1081" s="188"/>
      <c r="AO1081" s="188"/>
      <c r="AP1081" s="188"/>
      <c r="AQ1081" s="242"/>
      <c r="AR1081" s="344"/>
    </row>
    <row r="1082" spans="1:44" s="90" customFormat="1" ht="24.75" customHeight="1" x14ac:dyDescent="0.25">
      <c r="A1082" s="2" t="s">
        <v>2312</v>
      </c>
      <c r="B1082" s="10" t="s">
        <v>2313</v>
      </c>
      <c r="C1082" s="194" t="s">
        <v>2314</v>
      </c>
      <c r="D1082" s="7"/>
      <c r="E1082" s="7"/>
      <c r="F1082" s="347" t="s">
        <v>1824</v>
      </c>
      <c r="G1082" s="198">
        <v>0</v>
      </c>
      <c r="H1082" s="198">
        <v>0</v>
      </c>
      <c r="I1082" s="198">
        <v>0</v>
      </c>
      <c r="J1082" s="198">
        <v>0</v>
      </c>
      <c r="K1082" s="198">
        <v>0</v>
      </c>
      <c r="L1082" s="198">
        <v>0</v>
      </c>
      <c r="M1082" s="198">
        <v>0</v>
      </c>
      <c r="N1082" s="269">
        <v>2E-3</v>
      </c>
      <c r="O1082" s="269">
        <v>0.04</v>
      </c>
      <c r="P1082" s="269">
        <v>0.8</v>
      </c>
      <c r="Q1082" s="294">
        <v>3</v>
      </c>
      <c r="R1082" s="294">
        <v>3</v>
      </c>
      <c r="S1082" s="198">
        <v>0</v>
      </c>
      <c r="T1082" s="269">
        <v>2E-3</v>
      </c>
      <c r="U1082" s="269">
        <v>0.04</v>
      </c>
      <c r="V1082" s="269">
        <v>0.8</v>
      </c>
      <c r="W1082" s="198">
        <v>3</v>
      </c>
      <c r="X1082" s="198">
        <v>3</v>
      </c>
      <c r="Y1082" s="349">
        <v>119.72</v>
      </c>
      <c r="Z1082" s="225">
        <f t="shared" si="546"/>
        <v>0</v>
      </c>
      <c r="AA1082" s="225">
        <f t="shared" si="547"/>
        <v>0</v>
      </c>
      <c r="AB1082" s="225">
        <f t="shared" si="548"/>
        <v>0</v>
      </c>
      <c r="AC1082" s="225">
        <f t="shared" si="549"/>
        <v>0</v>
      </c>
      <c r="AD1082" s="225">
        <f t="shared" si="550"/>
        <v>0</v>
      </c>
      <c r="AE1082" s="225">
        <f t="shared" si="551"/>
        <v>0</v>
      </c>
      <c r="AF1082" s="225">
        <f t="shared" si="534"/>
        <v>0</v>
      </c>
      <c r="AG1082" s="225">
        <f t="shared" si="535"/>
        <v>0.23944000000000001</v>
      </c>
      <c r="AH1082" s="225">
        <f t="shared" si="536"/>
        <v>4.7888000000000002</v>
      </c>
      <c r="AI1082" s="225">
        <f t="shared" si="537"/>
        <v>95.77600000000001</v>
      </c>
      <c r="AJ1082" s="225">
        <f t="shared" si="538"/>
        <v>359.15999999999997</v>
      </c>
      <c r="AK1082" s="225">
        <f t="shared" si="539"/>
        <v>359.15999999999997</v>
      </c>
      <c r="AL1082" s="178">
        <f>Y1082*S1082</f>
        <v>0</v>
      </c>
      <c r="AM1082" s="178">
        <f>Y1082*T1082</f>
        <v>0.23944000000000001</v>
      </c>
      <c r="AN1082" s="178">
        <f>Y1082*U1082</f>
        <v>4.7888000000000002</v>
      </c>
      <c r="AO1082" s="178">
        <f>Y1082*V1082</f>
        <v>95.77600000000001</v>
      </c>
      <c r="AP1082" s="178">
        <f>Y1082*W1082</f>
        <v>359.15999999999997</v>
      </c>
      <c r="AQ1082" s="220">
        <f>Y1082*X1082</f>
        <v>359.15999999999997</v>
      </c>
      <c r="AR1082" s="345"/>
    </row>
    <row r="1083" spans="1:44" s="30" customFormat="1" ht="24.75" customHeight="1" x14ac:dyDescent="0.25">
      <c r="A1083" s="24"/>
      <c r="B1083" s="626" t="s">
        <v>1497</v>
      </c>
      <c r="C1083" s="627"/>
      <c r="D1083" s="48"/>
      <c r="E1083" s="48"/>
      <c r="F1083" s="48"/>
      <c r="G1083" s="48"/>
      <c r="H1083" s="48"/>
      <c r="I1083" s="48"/>
      <c r="J1083" s="48"/>
      <c r="K1083" s="48"/>
      <c r="L1083" s="146"/>
      <c r="M1083" s="48"/>
      <c r="N1083" s="48"/>
      <c r="O1083" s="48"/>
      <c r="P1083" s="48"/>
      <c r="Q1083" s="48"/>
      <c r="R1083" s="159"/>
      <c r="S1083" s="48"/>
      <c r="T1083" s="48"/>
      <c r="U1083" s="48"/>
      <c r="V1083" s="48"/>
      <c r="W1083" s="48"/>
      <c r="X1083" s="159"/>
      <c r="Y1083" s="234"/>
      <c r="Z1083" s="222"/>
      <c r="AA1083" s="222"/>
      <c r="AB1083" s="222"/>
      <c r="AC1083" s="222"/>
      <c r="AD1083" s="222"/>
      <c r="AE1083" s="222"/>
      <c r="AF1083" s="222"/>
      <c r="AG1083" s="222"/>
      <c r="AH1083" s="222"/>
      <c r="AI1083" s="222"/>
      <c r="AJ1083" s="222"/>
      <c r="AK1083" s="222"/>
      <c r="AL1083" s="5"/>
      <c r="AM1083" s="5"/>
      <c r="AN1083" s="5"/>
      <c r="AO1083" s="5"/>
      <c r="AP1083" s="5"/>
      <c r="AQ1083" s="221"/>
      <c r="AR1083" s="168"/>
    </row>
    <row r="1084" spans="1:44" s="90" customFormat="1" ht="24.75" customHeight="1" x14ac:dyDescent="0.25">
      <c r="A1084" s="24">
        <v>3424100940</v>
      </c>
      <c r="B1084" s="32" t="s">
        <v>1498</v>
      </c>
      <c r="C1084" s="33" t="s">
        <v>1499</v>
      </c>
      <c r="D1084" s="33" t="s">
        <v>1500</v>
      </c>
      <c r="E1084" s="33" t="s">
        <v>1501</v>
      </c>
      <c r="F1084" s="14" t="s">
        <v>1824</v>
      </c>
      <c r="G1084" s="135">
        <v>0</v>
      </c>
      <c r="H1084" s="135">
        <v>0</v>
      </c>
      <c r="I1084" s="267">
        <v>1.4999999999999999E-2</v>
      </c>
      <c r="J1084" s="135">
        <v>6.5000000000000002E-2</v>
      </c>
      <c r="K1084" s="135">
        <v>0.22</v>
      </c>
      <c r="L1084" s="146">
        <v>0</v>
      </c>
      <c r="M1084" s="27">
        <v>0</v>
      </c>
      <c r="N1084" s="27">
        <v>0</v>
      </c>
      <c r="O1084" s="27">
        <v>0</v>
      </c>
      <c r="P1084" s="28">
        <v>6.5000000000000002E-2</v>
      </c>
      <c r="Q1084" s="28">
        <v>0.22</v>
      </c>
      <c r="R1084" s="158">
        <v>0.25</v>
      </c>
      <c r="S1084" s="27">
        <v>0</v>
      </c>
      <c r="T1084" s="27">
        <v>0</v>
      </c>
      <c r="U1084" s="27">
        <v>0</v>
      </c>
      <c r="V1084" s="28">
        <v>6.5000000000000002E-2</v>
      </c>
      <c r="W1084" s="28">
        <v>0.22</v>
      </c>
      <c r="X1084" s="28">
        <v>0.22</v>
      </c>
      <c r="Y1084" s="222">
        <v>52.9</v>
      </c>
      <c r="Z1084" s="222">
        <f t="shared" si="546"/>
        <v>0</v>
      </c>
      <c r="AA1084" s="222">
        <f t="shared" si="547"/>
        <v>0</v>
      </c>
      <c r="AB1084" s="222">
        <f t="shared" si="548"/>
        <v>0.79349999999999998</v>
      </c>
      <c r="AC1084" s="222">
        <f t="shared" si="549"/>
        <v>3.4384999999999999</v>
      </c>
      <c r="AD1084" s="222">
        <f t="shared" si="550"/>
        <v>11.638</v>
      </c>
      <c r="AE1084" s="222">
        <f t="shared" si="551"/>
        <v>0</v>
      </c>
      <c r="AF1084" s="222">
        <f t="shared" si="534"/>
        <v>0</v>
      </c>
      <c r="AG1084" s="222">
        <f t="shared" si="535"/>
        <v>0</v>
      </c>
      <c r="AH1084" s="222">
        <f t="shared" si="536"/>
        <v>0</v>
      </c>
      <c r="AI1084" s="222">
        <f t="shared" si="537"/>
        <v>3.4384999999999999</v>
      </c>
      <c r="AJ1084" s="222">
        <f t="shared" si="538"/>
        <v>11.638</v>
      </c>
      <c r="AK1084" s="222">
        <f t="shared" si="539"/>
        <v>13.225</v>
      </c>
      <c r="AL1084" s="5">
        <f>Y1084*S1084</f>
        <v>0</v>
      </c>
      <c r="AM1084" s="5">
        <f>Y1084*T1084</f>
        <v>0</v>
      </c>
      <c r="AN1084" s="5">
        <f>Y1084*U1084</f>
        <v>0</v>
      </c>
      <c r="AO1084" s="5">
        <f>Y1084*V1084</f>
        <v>3.4384999999999999</v>
      </c>
      <c r="AP1084" s="5">
        <f>Y1084*W1084</f>
        <v>11.638</v>
      </c>
      <c r="AQ1084" s="221">
        <f>Y1084*X1084</f>
        <v>11.638</v>
      </c>
      <c r="AR1084" s="175"/>
    </row>
    <row r="1085" spans="1:44" s="90" customFormat="1" ht="24.75" customHeight="1" x14ac:dyDescent="0.25">
      <c r="A1085" s="24">
        <v>3424107245</v>
      </c>
      <c r="B1085" s="32" t="s">
        <v>72</v>
      </c>
      <c r="C1085" s="33" t="s">
        <v>1502</v>
      </c>
      <c r="D1085" s="33"/>
      <c r="E1085" s="33" t="s">
        <v>1472</v>
      </c>
      <c r="F1085" s="14" t="s">
        <v>1824</v>
      </c>
      <c r="G1085" s="135">
        <v>0</v>
      </c>
      <c r="H1085" s="135">
        <v>0</v>
      </c>
      <c r="I1085" s="267">
        <v>1.4999999999999999E-2</v>
      </c>
      <c r="J1085" s="135">
        <v>6.5000000000000002E-2</v>
      </c>
      <c r="K1085" s="135">
        <v>0.22</v>
      </c>
      <c r="L1085" s="146">
        <v>0</v>
      </c>
      <c r="M1085" s="27">
        <v>0</v>
      </c>
      <c r="N1085" s="27">
        <v>0</v>
      </c>
      <c r="O1085" s="27">
        <v>0</v>
      </c>
      <c r="P1085" s="28">
        <v>0.35</v>
      </c>
      <c r="Q1085" s="28">
        <v>1.2</v>
      </c>
      <c r="R1085" s="158">
        <v>1.2</v>
      </c>
      <c r="S1085" s="27">
        <v>0</v>
      </c>
      <c r="T1085" s="27">
        <v>0</v>
      </c>
      <c r="U1085" s="27">
        <v>0</v>
      </c>
      <c r="V1085" s="28">
        <v>0.35</v>
      </c>
      <c r="W1085" s="28">
        <v>1.2</v>
      </c>
      <c r="X1085" s="158">
        <v>1.2</v>
      </c>
      <c r="Y1085" s="222">
        <v>5.41</v>
      </c>
      <c r="Z1085" s="222">
        <f t="shared" si="546"/>
        <v>0</v>
      </c>
      <c r="AA1085" s="222">
        <f t="shared" si="547"/>
        <v>0</v>
      </c>
      <c r="AB1085" s="222">
        <f t="shared" si="548"/>
        <v>8.115E-2</v>
      </c>
      <c r="AC1085" s="222">
        <f t="shared" si="549"/>
        <v>0.35165000000000002</v>
      </c>
      <c r="AD1085" s="222">
        <f t="shared" si="550"/>
        <v>1.1902000000000001</v>
      </c>
      <c r="AE1085" s="222">
        <f t="shared" si="551"/>
        <v>0</v>
      </c>
      <c r="AF1085" s="222">
        <f t="shared" si="534"/>
        <v>0</v>
      </c>
      <c r="AG1085" s="222">
        <f t="shared" si="535"/>
        <v>0</v>
      </c>
      <c r="AH1085" s="222">
        <f t="shared" si="536"/>
        <v>0</v>
      </c>
      <c r="AI1085" s="222">
        <f t="shared" si="537"/>
        <v>1.8935</v>
      </c>
      <c r="AJ1085" s="222">
        <f t="shared" si="538"/>
        <v>6.492</v>
      </c>
      <c r="AK1085" s="222">
        <f t="shared" si="539"/>
        <v>6.492</v>
      </c>
      <c r="AL1085" s="5">
        <f>Y1085*S1085</f>
        <v>0</v>
      </c>
      <c r="AM1085" s="5">
        <f>Y1085*T1085</f>
        <v>0</v>
      </c>
      <c r="AN1085" s="5">
        <f>Y1085*U1085</f>
        <v>0</v>
      </c>
      <c r="AO1085" s="5">
        <f>Y1085*V1085</f>
        <v>1.8935</v>
      </c>
      <c r="AP1085" s="5">
        <f>Y1085*W1085</f>
        <v>6.492</v>
      </c>
      <c r="AQ1085" s="221">
        <f>Y1085*X1085</f>
        <v>6.492</v>
      </c>
      <c r="AR1085" s="175"/>
    </row>
    <row r="1086" spans="1:44" s="90" customFormat="1" ht="24.75" customHeight="1" x14ac:dyDescent="0.25">
      <c r="A1086" s="24" t="s">
        <v>207</v>
      </c>
      <c r="B1086" s="32" t="s">
        <v>204</v>
      </c>
      <c r="C1086" s="33" t="s">
        <v>201</v>
      </c>
      <c r="D1086" s="53" t="s">
        <v>202</v>
      </c>
      <c r="E1086" s="53" t="s">
        <v>208</v>
      </c>
      <c r="F1086" s="14" t="s">
        <v>1824</v>
      </c>
      <c r="G1086" s="135">
        <v>0</v>
      </c>
      <c r="H1086" s="135">
        <v>0</v>
      </c>
      <c r="I1086" s="267">
        <v>1.4999999999999999E-2</v>
      </c>
      <c r="J1086" s="135">
        <v>0.35</v>
      </c>
      <c r="K1086" s="135">
        <v>1.2</v>
      </c>
      <c r="L1086" s="146">
        <v>0</v>
      </c>
      <c r="M1086" s="27">
        <v>0</v>
      </c>
      <c r="N1086" s="27">
        <v>0</v>
      </c>
      <c r="O1086" s="27">
        <v>0</v>
      </c>
      <c r="P1086" s="28">
        <v>0.01</v>
      </c>
      <c r="Q1086" s="28">
        <v>1</v>
      </c>
      <c r="R1086" s="158">
        <v>2</v>
      </c>
      <c r="S1086" s="27">
        <v>0</v>
      </c>
      <c r="T1086" s="27">
        <v>0</v>
      </c>
      <c r="U1086" s="27">
        <v>0</v>
      </c>
      <c r="V1086" s="28">
        <v>0.01</v>
      </c>
      <c r="W1086" s="28">
        <v>1</v>
      </c>
      <c r="X1086" s="158">
        <v>2</v>
      </c>
      <c r="Y1086" s="222">
        <v>1765.1</v>
      </c>
      <c r="Z1086" s="222">
        <f t="shared" si="546"/>
        <v>0</v>
      </c>
      <c r="AA1086" s="222">
        <f t="shared" si="547"/>
        <v>0</v>
      </c>
      <c r="AB1086" s="222">
        <f t="shared" si="548"/>
        <v>26.476499999999998</v>
      </c>
      <c r="AC1086" s="222">
        <f t="shared" si="549"/>
        <v>617.78499999999997</v>
      </c>
      <c r="AD1086" s="222">
        <f t="shared" si="550"/>
        <v>2118.12</v>
      </c>
      <c r="AE1086" s="222">
        <f t="shared" si="551"/>
        <v>0</v>
      </c>
      <c r="AF1086" s="222">
        <f t="shared" ref="AF1086:AF1144" si="558">Y1086*M1086</f>
        <v>0</v>
      </c>
      <c r="AG1086" s="222">
        <f t="shared" ref="AG1086:AG1144" si="559">Y1086*N1086</f>
        <v>0</v>
      </c>
      <c r="AH1086" s="222">
        <f t="shared" ref="AH1086:AH1144" si="560">Y1086*O1086</f>
        <v>0</v>
      </c>
      <c r="AI1086" s="222">
        <f t="shared" ref="AI1086:AI1144" si="561">Y1086*P1086</f>
        <v>17.651</v>
      </c>
      <c r="AJ1086" s="222">
        <f t="shared" ref="AJ1086:AJ1144" si="562">Y1086*Q1086</f>
        <v>1765.1</v>
      </c>
      <c r="AK1086" s="222">
        <f t="shared" ref="AK1086:AK1144" si="563">Y1086*R1086</f>
        <v>3530.2</v>
      </c>
      <c r="AL1086" s="5">
        <f>Y1086*S1086</f>
        <v>0</v>
      </c>
      <c r="AM1086" s="5">
        <f>Y1086*T1086</f>
        <v>0</v>
      </c>
      <c r="AN1086" s="5">
        <f>Y1086*U1086</f>
        <v>0</v>
      </c>
      <c r="AO1086" s="5">
        <f>Y1086*V1086</f>
        <v>17.651</v>
      </c>
      <c r="AP1086" s="5">
        <f>Y1086*W1086</f>
        <v>1765.1</v>
      </c>
      <c r="AQ1086" s="221">
        <f>Y1086*X1086</f>
        <v>3530.2</v>
      </c>
      <c r="AR1086" s="175"/>
    </row>
    <row r="1087" spans="1:44" s="90" customFormat="1" ht="24.75" customHeight="1" x14ac:dyDescent="0.25">
      <c r="A1087" s="24" t="s">
        <v>200</v>
      </c>
      <c r="B1087" s="32" t="s">
        <v>204</v>
      </c>
      <c r="C1087" s="33" t="s">
        <v>201</v>
      </c>
      <c r="D1087" s="53" t="s">
        <v>202</v>
      </c>
      <c r="E1087" s="53" t="s">
        <v>203</v>
      </c>
      <c r="F1087" s="14" t="s">
        <v>1824</v>
      </c>
      <c r="G1087" s="27">
        <v>0</v>
      </c>
      <c r="H1087" s="27">
        <v>0</v>
      </c>
      <c r="I1087" s="27">
        <v>0</v>
      </c>
      <c r="J1087" s="28">
        <v>0.01</v>
      </c>
      <c r="K1087" s="28">
        <v>0.05</v>
      </c>
      <c r="L1087" s="146">
        <v>0</v>
      </c>
      <c r="M1087" s="27">
        <v>0</v>
      </c>
      <c r="N1087" s="27">
        <v>0</v>
      </c>
      <c r="O1087" s="27">
        <v>0</v>
      </c>
      <c r="P1087" s="28">
        <v>0.01</v>
      </c>
      <c r="Q1087" s="28">
        <v>0.05</v>
      </c>
      <c r="R1087" s="158">
        <v>1</v>
      </c>
      <c r="S1087" s="27">
        <v>0</v>
      </c>
      <c r="T1087" s="27">
        <v>0</v>
      </c>
      <c r="U1087" s="27">
        <v>0</v>
      </c>
      <c r="V1087" s="28">
        <v>0.01</v>
      </c>
      <c r="W1087" s="28">
        <v>0.05</v>
      </c>
      <c r="X1087" s="158">
        <v>1</v>
      </c>
      <c r="Y1087" s="222">
        <v>1565.7</v>
      </c>
      <c r="Z1087" s="222">
        <f t="shared" si="546"/>
        <v>0</v>
      </c>
      <c r="AA1087" s="222">
        <f t="shared" si="547"/>
        <v>0</v>
      </c>
      <c r="AB1087" s="222">
        <f t="shared" si="548"/>
        <v>0</v>
      </c>
      <c r="AC1087" s="222">
        <f t="shared" si="549"/>
        <v>15.657</v>
      </c>
      <c r="AD1087" s="222">
        <f t="shared" si="550"/>
        <v>78.285000000000011</v>
      </c>
      <c r="AE1087" s="222">
        <f t="shared" si="551"/>
        <v>0</v>
      </c>
      <c r="AF1087" s="222">
        <f t="shared" si="558"/>
        <v>0</v>
      </c>
      <c r="AG1087" s="222">
        <f t="shared" si="559"/>
        <v>0</v>
      </c>
      <c r="AH1087" s="222">
        <f t="shared" si="560"/>
        <v>0</v>
      </c>
      <c r="AI1087" s="222">
        <f t="shared" si="561"/>
        <v>15.657</v>
      </c>
      <c r="AJ1087" s="222">
        <f t="shared" si="562"/>
        <v>78.285000000000011</v>
      </c>
      <c r="AK1087" s="222">
        <f t="shared" si="563"/>
        <v>1565.7</v>
      </c>
      <c r="AL1087" s="5">
        <f>Y1087*S1087</f>
        <v>0</v>
      </c>
      <c r="AM1087" s="5">
        <f>Y1087*T1087</f>
        <v>0</v>
      </c>
      <c r="AN1087" s="5">
        <f>Y1087*U1087</f>
        <v>0</v>
      </c>
      <c r="AO1087" s="5">
        <f>Y1087*V1087</f>
        <v>15.657</v>
      </c>
      <c r="AP1087" s="5">
        <f>Y1087*W1087</f>
        <v>78.285000000000011</v>
      </c>
      <c r="AQ1087" s="221">
        <f>Y1087*X1087</f>
        <v>1565.7</v>
      </c>
      <c r="AR1087" s="175"/>
    </row>
    <row r="1088" spans="1:44" s="90" customFormat="1" ht="24.75" customHeight="1" x14ac:dyDescent="0.25">
      <c r="A1088" s="24" t="s">
        <v>205</v>
      </c>
      <c r="B1088" s="32" t="s">
        <v>204</v>
      </c>
      <c r="C1088" s="33" t="s">
        <v>201</v>
      </c>
      <c r="D1088" s="53" t="s">
        <v>202</v>
      </c>
      <c r="E1088" s="53" t="s">
        <v>206</v>
      </c>
      <c r="F1088" s="14" t="s">
        <v>1824</v>
      </c>
      <c r="G1088" s="27">
        <v>0</v>
      </c>
      <c r="H1088" s="27">
        <v>0</v>
      </c>
      <c r="I1088" s="27">
        <v>0</v>
      </c>
      <c r="J1088" s="28">
        <v>0.01</v>
      </c>
      <c r="K1088" s="28">
        <v>1</v>
      </c>
      <c r="L1088" s="146">
        <v>0</v>
      </c>
      <c r="M1088" s="27">
        <v>0</v>
      </c>
      <c r="N1088" s="27">
        <v>0</v>
      </c>
      <c r="O1088" s="27">
        <v>0</v>
      </c>
      <c r="P1088" s="28">
        <v>0.01</v>
      </c>
      <c r="Q1088" s="28">
        <v>1</v>
      </c>
      <c r="R1088" s="158">
        <v>2</v>
      </c>
      <c r="S1088" s="27">
        <v>0</v>
      </c>
      <c r="T1088" s="27">
        <v>0</v>
      </c>
      <c r="U1088" s="27">
        <v>0</v>
      </c>
      <c r="V1088" s="28">
        <v>0.01</v>
      </c>
      <c r="W1088" s="28">
        <v>1</v>
      </c>
      <c r="X1088" s="158">
        <v>2</v>
      </c>
      <c r="Y1088" s="222">
        <v>1715.749</v>
      </c>
      <c r="Z1088" s="222">
        <f t="shared" si="546"/>
        <v>0</v>
      </c>
      <c r="AA1088" s="222">
        <f t="shared" si="547"/>
        <v>0</v>
      </c>
      <c r="AB1088" s="222">
        <f t="shared" si="548"/>
        <v>0</v>
      </c>
      <c r="AC1088" s="222">
        <f t="shared" si="549"/>
        <v>17.157489999999999</v>
      </c>
      <c r="AD1088" s="222">
        <f t="shared" si="550"/>
        <v>1715.749</v>
      </c>
      <c r="AE1088" s="222">
        <f t="shared" si="551"/>
        <v>0</v>
      </c>
      <c r="AF1088" s="222">
        <f t="shared" si="558"/>
        <v>0</v>
      </c>
      <c r="AG1088" s="222">
        <f t="shared" si="559"/>
        <v>0</v>
      </c>
      <c r="AH1088" s="222">
        <f t="shared" si="560"/>
        <v>0</v>
      </c>
      <c r="AI1088" s="222">
        <f t="shared" si="561"/>
        <v>17.157489999999999</v>
      </c>
      <c r="AJ1088" s="222">
        <f t="shared" si="562"/>
        <v>1715.749</v>
      </c>
      <c r="AK1088" s="222">
        <f t="shared" si="563"/>
        <v>3431.498</v>
      </c>
      <c r="AL1088" s="5">
        <f>Y1088*S1088</f>
        <v>0</v>
      </c>
      <c r="AM1088" s="5">
        <f>Y1088*T1088</f>
        <v>0</v>
      </c>
      <c r="AN1088" s="5">
        <f>Y1088*U1088</f>
        <v>0</v>
      </c>
      <c r="AO1088" s="5">
        <f>Y1088*V1088</f>
        <v>17.157489999999999</v>
      </c>
      <c r="AP1088" s="5">
        <f>Y1088*W1088</f>
        <v>1715.749</v>
      </c>
      <c r="AQ1088" s="221">
        <f>Y1088*X1088</f>
        <v>3431.498</v>
      </c>
      <c r="AR1088" s="175"/>
    </row>
    <row r="1089" spans="1:44" s="30" customFormat="1" ht="24.75" customHeight="1" x14ac:dyDescent="0.25">
      <c r="A1089" s="24"/>
      <c r="B1089" s="652" t="s">
        <v>1503</v>
      </c>
      <c r="C1089" s="653"/>
      <c r="D1089" s="29"/>
      <c r="E1089" s="29"/>
      <c r="F1089" s="29"/>
      <c r="G1089" s="29"/>
      <c r="H1089" s="29"/>
      <c r="I1089" s="29"/>
      <c r="J1089" s="29"/>
      <c r="K1089" s="29"/>
      <c r="L1089" s="146"/>
      <c r="M1089" s="29"/>
      <c r="N1089" s="29"/>
      <c r="O1089" s="29"/>
      <c r="P1089" s="29"/>
      <c r="Q1089" s="29"/>
      <c r="R1089" s="105"/>
      <c r="S1089" s="29"/>
      <c r="T1089" s="29"/>
      <c r="U1089" s="29"/>
      <c r="V1089" s="29"/>
      <c r="W1089" s="29"/>
      <c r="X1089" s="105"/>
      <c r="Y1089" s="234"/>
      <c r="Z1089" s="222"/>
      <c r="AA1089" s="222"/>
      <c r="AB1089" s="222"/>
      <c r="AC1089" s="222"/>
      <c r="AD1089" s="222"/>
      <c r="AE1089" s="222"/>
      <c r="AF1089" s="222"/>
      <c r="AG1089" s="222"/>
      <c r="AH1089" s="222"/>
      <c r="AI1089" s="222"/>
      <c r="AJ1089" s="222"/>
      <c r="AK1089" s="222"/>
      <c r="AL1089" s="5"/>
      <c r="AM1089" s="5"/>
      <c r="AN1089" s="5"/>
      <c r="AO1089" s="5"/>
      <c r="AP1089" s="5"/>
      <c r="AQ1089" s="221"/>
      <c r="AR1089" s="168"/>
    </row>
    <row r="1090" spans="1:44" s="90" customFormat="1" ht="23.25" customHeight="1" x14ac:dyDescent="0.25">
      <c r="A1090" s="24">
        <v>3466350092</v>
      </c>
      <c r="B1090" s="32" t="s">
        <v>74</v>
      </c>
      <c r="C1090" s="33" t="s">
        <v>1504</v>
      </c>
      <c r="D1090" s="33"/>
      <c r="E1090" s="53" t="s">
        <v>73</v>
      </c>
      <c r="F1090" s="14" t="s">
        <v>1824</v>
      </c>
      <c r="G1090" s="135">
        <v>0</v>
      </c>
      <c r="H1090" s="267">
        <v>5.0000000000000001E-3</v>
      </c>
      <c r="I1090" s="135">
        <v>0.73</v>
      </c>
      <c r="J1090" s="135">
        <v>3.07</v>
      </c>
      <c r="K1090" s="135">
        <v>9.1300000000000008</v>
      </c>
      <c r="L1090" s="146">
        <v>0</v>
      </c>
      <c r="M1090" s="27">
        <v>0</v>
      </c>
      <c r="N1090" s="27">
        <v>0.5</v>
      </c>
      <c r="O1090" s="27">
        <v>1</v>
      </c>
      <c r="P1090" s="28">
        <v>1.5</v>
      </c>
      <c r="Q1090" s="28">
        <v>2</v>
      </c>
      <c r="R1090" s="158">
        <v>2</v>
      </c>
      <c r="S1090" s="27">
        <v>0</v>
      </c>
      <c r="T1090" s="27">
        <v>0.2</v>
      </c>
      <c r="U1090" s="27">
        <v>0.5</v>
      </c>
      <c r="V1090" s="28">
        <v>1.5</v>
      </c>
      <c r="W1090" s="28">
        <v>2</v>
      </c>
      <c r="X1090" s="158">
        <v>2</v>
      </c>
      <c r="Y1090" s="222">
        <v>75.17</v>
      </c>
      <c r="Z1090" s="222">
        <f t="shared" si="546"/>
        <v>0</v>
      </c>
      <c r="AA1090" s="222">
        <f t="shared" si="547"/>
        <v>0.37585000000000002</v>
      </c>
      <c r="AB1090" s="222">
        <f t="shared" si="548"/>
        <v>54.874099999999999</v>
      </c>
      <c r="AC1090" s="222">
        <f t="shared" si="549"/>
        <v>230.77189999999999</v>
      </c>
      <c r="AD1090" s="222">
        <f t="shared" si="550"/>
        <v>686.30210000000011</v>
      </c>
      <c r="AE1090" s="222">
        <f t="shared" si="551"/>
        <v>0</v>
      </c>
      <c r="AF1090" s="222">
        <f t="shared" si="558"/>
        <v>0</v>
      </c>
      <c r="AG1090" s="222">
        <f t="shared" si="559"/>
        <v>37.585000000000001</v>
      </c>
      <c r="AH1090" s="222">
        <f t="shared" si="560"/>
        <v>75.17</v>
      </c>
      <c r="AI1090" s="222">
        <f t="shared" si="561"/>
        <v>112.755</v>
      </c>
      <c r="AJ1090" s="222">
        <f t="shared" si="562"/>
        <v>150.34</v>
      </c>
      <c r="AK1090" s="222">
        <f t="shared" si="563"/>
        <v>150.34</v>
      </c>
      <c r="AL1090" s="5">
        <f>Y1090*S1090</f>
        <v>0</v>
      </c>
      <c r="AM1090" s="5">
        <f>Y1090*T1090</f>
        <v>15.034000000000001</v>
      </c>
      <c r="AN1090" s="5">
        <f>Y1090*U1090</f>
        <v>37.585000000000001</v>
      </c>
      <c r="AO1090" s="5">
        <f>Y1090*V1090</f>
        <v>112.755</v>
      </c>
      <c r="AP1090" s="5">
        <f>Y1090*W1090</f>
        <v>150.34</v>
      </c>
      <c r="AQ1090" s="221">
        <f>Y1090*X1090</f>
        <v>150.34</v>
      </c>
      <c r="AR1090" s="175"/>
    </row>
    <row r="1091" spans="1:44" s="90" customFormat="1" ht="22.5" customHeight="1" x14ac:dyDescent="0.25">
      <c r="A1091" s="24">
        <v>3466110082</v>
      </c>
      <c r="B1091" s="32" t="s">
        <v>1505</v>
      </c>
      <c r="C1091" s="33" t="s">
        <v>1506</v>
      </c>
      <c r="D1091" s="33" t="s">
        <v>1507</v>
      </c>
      <c r="E1091" s="53" t="s">
        <v>972</v>
      </c>
      <c r="F1091" s="14" t="s">
        <v>1824</v>
      </c>
      <c r="G1091" s="135">
        <v>0</v>
      </c>
      <c r="H1091" s="267">
        <v>4.0000000000000001E-3</v>
      </c>
      <c r="I1091" s="135">
        <v>0.57999999999999996</v>
      </c>
      <c r="J1091" s="135">
        <v>2.4500000000000002</v>
      </c>
      <c r="K1091" s="135">
        <v>7.3</v>
      </c>
      <c r="L1091" s="146">
        <v>0</v>
      </c>
      <c r="M1091" s="27">
        <v>0</v>
      </c>
      <c r="N1091" s="27">
        <v>0</v>
      </c>
      <c r="O1091" s="27">
        <v>0</v>
      </c>
      <c r="P1091" s="28">
        <v>2.4</v>
      </c>
      <c r="Q1091" s="28">
        <v>6</v>
      </c>
      <c r="R1091" s="158">
        <v>7.3</v>
      </c>
      <c r="S1091" s="27">
        <v>0</v>
      </c>
      <c r="T1091" s="27">
        <v>0</v>
      </c>
      <c r="U1091" s="27">
        <v>0</v>
      </c>
      <c r="V1091" s="28">
        <v>2.4</v>
      </c>
      <c r="W1091" s="28">
        <v>6</v>
      </c>
      <c r="X1091" s="158">
        <v>7</v>
      </c>
      <c r="Y1091" s="222">
        <v>7.25</v>
      </c>
      <c r="Z1091" s="222">
        <f t="shared" si="546"/>
        <v>0</v>
      </c>
      <c r="AA1091" s="222">
        <f t="shared" si="547"/>
        <v>2.9000000000000001E-2</v>
      </c>
      <c r="AB1091" s="222">
        <f t="shared" si="548"/>
        <v>4.2050000000000001</v>
      </c>
      <c r="AC1091" s="222">
        <f t="shared" si="549"/>
        <v>17.762500000000003</v>
      </c>
      <c r="AD1091" s="222">
        <f t="shared" si="550"/>
        <v>52.924999999999997</v>
      </c>
      <c r="AE1091" s="222">
        <f t="shared" si="551"/>
        <v>0</v>
      </c>
      <c r="AF1091" s="222">
        <f t="shared" si="558"/>
        <v>0</v>
      </c>
      <c r="AG1091" s="222">
        <f t="shared" si="559"/>
        <v>0</v>
      </c>
      <c r="AH1091" s="222">
        <f t="shared" si="560"/>
        <v>0</v>
      </c>
      <c r="AI1091" s="222">
        <f t="shared" si="561"/>
        <v>17.399999999999999</v>
      </c>
      <c r="AJ1091" s="222">
        <f t="shared" si="562"/>
        <v>43.5</v>
      </c>
      <c r="AK1091" s="222">
        <f t="shared" si="563"/>
        <v>52.924999999999997</v>
      </c>
      <c r="AL1091" s="5">
        <f>Y1091*S1091</f>
        <v>0</v>
      </c>
      <c r="AM1091" s="5">
        <f>Y1091*T1091</f>
        <v>0</v>
      </c>
      <c r="AN1091" s="5">
        <f>Y1091*U1091</f>
        <v>0</v>
      </c>
      <c r="AO1091" s="5">
        <f>Y1091*V1091</f>
        <v>17.399999999999999</v>
      </c>
      <c r="AP1091" s="5">
        <f>Y1091*W1091</f>
        <v>43.5</v>
      </c>
      <c r="AQ1091" s="221">
        <f>Y1091*X1091</f>
        <v>50.75</v>
      </c>
      <c r="AR1091" s="175"/>
    </row>
    <row r="1092" spans="1:44" s="90" customFormat="1" ht="23.25" customHeight="1" x14ac:dyDescent="0.25">
      <c r="A1092" s="24" t="s">
        <v>75</v>
      </c>
      <c r="B1092" s="32" t="s">
        <v>1505</v>
      </c>
      <c r="C1092" s="33" t="s">
        <v>1508</v>
      </c>
      <c r="D1092" s="33"/>
      <c r="E1092" s="53" t="s">
        <v>1509</v>
      </c>
      <c r="F1092" s="14" t="s">
        <v>1824</v>
      </c>
      <c r="G1092" s="135">
        <v>0</v>
      </c>
      <c r="H1092" s="267">
        <v>2E-3</v>
      </c>
      <c r="I1092" s="135">
        <v>0.22</v>
      </c>
      <c r="J1092" s="135">
        <v>0.92</v>
      </c>
      <c r="K1092" s="135">
        <v>2.74</v>
      </c>
      <c r="L1092" s="146">
        <v>0</v>
      </c>
      <c r="M1092" s="27">
        <v>0</v>
      </c>
      <c r="N1092" s="27">
        <v>0.2</v>
      </c>
      <c r="O1092" s="27">
        <v>1</v>
      </c>
      <c r="P1092" s="28">
        <v>1.5</v>
      </c>
      <c r="Q1092" s="28">
        <v>2</v>
      </c>
      <c r="R1092" s="158">
        <v>3</v>
      </c>
      <c r="S1092" s="27">
        <v>0</v>
      </c>
      <c r="T1092" s="27">
        <v>0.2</v>
      </c>
      <c r="U1092" s="27">
        <v>1</v>
      </c>
      <c r="V1092" s="28">
        <v>1.5</v>
      </c>
      <c r="W1092" s="28">
        <v>2</v>
      </c>
      <c r="X1092" s="158">
        <v>3</v>
      </c>
      <c r="Y1092" s="222">
        <v>6.22</v>
      </c>
      <c r="Z1092" s="222">
        <f t="shared" si="546"/>
        <v>0</v>
      </c>
      <c r="AA1092" s="222">
        <f t="shared" si="547"/>
        <v>1.244E-2</v>
      </c>
      <c r="AB1092" s="222">
        <f t="shared" si="548"/>
        <v>1.3684000000000001</v>
      </c>
      <c r="AC1092" s="222">
        <f t="shared" si="549"/>
        <v>5.7224000000000004</v>
      </c>
      <c r="AD1092" s="222">
        <f t="shared" si="550"/>
        <v>17.0428</v>
      </c>
      <c r="AE1092" s="222">
        <f t="shared" si="551"/>
        <v>0</v>
      </c>
      <c r="AF1092" s="222">
        <f t="shared" si="558"/>
        <v>0</v>
      </c>
      <c r="AG1092" s="222">
        <f t="shared" si="559"/>
        <v>1.244</v>
      </c>
      <c r="AH1092" s="222">
        <f t="shared" si="560"/>
        <v>6.22</v>
      </c>
      <c r="AI1092" s="222">
        <f t="shared" si="561"/>
        <v>9.33</v>
      </c>
      <c r="AJ1092" s="222">
        <f t="shared" si="562"/>
        <v>12.44</v>
      </c>
      <c r="AK1092" s="222">
        <f t="shared" si="563"/>
        <v>18.66</v>
      </c>
      <c r="AL1092" s="5">
        <f>Y1092*S1092</f>
        <v>0</v>
      </c>
      <c r="AM1092" s="5">
        <f>Y1092*T1092</f>
        <v>1.244</v>
      </c>
      <c r="AN1092" s="5">
        <f>Y1092*U1092</f>
        <v>6.22</v>
      </c>
      <c r="AO1092" s="5">
        <f>Y1092*V1092</f>
        <v>9.33</v>
      </c>
      <c r="AP1092" s="5">
        <f>Y1092*W1092</f>
        <v>12.44</v>
      </c>
      <c r="AQ1092" s="221">
        <f>Y1092*X1092</f>
        <v>18.66</v>
      </c>
      <c r="AR1092" s="175"/>
    </row>
    <row r="1093" spans="1:44" s="90" customFormat="1" ht="18.75" customHeight="1" x14ac:dyDescent="0.25">
      <c r="A1093" s="24"/>
      <c r="B1093" s="268" t="s">
        <v>521</v>
      </c>
      <c r="C1093" s="33" t="s">
        <v>522</v>
      </c>
      <c r="D1093" s="265" t="s">
        <v>523</v>
      </c>
      <c r="E1093" s="53"/>
      <c r="F1093" s="14" t="s">
        <v>1824</v>
      </c>
      <c r="G1093" s="135">
        <v>0</v>
      </c>
      <c r="H1093" s="267">
        <v>2E-3</v>
      </c>
      <c r="I1093" s="135">
        <v>0.22</v>
      </c>
      <c r="J1093" s="135">
        <v>0.92</v>
      </c>
      <c r="K1093" s="135">
        <v>2.74</v>
      </c>
      <c r="L1093" s="146">
        <v>0</v>
      </c>
      <c r="M1093" s="146">
        <v>0</v>
      </c>
      <c r="N1093" s="146">
        <v>0</v>
      </c>
      <c r="O1093" s="146">
        <v>0</v>
      </c>
      <c r="P1093" s="146">
        <v>0</v>
      </c>
      <c r="Q1093" s="146">
        <v>0</v>
      </c>
      <c r="R1093" s="146">
        <v>0</v>
      </c>
      <c r="S1093" s="146">
        <v>0</v>
      </c>
      <c r="T1093" s="146">
        <v>0</v>
      </c>
      <c r="U1093" s="146">
        <v>0</v>
      </c>
      <c r="V1093" s="146">
        <v>0</v>
      </c>
      <c r="W1093" s="146">
        <v>0</v>
      </c>
      <c r="X1093" s="146">
        <v>0</v>
      </c>
      <c r="Y1093" s="222">
        <v>12.83</v>
      </c>
      <c r="Z1093" s="222">
        <f t="shared" si="546"/>
        <v>0</v>
      </c>
      <c r="AA1093" s="222">
        <f t="shared" si="547"/>
        <v>2.5660000000000002E-2</v>
      </c>
      <c r="AB1093" s="222">
        <f t="shared" si="548"/>
        <v>2.8226</v>
      </c>
      <c r="AC1093" s="222">
        <f t="shared" si="549"/>
        <v>11.803600000000001</v>
      </c>
      <c r="AD1093" s="222">
        <f t="shared" si="550"/>
        <v>35.154200000000003</v>
      </c>
      <c r="AE1093" s="222">
        <f t="shared" si="551"/>
        <v>0</v>
      </c>
      <c r="AF1093" s="222">
        <f t="shared" si="558"/>
        <v>0</v>
      </c>
      <c r="AG1093" s="222">
        <f t="shared" si="559"/>
        <v>0</v>
      </c>
      <c r="AH1093" s="222">
        <f t="shared" si="560"/>
        <v>0</v>
      </c>
      <c r="AI1093" s="222">
        <f t="shared" si="561"/>
        <v>0</v>
      </c>
      <c r="AJ1093" s="222">
        <f t="shared" si="562"/>
        <v>0</v>
      </c>
      <c r="AK1093" s="222">
        <f t="shared" si="563"/>
        <v>0</v>
      </c>
      <c r="AL1093" s="5">
        <f>Y1093*S1093</f>
        <v>0</v>
      </c>
      <c r="AM1093" s="5">
        <f>Y1093*T1093</f>
        <v>0</v>
      </c>
      <c r="AN1093" s="5">
        <f>Y1093*U1093</f>
        <v>0</v>
      </c>
      <c r="AO1093" s="5">
        <f>Y1093*V1093</f>
        <v>0</v>
      </c>
      <c r="AP1093" s="5">
        <f>Y1093*W1093</f>
        <v>0</v>
      </c>
      <c r="AQ1093" s="221">
        <f>Y1093*X1093</f>
        <v>0</v>
      </c>
      <c r="AR1093" s="175"/>
    </row>
    <row r="1094" spans="1:44" s="72" customFormat="1" ht="24.75" customHeight="1" x14ac:dyDescent="0.25">
      <c r="A1094" s="14"/>
      <c r="B1094" s="80" t="s">
        <v>1413</v>
      </c>
      <c r="C1094" s="80"/>
      <c r="D1094" s="80"/>
      <c r="E1094" s="80"/>
      <c r="F1094" s="80"/>
      <c r="G1094" s="80"/>
      <c r="H1094" s="80"/>
      <c r="I1094" s="74"/>
      <c r="J1094" s="74"/>
      <c r="K1094" s="74"/>
      <c r="L1094" s="146"/>
      <c r="M1094" s="80"/>
      <c r="N1094" s="80"/>
      <c r="O1094" s="74"/>
      <c r="P1094" s="74"/>
      <c r="Q1094" s="74"/>
      <c r="R1094" s="164"/>
      <c r="S1094" s="80"/>
      <c r="T1094" s="80"/>
      <c r="U1094" s="74"/>
      <c r="V1094" s="74"/>
      <c r="W1094" s="74"/>
      <c r="X1094" s="164"/>
      <c r="Y1094" s="240"/>
      <c r="Z1094" s="222"/>
      <c r="AA1094" s="222"/>
      <c r="AB1094" s="222"/>
      <c r="AC1094" s="222"/>
      <c r="AD1094" s="222"/>
      <c r="AE1094" s="222"/>
      <c r="AF1094" s="222"/>
      <c r="AG1094" s="222"/>
      <c r="AH1094" s="222"/>
      <c r="AI1094" s="222"/>
      <c r="AJ1094" s="222"/>
      <c r="AK1094" s="222"/>
      <c r="AL1094" s="5"/>
      <c r="AM1094" s="5"/>
      <c r="AN1094" s="5"/>
      <c r="AO1094" s="5"/>
      <c r="AP1094" s="5"/>
      <c r="AQ1094" s="221"/>
      <c r="AR1094" s="174"/>
    </row>
    <row r="1095" spans="1:44" s="72" customFormat="1" ht="24.75" customHeight="1" x14ac:dyDescent="0.25">
      <c r="A1095" s="60">
        <v>6010003877</v>
      </c>
      <c r="B1095" s="25" t="s">
        <v>1510</v>
      </c>
      <c r="C1095" s="14" t="s">
        <v>1511</v>
      </c>
      <c r="D1095" s="60"/>
      <c r="E1095" s="14" t="s">
        <v>76</v>
      </c>
      <c r="F1095" s="60" t="s">
        <v>1824</v>
      </c>
      <c r="G1095" s="27">
        <v>0</v>
      </c>
      <c r="H1095" s="27">
        <v>0</v>
      </c>
      <c r="I1095" s="27">
        <v>0</v>
      </c>
      <c r="J1095" s="27">
        <v>0</v>
      </c>
      <c r="K1095" s="27">
        <v>0</v>
      </c>
      <c r="L1095" s="27">
        <v>0</v>
      </c>
      <c r="M1095" s="27">
        <v>0</v>
      </c>
      <c r="N1095" s="27">
        <v>0</v>
      </c>
      <c r="O1095" s="27">
        <v>0</v>
      </c>
      <c r="P1095" s="27">
        <v>8.0000000000000002E-3</v>
      </c>
      <c r="Q1095" s="27">
        <v>0.04</v>
      </c>
      <c r="R1095" s="151">
        <v>0.1</v>
      </c>
      <c r="S1095" s="27">
        <v>0</v>
      </c>
      <c r="T1095" s="27">
        <v>0</v>
      </c>
      <c r="U1095" s="27">
        <v>0</v>
      </c>
      <c r="V1095" s="27">
        <v>8.0000000000000002E-3</v>
      </c>
      <c r="W1095" s="27">
        <v>0.04</v>
      </c>
      <c r="X1095" s="151">
        <v>0.1</v>
      </c>
      <c r="Y1095" s="239">
        <v>1.8</v>
      </c>
      <c r="Z1095" s="222">
        <f t="shared" si="546"/>
        <v>0</v>
      </c>
      <c r="AA1095" s="222">
        <f t="shared" si="547"/>
        <v>0</v>
      </c>
      <c r="AB1095" s="222">
        <f t="shared" si="548"/>
        <v>0</v>
      </c>
      <c r="AC1095" s="222">
        <f t="shared" si="549"/>
        <v>0</v>
      </c>
      <c r="AD1095" s="222">
        <f t="shared" si="550"/>
        <v>0</v>
      </c>
      <c r="AE1095" s="222">
        <f t="shared" si="551"/>
        <v>0</v>
      </c>
      <c r="AF1095" s="222">
        <f t="shared" si="558"/>
        <v>0</v>
      </c>
      <c r="AG1095" s="222">
        <f t="shared" si="559"/>
        <v>0</v>
      </c>
      <c r="AH1095" s="222">
        <f t="shared" si="560"/>
        <v>0</v>
      </c>
      <c r="AI1095" s="222">
        <f t="shared" si="561"/>
        <v>1.4400000000000001E-2</v>
      </c>
      <c r="AJ1095" s="222">
        <f t="shared" si="562"/>
        <v>7.2000000000000008E-2</v>
      </c>
      <c r="AK1095" s="222">
        <f t="shared" si="563"/>
        <v>0.18000000000000002</v>
      </c>
      <c r="AL1095" s="5">
        <f t="shared" ref="AL1095:AL1113" si="564">Y1095*S1095</f>
        <v>0</v>
      </c>
      <c r="AM1095" s="5">
        <f t="shared" ref="AM1095:AM1113" si="565">Y1095*T1095</f>
        <v>0</v>
      </c>
      <c r="AN1095" s="5">
        <f t="shared" ref="AN1095:AN1113" si="566">Y1095*U1095</f>
        <v>0</v>
      </c>
      <c r="AO1095" s="5">
        <f t="shared" ref="AO1095:AO1113" si="567">Y1095*V1095</f>
        <v>1.4400000000000001E-2</v>
      </c>
      <c r="AP1095" s="5">
        <f t="shared" ref="AP1095:AP1113" si="568">Y1095*W1095</f>
        <v>7.2000000000000008E-2</v>
      </c>
      <c r="AQ1095" s="221">
        <f t="shared" ref="AQ1095:AQ1113" si="569">Y1095*X1095</f>
        <v>0.18000000000000002</v>
      </c>
      <c r="AR1095" s="174"/>
    </row>
    <row r="1096" spans="1:44" s="72" customFormat="1" ht="24.75" customHeight="1" x14ac:dyDescent="0.25">
      <c r="A1096" s="60">
        <v>6010004145</v>
      </c>
      <c r="B1096" s="25" t="s">
        <v>1512</v>
      </c>
      <c r="C1096" s="14" t="s">
        <v>1511</v>
      </c>
      <c r="D1096" s="60"/>
      <c r="E1096" s="14" t="s">
        <v>77</v>
      </c>
      <c r="F1096" s="60" t="s">
        <v>1824</v>
      </c>
      <c r="G1096" s="27">
        <v>0</v>
      </c>
      <c r="H1096" s="27">
        <v>0</v>
      </c>
      <c r="I1096" s="27">
        <v>0</v>
      </c>
      <c r="J1096" s="27">
        <v>0</v>
      </c>
      <c r="K1096" s="27">
        <v>0</v>
      </c>
      <c r="L1096" s="27">
        <v>0</v>
      </c>
      <c r="M1096" s="27">
        <v>0</v>
      </c>
      <c r="N1096" s="27">
        <v>0</v>
      </c>
      <c r="O1096" s="27">
        <v>0</v>
      </c>
      <c r="P1096" s="27">
        <v>0.01</v>
      </c>
      <c r="Q1096" s="27">
        <v>0.06</v>
      </c>
      <c r="R1096" s="151">
        <v>0.15</v>
      </c>
      <c r="S1096" s="27">
        <v>0</v>
      </c>
      <c r="T1096" s="27">
        <v>0</v>
      </c>
      <c r="U1096" s="27">
        <v>0</v>
      </c>
      <c r="V1096" s="27">
        <v>0.01</v>
      </c>
      <c r="W1096" s="27">
        <v>0.06</v>
      </c>
      <c r="X1096" s="151">
        <v>0.15</v>
      </c>
      <c r="Y1096" s="239">
        <v>82.38</v>
      </c>
      <c r="Z1096" s="222">
        <f t="shared" si="546"/>
        <v>0</v>
      </c>
      <c r="AA1096" s="222">
        <f t="shared" si="547"/>
        <v>0</v>
      </c>
      <c r="AB1096" s="222">
        <f t="shared" si="548"/>
        <v>0</v>
      </c>
      <c r="AC1096" s="222">
        <f t="shared" si="549"/>
        <v>0</v>
      </c>
      <c r="AD1096" s="222">
        <f t="shared" si="550"/>
        <v>0</v>
      </c>
      <c r="AE1096" s="222">
        <f t="shared" si="551"/>
        <v>0</v>
      </c>
      <c r="AF1096" s="222">
        <f t="shared" si="558"/>
        <v>0</v>
      </c>
      <c r="AG1096" s="222">
        <f t="shared" si="559"/>
        <v>0</v>
      </c>
      <c r="AH1096" s="222">
        <f t="shared" si="560"/>
        <v>0</v>
      </c>
      <c r="AI1096" s="222">
        <f t="shared" si="561"/>
        <v>0.82379999999999998</v>
      </c>
      <c r="AJ1096" s="222">
        <f t="shared" si="562"/>
        <v>4.9427999999999992</v>
      </c>
      <c r="AK1096" s="222">
        <f t="shared" si="563"/>
        <v>12.356999999999999</v>
      </c>
      <c r="AL1096" s="5">
        <f t="shared" si="564"/>
        <v>0</v>
      </c>
      <c r="AM1096" s="5">
        <f t="shared" si="565"/>
        <v>0</v>
      </c>
      <c r="AN1096" s="5">
        <f t="shared" si="566"/>
        <v>0</v>
      </c>
      <c r="AO1096" s="5">
        <f t="shared" si="567"/>
        <v>0.82379999999999998</v>
      </c>
      <c r="AP1096" s="5">
        <f t="shared" si="568"/>
        <v>4.9427999999999992</v>
      </c>
      <c r="AQ1096" s="221">
        <f t="shared" si="569"/>
        <v>12.356999999999999</v>
      </c>
      <c r="AR1096" s="174"/>
    </row>
    <row r="1097" spans="1:44" s="72" customFormat="1" ht="24.75" customHeight="1" x14ac:dyDescent="0.25">
      <c r="A1097" s="60">
        <v>6010003006</v>
      </c>
      <c r="B1097" s="25" t="s">
        <v>1512</v>
      </c>
      <c r="C1097" s="14" t="s">
        <v>1511</v>
      </c>
      <c r="D1097" s="60"/>
      <c r="E1097" s="14" t="s">
        <v>78</v>
      </c>
      <c r="F1097" s="60" t="s">
        <v>1824</v>
      </c>
      <c r="G1097" s="27">
        <v>0</v>
      </c>
      <c r="H1097" s="27">
        <v>0</v>
      </c>
      <c r="I1097" s="27">
        <v>0</v>
      </c>
      <c r="J1097" s="27">
        <v>0</v>
      </c>
      <c r="K1097" s="27">
        <v>0</v>
      </c>
      <c r="L1097" s="27">
        <v>0</v>
      </c>
      <c r="M1097" s="27">
        <v>0</v>
      </c>
      <c r="N1097" s="27">
        <v>0</v>
      </c>
      <c r="O1097" s="27">
        <v>0</v>
      </c>
      <c r="P1097" s="27">
        <v>0.01</v>
      </c>
      <c r="Q1097" s="27">
        <v>0.06</v>
      </c>
      <c r="R1097" s="151">
        <v>0.15</v>
      </c>
      <c r="S1097" s="27">
        <v>0</v>
      </c>
      <c r="T1097" s="27">
        <v>0</v>
      </c>
      <c r="U1097" s="27">
        <v>0</v>
      </c>
      <c r="V1097" s="27">
        <v>0.01</v>
      </c>
      <c r="W1097" s="27">
        <v>0.06</v>
      </c>
      <c r="X1097" s="151">
        <v>0.15</v>
      </c>
      <c r="Y1097" s="239">
        <v>30.14</v>
      </c>
      <c r="Z1097" s="222">
        <f t="shared" si="546"/>
        <v>0</v>
      </c>
      <c r="AA1097" s="222">
        <f t="shared" si="547"/>
        <v>0</v>
      </c>
      <c r="AB1097" s="222">
        <f t="shared" si="548"/>
        <v>0</v>
      </c>
      <c r="AC1097" s="222">
        <f t="shared" si="549"/>
        <v>0</v>
      </c>
      <c r="AD1097" s="222">
        <f t="shared" si="550"/>
        <v>0</v>
      </c>
      <c r="AE1097" s="222">
        <f t="shared" si="551"/>
        <v>0</v>
      </c>
      <c r="AF1097" s="222">
        <f t="shared" si="558"/>
        <v>0</v>
      </c>
      <c r="AG1097" s="222">
        <f t="shared" si="559"/>
        <v>0</v>
      </c>
      <c r="AH1097" s="222">
        <f t="shared" si="560"/>
        <v>0</v>
      </c>
      <c r="AI1097" s="222">
        <f t="shared" si="561"/>
        <v>0.3014</v>
      </c>
      <c r="AJ1097" s="222">
        <f t="shared" si="562"/>
        <v>1.8084</v>
      </c>
      <c r="AK1097" s="222">
        <f t="shared" si="563"/>
        <v>4.5209999999999999</v>
      </c>
      <c r="AL1097" s="5">
        <f t="shared" si="564"/>
        <v>0</v>
      </c>
      <c r="AM1097" s="5">
        <f t="shared" si="565"/>
        <v>0</v>
      </c>
      <c r="AN1097" s="5">
        <f t="shared" si="566"/>
        <v>0</v>
      </c>
      <c r="AO1097" s="5">
        <f t="shared" si="567"/>
        <v>0.3014</v>
      </c>
      <c r="AP1097" s="5">
        <f t="shared" si="568"/>
        <v>1.8084</v>
      </c>
      <c r="AQ1097" s="221">
        <f t="shared" si="569"/>
        <v>4.5209999999999999</v>
      </c>
      <c r="AR1097" s="174"/>
    </row>
    <row r="1098" spans="1:44" s="72" customFormat="1" ht="24.75" customHeight="1" x14ac:dyDescent="0.25">
      <c r="A1098" s="60">
        <v>6010007712</v>
      </c>
      <c r="B1098" s="25" t="s">
        <v>1512</v>
      </c>
      <c r="C1098" s="14" t="s">
        <v>1511</v>
      </c>
      <c r="D1098" s="60"/>
      <c r="E1098" s="14" t="s">
        <v>79</v>
      </c>
      <c r="F1098" s="60" t="s">
        <v>1824</v>
      </c>
      <c r="G1098" s="27">
        <v>0</v>
      </c>
      <c r="H1098" s="27">
        <v>0</v>
      </c>
      <c r="I1098" s="27">
        <v>0</v>
      </c>
      <c r="J1098" s="27">
        <v>0</v>
      </c>
      <c r="K1098" s="27">
        <v>0</v>
      </c>
      <c r="L1098" s="27">
        <v>0</v>
      </c>
      <c r="M1098" s="27">
        <v>0</v>
      </c>
      <c r="N1098" s="27">
        <v>0</v>
      </c>
      <c r="O1098" s="27">
        <v>0</v>
      </c>
      <c r="P1098" s="27">
        <v>8.0000000000000002E-3</v>
      </c>
      <c r="Q1098" s="27">
        <v>0.04</v>
      </c>
      <c r="R1098" s="151">
        <v>0.1</v>
      </c>
      <c r="S1098" s="27">
        <v>0</v>
      </c>
      <c r="T1098" s="27">
        <v>0</v>
      </c>
      <c r="U1098" s="27">
        <v>0</v>
      </c>
      <c r="V1098" s="27">
        <v>8.0000000000000002E-3</v>
      </c>
      <c r="W1098" s="27">
        <v>0.04</v>
      </c>
      <c r="X1098" s="151">
        <v>0.1</v>
      </c>
      <c r="Y1098" s="239">
        <v>30.14</v>
      </c>
      <c r="Z1098" s="222">
        <f t="shared" si="546"/>
        <v>0</v>
      </c>
      <c r="AA1098" s="222">
        <f t="shared" si="547"/>
        <v>0</v>
      </c>
      <c r="AB1098" s="222">
        <f t="shared" si="548"/>
        <v>0</v>
      </c>
      <c r="AC1098" s="222">
        <f t="shared" si="549"/>
        <v>0</v>
      </c>
      <c r="AD1098" s="222">
        <f t="shared" si="550"/>
        <v>0</v>
      </c>
      <c r="AE1098" s="222">
        <f t="shared" si="551"/>
        <v>0</v>
      </c>
      <c r="AF1098" s="222">
        <f t="shared" si="558"/>
        <v>0</v>
      </c>
      <c r="AG1098" s="222">
        <f t="shared" si="559"/>
        <v>0</v>
      </c>
      <c r="AH1098" s="222">
        <f t="shared" si="560"/>
        <v>0</v>
      </c>
      <c r="AI1098" s="222">
        <f t="shared" si="561"/>
        <v>0.24112</v>
      </c>
      <c r="AJ1098" s="222">
        <f t="shared" si="562"/>
        <v>1.2056</v>
      </c>
      <c r="AK1098" s="222">
        <f t="shared" si="563"/>
        <v>3.0140000000000002</v>
      </c>
      <c r="AL1098" s="5">
        <f t="shared" si="564"/>
        <v>0</v>
      </c>
      <c r="AM1098" s="5">
        <f t="shared" si="565"/>
        <v>0</v>
      </c>
      <c r="AN1098" s="5">
        <f t="shared" si="566"/>
        <v>0</v>
      </c>
      <c r="AO1098" s="5">
        <f t="shared" si="567"/>
        <v>0.24112</v>
      </c>
      <c r="AP1098" s="5">
        <f t="shared" si="568"/>
        <v>1.2056</v>
      </c>
      <c r="AQ1098" s="221">
        <f t="shared" si="569"/>
        <v>3.0140000000000002</v>
      </c>
      <c r="AR1098" s="174"/>
    </row>
    <row r="1099" spans="1:44" s="72" customFormat="1" ht="24.75" customHeight="1" x14ac:dyDescent="0.25">
      <c r="A1099" s="60">
        <v>6010007819</v>
      </c>
      <c r="B1099" s="25" t="s">
        <v>1512</v>
      </c>
      <c r="C1099" s="14" t="s">
        <v>1511</v>
      </c>
      <c r="D1099" s="60"/>
      <c r="E1099" s="14" t="s">
        <v>80</v>
      </c>
      <c r="F1099" s="60" t="s">
        <v>1824</v>
      </c>
      <c r="G1099" s="27">
        <v>0</v>
      </c>
      <c r="H1099" s="27">
        <v>0</v>
      </c>
      <c r="I1099" s="27">
        <v>0</v>
      </c>
      <c r="J1099" s="27">
        <v>0</v>
      </c>
      <c r="K1099" s="27">
        <v>0</v>
      </c>
      <c r="L1099" s="27">
        <v>0</v>
      </c>
      <c r="M1099" s="27">
        <v>0</v>
      </c>
      <c r="N1099" s="27">
        <v>0</v>
      </c>
      <c r="O1099" s="27">
        <v>0</v>
      </c>
      <c r="P1099" s="27">
        <v>8.0000000000000002E-3</v>
      </c>
      <c r="Q1099" s="27">
        <v>0.04</v>
      </c>
      <c r="R1099" s="151">
        <v>0.1</v>
      </c>
      <c r="S1099" s="27">
        <v>0</v>
      </c>
      <c r="T1099" s="27">
        <v>0</v>
      </c>
      <c r="U1099" s="27">
        <v>0</v>
      </c>
      <c r="V1099" s="27">
        <v>8.0000000000000002E-3</v>
      </c>
      <c r="W1099" s="27">
        <v>0.04</v>
      </c>
      <c r="X1099" s="151">
        <v>0.1</v>
      </c>
      <c r="Y1099" s="239">
        <v>1.8</v>
      </c>
      <c r="Z1099" s="222">
        <f t="shared" si="546"/>
        <v>0</v>
      </c>
      <c r="AA1099" s="222">
        <f t="shared" si="547"/>
        <v>0</v>
      </c>
      <c r="AB1099" s="222">
        <f t="shared" si="548"/>
        <v>0</v>
      </c>
      <c r="AC1099" s="222">
        <f t="shared" si="549"/>
        <v>0</v>
      </c>
      <c r="AD1099" s="222">
        <f t="shared" si="550"/>
        <v>0</v>
      </c>
      <c r="AE1099" s="222">
        <f t="shared" si="551"/>
        <v>0</v>
      </c>
      <c r="AF1099" s="222">
        <f t="shared" si="558"/>
        <v>0</v>
      </c>
      <c r="AG1099" s="222">
        <f t="shared" si="559"/>
        <v>0</v>
      </c>
      <c r="AH1099" s="222">
        <f t="shared" si="560"/>
        <v>0</v>
      </c>
      <c r="AI1099" s="222">
        <f t="shared" si="561"/>
        <v>1.4400000000000001E-2</v>
      </c>
      <c r="AJ1099" s="222">
        <f t="shared" si="562"/>
        <v>7.2000000000000008E-2</v>
      </c>
      <c r="AK1099" s="222">
        <f t="shared" si="563"/>
        <v>0.18000000000000002</v>
      </c>
      <c r="AL1099" s="5">
        <f t="shared" si="564"/>
        <v>0</v>
      </c>
      <c r="AM1099" s="5">
        <f t="shared" si="565"/>
        <v>0</v>
      </c>
      <c r="AN1099" s="5">
        <f t="shared" si="566"/>
        <v>0</v>
      </c>
      <c r="AO1099" s="5">
        <f t="shared" si="567"/>
        <v>1.4400000000000001E-2</v>
      </c>
      <c r="AP1099" s="5">
        <f t="shared" si="568"/>
        <v>7.2000000000000008E-2</v>
      </c>
      <c r="AQ1099" s="221">
        <f t="shared" si="569"/>
        <v>0.18000000000000002</v>
      </c>
      <c r="AR1099" s="174"/>
    </row>
    <row r="1100" spans="1:44" s="72" customFormat="1" ht="24.75" customHeight="1" x14ac:dyDescent="0.25">
      <c r="A1100" s="60">
        <v>6010000698</v>
      </c>
      <c r="B1100" s="25" t="s">
        <v>1512</v>
      </c>
      <c r="C1100" s="14" t="s">
        <v>1511</v>
      </c>
      <c r="D1100" s="17" t="s">
        <v>70</v>
      </c>
      <c r="E1100" s="14" t="s">
        <v>81</v>
      </c>
      <c r="F1100" s="60" t="s">
        <v>1824</v>
      </c>
      <c r="G1100" s="27">
        <v>0</v>
      </c>
      <c r="H1100" s="27">
        <v>0</v>
      </c>
      <c r="I1100" s="27">
        <v>0</v>
      </c>
      <c r="J1100" s="27">
        <v>0</v>
      </c>
      <c r="K1100" s="27">
        <v>0</v>
      </c>
      <c r="L1100" s="27">
        <v>0</v>
      </c>
      <c r="M1100" s="27">
        <v>0</v>
      </c>
      <c r="N1100" s="27">
        <v>0</v>
      </c>
      <c r="O1100" s="27">
        <v>0</v>
      </c>
      <c r="P1100" s="27">
        <v>0.02</v>
      </c>
      <c r="Q1100" s="27">
        <v>0.08</v>
      </c>
      <c r="R1100" s="151">
        <v>0.2</v>
      </c>
      <c r="S1100" s="27">
        <v>0</v>
      </c>
      <c r="T1100" s="27">
        <v>0</v>
      </c>
      <c r="U1100" s="27">
        <v>0</v>
      </c>
      <c r="V1100" s="27">
        <v>0.02</v>
      </c>
      <c r="W1100" s="27">
        <v>0.08</v>
      </c>
      <c r="X1100" s="151">
        <v>0.2</v>
      </c>
      <c r="Y1100" s="239">
        <v>82.38</v>
      </c>
      <c r="Z1100" s="222">
        <f t="shared" si="546"/>
        <v>0</v>
      </c>
      <c r="AA1100" s="222">
        <f t="shared" si="547"/>
        <v>0</v>
      </c>
      <c r="AB1100" s="222">
        <f t="shared" si="548"/>
        <v>0</v>
      </c>
      <c r="AC1100" s="222">
        <f t="shared" si="549"/>
        <v>0</v>
      </c>
      <c r="AD1100" s="222">
        <f t="shared" si="550"/>
        <v>0</v>
      </c>
      <c r="AE1100" s="222">
        <f t="shared" si="551"/>
        <v>0</v>
      </c>
      <c r="AF1100" s="222">
        <f t="shared" si="558"/>
        <v>0</v>
      </c>
      <c r="AG1100" s="222">
        <f t="shared" si="559"/>
        <v>0</v>
      </c>
      <c r="AH1100" s="222">
        <f t="shared" si="560"/>
        <v>0</v>
      </c>
      <c r="AI1100" s="222">
        <f t="shared" si="561"/>
        <v>1.6476</v>
      </c>
      <c r="AJ1100" s="222">
        <f t="shared" si="562"/>
        <v>6.5903999999999998</v>
      </c>
      <c r="AK1100" s="222">
        <f t="shared" si="563"/>
        <v>16.475999999999999</v>
      </c>
      <c r="AL1100" s="5">
        <f t="shared" si="564"/>
        <v>0</v>
      </c>
      <c r="AM1100" s="5">
        <f t="shared" si="565"/>
        <v>0</v>
      </c>
      <c r="AN1100" s="5">
        <f t="shared" si="566"/>
        <v>0</v>
      </c>
      <c r="AO1100" s="5">
        <f t="shared" si="567"/>
        <v>1.6476</v>
      </c>
      <c r="AP1100" s="5">
        <f t="shared" si="568"/>
        <v>6.5903999999999998</v>
      </c>
      <c r="AQ1100" s="221">
        <f t="shared" si="569"/>
        <v>16.475999999999999</v>
      </c>
      <c r="AR1100" s="174"/>
    </row>
    <row r="1101" spans="1:44" s="72" customFormat="1" ht="24.75" customHeight="1" x14ac:dyDescent="0.25">
      <c r="A1101" s="60">
        <v>6010001116</v>
      </c>
      <c r="B1101" s="25" t="s">
        <v>1512</v>
      </c>
      <c r="C1101" s="14" t="s">
        <v>1511</v>
      </c>
      <c r="D1101" s="60"/>
      <c r="E1101" s="14" t="s">
        <v>82</v>
      </c>
      <c r="F1101" s="60" t="s">
        <v>1824</v>
      </c>
      <c r="G1101" s="27">
        <v>0</v>
      </c>
      <c r="H1101" s="27">
        <v>0</v>
      </c>
      <c r="I1101" s="27">
        <v>0</v>
      </c>
      <c r="J1101" s="27">
        <v>0</v>
      </c>
      <c r="K1101" s="27">
        <v>0</v>
      </c>
      <c r="L1101" s="27">
        <v>0</v>
      </c>
      <c r="M1101" s="27">
        <v>0</v>
      </c>
      <c r="N1101" s="27">
        <v>0</v>
      </c>
      <c r="O1101" s="27">
        <v>0</v>
      </c>
      <c r="P1101" s="27">
        <v>0.01</v>
      </c>
      <c r="Q1101" s="27">
        <v>0.06</v>
      </c>
      <c r="R1101" s="151">
        <v>0.15</v>
      </c>
      <c r="S1101" s="27">
        <v>0</v>
      </c>
      <c r="T1101" s="27">
        <v>0</v>
      </c>
      <c r="U1101" s="27">
        <v>0</v>
      </c>
      <c r="V1101" s="27">
        <v>0.01</v>
      </c>
      <c r="W1101" s="27">
        <v>0.06</v>
      </c>
      <c r="X1101" s="151">
        <v>0.15</v>
      </c>
      <c r="Y1101" s="239">
        <v>30.14</v>
      </c>
      <c r="Z1101" s="222">
        <f t="shared" si="546"/>
        <v>0</v>
      </c>
      <c r="AA1101" s="222">
        <f t="shared" si="547"/>
        <v>0</v>
      </c>
      <c r="AB1101" s="222">
        <f t="shared" si="548"/>
        <v>0</v>
      </c>
      <c r="AC1101" s="222">
        <f t="shared" si="549"/>
        <v>0</v>
      </c>
      <c r="AD1101" s="222">
        <f t="shared" si="550"/>
        <v>0</v>
      </c>
      <c r="AE1101" s="222">
        <f t="shared" si="551"/>
        <v>0</v>
      </c>
      <c r="AF1101" s="222">
        <f t="shared" si="558"/>
        <v>0</v>
      </c>
      <c r="AG1101" s="222">
        <f t="shared" si="559"/>
        <v>0</v>
      </c>
      <c r="AH1101" s="222">
        <f t="shared" si="560"/>
        <v>0</v>
      </c>
      <c r="AI1101" s="222">
        <f t="shared" si="561"/>
        <v>0.3014</v>
      </c>
      <c r="AJ1101" s="222">
        <f t="shared" si="562"/>
        <v>1.8084</v>
      </c>
      <c r="AK1101" s="222">
        <f t="shared" si="563"/>
        <v>4.5209999999999999</v>
      </c>
      <c r="AL1101" s="5">
        <f t="shared" si="564"/>
        <v>0</v>
      </c>
      <c r="AM1101" s="5">
        <f t="shared" si="565"/>
        <v>0</v>
      </c>
      <c r="AN1101" s="5">
        <f t="shared" si="566"/>
        <v>0</v>
      </c>
      <c r="AO1101" s="5">
        <f t="shared" si="567"/>
        <v>0.3014</v>
      </c>
      <c r="AP1101" s="5">
        <f t="shared" si="568"/>
        <v>1.8084</v>
      </c>
      <c r="AQ1101" s="221">
        <f t="shared" si="569"/>
        <v>4.5209999999999999</v>
      </c>
      <c r="AR1101" s="174"/>
    </row>
    <row r="1102" spans="1:44" s="72" customFormat="1" ht="24.75" customHeight="1" x14ac:dyDescent="0.25">
      <c r="A1102" s="60">
        <v>6010007306</v>
      </c>
      <c r="B1102" s="25" t="s">
        <v>1512</v>
      </c>
      <c r="C1102" s="14" t="s">
        <v>1511</v>
      </c>
      <c r="D1102" s="60"/>
      <c r="E1102" s="14" t="s">
        <v>83</v>
      </c>
      <c r="F1102" s="60" t="s">
        <v>1824</v>
      </c>
      <c r="G1102" s="27">
        <v>0</v>
      </c>
      <c r="H1102" s="27">
        <v>0</v>
      </c>
      <c r="I1102" s="27">
        <v>0</v>
      </c>
      <c r="J1102" s="27">
        <v>0</v>
      </c>
      <c r="K1102" s="27">
        <v>0</v>
      </c>
      <c r="L1102" s="27">
        <v>0</v>
      </c>
      <c r="M1102" s="27">
        <v>0</v>
      </c>
      <c r="N1102" s="27">
        <v>0</v>
      </c>
      <c r="O1102" s="27">
        <v>0</v>
      </c>
      <c r="P1102" s="27">
        <v>0.01</v>
      </c>
      <c r="Q1102" s="27">
        <v>0.06</v>
      </c>
      <c r="R1102" s="151">
        <v>0.15</v>
      </c>
      <c r="S1102" s="27">
        <v>0</v>
      </c>
      <c r="T1102" s="27">
        <v>0</v>
      </c>
      <c r="U1102" s="27">
        <v>0</v>
      </c>
      <c r="V1102" s="27">
        <v>0.01</v>
      </c>
      <c r="W1102" s="27">
        <v>0.06</v>
      </c>
      <c r="X1102" s="151">
        <v>0.15</v>
      </c>
      <c r="Y1102" s="239">
        <v>30.14</v>
      </c>
      <c r="Z1102" s="222">
        <f t="shared" si="546"/>
        <v>0</v>
      </c>
      <c r="AA1102" s="222">
        <f t="shared" si="547"/>
        <v>0</v>
      </c>
      <c r="AB1102" s="222">
        <f t="shared" si="548"/>
        <v>0</v>
      </c>
      <c r="AC1102" s="222">
        <f t="shared" si="549"/>
        <v>0</v>
      </c>
      <c r="AD1102" s="222">
        <f t="shared" si="550"/>
        <v>0</v>
      </c>
      <c r="AE1102" s="222">
        <f t="shared" si="551"/>
        <v>0</v>
      </c>
      <c r="AF1102" s="222">
        <f t="shared" si="558"/>
        <v>0</v>
      </c>
      <c r="AG1102" s="222">
        <f t="shared" si="559"/>
        <v>0</v>
      </c>
      <c r="AH1102" s="222">
        <f t="shared" si="560"/>
        <v>0</v>
      </c>
      <c r="AI1102" s="222">
        <f t="shared" si="561"/>
        <v>0.3014</v>
      </c>
      <c r="AJ1102" s="222">
        <f t="shared" si="562"/>
        <v>1.8084</v>
      </c>
      <c r="AK1102" s="222">
        <f t="shared" si="563"/>
        <v>4.5209999999999999</v>
      </c>
      <c r="AL1102" s="5">
        <f t="shared" si="564"/>
        <v>0</v>
      </c>
      <c r="AM1102" s="5">
        <f t="shared" si="565"/>
        <v>0</v>
      </c>
      <c r="AN1102" s="5">
        <f t="shared" si="566"/>
        <v>0</v>
      </c>
      <c r="AO1102" s="5">
        <f t="shared" si="567"/>
        <v>0.3014</v>
      </c>
      <c r="AP1102" s="5">
        <f t="shared" si="568"/>
        <v>1.8084</v>
      </c>
      <c r="AQ1102" s="221">
        <f t="shared" si="569"/>
        <v>4.5209999999999999</v>
      </c>
      <c r="AR1102" s="174"/>
    </row>
    <row r="1103" spans="1:44" s="72" customFormat="1" ht="24.75" customHeight="1" x14ac:dyDescent="0.25">
      <c r="A1103" s="60">
        <v>6010005258</v>
      </c>
      <c r="B1103" s="25" t="s">
        <v>1512</v>
      </c>
      <c r="C1103" s="14" t="s">
        <v>1511</v>
      </c>
      <c r="D1103" s="60"/>
      <c r="E1103" s="14" t="s">
        <v>84</v>
      </c>
      <c r="F1103" s="60" t="s">
        <v>1824</v>
      </c>
      <c r="G1103" s="27">
        <v>0</v>
      </c>
      <c r="H1103" s="27">
        <v>0</v>
      </c>
      <c r="I1103" s="27">
        <v>0</v>
      </c>
      <c r="J1103" s="27">
        <v>0</v>
      </c>
      <c r="K1103" s="27">
        <v>0</v>
      </c>
      <c r="L1103" s="27">
        <v>0</v>
      </c>
      <c r="M1103" s="27">
        <v>0</v>
      </c>
      <c r="N1103" s="27">
        <v>0</v>
      </c>
      <c r="O1103" s="27">
        <v>0</v>
      </c>
      <c r="P1103" s="27">
        <v>8.0000000000000002E-3</v>
      </c>
      <c r="Q1103" s="27">
        <v>0.04</v>
      </c>
      <c r="R1103" s="151">
        <v>0.1</v>
      </c>
      <c r="S1103" s="27">
        <v>0</v>
      </c>
      <c r="T1103" s="27">
        <v>0</v>
      </c>
      <c r="U1103" s="27">
        <v>0</v>
      </c>
      <c r="V1103" s="27">
        <v>8.0000000000000002E-3</v>
      </c>
      <c r="W1103" s="27">
        <v>0.04</v>
      </c>
      <c r="X1103" s="151">
        <v>0.1</v>
      </c>
      <c r="Y1103" s="239">
        <v>30.14</v>
      </c>
      <c r="Z1103" s="222">
        <f t="shared" si="546"/>
        <v>0</v>
      </c>
      <c r="AA1103" s="222">
        <f t="shared" si="547"/>
        <v>0</v>
      </c>
      <c r="AB1103" s="222">
        <f t="shared" si="548"/>
        <v>0</v>
      </c>
      <c r="AC1103" s="222">
        <f t="shared" si="549"/>
        <v>0</v>
      </c>
      <c r="AD1103" s="222">
        <f t="shared" si="550"/>
        <v>0</v>
      </c>
      <c r="AE1103" s="222">
        <f t="shared" si="551"/>
        <v>0</v>
      </c>
      <c r="AF1103" s="222">
        <f t="shared" si="558"/>
        <v>0</v>
      </c>
      <c r="AG1103" s="222">
        <f t="shared" si="559"/>
        <v>0</v>
      </c>
      <c r="AH1103" s="222">
        <f t="shared" si="560"/>
        <v>0</v>
      </c>
      <c r="AI1103" s="222">
        <f t="shared" si="561"/>
        <v>0.24112</v>
      </c>
      <c r="AJ1103" s="222">
        <f t="shared" si="562"/>
        <v>1.2056</v>
      </c>
      <c r="AK1103" s="222">
        <f t="shared" si="563"/>
        <v>3.0140000000000002</v>
      </c>
      <c r="AL1103" s="5">
        <f t="shared" si="564"/>
        <v>0</v>
      </c>
      <c r="AM1103" s="5">
        <f t="shared" si="565"/>
        <v>0</v>
      </c>
      <c r="AN1103" s="5">
        <f t="shared" si="566"/>
        <v>0</v>
      </c>
      <c r="AO1103" s="5">
        <f t="shared" si="567"/>
        <v>0.24112</v>
      </c>
      <c r="AP1103" s="5">
        <f t="shared" si="568"/>
        <v>1.2056</v>
      </c>
      <c r="AQ1103" s="221">
        <f t="shared" si="569"/>
        <v>3.0140000000000002</v>
      </c>
      <c r="AR1103" s="174"/>
    </row>
    <row r="1104" spans="1:44" s="72" customFormat="1" ht="24.75" customHeight="1" x14ac:dyDescent="0.25">
      <c r="A1104" s="60">
        <v>6010001117</v>
      </c>
      <c r="B1104" s="25" t="s">
        <v>1512</v>
      </c>
      <c r="C1104" s="14" t="s">
        <v>1511</v>
      </c>
      <c r="D1104" s="60"/>
      <c r="E1104" s="14" t="s">
        <v>85</v>
      </c>
      <c r="F1104" s="60" t="s">
        <v>1824</v>
      </c>
      <c r="G1104" s="27">
        <v>0</v>
      </c>
      <c r="H1104" s="27">
        <v>0</v>
      </c>
      <c r="I1104" s="27">
        <v>0</v>
      </c>
      <c r="J1104" s="27">
        <v>0</v>
      </c>
      <c r="K1104" s="27">
        <v>0</v>
      </c>
      <c r="L1104" s="27">
        <v>0</v>
      </c>
      <c r="M1104" s="27">
        <v>0</v>
      </c>
      <c r="N1104" s="27">
        <v>0</v>
      </c>
      <c r="O1104" s="27">
        <v>0</v>
      </c>
      <c r="P1104" s="27">
        <v>8.0000000000000002E-3</v>
      </c>
      <c r="Q1104" s="27">
        <v>0.04</v>
      </c>
      <c r="R1104" s="151">
        <v>0.1</v>
      </c>
      <c r="S1104" s="27">
        <v>0</v>
      </c>
      <c r="T1104" s="27">
        <v>0</v>
      </c>
      <c r="U1104" s="27">
        <v>0</v>
      </c>
      <c r="V1104" s="27">
        <v>8.0000000000000002E-3</v>
      </c>
      <c r="W1104" s="27">
        <v>0.04</v>
      </c>
      <c r="X1104" s="151">
        <v>0.1</v>
      </c>
      <c r="Y1104" s="239">
        <v>30.14</v>
      </c>
      <c r="Z1104" s="222">
        <f t="shared" si="546"/>
        <v>0</v>
      </c>
      <c r="AA1104" s="222">
        <f t="shared" si="547"/>
        <v>0</v>
      </c>
      <c r="AB1104" s="222">
        <f t="shared" si="548"/>
        <v>0</v>
      </c>
      <c r="AC1104" s="222">
        <f t="shared" si="549"/>
        <v>0</v>
      </c>
      <c r="AD1104" s="222">
        <f t="shared" si="550"/>
        <v>0</v>
      </c>
      <c r="AE1104" s="222">
        <f t="shared" si="551"/>
        <v>0</v>
      </c>
      <c r="AF1104" s="222">
        <f t="shared" si="558"/>
        <v>0</v>
      </c>
      <c r="AG1104" s="222">
        <f t="shared" si="559"/>
        <v>0</v>
      </c>
      <c r="AH1104" s="222">
        <f t="shared" si="560"/>
        <v>0</v>
      </c>
      <c r="AI1104" s="222">
        <f t="shared" si="561"/>
        <v>0.24112</v>
      </c>
      <c r="AJ1104" s="222">
        <f t="shared" si="562"/>
        <v>1.2056</v>
      </c>
      <c r="AK1104" s="222">
        <f t="shared" si="563"/>
        <v>3.0140000000000002</v>
      </c>
      <c r="AL1104" s="5">
        <f t="shared" si="564"/>
        <v>0</v>
      </c>
      <c r="AM1104" s="5">
        <f t="shared" si="565"/>
        <v>0</v>
      </c>
      <c r="AN1104" s="5">
        <f t="shared" si="566"/>
        <v>0</v>
      </c>
      <c r="AO1104" s="5">
        <f t="shared" si="567"/>
        <v>0.24112</v>
      </c>
      <c r="AP1104" s="5">
        <f t="shared" si="568"/>
        <v>1.2056</v>
      </c>
      <c r="AQ1104" s="221">
        <f t="shared" si="569"/>
        <v>3.0140000000000002</v>
      </c>
      <c r="AR1104" s="174"/>
    </row>
    <row r="1105" spans="1:44" s="72" customFormat="1" ht="24.75" customHeight="1" x14ac:dyDescent="0.25">
      <c r="A1105" s="60">
        <v>6010007538</v>
      </c>
      <c r="B1105" s="25" t="s">
        <v>1512</v>
      </c>
      <c r="C1105" s="14" t="s">
        <v>1511</v>
      </c>
      <c r="D1105" s="60"/>
      <c r="E1105" s="14" t="s">
        <v>86</v>
      </c>
      <c r="F1105" s="60" t="s">
        <v>1824</v>
      </c>
      <c r="G1105" s="27">
        <v>0</v>
      </c>
      <c r="H1105" s="27">
        <v>0</v>
      </c>
      <c r="I1105" s="27">
        <v>0</v>
      </c>
      <c r="J1105" s="27">
        <v>0</v>
      </c>
      <c r="K1105" s="27">
        <v>0</v>
      </c>
      <c r="L1105" s="27">
        <v>0</v>
      </c>
      <c r="M1105" s="27">
        <v>0</v>
      </c>
      <c r="N1105" s="27">
        <v>0</v>
      </c>
      <c r="O1105" s="27">
        <v>0</v>
      </c>
      <c r="P1105" s="27">
        <v>8.0000000000000002E-3</v>
      </c>
      <c r="Q1105" s="27">
        <v>0.04</v>
      </c>
      <c r="R1105" s="151">
        <v>0.1</v>
      </c>
      <c r="S1105" s="27">
        <v>0</v>
      </c>
      <c r="T1105" s="27">
        <v>0</v>
      </c>
      <c r="U1105" s="27">
        <v>0</v>
      </c>
      <c r="V1105" s="27">
        <v>8.0000000000000002E-3</v>
      </c>
      <c r="W1105" s="27">
        <v>0.04</v>
      </c>
      <c r="X1105" s="151">
        <v>0.1</v>
      </c>
      <c r="Y1105" s="239">
        <v>53.57</v>
      </c>
      <c r="Z1105" s="222">
        <f t="shared" si="546"/>
        <v>0</v>
      </c>
      <c r="AA1105" s="222">
        <f t="shared" si="547"/>
        <v>0</v>
      </c>
      <c r="AB1105" s="222">
        <f t="shared" si="548"/>
        <v>0</v>
      </c>
      <c r="AC1105" s="222">
        <f t="shared" si="549"/>
        <v>0</v>
      </c>
      <c r="AD1105" s="222">
        <f t="shared" si="550"/>
        <v>0</v>
      </c>
      <c r="AE1105" s="222">
        <f t="shared" si="551"/>
        <v>0</v>
      </c>
      <c r="AF1105" s="222">
        <f t="shared" si="558"/>
        <v>0</v>
      </c>
      <c r="AG1105" s="222">
        <f t="shared" si="559"/>
        <v>0</v>
      </c>
      <c r="AH1105" s="222">
        <f t="shared" si="560"/>
        <v>0</v>
      </c>
      <c r="AI1105" s="222">
        <f t="shared" si="561"/>
        <v>0.42856</v>
      </c>
      <c r="AJ1105" s="222">
        <f t="shared" si="562"/>
        <v>2.1428000000000003</v>
      </c>
      <c r="AK1105" s="222">
        <f t="shared" si="563"/>
        <v>5.3570000000000002</v>
      </c>
      <c r="AL1105" s="5">
        <f t="shared" si="564"/>
        <v>0</v>
      </c>
      <c r="AM1105" s="5">
        <f t="shared" si="565"/>
        <v>0</v>
      </c>
      <c r="AN1105" s="5">
        <f t="shared" si="566"/>
        <v>0</v>
      </c>
      <c r="AO1105" s="5">
        <f t="shared" si="567"/>
        <v>0.42856</v>
      </c>
      <c r="AP1105" s="5">
        <f t="shared" si="568"/>
        <v>2.1428000000000003</v>
      </c>
      <c r="AQ1105" s="221">
        <f t="shared" si="569"/>
        <v>5.3570000000000002</v>
      </c>
      <c r="AR1105" s="174"/>
    </row>
    <row r="1106" spans="1:44" s="72" customFormat="1" ht="24.75" customHeight="1" x14ac:dyDescent="0.25">
      <c r="A1106" s="60">
        <v>6010001118</v>
      </c>
      <c r="B1106" s="25" t="s">
        <v>1512</v>
      </c>
      <c r="C1106" s="14" t="s">
        <v>1513</v>
      </c>
      <c r="D1106" s="60"/>
      <c r="E1106" s="14" t="s">
        <v>1514</v>
      </c>
      <c r="F1106" s="60" t="s">
        <v>1824</v>
      </c>
      <c r="G1106" s="27">
        <v>0</v>
      </c>
      <c r="H1106" s="27">
        <v>0</v>
      </c>
      <c r="I1106" s="27">
        <v>0</v>
      </c>
      <c r="J1106" s="27">
        <v>0</v>
      </c>
      <c r="K1106" s="27">
        <v>0</v>
      </c>
      <c r="L1106" s="27">
        <v>0</v>
      </c>
      <c r="M1106" s="27">
        <v>0</v>
      </c>
      <c r="N1106" s="27">
        <v>0</v>
      </c>
      <c r="O1106" s="27">
        <v>0</v>
      </c>
      <c r="P1106" s="27">
        <v>8.0000000000000002E-3</v>
      </c>
      <c r="Q1106" s="27">
        <v>0.04</v>
      </c>
      <c r="R1106" s="151">
        <v>0.1</v>
      </c>
      <c r="S1106" s="27">
        <v>0</v>
      </c>
      <c r="T1106" s="27">
        <v>0</v>
      </c>
      <c r="U1106" s="27">
        <v>0</v>
      </c>
      <c r="V1106" s="27">
        <v>8.0000000000000002E-3</v>
      </c>
      <c r="W1106" s="27">
        <v>0.04</v>
      </c>
      <c r="X1106" s="151">
        <v>0.1</v>
      </c>
      <c r="Y1106" s="239">
        <v>53.57</v>
      </c>
      <c r="Z1106" s="222">
        <f t="shared" si="546"/>
        <v>0</v>
      </c>
      <c r="AA1106" s="222">
        <f t="shared" si="547"/>
        <v>0</v>
      </c>
      <c r="AB1106" s="222">
        <f t="shared" si="548"/>
        <v>0</v>
      </c>
      <c r="AC1106" s="222">
        <f t="shared" si="549"/>
        <v>0</v>
      </c>
      <c r="AD1106" s="222">
        <f t="shared" si="550"/>
        <v>0</v>
      </c>
      <c r="AE1106" s="222">
        <f t="shared" si="551"/>
        <v>0</v>
      </c>
      <c r="AF1106" s="222">
        <f t="shared" si="558"/>
        <v>0</v>
      </c>
      <c r="AG1106" s="222">
        <f t="shared" si="559"/>
        <v>0</v>
      </c>
      <c r="AH1106" s="222">
        <f t="shared" si="560"/>
        <v>0</v>
      </c>
      <c r="AI1106" s="222">
        <f t="shared" si="561"/>
        <v>0.42856</v>
      </c>
      <c r="AJ1106" s="222">
        <f t="shared" si="562"/>
        <v>2.1428000000000003</v>
      </c>
      <c r="AK1106" s="222">
        <f t="shared" si="563"/>
        <v>5.3570000000000002</v>
      </c>
      <c r="AL1106" s="5">
        <f t="shared" si="564"/>
        <v>0</v>
      </c>
      <c r="AM1106" s="5">
        <f t="shared" si="565"/>
        <v>0</v>
      </c>
      <c r="AN1106" s="5">
        <f t="shared" si="566"/>
        <v>0</v>
      </c>
      <c r="AO1106" s="5">
        <f t="shared" si="567"/>
        <v>0.42856</v>
      </c>
      <c r="AP1106" s="5">
        <f t="shared" si="568"/>
        <v>2.1428000000000003</v>
      </c>
      <c r="AQ1106" s="221">
        <f t="shared" si="569"/>
        <v>5.3570000000000002</v>
      </c>
      <c r="AR1106" s="174"/>
    </row>
    <row r="1107" spans="1:44" s="72" customFormat="1" ht="24.75" customHeight="1" x14ac:dyDescent="0.25">
      <c r="A1107" s="60">
        <v>6010000805</v>
      </c>
      <c r="B1107" s="25" t="s">
        <v>1512</v>
      </c>
      <c r="C1107" s="14" t="s">
        <v>1513</v>
      </c>
      <c r="D1107" s="17" t="s">
        <v>70</v>
      </c>
      <c r="E1107" s="14" t="s">
        <v>71</v>
      </c>
      <c r="F1107" s="60" t="s">
        <v>1824</v>
      </c>
      <c r="G1107" s="27">
        <v>0</v>
      </c>
      <c r="H1107" s="27">
        <v>0</v>
      </c>
      <c r="I1107" s="27">
        <v>0</v>
      </c>
      <c r="J1107" s="27">
        <v>0</v>
      </c>
      <c r="K1107" s="27">
        <v>0</v>
      </c>
      <c r="L1107" s="146">
        <v>0</v>
      </c>
      <c r="M1107" s="27">
        <v>0</v>
      </c>
      <c r="N1107" s="27">
        <v>0</v>
      </c>
      <c r="O1107" s="27">
        <v>0</v>
      </c>
      <c r="P1107" s="27">
        <v>8.0000000000000002E-3</v>
      </c>
      <c r="Q1107" s="27">
        <v>0.04</v>
      </c>
      <c r="R1107" s="151">
        <v>0.1</v>
      </c>
      <c r="S1107" s="27">
        <v>0</v>
      </c>
      <c r="T1107" s="27">
        <v>0</v>
      </c>
      <c r="U1107" s="27">
        <v>0</v>
      </c>
      <c r="V1107" s="27">
        <v>8.0000000000000002E-3</v>
      </c>
      <c r="W1107" s="27">
        <v>0.04</v>
      </c>
      <c r="X1107" s="151">
        <v>0.1</v>
      </c>
      <c r="Y1107" s="239">
        <v>1.8</v>
      </c>
      <c r="Z1107" s="222">
        <f t="shared" si="546"/>
        <v>0</v>
      </c>
      <c r="AA1107" s="222">
        <f t="shared" si="547"/>
        <v>0</v>
      </c>
      <c r="AB1107" s="222">
        <f t="shared" si="548"/>
        <v>0</v>
      </c>
      <c r="AC1107" s="222">
        <f t="shared" si="549"/>
        <v>0</v>
      </c>
      <c r="AD1107" s="222">
        <f t="shared" si="550"/>
        <v>0</v>
      </c>
      <c r="AE1107" s="222">
        <f t="shared" si="551"/>
        <v>0</v>
      </c>
      <c r="AF1107" s="222">
        <f t="shared" si="558"/>
        <v>0</v>
      </c>
      <c r="AG1107" s="222">
        <f t="shared" si="559"/>
        <v>0</v>
      </c>
      <c r="AH1107" s="222">
        <f t="shared" si="560"/>
        <v>0</v>
      </c>
      <c r="AI1107" s="222">
        <f t="shared" si="561"/>
        <v>1.4400000000000001E-2</v>
      </c>
      <c r="AJ1107" s="222">
        <f t="shared" si="562"/>
        <v>7.2000000000000008E-2</v>
      </c>
      <c r="AK1107" s="222">
        <f t="shared" si="563"/>
        <v>0.18000000000000002</v>
      </c>
      <c r="AL1107" s="5">
        <f>Y1107*S1107</f>
        <v>0</v>
      </c>
      <c r="AM1107" s="5">
        <f>Y1107*T1107</f>
        <v>0</v>
      </c>
      <c r="AN1107" s="5">
        <f>Y1107*U1107</f>
        <v>0</v>
      </c>
      <c r="AO1107" s="5">
        <f>Y1107*V1107</f>
        <v>1.4400000000000001E-2</v>
      </c>
      <c r="AP1107" s="5">
        <f>Y1107*W1107</f>
        <v>7.2000000000000008E-2</v>
      </c>
      <c r="AQ1107" s="221">
        <f>Y1107*X1107</f>
        <v>0.18000000000000002</v>
      </c>
      <c r="AR1107" s="174"/>
    </row>
    <row r="1108" spans="1:44" s="72" customFormat="1" ht="24.75" customHeight="1" x14ac:dyDescent="0.25">
      <c r="A1108" s="14">
        <v>6010010045</v>
      </c>
      <c r="B1108" s="25" t="s">
        <v>1414</v>
      </c>
      <c r="C1108" s="14" t="s">
        <v>1513</v>
      </c>
      <c r="D1108" s="17" t="s">
        <v>70</v>
      </c>
      <c r="E1108" s="14" t="s">
        <v>1515</v>
      </c>
      <c r="F1108" s="14" t="s">
        <v>1824</v>
      </c>
      <c r="G1108" s="27">
        <v>0</v>
      </c>
      <c r="H1108" s="27">
        <v>0</v>
      </c>
      <c r="I1108" s="27">
        <v>0</v>
      </c>
      <c r="J1108" s="27">
        <v>0</v>
      </c>
      <c r="K1108" s="27">
        <v>0</v>
      </c>
      <c r="L1108" s="27">
        <v>0</v>
      </c>
      <c r="M1108" s="27">
        <v>0</v>
      </c>
      <c r="N1108" s="27">
        <v>0</v>
      </c>
      <c r="O1108" s="27">
        <v>0</v>
      </c>
      <c r="P1108" s="27">
        <v>1.2</v>
      </c>
      <c r="Q1108" s="27">
        <v>6</v>
      </c>
      <c r="R1108" s="151">
        <v>15</v>
      </c>
      <c r="S1108" s="27">
        <v>0</v>
      </c>
      <c r="T1108" s="27">
        <v>0</v>
      </c>
      <c r="U1108" s="27">
        <v>0</v>
      </c>
      <c r="V1108" s="27">
        <v>1.2</v>
      </c>
      <c r="W1108" s="27">
        <v>6</v>
      </c>
      <c r="X1108" s="151">
        <v>8</v>
      </c>
      <c r="Y1108" s="239">
        <v>82.38</v>
      </c>
      <c r="Z1108" s="222">
        <f t="shared" si="546"/>
        <v>0</v>
      </c>
      <c r="AA1108" s="222">
        <f t="shared" si="547"/>
        <v>0</v>
      </c>
      <c r="AB1108" s="222">
        <f t="shared" si="548"/>
        <v>0</v>
      </c>
      <c r="AC1108" s="222">
        <f t="shared" si="549"/>
        <v>0</v>
      </c>
      <c r="AD1108" s="222">
        <f t="shared" si="550"/>
        <v>0</v>
      </c>
      <c r="AE1108" s="222">
        <f t="shared" si="551"/>
        <v>0</v>
      </c>
      <c r="AF1108" s="222">
        <f t="shared" si="558"/>
        <v>0</v>
      </c>
      <c r="AG1108" s="222">
        <f t="shared" si="559"/>
        <v>0</v>
      </c>
      <c r="AH1108" s="222">
        <f t="shared" si="560"/>
        <v>0</v>
      </c>
      <c r="AI1108" s="222">
        <f t="shared" si="561"/>
        <v>98.855999999999995</v>
      </c>
      <c r="AJ1108" s="222">
        <f t="shared" si="562"/>
        <v>494.28</v>
      </c>
      <c r="AK1108" s="222">
        <f t="shared" si="563"/>
        <v>1235.6999999999998</v>
      </c>
      <c r="AL1108" s="5">
        <f t="shared" si="564"/>
        <v>0</v>
      </c>
      <c r="AM1108" s="5">
        <f t="shared" si="565"/>
        <v>0</v>
      </c>
      <c r="AN1108" s="5">
        <f t="shared" si="566"/>
        <v>0</v>
      </c>
      <c r="AO1108" s="5">
        <f t="shared" si="567"/>
        <v>98.855999999999995</v>
      </c>
      <c r="AP1108" s="5">
        <f t="shared" si="568"/>
        <v>494.28</v>
      </c>
      <c r="AQ1108" s="221">
        <f t="shared" si="569"/>
        <v>659.04</v>
      </c>
      <c r="AR1108" s="174"/>
    </row>
    <row r="1109" spans="1:44" s="72" customFormat="1" ht="24.75" customHeight="1" x14ac:dyDescent="0.25">
      <c r="A1109" s="14">
        <v>6060003028</v>
      </c>
      <c r="B1109" s="25" t="s">
        <v>1414</v>
      </c>
      <c r="C1109" s="14" t="s">
        <v>1516</v>
      </c>
      <c r="D1109" s="14"/>
      <c r="E1109" s="14" t="s">
        <v>1517</v>
      </c>
      <c r="F1109" s="14" t="s">
        <v>1824</v>
      </c>
      <c r="G1109" s="27">
        <v>0</v>
      </c>
      <c r="H1109" s="27">
        <v>0</v>
      </c>
      <c r="I1109" s="27">
        <v>0</v>
      </c>
      <c r="J1109" s="27">
        <v>0</v>
      </c>
      <c r="K1109" s="27">
        <v>0</v>
      </c>
      <c r="L1109" s="27">
        <v>0</v>
      </c>
      <c r="M1109" s="27">
        <v>0</v>
      </c>
      <c r="N1109" s="27">
        <v>0</v>
      </c>
      <c r="O1109" s="27">
        <v>0</v>
      </c>
      <c r="P1109" s="27">
        <v>8.0000000000000002E-3</v>
      </c>
      <c r="Q1109" s="27">
        <v>0.04</v>
      </c>
      <c r="R1109" s="151">
        <v>0.1</v>
      </c>
      <c r="S1109" s="27">
        <v>0</v>
      </c>
      <c r="T1109" s="27">
        <v>0</v>
      </c>
      <c r="U1109" s="27">
        <v>0</v>
      </c>
      <c r="V1109" s="27">
        <v>8.0000000000000002E-3</v>
      </c>
      <c r="W1109" s="27">
        <v>0.04</v>
      </c>
      <c r="X1109" s="151">
        <v>0.1</v>
      </c>
      <c r="Y1109" s="239">
        <v>30.14</v>
      </c>
      <c r="Z1109" s="222">
        <f t="shared" si="546"/>
        <v>0</v>
      </c>
      <c r="AA1109" s="222">
        <f t="shared" si="547"/>
        <v>0</v>
      </c>
      <c r="AB1109" s="222">
        <f t="shared" si="548"/>
        <v>0</v>
      </c>
      <c r="AC1109" s="222">
        <f t="shared" si="549"/>
        <v>0</v>
      </c>
      <c r="AD1109" s="222">
        <f t="shared" si="550"/>
        <v>0</v>
      </c>
      <c r="AE1109" s="222">
        <f t="shared" si="551"/>
        <v>0</v>
      </c>
      <c r="AF1109" s="222">
        <f t="shared" si="558"/>
        <v>0</v>
      </c>
      <c r="AG1109" s="222">
        <f t="shared" si="559"/>
        <v>0</v>
      </c>
      <c r="AH1109" s="222">
        <f t="shared" si="560"/>
        <v>0</v>
      </c>
      <c r="AI1109" s="222">
        <f t="shared" si="561"/>
        <v>0.24112</v>
      </c>
      <c r="AJ1109" s="222">
        <f t="shared" si="562"/>
        <v>1.2056</v>
      </c>
      <c r="AK1109" s="222">
        <f t="shared" si="563"/>
        <v>3.0140000000000002</v>
      </c>
      <c r="AL1109" s="5">
        <f t="shared" si="564"/>
        <v>0</v>
      </c>
      <c r="AM1109" s="5">
        <f t="shared" si="565"/>
        <v>0</v>
      </c>
      <c r="AN1109" s="5">
        <f t="shared" si="566"/>
        <v>0</v>
      </c>
      <c r="AO1109" s="5">
        <f t="shared" si="567"/>
        <v>0.24112</v>
      </c>
      <c r="AP1109" s="5">
        <f t="shared" si="568"/>
        <v>1.2056</v>
      </c>
      <c r="AQ1109" s="221">
        <f t="shared" si="569"/>
        <v>3.0140000000000002</v>
      </c>
      <c r="AR1109" s="174"/>
    </row>
    <row r="1110" spans="1:44" s="72" customFormat="1" ht="24.75" customHeight="1" x14ac:dyDescent="0.25">
      <c r="A1110" s="14">
        <v>6060007003</v>
      </c>
      <c r="B1110" s="25" t="s">
        <v>1414</v>
      </c>
      <c r="C1110" s="14" t="s">
        <v>1518</v>
      </c>
      <c r="D1110" s="14"/>
      <c r="E1110" s="14" t="s">
        <v>1519</v>
      </c>
      <c r="F1110" s="14" t="s">
        <v>1824</v>
      </c>
      <c r="G1110" s="27">
        <v>0</v>
      </c>
      <c r="H1110" s="27">
        <v>0</v>
      </c>
      <c r="I1110" s="27">
        <v>0</v>
      </c>
      <c r="J1110" s="27">
        <v>0</v>
      </c>
      <c r="K1110" s="27">
        <v>0</v>
      </c>
      <c r="L1110" s="27">
        <v>0</v>
      </c>
      <c r="M1110" s="27">
        <v>0</v>
      </c>
      <c r="N1110" s="27">
        <v>0</v>
      </c>
      <c r="O1110" s="27">
        <v>0</v>
      </c>
      <c r="P1110" s="27">
        <f>Q1110:Q1150/5</f>
        <v>8.0000000000000002E-3</v>
      </c>
      <c r="Q1110" s="27">
        <v>0.04</v>
      </c>
      <c r="R1110" s="151">
        <v>0.1</v>
      </c>
      <c r="S1110" s="27">
        <v>0</v>
      </c>
      <c r="T1110" s="27">
        <v>0</v>
      </c>
      <c r="U1110" s="27">
        <v>0</v>
      </c>
      <c r="V1110" s="27">
        <f>W1110:W1150/5</f>
        <v>8.0000000000000002E-3</v>
      </c>
      <c r="W1110" s="27">
        <v>0.04</v>
      </c>
      <c r="X1110" s="151">
        <v>0.1</v>
      </c>
      <c r="Y1110" s="239">
        <v>30.14</v>
      </c>
      <c r="Z1110" s="222">
        <f t="shared" si="546"/>
        <v>0</v>
      </c>
      <c r="AA1110" s="222">
        <f t="shared" si="547"/>
        <v>0</v>
      </c>
      <c r="AB1110" s="222">
        <f t="shared" si="548"/>
        <v>0</v>
      </c>
      <c r="AC1110" s="222">
        <f t="shared" si="549"/>
        <v>0</v>
      </c>
      <c r="AD1110" s="222">
        <f t="shared" si="550"/>
        <v>0</v>
      </c>
      <c r="AE1110" s="222">
        <f t="shared" si="551"/>
        <v>0</v>
      </c>
      <c r="AF1110" s="222">
        <f t="shared" si="558"/>
        <v>0</v>
      </c>
      <c r="AG1110" s="222">
        <f t="shared" si="559"/>
        <v>0</v>
      </c>
      <c r="AH1110" s="222">
        <f t="shared" si="560"/>
        <v>0</v>
      </c>
      <c r="AI1110" s="222">
        <f t="shared" si="561"/>
        <v>0.24112</v>
      </c>
      <c r="AJ1110" s="222">
        <f t="shared" si="562"/>
        <v>1.2056</v>
      </c>
      <c r="AK1110" s="222">
        <f t="shared" si="563"/>
        <v>3.0140000000000002</v>
      </c>
      <c r="AL1110" s="5">
        <f t="shared" si="564"/>
        <v>0</v>
      </c>
      <c r="AM1110" s="5">
        <f t="shared" si="565"/>
        <v>0</v>
      </c>
      <c r="AN1110" s="5">
        <f t="shared" si="566"/>
        <v>0</v>
      </c>
      <c r="AO1110" s="5">
        <f t="shared" si="567"/>
        <v>0.24112</v>
      </c>
      <c r="AP1110" s="5">
        <f t="shared" si="568"/>
        <v>1.2056</v>
      </c>
      <c r="AQ1110" s="221">
        <f t="shared" si="569"/>
        <v>3.0140000000000002</v>
      </c>
      <c r="AR1110" s="174"/>
    </row>
    <row r="1111" spans="1:44" s="72" customFormat="1" ht="24.75" customHeight="1" x14ac:dyDescent="0.25">
      <c r="A1111" s="14">
        <v>6060011355</v>
      </c>
      <c r="B1111" s="25" t="s">
        <v>1414</v>
      </c>
      <c r="C1111" s="14" t="s">
        <v>1520</v>
      </c>
      <c r="D1111" s="14"/>
      <c r="E1111" s="14" t="s">
        <v>1521</v>
      </c>
      <c r="F1111" s="14" t="s">
        <v>1824</v>
      </c>
      <c r="G1111" s="27">
        <v>0</v>
      </c>
      <c r="H1111" s="27">
        <v>0</v>
      </c>
      <c r="I1111" s="27">
        <v>0</v>
      </c>
      <c r="J1111" s="27">
        <v>0</v>
      </c>
      <c r="K1111" s="27">
        <v>0</v>
      </c>
      <c r="L1111" s="27">
        <v>0</v>
      </c>
      <c r="M1111" s="27">
        <v>0</v>
      </c>
      <c r="N1111" s="27">
        <v>0</v>
      </c>
      <c r="O1111" s="27">
        <v>0</v>
      </c>
      <c r="P1111" s="27">
        <f>Q1111:Q1151/5</f>
        <v>1.2E-2</v>
      </c>
      <c r="Q1111" s="27">
        <v>0.06</v>
      </c>
      <c r="R1111" s="151">
        <v>0.15</v>
      </c>
      <c r="S1111" s="27">
        <v>0</v>
      </c>
      <c r="T1111" s="27">
        <v>0</v>
      </c>
      <c r="U1111" s="27">
        <v>0</v>
      </c>
      <c r="V1111" s="27">
        <f>W1111:W1151/5</f>
        <v>1.2E-2</v>
      </c>
      <c r="W1111" s="27">
        <v>0.06</v>
      </c>
      <c r="X1111" s="151">
        <v>0.15</v>
      </c>
      <c r="Y1111" s="239">
        <v>30.14</v>
      </c>
      <c r="Z1111" s="222">
        <f t="shared" si="546"/>
        <v>0</v>
      </c>
      <c r="AA1111" s="222">
        <f t="shared" si="547"/>
        <v>0</v>
      </c>
      <c r="AB1111" s="222">
        <f t="shared" si="548"/>
        <v>0</v>
      </c>
      <c r="AC1111" s="222">
        <f t="shared" si="549"/>
        <v>0</v>
      </c>
      <c r="AD1111" s="222">
        <f t="shared" si="550"/>
        <v>0</v>
      </c>
      <c r="AE1111" s="222">
        <f t="shared" si="551"/>
        <v>0</v>
      </c>
      <c r="AF1111" s="222">
        <f t="shared" si="558"/>
        <v>0</v>
      </c>
      <c r="AG1111" s="222">
        <f t="shared" si="559"/>
        <v>0</v>
      </c>
      <c r="AH1111" s="222">
        <f t="shared" si="560"/>
        <v>0</v>
      </c>
      <c r="AI1111" s="222">
        <f t="shared" si="561"/>
        <v>0.36168</v>
      </c>
      <c r="AJ1111" s="222">
        <f t="shared" si="562"/>
        <v>1.8084</v>
      </c>
      <c r="AK1111" s="222">
        <f t="shared" si="563"/>
        <v>4.5209999999999999</v>
      </c>
      <c r="AL1111" s="5">
        <f t="shared" si="564"/>
        <v>0</v>
      </c>
      <c r="AM1111" s="5">
        <f t="shared" si="565"/>
        <v>0</v>
      </c>
      <c r="AN1111" s="5">
        <f t="shared" si="566"/>
        <v>0</v>
      </c>
      <c r="AO1111" s="5">
        <f t="shared" si="567"/>
        <v>0.36168</v>
      </c>
      <c r="AP1111" s="5">
        <f t="shared" si="568"/>
        <v>1.8084</v>
      </c>
      <c r="AQ1111" s="221">
        <f t="shared" si="569"/>
        <v>4.5209999999999999</v>
      </c>
      <c r="AR1111" s="174"/>
    </row>
    <row r="1112" spans="1:44" s="72" customFormat="1" ht="24.75" customHeight="1" x14ac:dyDescent="0.25">
      <c r="A1112" s="14">
        <v>6060012114</v>
      </c>
      <c r="B1112" s="25" t="s">
        <v>1414</v>
      </c>
      <c r="C1112" s="14" t="s">
        <v>1518</v>
      </c>
      <c r="D1112" s="14"/>
      <c r="E1112" s="14" t="s">
        <v>1522</v>
      </c>
      <c r="F1112" s="14" t="s">
        <v>1824</v>
      </c>
      <c r="G1112" s="27">
        <v>0</v>
      </c>
      <c r="H1112" s="27">
        <v>0</v>
      </c>
      <c r="I1112" s="27">
        <v>0</v>
      </c>
      <c r="J1112" s="27">
        <v>0</v>
      </c>
      <c r="K1112" s="27">
        <v>0</v>
      </c>
      <c r="L1112" s="27">
        <v>0</v>
      </c>
      <c r="M1112" s="27">
        <v>0</v>
      </c>
      <c r="N1112" s="27">
        <v>0</v>
      </c>
      <c r="O1112" s="27">
        <v>0</v>
      </c>
      <c r="P1112" s="27">
        <f>Q1112:Q1156/5</f>
        <v>4.0000000000000001E-3</v>
      </c>
      <c r="Q1112" s="27">
        <v>0.02</v>
      </c>
      <c r="R1112" s="151">
        <v>0.05</v>
      </c>
      <c r="S1112" s="27">
        <v>0</v>
      </c>
      <c r="T1112" s="27">
        <v>0</v>
      </c>
      <c r="U1112" s="27">
        <v>0</v>
      </c>
      <c r="V1112" s="27">
        <f>W1112:W1156/5</f>
        <v>4.0000000000000001E-3</v>
      </c>
      <c r="W1112" s="27">
        <v>0.02</v>
      </c>
      <c r="X1112" s="151">
        <v>0.05</v>
      </c>
      <c r="Y1112" s="239">
        <v>53.57</v>
      </c>
      <c r="Z1112" s="222">
        <f t="shared" si="546"/>
        <v>0</v>
      </c>
      <c r="AA1112" s="222">
        <f t="shared" si="547"/>
        <v>0</v>
      </c>
      <c r="AB1112" s="222">
        <f t="shared" si="548"/>
        <v>0</v>
      </c>
      <c r="AC1112" s="222">
        <f t="shared" si="549"/>
        <v>0</v>
      </c>
      <c r="AD1112" s="222">
        <f t="shared" si="550"/>
        <v>0</v>
      </c>
      <c r="AE1112" s="222">
        <f t="shared" si="551"/>
        <v>0</v>
      </c>
      <c r="AF1112" s="222">
        <f t="shared" si="558"/>
        <v>0</v>
      </c>
      <c r="AG1112" s="222">
        <f t="shared" si="559"/>
        <v>0</v>
      </c>
      <c r="AH1112" s="222">
        <f t="shared" si="560"/>
        <v>0</v>
      </c>
      <c r="AI1112" s="222">
        <f t="shared" si="561"/>
        <v>0.21428</v>
      </c>
      <c r="AJ1112" s="222">
        <f t="shared" si="562"/>
        <v>1.0714000000000001</v>
      </c>
      <c r="AK1112" s="222">
        <f t="shared" si="563"/>
        <v>2.6785000000000001</v>
      </c>
      <c r="AL1112" s="5">
        <f t="shared" si="564"/>
        <v>0</v>
      </c>
      <c r="AM1112" s="5">
        <f t="shared" si="565"/>
        <v>0</v>
      </c>
      <c r="AN1112" s="5">
        <f t="shared" si="566"/>
        <v>0</v>
      </c>
      <c r="AO1112" s="5">
        <f t="shared" si="567"/>
        <v>0.21428</v>
      </c>
      <c r="AP1112" s="5">
        <f t="shared" si="568"/>
        <v>1.0714000000000001</v>
      </c>
      <c r="AQ1112" s="221">
        <f t="shared" si="569"/>
        <v>2.6785000000000001</v>
      </c>
      <c r="AR1112" s="174"/>
    </row>
    <row r="1113" spans="1:44" s="72" customFormat="1" ht="24.75" customHeight="1" x14ac:dyDescent="0.25">
      <c r="A1113" s="14">
        <v>6060016396</v>
      </c>
      <c r="B1113" s="25" t="s">
        <v>1414</v>
      </c>
      <c r="C1113" s="14" t="s">
        <v>1523</v>
      </c>
      <c r="D1113" s="14" t="s">
        <v>87</v>
      </c>
      <c r="E1113" s="14" t="s">
        <v>1524</v>
      </c>
      <c r="F1113" s="14" t="s">
        <v>1824</v>
      </c>
      <c r="G1113" s="27">
        <v>0</v>
      </c>
      <c r="H1113" s="27">
        <v>0</v>
      </c>
      <c r="I1113" s="27">
        <v>0</v>
      </c>
      <c r="J1113" s="27">
        <v>0</v>
      </c>
      <c r="K1113" s="27">
        <v>0</v>
      </c>
      <c r="L1113" s="27">
        <v>0</v>
      </c>
      <c r="M1113" s="27">
        <v>0</v>
      </c>
      <c r="N1113" s="27">
        <v>0</v>
      </c>
      <c r="O1113" s="27">
        <v>0</v>
      </c>
      <c r="P1113" s="27">
        <f>Q1113:Q1156/5</f>
        <v>4.0000000000000001E-3</v>
      </c>
      <c r="Q1113" s="27">
        <v>0.02</v>
      </c>
      <c r="R1113" s="151">
        <v>0.05</v>
      </c>
      <c r="S1113" s="27">
        <v>0</v>
      </c>
      <c r="T1113" s="27">
        <v>0</v>
      </c>
      <c r="U1113" s="27">
        <v>0</v>
      </c>
      <c r="V1113" s="27">
        <f>W1113:W1156/5</f>
        <v>4.0000000000000001E-3</v>
      </c>
      <c r="W1113" s="27">
        <v>0.02</v>
      </c>
      <c r="X1113" s="151">
        <v>0.05</v>
      </c>
      <c r="Y1113" s="239">
        <v>53.57</v>
      </c>
      <c r="Z1113" s="222">
        <f t="shared" si="546"/>
        <v>0</v>
      </c>
      <c r="AA1113" s="222">
        <f t="shared" si="547"/>
        <v>0</v>
      </c>
      <c r="AB1113" s="222">
        <f t="shared" si="548"/>
        <v>0</v>
      </c>
      <c r="AC1113" s="222">
        <f t="shared" si="549"/>
        <v>0</v>
      </c>
      <c r="AD1113" s="222">
        <f t="shared" si="550"/>
        <v>0</v>
      </c>
      <c r="AE1113" s="222">
        <f t="shared" si="551"/>
        <v>0</v>
      </c>
      <c r="AF1113" s="222">
        <f t="shared" si="558"/>
        <v>0</v>
      </c>
      <c r="AG1113" s="222">
        <f t="shared" si="559"/>
        <v>0</v>
      </c>
      <c r="AH1113" s="222">
        <f t="shared" si="560"/>
        <v>0</v>
      </c>
      <c r="AI1113" s="222">
        <f t="shared" si="561"/>
        <v>0.21428</v>
      </c>
      <c r="AJ1113" s="222">
        <f t="shared" si="562"/>
        <v>1.0714000000000001</v>
      </c>
      <c r="AK1113" s="222">
        <f t="shared" si="563"/>
        <v>2.6785000000000001</v>
      </c>
      <c r="AL1113" s="5">
        <f t="shared" si="564"/>
        <v>0</v>
      </c>
      <c r="AM1113" s="5">
        <f t="shared" si="565"/>
        <v>0</v>
      </c>
      <c r="AN1113" s="5">
        <f t="shared" si="566"/>
        <v>0</v>
      </c>
      <c r="AO1113" s="5">
        <f t="shared" si="567"/>
        <v>0.21428</v>
      </c>
      <c r="AP1113" s="5">
        <f t="shared" si="568"/>
        <v>1.0714000000000001</v>
      </c>
      <c r="AQ1113" s="221">
        <f t="shared" si="569"/>
        <v>2.6785000000000001</v>
      </c>
      <c r="AR1113" s="174"/>
    </row>
    <row r="1114" spans="1:44" s="22" customFormat="1" ht="24.75" customHeight="1" x14ac:dyDescent="0.25">
      <c r="A1114" s="14">
        <v>6060016400</v>
      </c>
      <c r="B1114" s="25" t="s">
        <v>1414</v>
      </c>
      <c r="C1114" s="14" t="s">
        <v>1415</v>
      </c>
      <c r="D1114" s="14" t="s">
        <v>1416</v>
      </c>
      <c r="E1114" s="14" t="s">
        <v>1417</v>
      </c>
      <c r="F1114" s="14" t="s">
        <v>1824</v>
      </c>
      <c r="G1114" s="21">
        <v>0</v>
      </c>
      <c r="H1114" s="21">
        <v>0</v>
      </c>
      <c r="I1114" s="21">
        <v>0</v>
      </c>
      <c r="J1114" s="21">
        <v>0</v>
      </c>
      <c r="K1114" s="21">
        <v>0</v>
      </c>
      <c r="L1114" s="146">
        <v>0</v>
      </c>
      <c r="M1114" s="21">
        <v>0</v>
      </c>
      <c r="N1114" s="21">
        <v>0</v>
      </c>
      <c r="O1114" s="21">
        <v>0</v>
      </c>
      <c r="P1114" s="21">
        <v>0</v>
      </c>
      <c r="Q1114" s="28">
        <v>1.5</v>
      </c>
      <c r="R1114" s="158">
        <v>3</v>
      </c>
      <c r="S1114" s="21">
        <v>0</v>
      </c>
      <c r="T1114" s="21">
        <v>0</v>
      </c>
      <c r="U1114" s="21">
        <v>0</v>
      </c>
      <c r="V1114" s="21">
        <v>0</v>
      </c>
      <c r="W1114" s="28">
        <v>1.5</v>
      </c>
      <c r="X1114" s="158">
        <v>3</v>
      </c>
      <c r="Y1114" s="228">
        <v>53.57</v>
      </c>
      <c r="Z1114" s="222">
        <f t="shared" ref="Z1114:Z1171" si="570">Y1114*G1114</f>
        <v>0</v>
      </c>
      <c r="AA1114" s="222">
        <f t="shared" ref="AA1114:AA1171" si="571">Y1114*H1114</f>
        <v>0</v>
      </c>
      <c r="AB1114" s="222">
        <f t="shared" ref="AB1114:AB1171" si="572">Y1114*I1114</f>
        <v>0</v>
      </c>
      <c r="AC1114" s="222">
        <f t="shared" ref="AC1114:AC1171" si="573">Y1114*J1114</f>
        <v>0</v>
      </c>
      <c r="AD1114" s="222">
        <f t="shared" ref="AD1114:AD1171" si="574">Y1114*K1114</f>
        <v>0</v>
      </c>
      <c r="AE1114" s="222">
        <f t="shared" ref="AE1114:AE1171" si="575">Y1114*L1114</f>
        <v>0</v>
      </c>
      <c r="AF1114" s="222">
        <f t="shared" si="558"/>
        <v>0</v>
      </c>
      <c r="AG1114" s="222">
        <f t="shared" si="559"/>
        <v>0</v>
      </c>
      <c r="AH1114" s="222">
        <f t="shared" si="560"/>
        <v>0</v>
      </c>
      <c r="AI1114" s="222">
        <f t="shared" si="561"/>
        <v>0</v>
      </c>
      <c r="AJ1114" s="222">
        <f t="shared" si="562"/>
        <v>80.355000000000004</v>
      </c>
      <c r="AK1114" s="222">
        <f t="shared" si="563"/>
        <v>160.71</v>
      </c>
      <c r="AL1114" s="5">
        <f>Y1114*S1114</f>
        <v>0</v>
      </c>
      <c r="AM1114" s="5">
        <f>Y1114*T1114</f>
        <v>0</v>
      </c>
      <c r="AN1114" s="5">
        <f>Y1114*U1114</f>
        <v>0</v>
      </c>
      <c r="AO1114" s="5">
        <f>Y1114*V1114</f>
        <v>0</v>
      </c>
      <c r="AP1114" s="5">
        <f>Y1114*W1114</f>
        <v>80.355000000000004</v>
      </c>
      <c r="AQ1114" s="221">
        <f>Y1114*X1114</f>
        <v>160.71</v>
      </c>
      <c r="AR1114" s="86"/>
    </row>
    <row r="1115" spans="1:44" s="72" customFormat="1" ht="24.75" customHeight="1" x14ac:dyDescent="0.25">
      <c r="A1115" s="14"/>
      <c r="B1115" s="55" t="s">
        <v>537</v>
      </c>
      <c r="C1115" s="14"/>
      <c r="D1115" s="14"/>
      <c r="E1115" s="14"/>
      <c r="F1115" s="14"/>
      <c r="G1115" s="27"/>
      <c r="H1115" s="27"/>
      <c r="I1115" s="27"/>
      <c r="J1115" s="27"/>
      <c r="K1115" s="27"/>
      <c r="L1115" s="148"/>
      <c r="M1115" s="27"/>
      <c r="N1115" s="27"/>
      <c r="O1115" s="27"/>
      <c r="P1115" s="27"/>
      <c r="Q1115" s="27"/>
      <c r="R1115" s="151"/>
      <c r="S1115" s="27"/>
      <c r="T1115" s="27"/>
      <c r="U1115" s="27"/>
      <c r="V1115" s="266"/>
      <c r="W1115" s="266"/>
      <c r="X1115" s="266"/>
      <c r="Y1115" s="256"/>
      <c r="Z1115" s="222"/>
      <c r="AA1115" s="222"/>
      <c r="AB1115" s="222"/>
      <c r="AC1115" s="222"/>
      <c r="AD1115" s="222"/>
      <c r="AE1115" s="222"/>
      <c r="AF1115" s="222"/>
      <c r="AG1115" s="222"/>
      <c r="AH1115" s="222"/>
      <c r="AI1115" s="222"/>
      <c r="AJ1115" s="222"/>
      <c r="AK1115" s="222"/>
      <c r="AL1115" s="5"/>
      <c r="AM1115" s="5"/>
      <c r="AN1115" s="5"/>
      <c r="AO1115" s="5"/>
      <c r="AP1115" s="5"/>
      <c r="AQ1115" s="221"/>
      <c r="AR1115" s="174"/>
    </row>
    <row r="1116" spans="1:44" s="72" customFormat="1" ht="20.25" customHeight="1" x14ac:dyDescent="0.25">
      <c r="A1116" s="14"/>
      <c r="B1116" s="268" t="s">
        <v>540</v>
      </c>
      <c r="C1116" s="14" t="s">
        <v>538</v>
      </c>
      <c r="D1116" s="14"/>
      <c r="E1116" s="14" t="s">
        <v>539</v>
      </c>
      <c r="F1116" s="14" t="s">
        <v>1824</v>
      </c>
      <c r="G1116" s="135">
        <v>0</v>
      </c>
      <c r="H1116" s="135">
        <v>0</v>
      </c>
      <c r="I1116" s="135">
        <v>0</v>
      </c>
      <c r="J1116" s="135">
        <v>7.0000000000000001E-3</v>
      </c>
      <c r="K1116" s="135">
        <v>0.02</v>
      </c>
      <c r="L1116" s="148">
        <v>0</v>
      </c>
      <c r="M1116" s="148">
        <v>0</v>
      </c>
      <c r="N1116" s="148">
        <v>0</v>
      </c>
      <c r="O1116" s="148">
        <v>0</v>
      </c>
      <c r="P1116" s="148">
        <v>0</v>
      </c>
      <c r="Q1116" s="148">
        <v>0</v>
      </c>
      <c r="R1116" s="148">
        <v>0</v>
      </c>
      <c r="S1116" s="148">
        <v>0</v>
      </c>
      <c r="T1116" s="148">
        <v>0</v>
      </c>
      <c r="U1116" s="148">
        <v>0</v>
      </c>
      <c r="V1116" s="148">
        <v>0</v>
      </c>
      <c r="W1116" s="148">
        <v>0</v>
      </c>
      <c r="X1116" s="148">
        <v>0</v>
      </c>
      <c r="Y1116" s="239">
        <v>128.03</v>
      </c>
      <c r="Z1116" s="222">
        <f t="shared" si="570"/>
        <v>0</v>
      </c>
      <c r="AA1116" s="222">
        <f t="shared" si="571"/>
        <v>0</v>
      </c>
      <c r="AB1116" s="222">
        <f t="shared" si="572"/>
        <v>0</v>
      </c>
      <c r="AC1116" s="222">
        <f t="shared" si="573"/>
        <v>0.89621000000000006</v>
      </c>
      <c r="AD1116" s="222">
        <f t="shared" si="574"/>
        <v>2.5606</v>
      </c>
      <c r="AE1116" s="222">
        <f t="shared" si="575"/>
        <v>0</v>
      </c>
      <c r="AF1116" s="222">
        <f t="shared" si="558"/>
        <v>0</v>
      </c>
      <c r="AG1116" s="222">
        <f t="shared" si="559"/>
        <v>0</v>
      </c>
      <c r="AH1116" s="222">
        <f t="shared" si="560"/>
        <v>0</v>
      </c>
      <c r="AI1116" s="222">
        <f t="shared" si="561"/>
        <v>0</v>
      </c>
      <c r="AJ1116" s="222">
        <f t="shared" si="562"/>
        <v>0</v>
      </c>
      <c r="AK1116" s="222">
        <f t="shared" si="563"/>
        <v>0</v>
      </c>
      <c r="AL1116" s="5">
        <f>Y1116*S1116</f>
        <v>0</v>
      </c>
      <c r="AM1116" s="5">
        <f>Y1116*T1116</f>
        <v>0</v>
      </c>
      <c r="AN1116" s="5">
        <f>Y1116*U1116</f>
        <v>0</v>
      </c>
      <c r="AO1116" s="5">
        <f>Y1116*V1116</f>
        <v>0</v>
      </c>
      <c r="AP1116" s="5">
        <f>Y1116*W1116</f>
        <v>0</v>
      </c>
      <c r="AQ1116" s="221">
        <f>Y1116*X1116</f>
        <v>0</v>
      </c>
      <c r="AR1116" s="174"/>
    </row>
    <row r="1117" spans="1:44" s="72" customFormat="1" ht="23.25" customHeight="1" x14ac:dyDescent="0.25">
      <c r="A1117" s="14"/>
      <c r="B1117" s="268" t="s">
        <v>542</v>
      </c>
      <c r="C1117" s="14" t="s">
        <v>538</v>
      </c>
      <c r="D1117" s="14"/>
      <c r="E1117" s="14" t="s">
        <v>541</v>
      </c>
      <c r="F1117" s="14" t="s">
        <v>1824</v>
      </c>
      <c r="G1117" s="135">
        <v>0</v>
      </c>
      <c r="H1117" s="135">
        <v>0</v>
      </c>
      <c r="I1117" s="135">
        <v>0</v>
      </c>
      <c r="J1117" s="135">
        <v>3.0000000000000001E-3</v>
      </c>
      <c r="K1117" s="135">
        <v>0.01</v>
      </c>
      <c r="L1117" s="148">
        <v>0</v>
      </c>
      <c r="M1117" s="148">
        <v>0</v>
      </c>
      <c r="N1117" s="148">
        <v>0</v>
      </c>
      <c r="O1117" s="148">
        <v>0</v>
      </c>
      <c r="P1117" s="148">
        <v>0</v>
      </c>
      <c r="Q1117" s="148">
        <v>0</v>
      </c>
      <c r="R1117" s="148">
        <v>0</v>
      </c>
      <c r="S1117" s="148">
        <v>0</v>
      </c>
      <c r="T1117" s="148">
        <v>0</v>
      </c>
      <c r="U1117" s="148">
        <v>0</v>
      </c>
      <c r="V1117" s="148">
        <v>0</v>
      </c>
      <c r="W1117" s="148">
        <v>0</v>
      </c>
      <c r="X1117" s="148">
        <v>0</v>
      </c>
      <c r="Y1117" s="239">
        <v>133.16</v>
      </c>
      <c r="Z1117" s="222">
        <f t="shared" si="570"/>
        <v>0</v>
      </c>
      <c r="AA1117" s="222">
        <f t="shared" si="571"/>
        <v>0</v>
      </c>
      <c r="AB1117" s="222">
        <f t="shared" si="572"/>
        <v>0</v>
      </c>
      <c r="AC1117" s="222">
        <f t="shared" si="573"/>
        <v>0.39948</v>
      </c>
      <c r="AD1117" s="222">
        <f t="shared" si="574"/>
        <v>1.3315999999999999</v>
      </c>
      <c r="AE1117" s="222">
        <f t="shared" si="575"/>
        <v>0</v>
      </c>
      <c r="AF1117" s="222">
        <f t="shared" si="558"/>
        <v>0</v>
      </c>
      <c r="AG1117" s="222">
        <f t="shared" si="559"/>
        <v>0</v>
      </c>
      <c r="AH1117" s="222">
        <f t="shared" si="560"/>
        <v>0</v>
      </c>
      <c r="AI1117" s="222">
        <f t="shared" si="561"/>
        <v>0</v>
      </c>
      <c r="AJ1117" s="222">
        <f t="shared" si="562"/>
        <v>0</v>
      </c>
      <c r="AK1117" s="222">
        <f t="shared" si="563"/>
        <v>0</v>
      </c>
      <c r="AL1117" s="5">
        <f>Y1117*S1117</f>
        <v>0</v>
      </c>
      <c r="AM1117" s="5">
        <f>Y1117*T1117</f>
        <v>0</v>
      </c>
      <c r="AN1117" s="5">
        <f>Y1117*U1117</f>
        <v>0</v>
      </c>
      <c r="AO1117" s="5">
        <f>Y1117*V1117</f>
        <v>0</v>
      </c>
      <c r="AP1117" s="5">
        <f>Y1117*W1117</f>
        <v>0</v>
      </c>
      <c r="AQ1117" s="221">
        <f>Y1117*X1117</f>
        <v>0</v>
      </c>
      <c r="AR1117" s="174"/>
    </row>
    <row r="1118" spans="1:44" s="72" customFormat="1" ht="31.5" x14ac:dyDescent="0.25">
      <c r="A1118" s="14"/>
      <c r="B1118" s="268" t="s">
        <v>543</v>
      </c>
      <c r="C1118" s="14" t="s">
        <v>538</v>
      </c>
      <c r="D1118" s="14"/>
      <c r="E1118" s="14" t="s">
        <v>544</v>
      </c>
      <c r="F1118" s="14" t="s">
        <v>1824</v>
      </c>
      <c r="G1118" s="135">
        <v>0</v>
      </c>
      <c r="H1118" s="135">
        <v>0</v>
      </c>
      <c r="I1118" s="135">
        <v>0</v>
      </c>
      <c r="J1118" s="135">
        <v>0.01</v>
      </c>
      <c r="K1118" s="135">
        <v>0.04</v>
      </c>
      <c r="L1118" s="148">
        <v>0</v>
      </c>
      <c r="M1118" s="148">
        <v>0</v>
      </c>
      <c r="N1118" s="148">
        <v>0</v>
      </c>
      <c r="O1118" s="148">
        <v>0</v>
      </c>
      <c r="P1118" s="148">
        <v>0</v>
      </c>
      <c r="Q1118" s="148">
        <v>0</v>
      </c>
      <c r="R1118" s="148">
        <v>0</v>
      </c>
      <c r="S1118" s="148">
        <v>0</v>
      </c>
      <c r="T1118" s="148">
        <v>0</v>
      </c>
      <c r="U1118" s="148">
        <v>0</v>
      </c>
      <c r="V1118" s="148">
        <v>0</v>
      </c>
      <c r="W1118" s="148">
        <v>0</v>
      </c>
      <c r="X1118" s="148">
        <v>0</v>
      </c>
      <c r="Y1118" s="239">
        <v>213.08</v>
      </c>
      <c r="Z1118" s="222">
        <f t="shared" si="570"/>
        <v>0</v>
      </c>
      <c r="AA1118" s="222">
        <f t="shared" si="571"/>
        <v>0</v>
      </c>
      <c r="AB1118" s="222">
        <f t="shared" si="572"/>
        <v>0</v>
      </c>
      <c r="AC1118" s="222">
        <f t="shared" si="573"/>
        <v>2.1308000000000002</v>
      </c>
      <c r="AD1118" s="222">
        <f t="shared" si="574"/>
        <v>8.523200000000001</v>
      </c>
      <c r="AE1118" s="222">
        <f t="shared" si="575"/>
        <v>0</v>
      </c>
      <c r="AF1118" s="222">
        <f t="shared" si="558"/>
        <v>0</v>
      </c>
      <c r="AG1118" s="222">
        <f t="shared" si="559"/>
        <v>0</v>
      </c>
      <c r="AH1118" s="222">
        <f t="shared" si="560"/>
        <v>0</v>
      </c>
      <c r="AI1118" s="222">
        <f t="shared" si="561"/>
        <v>0</v>
      </c>
      <c r="AJ1118" s="222">
        <f t="shared" si="562"/>
        <v>0</v>
      </c>
      <c r="AK1118" s="222">
        <f t="shared" si="563"/>
        <v>0</v>
      </c>
      <c r="AL1118" s="5">
        <f>Y1118*S1118</f>
        <v>0</v>
      </c>
      <c r="AM1118" s="5">
        <f>Y1118*T1118</f>
        <v>0</v>
      </c>
      <c r="AN1118" s="5">
        <f>Y1118*U1118</f>
        <v>0</v>
      </c>
      <c r="AO1118" s="5">
        <f>Y1118*V1118</f>
        <v>0</v>
      </c>
      <c r="AP1118" s="5">
        <f>Y1118*W1118</f>
        <v>0</v>
      </c>
      <c r="AQ1118" s="221">
        <f>Y1118*X1118</f>
        <v>0</v>
      </c>
      <c r="AR1118" s="174"/>
    </row>
    <row r="1119" spans="1:44" s="72" customFormat="1" ht="18.75" customHeight="1" x14ac:dyDescent="0.25">
      <c r="A1119" s="14"/>
      <c r="B1119" s="268" t="s">
        <v>545</v>
      </c>
      <c r="C1119" s="14" t="s">
        <v>538</v>
      </c>
      <c r="D1119" s="14"/>
      <c r="E1119" s="14" t="s">
        <v>546</v>
      </c>
      <c r="F1119" s="14" t="s">
        <v>1824</v>
      </c>
      <c r="G1119" s="135">
        <v>0</v>
      </c>
      <c r="H1119" s="135">
        <v>0</v>
      </c>
      <c r="I1119" s="135">
        <v>0</v>
      </c>
      <c r="J1119" s="135">
        <v>3.0000000000000001E-3</v>
      </c>
      <c r="K1119" s="135">
        <v>0.01</v>
      </c>
      <c r="L1119" s="148">
        <v>0</v>
      </c>
      <c r="M1119" s="148">
        <v>0</v>
      </c>
      <c r="N1119" s="148">
        <v>0</v>
      </c>
      <c r="O1119" s="148">
        <v>0</v>
      </c>
      <c r="P1119" s="148">
        <v>0</v>
      </c>
      <c r="Q1119" s="148">
        <v>0</v>
      </c>
      <c r="R1119" s="148">
        <v>0</v>
      </c>
      <c r="S1119" s="148">
        <v>0</v>
      </c>
      <c r="T1119" s="148">
        <v>0</v>
      </c>
      <c r="U1119" s="148">
        <v>0</v>
      </c>
      <c r="V1119" s="148">
        <v>0</v>
      </c>
      <c r="W1119" s="148">
        <v>0</v>
      </c>
      <c r="X1119" s="148">
        <v>0</v>
      </c>
      <c r="Y1119" s="239">
        <v>133.16</v>
      </c>
      <c r="Z1119" s="222">
        <f t="shared" si="570"/>
        <v>0</v>
      </c>
      <c r="AA1119" s="222">
        <f t="shared" si="571"/>
        <v>0</v>
      </c>
      <c r="AB1119" s="222">
        <f t="shared" si="572"/>
        <v>0</v>
      </c>
      <c r="AC1119" s="222">
        <f t="shared" si="573"/>
        <v>0.39948</v>
      </c>
      <c r="AD1119" s="222">
        <f t="shared" si="574"/>
        <v>1.3315999999999999</v>
      </c>
      <c r="AE1119" s="222">
        <f t="shared" si="575"/>
        <v>0</v>
      </c>
      <c r="AF1119" s="222">
        <f t="shared" si="558"/>
        <v>0</v>
      </c>
      <c r="AG1119" s="222">
        <f t="shared" si="559"/>
        <v>0</v>
      </c>
      <c r="AH1119" s="222">
        <f t="shared" si="560"/>
        <v>0</v>
      </c>
      <c r="AI1119" s="222">
        <f t="shared" si="561"/>
        <v>0</v>
      </c>
      <c r="AJ1119" s="222">
        <f t="shared" si="562"/>
        <v>0</v>
      </c>
      <c r="AK1119" s="222">
        <f t="shared" si="563"/>
        <v>0</v>
      </c>
      <c r="AL1119" s="5">
        <f t="shared" ref="AL1119:AL1136" si="576">Y1119*S1119</f>
        <v>0</v>
      </c>
      <c r="AM1119" s="5">
        <f t="shared" ref="AM1119:AM1136" si="577">Y1119*T1119</f>
        <v>0</v>
      </c>
      <c r="AN1119" s="5">
        <f t="shared" ref="AN1119:AN1136" si="578">Y1119*U1119</f>
        <v>0</v>
      </c>
      <c r="AO1119" s="5">
        <f t="shared" ref="AO1119:AO1136" si="579">Y1119*V1119</f>
        <v>0</v>
      </c>
      <c r="AP1119" s="5">
        <f t="shared" ref="AP1119:AP1136" si="580">Y1119*W1119</f>
        <v>0</v>
      </c>
      <c r="AQ1119" s="221">
        <f t="shared" ref="AQ1119:AQ1136" si="581">Y1119*X1119</f>
        <v>0</v>
      </c>
      <c r="AR1119" s="174"/>
    </row>
    <row r="1120" spans="1:44" s="72" customFormat="1" ht="31.5" x14ac:dyDescent="0.25">
      <c r="A1120" s="14"/>
      <c r="B1120" s="268" t="s">
        <v>547</v>
      </c>
      <c r="C1120" s="14" t="s">
        <v>538</v>
      </c>
      <c r="D1120" s="14"/>
      <c r="E1120" s="14" t="s">
        <v>548</v>
      </c>
      <c r="F1120" s="14" t="s">
        <v>1824</v>
      </c>
      <c r="G1120" s="135">
        <v>0</v>
      </c>
      <c r="H1120" s="135">
        <v>0</v>
      </c>
      <c r="I1120" s="135">
        <v>0</v>
      </c>
      <c r="J1120" s="135">
        <v>3.0000000000000001E-3</v>
      </c>
      <c r="K1120" s="135">
        <v>0.01</v>
      </c>
      <c r="L1120" s="148">
        <v>0</v>
      </c>
      <c r="M1120" s="148">
        <v>0</v>
      </c>
      <c r="N1120" s="148">
        <v>0</v>
      </c>
      <c r="O1120" s="148">
        <v>0</v>
      </c>
      <c r="P1120" s="148">
        <v>0</v>
      </c>
      <c r="Q1120" s="148">
        <v>0</v>
      </c>
      <c r="R1120" s="148">
        <v>0</v>
      </c>
      <c r="S1120" s="148">
        <v>0</v>
      </c>
      <c r="T1120" s="148">
        <v>0</v>
      </c>
      <c r="U1120" s="148">
        <v>0</v>
      </c>
      <c r="V1120" s="148">
        <v>0</v>
      </c>
      <c r="W1120" s="148">
        <v>0</v>
      </c>
      <c r="X1120" s="148">
        <v>0</v>
      </c>
      <c r="Y1120" s="239">
        <v>213.08</v>
      </c>
      <c r="Z1120" s="222">
        <f t="shared" si="570"/>
        <v>0</v>
      </c>
      <c r="AA1120" s="222">
        <f t="shared" si="571"/>
        <v>0</v>
      </c>
      <c r="AB1120" s="222">
        <f t="shared" si="572"/>
        <v>0</v>
      </c>
      <c r="AC1120" s="222">
        <f t="shared" si="573"/>
        <v>0.63924000000000003</v>
      </c>
      <c r="AD1120" s="222">
        <f t="shared" si="574"/>
        <v>2.1308000000000002</v>
      </c>
      <c r="AE1120" s="222">
        <f t="shared" si="575"/>
        <v>0</v>
      </c>
      <c r="AF1120" s="222">
        <f t="shared" si="558"/>
        <v>0</v>
      </c>
      <c r="AG1120" s="222">
        <f t="shared" si="559"/>
        <v>0</v>
      </c>
      <c r="AH1120" s="222">
        <f t="shared" si="560"/>
        <v>0</v>
      </c>
      <c r="AI1120" s="222">
        <f t="shared" si="561"/>
        <v>0</v>
      </c>
      <c r="AJ1120" s="222">
        <f t="shared" si="562"/>
        <v>0</v>
      </c>
      <c r="AK1120" s="222">
        <f t="shared" si="563"/>
        <v>0</v>
      </c>
      <c r="AL1120" s="5">
        <f t="shared" si="576"/>
        <v>0</v>
      </c>
      <c r="AM1120" s="5">
        <f t="shared" si="577"/>
        <v>0</v>
      </c>
      <c r="AN1120" s="5">
        <f t="shared" si="578"/>
        <v>0</v>
      </c>
      <c r="AO1120" s="5">
        <f t="shared" si="579"/>
        <v>0</v>
      </c>
      <c r="AP1120" s="5">
        <f t="shared" si="580"/>
        <v>0</v>
      </c>
      <c r="AQ1120" s="221">
        <f t="shared" si="581"/>
        <v>0</v>
      </c>
      <c r="AR1120" s="174"/>
    </row>
    <row r="1121" spans="1:44" s="72" customFormat="1" ht="31.5" x14ac:dyDescent="0.25">
      <c r="A1121" s="14"/>
      <c r="B1121" s="268" t="s">
        <v>550</v>
      </c>
      <c r="C1121" s="14" t="s">
        <v>549</v>
      </c>
      <c r="D1121" s="14"/>
      <c r="E1121" s="14" t="s">
        <v>551</v>
      </c>
      <c r="F1121" s="14" t="s">
        <v>1824</v>
      </c>
      <c r="G1121" s="135">
        <v>0</v>
      </c>
      <c r="H1121" s="135">
        <v>0</v>
      </c>
      <c r="I1121" s="135">
        <v>0</v>
      </c>
      <c r="J1121" s="135">
        <v>7.0000000000000001E-3</v>
      </c>
      <c r="K1121" s="135">
        <v>0.02</v>
      </c>
      <c r="L1121" s="148">
        <v>0</v>
      </c>
      <c r="M1121" s="148">
        <v>0</v>
      </c>
      <c r="N1121" s="148">
        <v>0</v>
      </c>
      <c r="O1121" s="148">
        <v>0</v>
      </c>
      <c r="P1121" s="148">
        <v>0</v>
      </c>
      <c r="Q1121" s="148">
        <v>0</v>
      </c>
      <c r="R1121" s="148">
        <v>0</v>
      </c>
      <c r="S1121" s="148">
        <v>0</v>
      </c>
      <c r="T1121" s="148">
        <v>0</v>
      </c>
      <c r="U1121" s="148">
        <v>0</v>
      </c>
      <c r="V1121" s="148">
        <v>0</v>
      </c>
      <c r="W1121" s="148">
        <v>0</v>
      </c>
      <c r="X1121" s="148">
        <v>0</v>
      </c>
      <c r="Y1121" s="239">
        <v>213.08</v>
      </c>
      <c r="Z1121" s="222">
        <f t="shared" si="570"/>
        <v>0</v>
      </c>
      <c r="AA1121" s="222">
        <f t="shared" si="571"/>
        <v>0</v>
      </c>
      <c r="AB1121" s="222">
        <f t="shared" si="572"/>
        <v>0</v>
      </c>
      <c r="AC1121" s="222">
        <f t="shared" si="573"/>
        <v>1.4915600000000002</v>
      </c>
      <c r="AD1121" s="222">
        <f t="shared" si="574"/>
        <v>4.2616000000000005</v>
      </c>
      <c r="AE1121" s="222">
        <f t="shared" si="575"/>
        <v>0</v>
      </c>
      <c r="AF1121" s="222">
        <f t="shared" si="558"/>
        <v>0</v>
      </c>
      <c r="AG1121" s="222">
        <f t="shared" si="559"/>
        <v>0</v>
      </c>
      <c r="AH1121" s="222">
        <f t="shared" si="560"/>
        <v>0</v>
      </c>
      <c r="AI1121" s="222">
        <f t="shared" si="561"/>
        <v>0</v>
      </c>
      <c r="AJ1121" s="222">
        <f t="shared" si="562"/>
        <v>0</v>
      </c>
      <c r="AK1121" s="222">
        <f t="shared" si="563"/>
        <v>0</v>
      </c>
      <c r="AL1121" s="5">
        <f t="shared" si="576"/>
        <v>0</v>
      </c>
      <c r="AM1121" s="5">
        <f t="shared" si="577"/>
        <v>0</v>
      </c>
      <c r="AN1121" s="5">
        <f t="shared" si="578"/>
        <v>0</v>
      </c>
      <c r="AO1121" s="5">
        <f t="shared" si="579"/>
        <v>0</v>
      </c>
      <c r="AP1121" s="5">
        <f t="shared" si="580"/>
        <v>0</v>
      </c>
      <c r="AQ1121" s="221">
        <f t="shared" si="581"/>
        <v>0</v>
      </c>
      <c r="AR1121" s="174"/>
    </row>
    <row r="1122" spans="1:44" s="72" customFormat="1" ht="47.25" x14ac:dyDescent="0.25">
      <c r="A1122" s="14"/>
      <c r="B1122" s="268" t="s">
        <v>552</v>
      </c>
      <c r="C1122" s="14" t="s">
        <v>549</v>
      </c>
      <c r="D1122" s="14"/>
      <c r="E1122" s="14" t="s">
        <v>553</v>
      </c>
      <c r="F1122" s="14" t="s">
        <v>1824</v>
      </c>
      <c r="G1122" s="135">
        <v>0</v>
      </c>
      <c r="H1122" s="135">
        <v>0</v>
      </c>
      <c r="I1122" s="135">
        <v>0</v>
      </c>
      <c r="J1122" s="135">
        <v>7.0000000000000001E-3</v>
      </c>
      <c r="K1122" s="135">
        <v>0.02</v>
      </c>
      <c r="L1122" s="148">
        <v>0</v>
      </c>
      <c r="M1122" s="148">
        <v>0</v>
      </c>
      <c r="N1122" s="148">
        <v>0</v>
      </c>
      <c r="O1122" s="148">
        <v>0</v>
      </c>
      <c r="P1122" s="148">
        <v>0</v>
      </c>
      <c r="Q1122" s="148">
        <v>0</v>
      </c>
      <c r="R1122" s="148">
        <v>0</v>
      </c>
      <c r="S1122" s="148">
        <v>0</v>
      </c>
      <c r="T1122" s="148">
        <v>0</v>
      </c>
      <c r="U1122" s="148">
        <v>0</v>
      </c>
      <c r="V1122" s="148">
        <v>0</v>
      </c>
      <c r="W1122" s="148">
        <v>0</v>
      </c>
      <c r="X1122" s="148">
        <v>0</v>
      </c>
      <c r="Y1122" s="239">
        <v>213.08</v>
      </c>
      <c r="Z1122" s="222">
        <f t="shared" si="570"/>
        <v>0</v>
      </c>
      <c r="AA1122" s="222">
        <f t="shared" si="571"/>
        <v>0</v>
      </c>
      <c r="AB1122" s="222">
        <f t="shared" si="572"/>
        <v>0</v>
      </c>
      <c r="AC1122" s="222">
        <f t="shared" si="573"/>
        <v>1.4915600000000002</v>
      </c>
      <c r="AD1122" s="222">
        <f t="shared" si="574"/>
        <v>4.2616000000000005</v>
      </c>
      <c r="AE1122" s="222">
        <f t="shared" si="575"/>
        <v>0</v>
      </c>
      <c r="AF1122" s="222">
        <f t="shared" si="558"/>
        <v>0</v>
      </c>
      <c r="AG1122" s="222">
        <f t="shared" si="559"/>
        <v>0</v>
      </c>
      <c r="AH1122" s="222">
        <f t="shared" si="560"/>
        <v>0</v>
      </c>
      <c r="AI1122" s="222">
        <f t="shared" si="561"/>
        <v>0</v>
      </c>
      <c r="AJ1122" s="222">
        <f t="shared" si="562"/>
        <v>0</v>
      </c>
      <c r="AK1122" s="222">
        <f t="shared" si="563"/>
        <v>0</v>
      </c>
      <c r="AL1122" s="5">
        <f t="shared" si="576"/>
        <v>0</v>
      </c>
      <c r="AM1122" s="5">
        <f t="shared" si="577"/>
        <v>0</v>
      </c>
      <c r="AN1122" s="5">
        <f t="shared" si="578"/>
        <v>0</v>
      </c>
      <c r="AO1122" s="5">
        <f t="shared" si="579"/>
        <v>0</v>
      </c>
      <c r="AP1122" s="5">
        <f t="shared" si="580"/>
        <v>0</v>
      </c>
      <c r="AQ1122" s="221">
        <f t="shared" si="581"/>
        <v>0</v>
      </c>
      <c r="AR1122" s="174"/>
    </row>
    <row r="1123" spans="1:44" s="72" customFormat="1" ht="20.100000000000001" customHeight="1" x14ac:dyDescent="0.25">
      <c r="A1123" s="14"/>
      <c r="B1123" s="268" t="s">
        <v>555</v>
      </c>
      <c r="C1123" s="14" t="s">
        <v>554</v>
      </c>
      <c r="D1123" s="14"/>
      <c r="E1123" s="14" t="s">
        <v>556</v>
      </c>
      <c r="F1123" s="14" t="s">
        <v>1824</v>
      </c>
      <c r="G1123" s="135">
        <v>0</v>
      </c>
      <c r="H1123" s="135">
        <v>0</v>
      </c>
      <c r="I1123" s="135">
        <v>0</v>
      </c>
      <c r="J1123" s="135">
        <v>1.0999999999999999E-2</v>
      </c>
      <c r="K1123" s="135">
        <v>0.03</v>
      </c>
      <c r="L1123" s="148">
        <v>0</v>
      </c>
      <c r="M1123" s="148">
        <v>0</v>
      </c>
      <c r="N1123" s="148">
        <v>0</v>
      </c>
      <c r="O1123" s="148">
        <v>0</v>
      </c>
      <c r="P1123" s="148">
        <v>0</v>
      </c>
      <c r="Q1123" s="148">
        <v>0</v>
      </c>
      <c r="R1123" s="148">
        <v>0</v>
      </c>
      <c r="S1123" s="148">
        <v>0</v>
      </c>
      <c r="T1123" s="148">
        <v>0</v>
      </c>
      <c r="U1123" s="148">
        <v>0</v>
      </c>
      <c r="V1123" s="148">
        <v>0</v>
      </c>
      <c r="W1123" s="148">
        <v>0</v>
      </c>
      <c r="X1123" s="148">
        <v>0</v>
      </c>
      <c r="Y1123" s="239">
        <v>156.12</v>
      </c>
      <c r="Z1123" s="222">
        <f t="shared" si="570"/>
        <v>0</v>
      </c>
      <c r="AA1123" s="222">
        <f t="shared" si="571"/>
        <v>0</v>
      </c>
      <c r="AB1123" s="222">
        <f t="shared" si="572"/>
        <v>0</v>
      </c>
      <c r="AC1123" s="222">
        <f t="shared" si="573"/>
        <v>1.71732</v>
      </c>
      <c r="AD1123" s="222">
        <f t="shared" si="574"/>
        <v>4.6836000000000002</v>
      </c>
      <c r="AE1123" s="222">
        <f t="shared" si="575"/>
        <v>0</v>
      </c>
      <c r="AF1123" s="222">
        <f t="shared" si="558"/>
        <v>0</v>
      </c>
      <c r="AG1123" s="222">
        <f t="shared" si="559"/>
        <v>0</v>
      </c>
      <c r="AH1123" s="222">
        <f t="shared" si="560"/>
        <v>0</v>
      </c>
      <c r="AI1123" s="222">
        <f t="shared" si="561"/>
        <v>0</v>
      </c>
      <c r="AJ1123" s="222">
        <f t="shared" si="562"/>
        <v>0</v>
      </c>
      <c r="AK1123" s="222">
        <f t="shared" si="563"/>
        <v>0</v>
      </c>
      <c r="AL1123" s="5">
        <f t="shared" si="576"/>
        <v>0</v>
      </c>
      <c r="AM1123" s="5">
        <f t="shared" si="577"/>
        <v>0</v>
      </c>
      <c r="AN1123" s="5">
        <f t="shared" si="578"/>
        <v>0</v>
      </c>
      <c r="AO1123" s="5">
        <f t="shared" si="579"/>
        <v>0</v>
      </c>
      <c r="AP1123" s="5">
        <f t="shared" si="580"/>
        <v>0</v>
      </c>
      <c r="AQ1123" s="221">
        <f t="shared" si="581"/>
        <v>0</v>
      </c>
      <c r="AR1123" s="174"/>
    </row>
    <row r="1124" spans="1:44" s="72" customFormat="1" ht="34.5" customHeight="1" x14ac:dyDescent="0.25">
      <c r="A1124" s="14"/>
      <c r="B1124" s="268" t="s">
        <v>558</v>
      </c>
      <c r="C1124" s="14" t="s">
        <v>557</v>
      </c>
      <c r="D1124" s="14"/>
      <c r="E1124" s="14" t="s">
        <v>559</v>
      </c>
      <c r="F1124" s="14" t="s">
        <v>1824</v>
      </c>
      <c r="G1124" s="135">
        <v>0</v>
      </c>
      <c r="H1124" s="135">
        <v>0</v>
      </c>
      <c r="I1124" s="135">
        <v>0</v>
      </c>
      <c r="J1124" s="135">
        <v>7.0000000000000001E-3</v>
      </c>
      <c r="K1124" s="135">
        <v>0.02</v>
      </c>
      <c r="L1124" s="148">
        <v>0</v>
      </c>
      <c r="M1124" s="148">
        <v>0</v>
      </c>
      <c r="N1124" s="148">
        <v>0</v>
      </c>
      <c r="O1124" s="148">
        <v>0</v>
      </c>
      <c r="P1124" s="148">
        <v>0</v>
      </c>
      <c r="Q1124" s="148">
        <v>0</v>
      </c>
      <c r="R1124" s="148">
        <v>0</v>
      </c>
      <c r="S1124" s="148">
        <v>0</v>
      </c>
      <c r="T1124" s="148">
        <v>0</v>
      </c>
      <c r="U1124" s="148">
        <v>0</v>
      </c>
      <c r="V1124" s="148">
        <v>0</v>
      </c>
      <c r="W1124" s="148">
        <v>0</v>
      </c>
      <c r="X1124" s="148">
        <v>0</v>
      </c>
      <c r="Y1124" s="239">
        <v>144.5</v>
      </c>
      <c r="Z1124" s="222">
        <f t="shared" si="570"/>
        <v>0</v>
      </c>
      <c r="AA1124" s="222">
        <f t="shared" si="571"/>
        <v>0</v>
      </c>
      <c r="AB1124" s="222">
        <f t="shared" si="572"/>
        <v>0</v>
      </c>
      <c r="AC1124" s="222">
        <f t="shared" si="573"/>
        <v>1.0115000000000001</v>
      </c>
      <c r="AD1124" s="222">
        <f t="shared" si="574"/>
        <v>2.89</v>
      </c>
      <c r="AE1124" s="222">
        <f t="shared" si="575"/>
        <v>0</v>
      </c>
      <c r="AF1124" s="222">
        <f t="shared" si="558"/>
        <v>0</v>
      </c>
      <c r="AG1124" s="222">
        <f t="shared" si="559"/>
        <v>0</v>
      </c>
      <c r="AH1124" s="222">
        <f t="shared" si="560"/>
        <v>0</v>
      </c>
      <c r="AI1124" s="222">
        <f t="shared" si="561"/>
        <v>0</v>
      </c>
      <c r="AJ1124" s="222">
        <f t="shared" si="562"/>
        <v>0</v>
      </c>
      <c r="AK1124" s="222">
        <f t="shared" si="563"/>
        <v>0</v>
      </c>
      <c r="AL1124" s="5">
        <f t="shared" si="576"/>
        <v>0</v>
      </c>
      <c r="AM1124" s="5">
        <f t="shared" si="577"/>
        <v>0</v>
      </c>
      <c r="AN1124" s="5">
        <f t="shared" si="578"/>
        <v>0</v>
      </c>
      <c r="AO1124" s="5">
        <f t="shared" si="579"/>
        <v>0</v>
      </c>
      <c r="AP1124" s="5">
        <f t="shared" si="580"/>
        <v>0</v>
      </c>
      <c r="AQ1124" s="221">
        <f t="shared" si="581"/>
        <v>0</v>
      </c>
      <c r="AR1124" s="174"/>
    </row>
    <row r="1125" spans="1:44" s="72" customFormat="1" ht="31.5" x14ac:dyDescent="0.25">
      <c r="A1125" s="14"/>
      <c r="B1125" s="268" t="s">
        <v>561</v>
      </c>
      <c r="C1125" s="14" t="s">
        <v>560</v>
      </c>
      <c r="D1125" s="14"/>
      <c r="E1125" s="14" t="s">
        <v>556</v>
      </c>
      <c r="F1125" s="14" t="s">
        <v>1824</v>
      </c>
      <c r="G1125" s="135">
        <v>0</v>
      </c>
      <c r="H1125" s="135">
        <v>0</v>
      </c>
      <c r="I1125" s="135">
        <v>0</v>
      </c>
      <c r="J1125" s="135">
        <v>3.0000000000000001E-3</v>
      </c>
      <c r="K1125" s="135">
        <v>0.01</v>
      </c>
      <c r="L1125" s="148">
        <v>0</v>
      </c>
      <c r="M1125" s="148">
        <v>0</v>
      </c>
      <c r="N1125" s="148">
        <v>0</v>
      </c>
      <c r="O1125" s="148">
        <v>0</v>
      </c>
      <c r="P1125" s="148">
        <v>0</v>
      </c>
      <c r="Q1125" s="148">
        <v>0</v>
      </c>
      <c r="R1125" s="148">
        <v>0</v>
      </c>
      <c r="S1125" s="148">
        <v>0</v>
      </c>
      <c r="T1125" s="148">
        <v>0</v>
      </c>
      <c r="U1125" s="148">
        <v>0</v>
      </c>
      <c r="V1125" s="148">
        <v>0</v>
      </c>
      <c r="W1125" s="148">
        <v>0</v>
      </c>
      <c r="X1125" s="148">
        <v>0</v>
      </c>
      <c r="Y1125" s="239">
        <v>618.54999999999995</v>
      </c>
      <c r="Z1125" s="222">
        <f t="shared" si="570"/>
        <v>0</v>
      </c>
      <c r="AA1125" s="222">
        <f t="shared" si="571"/>
        <v>0</v>
      </c>
      <c r="AB1125" s="222">
        <f t="shared" si="572"/>
        <v>0</v>
      </c>
      <c r="AC1125" s="222">
        <f t="shared" si="573"/>
        <v>1.8556499999999998</v>
      </c>
      <c r="AD1125" s="222">
        <f t="shared" si="574"/>
        <v>6.1854999999999993</v>
      </c>
      <c r="AE1125" s="222">
        <f t="shared" si="575"/>
        <v>0</v>
      </c>
      <c r="AF1125" s="222">
        <f t="shared" si="558"/>
        <v>0</v>
      </c>
      <c r="AG1125" s="222">
        <f t="shared" si="559"/>
        <v>0</v>
      </c>
      <c r="AH1125" s="222">
        <f t="shared" si="560"/>
        <v>0</v>
      </c>
      <c r="AI1125" s="222">
        <f t="shared" si="561"/>
        <v>0</v>
      </c>
      <c r="AJ1125" s="222">
        <f t="shared" si="562"/>
        <v>0</v>
      </c>
      <c r="AK1125" s="222">
        <f t="shared" si="563"/>
        <v>0</v>
      </c>
      <c r="AL1125" s="5">
        <f t="shared" si="576"/>
        <v>0</v>
      </c>
      <c r="AM1125" s="5">
        <f t="shared" si="577"/>
        <v>0</v>
      </c>
      <c r="AN1125" s="5">
        <f t="shared" si="578"/>
        <v>0</v>
      </c>
      <c r="AO1125" s="5">
        <f t="shared" si="579"/>
        <v>0</v>
      </c>
      <c r="AP1125" s="5">
        <f t="shared" si="580"/>
        <v>0</v>
      </c>
      <c r="AQ1125" s="221">
        <f t="shared" si="581"/>
        <v>0</v>
      </c>
      <c r="AR1125" s="174"/>
    </row>
    <row r="1126" spans="1:44" s="72" customFormat="1" ht="47.25" x14ac:dyDescent="0.25">
      <c r="A1126" s="14"/>
      <c r="B1126" s="268" t="s">
        <v>562</v>
      </c>
      <c r="C1126" s="14" t="s">
        <v>564</v>
      </c>
      <c r="D1126" s="14"/>
      <c r="E1126" s="14" t="s">
        <v>563</v>
      </c>
      <c r="F1126" s="14" t="s">
        <v>1824</v>
      </c>
      <c r="G1126" s="135">
        <v>0</v>
      </c>
      <c r="H1126" s="135">
        <v>0</v>
      </c>
      <c r="I1126" s="135">
        <v>0</v>
      </c>
      <c r="J1126" s="135">
        <v>0.02</v>
      </c>
      <c r="K1126" s="135">
        <v>0.05</v>
      </c>
      <c r="L1126" s="148">
        <v>0</v>
      </c>
      <c r="M1126" s="148">
        <v>0</v>
      </c>
      <c r="N1126" s="148">
        <v>0</v>
      </c>
      <c r="O1126" s="148">
        <v>0</v>
      </c>
      <c r="P1126" s="148">
        <v>0</v>
      </c>
      <c r="Q1126" s="148">
        <v>0</v>
      </c>
      <c r="R1126" s="148">
        <v>0</v>
      </c>
      <c r="S1126" s="148">
        <v>0</v>
      </c>
      <c r="T1126" s="148">
        <v>0</v>
      </c>
      <c r="U1126" s="148">
        <v>0</v>
      </c>
      <c r="V1126" s="148">
        <v>0</v>
      </c>
      <c r="W1126" s="148">
        <v>0</v>
      </c>
      <c r="X1126" s="148">
        <v>0</v>
      </c>
      <c r="Y1126" s="239">
        <v>892.49</v>
      </c>
      <c r="Z1126" s="222">
        <f t="shared" si="570"/>
        <v>0</v>
      </c>
      <c r="AA1126" s="222">
        <f t="shared" si="571"/>
        <v>0</v>
      </c>
      <c r="AB1126" s="222">
        <f t="shared" si="572"/>
        <v>0</v>
      </c>
      <c r="AC1126" s="222">
        <f t="shared" si="573"/>
        <v>17.849800000000002</v>
      </c>
      <c r="AD1126" s="222">
        <f t="shared" si="574"/>
        <v>44.624500000000005</v>
      </c>
      <c r="AE1126" s="222">
        <f t="shared" si="575"/>
        <v>0</v>
      </c>
      <c r="AF1126" s="222">
        <f t="shared" si="558"/>
        <v>0</v>
      </c>
      <c r="AG1126" s="222">
        <f t="shared" si="559"/>
        <v>0</v>
      </c>
      <c r="AH1126" s="222">
        <f t="shared" si="560"/>
        <v>0</v>
      </c>
      <c r="AI1126" s="222">
        <f t="shared" si="561"/>
        <v>0</v>
      </c>
      <c r="AJ1126" s="222">
        <f t="shared" si="562"/>
        <v>0</v>
      </c>
      <c r="AK1126" s="222">
        <f t="shared" si="563"/>
        <v>0</v>
      </c>
      <c r="AL1126" s="5">
        <f t="shared" si="576"/>
        <v>0</v>
      </c>
      <c r="AM1126" s="5">
        <f t="shared" si="577"/>
        <v>0</v>
      </c>
      <c r="AN1126" s="5">
        <f t="shared" si="578"/>
        <v>0</v>
      </c>
      <c r="AO1126" s="5">
        <f t="shared" si="579"/>
        <v>0</v>
      </c>
      <c r="AP1126" s="5">
        <f t="shared" si="580"/>
        <v>0</v>
      </c>
      <c r="AQ1126" s="221">
        <f t="shared" si="581"/>
        <v>0</v>
      </c>
      <c r="AR1126" s="174"/>
    </row>
    <row r="1127" spans="1:44" s="72" customFormat="1" ht="20.100000000000001" customHeight="1" x14ac:dyDescent="0.25">
      <c r="A1127" s="14"/>
      <c r="B1127" s="268" t="s">
        <v>566</v>
      </c>
      <c r="C1127" s="14" t="s">
        <v>565</v>
      </c>
      <c r="D1127" s="14"/>
      <c r="E1127" s="14" t="s">
        <v>567</v>
      </c>
      <c r="F1127" s="14" t="s">
        <v>1824</v>
      </c>
      <c r="G1127" s="135">
        <v>0</v>
      </c>
      <c r="H1127" s="135">
        <v>0</v>
      </c>
      <c r="I1127" s="135">
        <v>0</v>
      </c>
      <c r="J1127" s="135">
        <v>7.0000000000000001E-3</v>
      </c>
      <c r="K1127" s="135">
        <v>0.02</v>
      </c>
      <c r="L1127" s="148">
        <v>0</v>
      </c>
      <c r="M1127" s="148">
        <v>0</v>
      </c>
      <c r="N1127" s="148">
        <v>0</v>
      </c>
      <c r="O1127" s="148">
        <v>0</v>
      </c>
      <c r="P1127" s="148">
        <v>0</v>
      </c>
      <c r="Q1127" s="148">
        <v>0</v>
      </c>
      <c r="R1127" s="148">
        <v>0</v>
      </c>
      <c r="S1127" s="148">
        <v>0</v>
      </c>
      <c r="T1127" s="148">
        <v>0</v>
      </c>
      <c r="U1127" s="148">
        <v>0</v>
      </c>
      <c r="V1127" s="148">
        <v>0</v>
      </c>
      <c r="W1127" s="148">
        <v>0</v>
      </c>
      <c r="X1127" s="148">
        <v>0</v>
      </c>
      <c r="Y1127" s="239">
        <v>5673.05</v>
      </c>
      <c r="Z1127" s="222">
        <f t="shared" si="570"/>
        <v>0</v>
      </c>
      <c r="AA1127" s="222">
        <f t="shared" si="571"/>
        <v>0</v>
      </c>
      <c r="AB1127" s="222">
        <f t="shared" si="572"/>
        <v>0</v>
      </c>
      <c r="AC1127" s="222">
        <f t="shared" si="573"/>
        <v>39.711350000000003</v>
      </c>
      <c r="AD1127" s="222">
        <f t="shared" si="574"/>
        <v>113.46100000000001</v>
      </c>
      <c r="AE1127" s="222">
        <f t="shared" si="575"/>
        <v>0</v>
      </c>
      <c r="AF1127" s="222">
        <f t="shared" si="558"/>
        <v>0</v>
      </c>
      <c r="AG1127" s="222">
        <f t="shared" si="559"/>
        <v>0</v>
      </c>
      <c r="AH1127" s="222">
        <f t="shared" si="560"/>
        <v>0</v>
      </c>
      <c r="AI1127" s="222">
        <f t="shared" si="561"/>
        <v>0</v>
      </c>
      <c r="AJ1127" s="222">
        <f t="shared" si="562"/>
        <v>0</v>
      </c>
      <c r="AK1127" s="222">
        <f t="shared" si="563"/>
        <v>0</v>
      </c>
      <c r="AL1127" s="5">
        <f t="shared" si="576"/>
        <v>0</v>
      </c>
      <c r="AM1127" s="5">
        <f t="shared" si="577"/>
        <v>0</v>
      </c>
      <c r="AN1127" s="5">
        <f t="shared" si="578"/>
        <v>0</v>
      </c>
      <c r="AO1127" s="5">
        <f t="shared" si="579"/>
        <v>0</v>
      </c>
      <c r="AP1127" s="5">
        <f t="shared" si="580"/>
        <v>0</v>
      </c>
      <c r="AQ1127" s="221">
        <f t="shared" si="581"/>
        <v>0</v>
      </c>
      <c r="AR1127" s="174"/>
    </row>
    <row r="1128" spans="1:44" s="72" customFormat="1" ht="47.25" x14ac:dyDescent="0.25">
      <c r="A1128" s="14"/>
      <c r="B1128" s="268" t="s">
        <v>569</v>
      </c>
      <c r="C1128" s="14" t="s">
        <v>568</v>
      </c>
      <c r="D1128" s="14"/>
      <c r="E1128" s="14" t="s">
        <v>570</v>
      </c>
      <c r="F1128" s="14" t="s">
        <v>1824</v>
      </c>
      <c r="G1128" s="135">
        <v>0</v>
      </c>
      <c r="H1128" s="135">
        <v>0</v>
      </c>
      <c r="I1128" s="135">
        <v>0</v>
      </c>
      <c r="J1128" s="135">
        <v>7.0000000000000001E-3</v>
      </c>
      <c r="K1128" s="135">
        <v>0.02</v>
      </c>
      <c r="L1128" s="148">
        <v>0</v>
      </c>
      <c r="M1128" s="148">
        <v>0</v>
      </c>
      <c r="N1128" s="148">
        <v>0</v>
      </c>
      <c r="O1128" s="148">
        <v>0</v>
      </c>
      <c r="P1128" s="148">
        <v>0</v>
      </c>
      <c r="Q1128" s="148">
        <v>0</v>
      </c>
      <c r="R1128" s="148">
        <v>0</v>
      </c>
      <c r="S1128" s="148">
        <v>0</v>
      </c>
      <c r="T1128" s="148">
        <v>0</v>
      </c>
      <c r="U1128" s="148">
        <v>0</v>
      </c>
      <c r="V1128" s="148">
        <v>0</v>
      </c>
      <c r="W1128" s="148">
        <v>0</v>
      </c>
      <c r="X1128" s="148">
        <v>0</v>
      </c>
      <c r="Y1128" s="256">
        <v>10.49</v>
      </c>
      <c r="Z1128" s="222">
        <f t="shared" si="570"/>
        <v>0</v>
      </c>
      <c r="AA1128" s="222">
        <f t="shared" si="571"/>
        <v>0</v>
      </c>
      <c r="AB1128" s="222">
        <f t="shared" si="572"/>
        <v>0</v>
      </c>
      <c r="AC1128" s="222">
        <f t="shared" si="573"/>
        <v>7.3430000000000009E-2</v>
      </c>
      <c r="AD1128" s="222">
        <f t="shared" si="574"/>
        <v>0.20980000000000001</v>
      </c>
      <c r="AE1128" s="222">
        <f t="shared" si="575"/>
        <v>0</v>
      </c>
      <c r="AF1128" s="222">
        <f t="shared" si="558"/>
        <v>0</v>
      </c>
      <c r="AG1128" s="222">
        <f t="shared" si="559"/>
        <v>0</v>
      </c>
      <c r="AH1128" s="222">
        <f t="shared" si="560"/>
        <v>0</v>
      </c>
      <c r="AI1128" s="222">
        <f t="shared" si="561"/>
        <v>0</v>
      </c>
      <c r="AJ1128" s="222">
        <f t="shared" si="562"/>
        <v>0</v>
      </c>
      <c r="AK1128" s="222">
        <f t="shared" si="563"/>
        <v>0</v>
      </c>
      <c r="AL1128" s="5">
        <f t="shared" si="576"/>
        <v>0</v>
      </c>
      <c r="AM1128" s="5">
        <f t="shared" si="577"/>
        <v>0</v>
      </c>
      <c r="AN1128" s="5">
        <f t="shared" si="578"/>
        <v>0</v>
      </c>
      <c r="AO1128" s="5">
        <f t="shared" si="579"/>
        <v>0</v>
      </c>
      <c r="AP1128" s="5">
        <f t="shared" si="580"/>
        <v>0</v>
      </c>
      <c r="AQ1128" s="221">
        <f t="shared" si="581"/>
        <v>0</v>
      </c>
      <c r="AR1128" s="174"/>
    </row>
    <row r="1129" spans="1:44" s="72" customFormat="1" ht="47.25" x14ac:dyDescent="0.25">
      <c r="A1129" s="14"/>
      <c r="B1129" s="268" t="s">
        <v>573</v>
      </c>
      <c r="C1129" s="14" t="s">
        <v>571</v>
      </c>
      <c r="D1129" s="14"/>
      <c r="E1129" s="14" t="s">
        <v>574</v>
      </c>
      <c r="F1129" s="14" t="s">
        <v>1824</v>
      </c>
      <c r="G1129" s="135">
        <v>0</v>
      </c>
      <c r="H1129" s="135">
        <v>0</v>
      </c>
      <c r="I1129" s="135">
        <v>0</v>
      </c>
      <c r="J1129" s="135">
        <v>7.0000000000000001E-3</v>
      </c>
      <c r="K1129" s="135">
        <v>0.02</v>
      </c>
      <c r="L1129" s="148">
        <v>0</v>
      </c>
      <c r="M1129" s="148">
        <v>0</v>
      </c>
      <c r="N1129" s="148">
        <v>0</v>
      </c>
      <c r="O1129" s="148">
        <v>0</v>
      </c>
      <c r="P1129" s="148">
        <v>0</v>
      </c>
      <c r="Q1129" s="148">
        <v>0</v>
      </c>
      <c r="R1129" s="148">
        <v>0</v>
      </c>
      <c r="S1129" s="148">
        <v>0</v>
      </c>
      <c r="T1129" s="148">
        <v>0</v>
      </c>
      <c r="U1129" s="148">
        <v>0</v>
      </c>
      <c r="V1129" s="148">
        <v>0</v>
      </c>
      <c r="W1129" s="148">
        <v>0</v>
      </c>
      <c r="X1129" s="148">
        <v>0</v>
      </c>
      <c r="Y1129" s="256">
        <v>10.5</v>
      </c>
      <c r="Z1129" s="222">
        <f t="shared" si="570"/>
        <v>0</v>
      </c>
      <c r="AA1129" s="222">
        <f t="shared" si="571"/>
        <v>0</v>
      </c>
      <c r="AB1129" s="222">
        <f t="shared" si="572"/>
        <v>0</v>
      </c>
      <c r="AC1129" s="222">
        <f t="shared" si="573"/>
        <v>7.3499999999999996E-2</v>
      </c>
      <c r="AD1129" s="222">
        <f t="shared" si="574"/>
        <v>0.21</v>
      </c>
      <c r="AE1129" s="222">
        <f t="shared" si="575"/>
        <v>0</v>
      </c>
      <c r="AF1129" s="222">
        <f t="shared" si="558"/>
        <v>0</v>
      </c>
      <c r="AG1129" s="222">
        <f t="shared" si="559"/>
        <v>0</v>
      </c>
      <c r="AH1129" s="222">
        <f t="shared" si="560"/>
        <v>0</v>
      </c>
      <c r="AI1129" s="222">
        <f t="shared" si="561"/>
        <v>0</v>
      </c>
      <c r="AJ1129" s="222">
        <f t="shared" si="562"/>
        <v>0</v>
      </c>
      <c r="AK1129" s="222">
        <f t="shared" si="563"/>
        <v>0</v>
      </c>
      <c r="AL1129" s="5">
        <f t="shared" si="576"/>
        <v>0</v>
      </c>
      <c r="AM1129" s="5">
        <f t="shared" si="577"/>
        <v>0</v>
      </c>
      <c r="AN1129" s="5">
        <f t="shared" si="578"/>
        <v>0</v>
      </c>
      <c r="AO1129" s="5">
        <f t="shared" si="579"/>
        <v>0</v>
      </c>
      <c r="AP1129" s="5">
        <f t="shared" si="580"/>
        <v>0</v>
      </c>
      <c r="AQ1129" s="221">
        <f t="shared" si="581"/>
        <v>0</v>
      </c>
      <c r="AR1129" s="174"/>
    </row>
    <row r="1130" spans="1:44" s="72" customFormat="1" ht="47.25" x14ac:dyDescent="0.25">
      <c r="A1130" s="14"/>
      <c r="B1130" s="268" t="s">
        <v>572</v>
      </c>
      <c r="C1130" s="14" t="s">
        <v>575</v>
      </c>
      <c r="D1130" s="14"/>
      <c r="E1130" s="14" t="s">
        <v>576</v>
      </c>
      <c r="F1130" s="14" t="s">
        <v>1824</v>
      </c>
      <c r="G1130" s="135">
        <v>0</v>
      </c>
      <c r="H1130" s="135">
        <v>0</v>
      </c>
      <c r="I1130" s="135">
        <v>0</v>
      </c>
      <c r="J1130" s="135">
        <v>7.0000000000000001E-3</v>
      </c>
      <c r="K1130" s="135">
        <v>0.02</v>
      </c>
      <c r="L1130" s="148">
        <v>0</v>
      </c>
      <c r="M1130" s="148">
        <v>0</v>
      </c>
      <c r="N1130" s="148">
        <v>0</v>
      </c>
      <c r="O1130" s="148">
        <v>0</v>
      </c>
      <c r="P1130" s="148">
        <v>0</v>
      </c>
      <c r="Q1130" s="148">
        <v>0</v>
      </c>
      <c r="R1130" s="148">
        <v>0</v>
      </c>
      <c r="S1130" s="148">
        <v>0</v>
      </c>
      <c r="T1130" s="148">
        <v>0</v>
      </c>
      <c r="U1130" s="148">
        <v>0</v>
      </c>
      <c r="V1130" s="148">
        <v>0</v>
      </c>
      <c r="W1130" s="148">
        <v>0</v>
      </c>
      <c r="X1130" s="148">
        <v>0</v>
      </c>
      <c r="Y1130" s="256">
        <v>10.8</v>
      </c>
      <c r="Z1130" s="222">
        <f t="shared" si="570"/>
        <v>0</v>
      </c>
      <c r="AA1130" s="222">
        <f t="shared" si="571"/>
        <v>0</v>
      </c>
      <c r="AB1130" s="222">
        <f t="shared" si="572"/>
        <v>0</v>
      </c>
      <c r="AC1130" s="222">
        <f t="shared" si="573"/>
        <v>7.5600000000000001E-2</v>
      </c>
      <c r="AD1130" s="222">
        <f t="shared" si="574"/>
        <v>0.21600000000000003</v>
      </c>
      <c r="AE1130" s="222">
        <f t="shared" si="575"/>
        <v>0</v>
      </c>
      <c r="AF1130" s="222">
        <f t="shared" si="558"/>
        <v>0</v>
      </c>
      <c r="AG1130" s="222">
        <f t="shared" si="559"/>
        <v>0</v>
      </c>
      <c r="AH1130" s="222">
        <f t="shared" si="560"/>
        <v>0</v>
      </c>
      <c r="AI1130" s="222">
        <f t="shared" si="561"/>
        <v>0</v>
      </c>
      <c r="AJ1130" s="222">
        <f t="shared" si="562"/>
        <v>0</v>
      </c>
      <c r="AK1130" s="222">
        <f t="shared" si="563"/>
        <v>0</v>
      </c>
      <c r="AL1130" s="5">
        <f t="shared" si="576"/>
        <v>0</v>
      </c>
      <c r="AM1130" s="5">
        <f t="shared" si="577"/>
        <v>0</v>
      </c>
      <c r="AN1130" s="5">
        <f t="shared" si="578"/>
        <v>0</v>
      </c>
      <c r="AO1130" s="5">
        <f t="shared" si="579"/>
        <v>0</v>
      </c>
      <c r="AP1130" s="5">
        <f t="shared" si="580"/>
        <v>0</v>
      </c>
      <c r="AQ1130" s="221">
        <f t="shared" si="581"/>
        <v>0</v>
      </c>
      <c r="AR1130" s="174"/>
    </row>
    <row r="1131" spans="1:44" s="72" customFormat="1" ht="20.100000000000001" customHeight="1" x14ac:dyDescent="0.25">
      <c r="A1131" s="14"/>
      <c r="B1131" s="268" t="s">
        <v>578</v>
      </c>
      <c r="C1131" s="14" t="s">
        <v>577</v>
      </c>
      <c r="D1131" s="14"/>
      <c r="E1131" s="14" t="s">
        <v>579</v>
      </c>
      <c r="F1131" s="14" t="s">
        <v>1824</v>
      </c>
      <c r="G1131" s="135">
        <v>0</v>
      </c>
      <c r="H1131" s="135">
        <v>0</v>
      </c>
      <c r="I1131" s="135">
        <v>0</v>
      </c>
      <c r="J1131" s="135">
        <v>0</v>
      </c>
      <c r="K1131" s="135">
        <v>0.02</v>
      </c>
      <c r="L1131" s="148">
        <v>0</v>
      </c>
      <c r="M1131" s="148">
        <v>0</v>
      </c>
      <c r="N1131" s="148">
        <v>0</v>
      </c>
      <c r="O1131" s="148">
        <v>0</v>
      </c>
      <c r="P1131" s="148">
        <v>0</v>
      </c>
      <c r="Q1131" s="148">
        <v>0</v>
      </c>
      <c r="R1131" s="148">
        <v>0</v>
      </c>
      <c r="S1131" s="148">
        <v>0</v>
      </c>
      <c r="T1131" s="148">
        <v>0</v>
      </c>
      <c r="U1131" s="148">
        <v>0</v>
      </c>
      <c r="V1131" s="148">
        <v>0</v>
      </c>
      <c r="W1131" s="148">
        <v>0</v>
      </c>
      <c r="X1131" s="148">
        <v>0</v>
      </c>
      <c r="Y1131" s="256">
        <v>10.49</v>
      </c>
      <c r="Z1131" s="222">
        <f t="shared" si="570"/>
        <v>0</v>
      </c>
      <c r="AA1131" s="222">
        <f t="shared" si="571"/>
        <v>0</v>
      </c>
      <c r="AB1131" s="222">
        <f t="shared" si="572"/>
        <v>0</v>
      </c>
      <c r="AC1131" s="222">
        <f t="shared" si="573"/>
        <v>0</v>
      </c>
      <c r="AD1131" s="222">
        <f t="shared" si="574"/>
        <v>0.20980000000000001</v>
      </c>
      <c r="AE1131" s="222">
        <f t="shared" si="575"/>
        <v>0</v>
      </c>
      <c r="AF1131" s="222">
        <f t="shared" si="558"/>
        <v>0</v>
      </c>
      <c r="AG1131" s="222">
        <f t="shared" si="559"/>
        <v>0</v>
      </c>
      <c r="AH1131" s="222">
        <f t="shared" si="560"/>
        <v>0</v>
      </c>
      <c r="AI1131" s="222">
        <f t="shared" si="561"/>
        <v>0</v>
      </c>
      <c r="AJ1131" s="222">
        <f t="shared" si="562"/>
        <v>0</v>
      </c>
      <c r="AK1131" s="222">
        <f t="shared" si="563"/>
        <v>0</v>
      </c>
      <c r="AL1131" s="5">
        <f t="shared" si="576"/>
        <v>0</v>
      </c>
      <c r="AM1131" s="5">
        <f t="shared" si="577"/>
        <v>0</v>
      </c>
      <c r="AN1131" s="5">
        <f t="shared" si="578"/>
        <v>0</v>
      </c>
      <c r="AO1131" s="5">
        <f t="shared" si="579"/>
        <v>0</v>
      </c>
      <c r="AP1131" s="5">
        <f t="shared" si="580"/>
        <v>0</v>
      </c>
      <c r="AQ1131" s="221">
        <f t="shared" si="581"/>
        <v>0</v>
      </c>
      <c r="AR1131" s="174"/>
    </row>
    <row r="1132" spans="1:44" s="72" customFormat="1" ht="20.100000000000001" customHeight="1" x14ac:dyDescent="0.25">
      <c r="A1132" s="14"/>
      <c r="B1132" s="268" t="s">
        <v>580</v>
      </c>
      <c r="C1132" s="14" t="s">
        <v>582</v>
      </c>
      <c r="D1132" s="14"/>
      <c r="E1132" s="14" t="s">
        <v>581</v>
      </c>
      <c r="F1132" s="14" t="s">
        <v>1824</v>
      </c>
      <c r="G1132" s="135">
        <v>0</v>
      </c>
      <c r="H1132" s="135">
        <v>0</v>
      </c>
      <c r="I1132" s="135">
        <v>0</v>
      </c>
      <c r="J1132" s="135">
        <v>1.0999999999999999E-2</v>
      </c>
      <c r="K1132" s="135">
        <v>0.03</v>
      </c>
      <c r="L1132" s="148">
        <v>0</v>
      </c>
      <c r="M1132" s="148">
        <v>0</v>
      </c>
      <c r="N1132" s="148">
        <v>0</v>
      </c>
      <c r="O1132" s="148">
        <v>0</v>
      </c>
      <c r="P1132" s="148">
        <v>0</v>
      </c>
      <c r="Q1132" s="148">
        <v>0</v>
      </c>
      <c r="R1132" s="148">
        <v>0</v>
      </c>
      <c r="S1132" s="148">
        <v>0</v>
      </c>
      <c r="T1132" s="148">
        <v>0</v>
      </c>
      <c r="U1132" s="148">
        <v>0</v>
      </c>
      <c r="V1132" s="148">
        <v>0</v>
      </c>
      <c r="W1132" s="148">
        <v>0</v>
      </c>
      <c r="X1132" s="148">
        <v>0</v>
      </c>
      <c r="Y1132" s="256">
        <v>10.5</v>
      </c>
      <c r="Z1132" s="222">
        <f t="shared" si="570"/>
        <v>0</v>
      </c>
      <c r="AA1132" s="222">
        <f t="shared" si="571"/>
        <v>0</v>
      </c>
      <c r="AB1132" s="222">
        <f t="shared" si="572"/>
        <v>0</v>
      </c>
      <c r="AC1132" s="222">
        <f t="shared" si="573"/>
        <v>0.11549999999999999</v>
      </c>
      <c r="AD1132" s="222">
        <f t="shared" si="574"/>
        <v>0.315</v>
      </c>
      <c r="AE1132" s="222">
        <f t="shared" si="575"/>
        <v>0</v>
      </c>
      <c r="AF1132" s="222">
        <f t="shared" si="558"/>
        <v>0</v>
      </c>
      <c r="AG1132" s="222">
        <f t="shared" si="559"/>
        <v>0</v>
      </c>
      <c r="AH1132" s="222">
        <f t="shared" si="560"/>
        <v>0</v>
      </c>
      <c r="AI1132" s="222">
        <f t="shared" si="561"/>
        <v>0</v>
      </c>
      <c r="AJ1132" s="222">
        <f t="shared" si="562"/>
        <v>0</v>
      </c>
      <c r="AK1132" s="222">
        <f t="shared" si="563"/>
        <v>0</v>
      </c>
      <c r="AL1132" s="5">
        <f t="shared" si="576"/>
        <v>0</v>
      </c>
      <c r="AM1132" s="5">
        <f t="shared" si="577"/>
        <v>0</v>
      </c>
      <c r="AN1132" s="5">
        <f t="shared" si="578"/>
        <v>0</v>
      </c>
      <c r="AO1132" s="5">
        <f t="shared" si="579"/>
        <v>0</v>
      </c>
      <c r="AP1132" s="5">
        <f t="shared" si="580"/>
        <v>0</v>
      </c>
      <c r="AQ1132" s="221">
        <f t="shared" si="581"/>
        <v>0</v>
      </c>
      <c r="AR1132" s="174"/>
    </row>
    <row r="1133" spans="1:44" s="72" customFormat="1" ht="20.100000000000001" customHeight="1" x14ac:dyDescent="0.25">
      <c r="A1133" s="14"/>
      <c r="B1133" s="268" t="s">
        <v>580</v>
      </c>
      <c r="C1133" s="14" t="s">
        <v>583</v>
      </c>
      <c r="D1133" s="14"/>
      <c r="E1133" s="14" t="s">
        <v>584</v>
      </c>
      <c r="F1133" s="14" t="s">
        <v>1824</v>
      </c>
      <c r="G1133" s="135">
        <v>0</v>
      </c>
      <c r="H1133" s="135">
        <v>0</v>
      </c>
      <c r="I1133" s="135">
        <v>0</v>
      </c>
      <c r="J1133" s="135">
        <v>0.02</v>
      </c>
      <c r="K1133" s="135">
        <v>0.05</v>
      </c>
      <c r="L1133" s="148">
        <v>0</v>
      </c>
      <c r="M1133" s="148">
        <v>0</v>
      </c>
      <c r="N1133" s="148">
        <v>0</v>
      </c>
      <c r="O1133" s="148">
        <v>0</v>
      </c>
      <c r="P1133" s="148">
        <v>0</v>
      </c>
      <c r="Q1133" s="148">
        <v>0</v>
      </c>
      <c r="R1133" s="148">
        <v>0</v>
      </c>
      <c r="S1133" s="148">
        <v>0</v>
      </c>
      <c r="T1133" s="148">
        <v>0</v>
      </c>
      <c r="U1133" s="148">
        <v>0</v>
      </c>
      <c r="V1133" s="148">
        <v>0</v>
      </c>
      <c r="W1133" s="148">
        <v>0</v>
      </c>
      <c r="X1133" s="148">
        <v>0</v>
      </c>
      <c r="Y1133" s="256">
        <v>10.8</v>
      </c>
      <c r="Z1133" s="222">
        <f t="shared" si="570"/>
        <v>0</v>
      </c>
      <c r="AA1133" s="222">
        <f t="shared" si="571"/>
        <v>0</v>
      </c>
      <c r="AB1133" s="222">
        <f t="shared" si="572"/>
        <v>0</v>
      </c>
      <c r="AC1133" s="222">
        <f t="shared" si="573"/>
        <v>0.21600000000000003</v>
      </c>
      <c r="AD1133" s="222">
        <f t="shared" si="574"/>
        <v>0.54</v>
      </c>
      <c r="AE1133" s="222">
        <f t="shared" si="575"/>
        <v>0</v>
      </c>
      <c r="AF1133" s="222">
        <f t="shared" si="558"/>
        <v>0</v>
      </c>
      <c r="AG1133" s="222">
        <f t="shared" si="559"/>
        <v>0</v>
      </c>
      <c r="AH1133" s="222">
        <f t="shared" si="560"/>
        <v>0</v>
      </c>
      <c r="AI1133" s="222">
        <f t="shared" si="561"/>
        <v>0</v>
      </c>
      <c r="AJ1133" s="222">
        <f t="shared" si="562"/>
        <v>0</v>
      </c>
      <c r="AK1133" s="222">
        <f t="shared" si="563"/>
        <v>0</v>
      </c>
      <c r="AL1133" s="5">
        <f t="shared" si="576"/>
        <v>0</v>
      </c>
      <c r="AM1133" s="5">
        <f t="shared" si="577"/>
        <v>0</v>
      </c>
      <c r="AN1133" s="5">
        <f t="shared" si="578"/>
        <v>0</v>
      </c>
      <c r="AO1133" s="5">
        <f t="shared" si="579"/>
        <v>0</v>
      </c>
      <c r="AP1133" s="5">
        <f t="shared" si="580"/>
        <v>0</v>
      </c>
      <c r="AQ1133" s="221">
        <f t="shared" si="581"/>
        <v>0</v>
      </c>
      <c r="AR1133" s="174"/>
    </row>
    <row r="1134" spans="1:44" s="72" customFormat="1" ht="20.100000000000001" customHeight="1" x14ac:dyDescent="0.25">
      <c r="A1134" s="14"/>
      <c r="B1134" s="268" t="s">
        <v>586</v>
      </c>
      <c r="C1134" s="14" t="s">
        <v>585</v>
      </c>
      <c r="D1134" s="14"/>
      <c r="E1134" s="14" t="s">
        <v>587</v>
      </c>
      <c r="F1134" s="14" t="s">
        <v>1824</v>
      </c>
      <c r="G1134" s="135">
        <v>0</v>
      </c>
      <c r="H1134" s="135">
        <v>0</v>
      </c>
      <c r="I1134" s="135">
        <v>0</v>
      </c>
      <c r="J1134" s="135">
        <v>0</v>
      </c>
      <c r="K1134" s="135">
        <v>0.02</v>
      </c>
      <c r="L1134" s="148">
        <v>0</v>
      </c>
      <c r="M1134" s="148">
        <v>0</v>
      </c>
      <c r="N1134" s="148">
        <v>0</v>
      </c>
      <c r="O1134" s="148">
        <v>0</v>
      </c>
      <c r="P1134" s="148">
        <v>0</v>
      </c>
      <c r="Q1134" s="148">
        <v>0</v>
      </c>
      <c r="R1134" s="148">
        <v>0</v>
      </c>
      <c r="S1134" s="148">
        <v>0</v>
      </c>
      <c r="T1134" s="148">
        <v>0</v>
      </c>
      <c r="U1134" s="148">
        <v>0</v>
      </c>
      <c r="V1134" s="148">
        <v>0</v>
      </c>
      <c r="W1134" s="148">
        <v>0</v>
      </c>
      <c r="X1134" s="148">
        <v>0</v>
      </c>
      <c r="Y1134" s="256">
        <v>10.8</v>
      </c>
      <c r="Z1134" s="222">
        <f t="shared" si="570"/>
        <v>0</v>
      </c>
      <c r="AA1134" s="222">
        <f t="shared" si="571"/>
        <v>0</v>
      </c>
      <c r="AB1134" s="222">
        <f t="shared" si="572"/>
        <v>0</v>
      </c>
      <c r="AC1134" s="222">
        <f t="shared" si="573"/>
        <v>0</v>
      </c>
      <c r="AD1134" s="222">
        <f t="shared" si="574"/>
        <v>0.21600000000000003</v>
      </c>
      <c r="AE1134" s="222">
        <f t="shared" si="575"/>
        <v>0</v>
      </c>
      <c r="AF1134" s="222">
        <f t="shared" si="558"/>
        <v>0</v>
      </c>
      <c r="AG1134" s="222">
        <f t="shared" si="559"/>
        <v>0</v>
      </c>
      <c r="AH1134" s="222">
        <f t="shared" si="560"/>
        <v>0</v>
      </c>
      <c r="AI1134" s="222">
        <f t="shared" si="561"/>
        <v>0</v>
      </c>
      <c r="AJ1134" s="222">
        <f t="shared" si="562"/>
        <v>0</v>
      </c>
      <c r="AK1134" s="222">
        <f t="shared" si="563"/>
        <v>0</v>
      </c>
      <c r="AL1134" s="5">
        <f t="shared" si="576"/>
        <v>0</v>
      </c>
      <c r="AM1134" s="5">
        <f t="shared" si="577"/>
        <v>0</v>
      </c>
      <c r="AN1134" s="5">
        <f t="shared" si="578"/>
        <v>0</v>
      </c>
      <c r="AO1134" s="5">
        <f t="shared" si="579"/>
        <v>0</v>
      </c>
      <c r="AP1134" s="5">
        <f t="shared" si="580"/>
        <v>0</v>
      </c>
      <c r="AQ1134" s="221">
        <f t="shared" si="581"/>
        <v>0</v>
      </c>
      <c r="AR1134" s="174"/>
    </row>
    <row r="1135" spans="1:44" s="72" customFormat="1" ht="20.100000000000001" customHeight="1" x14ac:dyDescent="0.25">
      <c r="A1135" s="14"/>
      <c r="B1135" s="268" t="s">
        <v>589</v>
      </c>
      <c r="C1135" s="14" t="s">
        <v>588</v>
      </c>
      <c r="D1135" s="14"/>
      <c r="E1135" s="14" t="s">
        <v>590</v>
      </c>
      <c r="F1135" s="14" t="s">
        <v>1824</v>
      </c>
      <c r="G1135" s="135">
        <v>0</v>
      </c>
      <c r="H1135" s="135">
        <v>0</v>
      </c>
      <c r="I1135" s="135">
        <v>0</v>
      </c>
      <c r="J1135" s="135">
        <v>0</v>
      </c>
      <c r="K1135" s="135">
        <v>0.02</v>
      </c>
      <c r="L1135" s="148">
        <v>0</v>
      </c>
      <c r="M1135" s="148">
        <v>0</v>
      </c>
      <c r="N1135" s="148">
        <v>0</v>
      </c>
      <c r="O1135" s="148">
        <v>0</v>
      </c>
      <c r="P1135" s="148">
        <v>0</v>
      </c>
      <c r="Q1135" s="148">
        <v>0</v>
      </c>
      <c r="R1135" s="148">
        <v>0</v>
      </c>
      <c r="S1135" s="148">
        <v>0</v>
      </c>
      <c r="T1135" s="148">
        <v>0</v>
      </c>
      <c r="U1135" s="148">
        <v>0</v>
      </c>
      <c r="V1135" s="148">
        <v>0</v>
      </c>
      <c r="W1135" s="148">
        <v>0</v>
      </c>
      <c r="X1135" s="148">
        <v>0</v>
      </c>
      <c r="Y1135" s="256">
        <v>10.8</v>
      </c>
      <c r="Z1135" s="222">
        <f t="shared" si="570"/>
        <v>0</v>
      </c>
      <c r="AA1135" s="222">
        <f t="shared" si="571"/>
        <v>0</v>
      </c>
      <c r="AB1135" s="222">
        <f t="shared" si="572"/>
        <v>0</v>
      </c>
      <c r="AC1135" s="222">
        <f t="shared" si="573"/>
        <v>0</v>
      </c>
      <c r="AD1135" s="222">
        <f t="shared" si="574"/>
        <v>0.21600000000000003</v>
      </c>
      <c r="AE1135" s="222">
        <f t="shared" si="575"/>
        <v>0</v>
      </c>
      <c r="AF1135" s="222">
        <f t="shared" si="558"/>
        <v>0</v>
      </c>
      <c r="AG1135" s="222">
        <f t="shared" si="559"/>
        <v>0</v>
      </c>
      <c r="AH1135" s="222">
        <f t="shared" si="560"/>
        <v>0</v>
      </c>
      <c r="AI1135" s="222">
        <f t="shared" si="561"/>
        <v>0</v>
      </c>
      <c r="AJ1135" s="222">
        <f t="shared" si="562"/>
        <v>0</v>
      </c>
      <c r="AK1135" s="222">
        <f t="shared" si="563"/>
        <v>0</v>
      </c>
      <c r="AL1135" s="5">
        <f t="shared" si="576"/>
        <v>0</v>
      </c>
      <c r="AM1135" s="5">
        <f t="shared" si="577"/>
        <v>0</v>
      </c>
      <c r="AN1135" s="5">
        <f t="shared" si="578"/>
        <v>0</v>
      </c>
      <c r="AO1135" s="5">
        <f t="shared" si="579"/>
        <v>0</v>
      </c>
      <c r="AP1135" s="5">
        <f t="shared" si="580"/>
        <v>0</v>
      </c>
      <c r="AQ1135" s="221">
        <f t="shared" si="581"/>
        <v>0</v>
      </c>
      <c r="AR1135" s="174"/>
    </row>
    <row r="1136" spans="1:44" s="72" customFormat="1" ht="30.75" customHeight="1" x14ac:dyDescent="0.25">
      <c r="A1136" s="14"/>
      <c r="B1136" s="268" t="s">
        <v>592</v>
      </c>
      <c r="C1136" s="14" t="s">
        <v>591</v>
      </c>
      <c r="D1136" s="14"/>
      <c r="E1136" s="14" t="s">
        <v>593</v>
      </c>
      <c r="F1136" s="14" t="s">
        <v>1824</v>
      </c>
      <c r="G1136" s="135">
        <v>0</v>
      </c>
      <c r="H1136" s="135">
        <v>0</v>
      </c>
      <c r="I1136" s="135">
        <v>0</v>
      </c>
      <c r="J1136" s="135">
        <v>0</v>
      </c>
      <c r="K1136" s="135">
        <v>0.02</v>
      </c>
      <c r="L1136" s="148">
        <v>0</v>
      </c>
      <c r="M1136" s="148">
        <v>0</v>
      </c>
      <c r="N1136" s="148">
        <v>0</v>
      </c>
      <c r="O1136" s="148">
        <v>0</v>
      </c>
      <c r="P1136" s="148">
        <v>0</v>
      </c>
      <c r="Q1136" s="148">
        <v>0</v>
      </c>
      <c r="R1136" s="148">
        <v>0</v>
      </c>
      <c r="S1136" s="148">
        <v>0</v>
      </c>
      <c r="T1136" s="148">
        <v>0</v>
      </c>
      <c r="U1136" s="148">
        <v>0</v>
      </c>
      <c r="V1136" s="148">
        <v>0</v>
      </c>
      <c r="W1136" s="148">
        <v>0</v>
      </c>
      <c r="X1136" s="148">
        <v>0</v>
      </c>
      <c r="Y1136" s="256">
        <v>10.8</v>
      </c>
      <c r="Z1136" s="222">
        <f t="shared" si="570"/>
        <v>0</v>
      </c>
      <c r="AA1136" s="222">
        <f t="shared" si="571"/>
        <v>0</v>
      </c>
      <c r="AB1136" s="222">
        <f t="shared" si="572"/>
        <v>0</v>
      </c>
      <c r="AC1136" s="222">
        <f t="shared" si="573"/>
        <v>0</v>
      </c>
      <c r="AD1136" s="222">
        <f t="shared" si="574"/>
        <v>0.21600000000000003</v>
      </c>
      <c r="AE1136" s="222">
        <f t="shared" si="575"/>
        <v>0</v>
      </c>
      <c r="AF1136" s="222">
        <f t="shared" si="558"/>
        <v>0</v>
      </c>
      <c r="AG1136" s="222">
        <f t="shared" si="559"/>
        <v>0</v>
      </c>
      <c r="AH1136" s="222">
        <f t="shared" si="560"/>
        <v>0</v>
      </c>
      <c r="AI1136" s="222">
        <f t="shared" si="561"/>
        <v>0</v>
      </c>
      <c r="AJ1136" s="222">
        <f t="shared" si="562"/>
        <v>0</v>
      </c>
      <c r="AK1136" s="222">
        <f t="shared" si="563"/>
        <v>0</v>
      </c>
      <c r="AL1136" s="5">
        <f t="shared" si="576"/>
        <v>0</v>
      </c>
      <c r="AM1136" s="5">
        <f t="shared" si="577"/>
        <v>0</v>
      </c>
      <c r="AN1136" s="5">
        <f t="shared" si="578"/>
        <v>0</v>
      </c>
      <c r="AO1136" s="5">
        <f t="shared" si="579"/>
        <v>0</v>
      </c>
      <c r="AP1136" s="5">
        <f t="shared" si="580"/>
        <v>0</v>
      </c>
      <c r="AQ1136" s="221">
        <f t="shared" si="581"/>
        <v>0</v>
      </c>
      <c r="AR1136" s="174"/>
    </row>
    <row r="1137" spans="1:44" s="30" customFormat="1" ht="24.75" customHeight="1" x14ac:dyDescent="0.25">
      <c r="A1137" s="24"/>
      <c r="B1137" s="29" t="s">
        <v>1525</v>
      </c>
      <c r="C1137" s="29"/>
      <c r="D1137" s="29"/>
      <c r="E1137" s="29"/>
      <c r="F1137" s="29"/>
      <c r="G1137" s="29"/>
      <c r="H1137" s="29"/>
      <c r="I1137" s="29"/>
      <c r="J1137" s="29"/>
      <c r="K1137" s="29"/>
      <c r="L1137" s="146"/>
      <c r="M1137" s="29"/>
      <c r="N1137" s="29"/>
      <c r="O1137" s="29"/>
      <c r="P1137" s="29"/>
      <c r="Q1137" s="29"/>
      <c r="R1137" s="105"/>
      <c r="S1137" s="29"/>
      <c r="T1137" s="29"/>
      <c r="U1137" s="29"/>
      <c r="V1137" s="29"/>
      <c r="W1137" s="29"/>
      <c r="X1137" s="105"/>
      <c r="Y1137" s="234"/>
      <c r="Z1137" s="222"/>
      <c r="AA1137" s="222"/>
      <c r="AB1137" s="222"/>
      <c r="AC1137" s="222"/>
      <c r="AD1137" s="222"/>
      <c r="AE1137" s="222"/>
      <c r="AF1137" s="222"/>
      <c r="AG1137" s="222"/>
      <c r="AH1137" s="222"/>
      <c r="AI1137" s="222"/>
      <c r="AJ1137" s="222"/>
      <c r="AK1137" s="222"/>
      <c r="AL1137" s="5"/>
      <c r="AM1137" s="5"/>
      <c r="AN1137" s="5"/>
      <c r="AO1137" s="5"/>
      <c r="AP1137" s="5"/>
      <c r="AQ1137" s="221"/>
      <c r="AR1137" s="168"/>
    </row>
    <row r="1138" spans="1:44" s="90" customFormat="1" ht="24.75" customHeight="1" x14ac:dyDescent="0.25">
      <c r="A1138" s="24">
        <v>3451953141</v>
      </c>
      <c r="B1138" s="32" t="s">
        <v>1526</v>
      </c>
      <c r="C1138" s="33" t="s">
        <v>1527</v>
      </c>
      <c r="D1138" s="53"/>
      <c r="E1138" s="53" t="s">
        <v>1528</v>
      </c>
      <c r="F1138" s="14" t="s">
        <v>1824</v>
      </c>
      <c r="G1138" s="135">
        <v>0</v>
      </c>
      <c r="H1138" s="135">
        <v>0</v>
      </c>
      <c r="I1138" s="135">
        <v>0</v>
      </c>
      <c r="J1138" s="135">
        <v>0.18</v>
      </c>
      <c r="K1138" s="135">
        <v>0.54</v>
      </c>
      <c r="L1138" s="146">
        <v>0</v>
      </c>
      <c r="M1138" s="27">
        <v>0</v>
      </c>
      <c r="N1138" s="27">
        <v>0</v>
      </c>
      <c r="O1138" s="27">
        <v>0</v>
      </c>
      <c r="P1138" s="28">
        <v>0.18</v>
      </c>
      <c r="Q1138" s="28">
        <v>0.9</v>
      </c>
      <c r="R1138" s="158">
        <v>1</v>
      </c>
      <c r="S1138" s="27">
        <v>0</v>
      </c>
      <c r="T1138" s="27">
        <v>0</v>
      </c>
      <c r="U1138" s="27">
        <v>0</v>
      </c>
      <c r="V1138" s="28">
        <v>0.18</v>
      </c>
      <c r="W1138" s="28">
        <v>0.9</v>
      </c>
      <c r="X1138" s="28">
        <v>0.9</v>
      </c>
      <c r="Y1138" s="222">
        <v>88.7</v>
      </c>
      <c r="Z1138" s="222">
        <f t="shared" si="570"/>
        <v>0</v>
      </c>
      <c r="AA1138" s="222">
        <f t="shared" si="571"/>
        <v>0</v>
      </c>
      <c r="AB1138" s="222">
        <f t="shared" si="572"/>
        <v>0</v>
      </c>
      <c r="AC1138" s="222">
        <f t="shared" si="573"/>
        <v>15.965999999999999</v>
      </c>
      <c r="AD1138" s="222">
        <f t="shared" si="574"/>
        <v>47.898000000000003</v>
      </c>
      <c r="AE1138" s="222">
        <f t="shared" si="575"/>
        <v>0</v>
      </c>
      <c r="AF1138" s="222">
        <f t="shared" si="558"/>
        <v>0</v>
      </c>
      <c r="AG1138" s="222">
        <f t="shared" si="559"/>
        <v>0</v>
      </c>
      <c r="AH1138" s="222">
        <f t="shared" si="560"/>
        <v>0</v>
      </c>
      <c r="AI1138" s="222">
        <f t="shared" si="561"/>
        <v>15.965999999999999</v>
      </c>
      <c r="AJ1138" s="222">
        <f t="shared" si="562"/>
        <v>79.83</v>
      </c>
      <c r="AK1138" s="222">
        <f t="shared" si="563"/>
        <v>88.7</v>
      </c>
      <c r="AL1138" s="5">
        <f>Y1138*S1138</f>
        <v>0</v>
      </c>
      <c r="AM1138" s="5">
        <f>Y1138*T1138</f>
        <v>0</v>
      </c>
      <c r="AN1138" s="5">
        <f>Y1138*U1138</f>
        <v>0</v>
      </c>
      <c r="AO1138" s="5">
        <f>Y1138*V1138</f>
        <v>15.965999999999999</v>
      </c>
      <c r="AP1138" s="5">
        <f>Y1138*W1138</f>
        <v>79.83</v>
      </c>
      <c r="AQ1138" s="221">
        <f>Y1138*X1138</f>
        <v>79.83</v>
      </c>
      <c r="AR1138" s="175"/>
    </row>
    <row r="1139" spans="1:44" s="90" customFormat="1" ht="24.75" customHeight="1" x14ac:dyDescent="0.25">
      <c r="A1139" s="24">
        <v>6281000648</v>
      </c>
      <c r="B1139" s="32" t="s">
        <v>1526</v>
      </c>
      <c r="C1139" s="33" t="s">
        <v>1529</v>
      </c>
      <c r="D1139" s="53" t="s">
        <v>88</v>
      </c>
      <c r="E1139" s="53" t="s">
        <v>1530</v>
      </c>
      <c r="F1139" s="14" t="s">
        <v>1824</v>
      </c>
      <c r="G1139" s="135">
        <v>0</v>
      </c>
      <c r="H1139" s="135">
        <v>0</v>
      </c>
      <c r="I1139" s="135">
        <v>0</v>
      </c>
      <c r="J1139" s="135">
        <v>0.03</v>
      </c>
      <c r="K1139" s="135">
        <v>0.11</v>
      </c>
      <c r="L1139" s="146">
        <v>0</v>
      </c>
      <c r="M1139" s="27">
        <v>0</v>
      </c>
      <c r="N1139" s="27">
        <v>0</v>
      </c>
      <c r="O1139" s="27">
        <v>0</v>
      </c>
      <c r="P1139" s="28">
        <v>0.03</v>
      </c>
      <c r="Q1139" s="28">
        <v>0.6</v>
      </c>
      <c r="R1139" s="158">
        <v>0.7</v>
      </c>
      <c r="S1139" s="27">
        <v>0</v>
      </c>
      <c r="T1139" s="27">
        <v>0</v>
      </c>
      <c r="U1139" s="27">
        <v>0</v>
      </c>
      <c r="V1139" s="28">
        <v>0.03</v>
      </c>
      <c r="W1139" s="28">
        <v>0.6</v>
      </c>
      <c r="X1139" s="28">
        <v>0.6</v>
      </c>
      <c r="Y1139" s="222">
        <v>173.9</v>
      </c>
      <c r="Z1139" s="222">
        <f t="shared" si="570"/>
        <v>0</v>
      </c>
      <c r="AA1139" s="222">
        <f t="shared" si="571"/>
        <v>0</v>
      </c>
      <c r="AB1139" s="222">
        <f t="shared" si="572"/>
        <v>0</v>
      </c>
      <c r="AC1139" s="222">
        <f t="shared" si="573"/>
        <v>5.2169999999999996</v>
      </c>
      <c r="AD1139" s="222">
        <f t="shared" si="574"/>
        <v>19.129000000000001</v>
      </c>
      <c r="AE1139" s="222">
        <f t="shared" si="575"/>
        <v>0</v>
      </c>
      <c r="AF1139" s="222">
        <f t="shared" si="558"/>
        <v>0</v>
      </c>
      <c r="AG1139" s="222">
        <f t="shared" si="559"/>
        <v>0</v>
      </c>
      <c r="AH1139" s="222">
        <f t="shared" si="560"/>
        <v>0</v>
      </c>
      <c r="AI1139" s="222">
        <f t="shared" si="561"/>
        <v>5.2169999999999996</v>
      </c>
      <c r="AJ1139" s="222">
        <f t="shared" si="562"/>
        <v>104.34</v>
      </c>
      <c r="AK1139" s="222">
        <f t="shared" si="563"/>
        <v>121.72999999999999</v>
      </c>
      <c r="AL1139" s="5">
        <f>Y1139*S1139</f>
        <v>0</v>
      </c>
      <c r="AM1139" s="5">
        <f>Y1139*T1139</f>
        <v>0</v>
      </c>
      <c r="AN1139" s="5">
        <f>Y1139*U1139</f>
        <v>0</v>
      </c>
      <c r="AO1139" s="5">
        <f>Y1139*V1139</f>
        <v>5.2169999999999996</v>
      </c>
      <c r="AP1139" s="5">
        <f>Y1139*W1139</f>
        <v>104.34</v>
      </c>
      <c r="AQ1139" s="221">
        <f>Y1139*X1139</f>
        <v>104.34</v>
      </c>
      <c r="AR1139" s="175"/>
    </row>
    <row r="1140" spans="1:44" s="90" customFormat="1" ht="24.75" customHeight="1" x14ac:dyDescent="0.25">
      <c r="A1140" s="24">
        <v>6281000281</v>
      </c>
      <c r="B1140" s="32" t="s">
        <v>1526</v>
      </c>
      <c r="C1140" s="33" t="s">
        <v>1531</v>
      </c>
      <c r="D1140" s="53"/>
      <c r="E1140" s="180" t="s">
        <v>89</v>
      </c>
      <c r="F1140" s="14" t="s">
        <v>1824</v>
      </c>
      <c r="G1140" s="135">
        <v>0</v>
      </c>
      <c r="H1140" s="135">
        <v>0</v>
      </c>
      <c r="I1140" s="135">
        <v>0</v>
      </c>
      <c r="J1140" s="135">
        <v>0.01</v>
      </c>
      <c r="K1140" s="135">
        <v>0.03</v>
      </c>
      <c r="L1140" s="146">
        <v>0</v>
      </c>
      <c r="M1140" s="27">
        <v>0</v>
      </c>
      <c r="N1140" s="27">
        <v>0</v>
      </c>
      <c r="O1140" s="27">
        <v>0</v>
      </c>
      <c r="P1140" s="28">
        <v>0.01</v>
      </c>
      <c r="Q1140" s="28">
        <v>0.03</v>
      </c>
      <c r="R1140" s="158">
        <v>0.03</v>
      </c>
      <c r="S1140" s="27">
        <v>0</v>
      </c>
      <c r="T1140" s="27">
        <v>0</v>
      </c>
      <c r="U1140" s="27">
        <v>0</v>
      </c>
      <c r="V1140" s="28">
        <v>0.01</v>
      </c>
      <c r="W1140" s="28">
        <v>0.03</v>
      </c>
      <c r="X1140" s="158">
        <v>0.03</v>
      </c>
      <c r="Y1140" s="222">
        <v>134.54</v>
      </c>
      <c r="Z1140" s="222">
        <f t="shared" si="570"/>
        <v>0</v>
      </c>
      <c r="AA1140" s="222">
        <f t="shared" si="571"/>
        <v>0</v>
      </c>
      <c r="AB1140" s="222">
        <f t="shared" si="572"/>
        <v>0</v>
      </c>
      <c r="AC1140" s="222">
        <f t="shared" si="573"/>
        <v>1.3453999999999999</v>
      </c>
      <c r="AD1140" s="222">
        <f t="shared" si="574"/>
        <v>4.0362</v>
      </c>
      <c r="AE1140" s="222">
        <f t="shared" si="575"/>
        <v>0</v>
      </c>
      <c r="AF1140" s="222">
        <f t="shared" si="558"/>
        <v>0</v>
      </c>
      <c r="AG1140" s="222">
        <f t="shared" si="559"/>
        <v>0</v>
      </c>
      <c r="AH1140" s="222">
        <f t="shared" si="560"/>
        <v>0</v>
      </c>
      <c r="AI1140" s="222">
        <f t="shared" si="561"/>
        <v>1.3453999999999999</v>
      </c>
      <c r="AJ1140" s="222">
        <f t="shared" si="562"/>
        <v>4.0362</v>
      </c>
      <c r="AK1140" s="222">
        <f t="shared" si="563"/>
        <v>4.0362</v>
      </c>
      <c r="AL1140" s="5">
        <f>Y1140*S1140</f>
        <v>0</v>
      </c>
      <c r="AM1140" s="5">
        <f>Y1140*T1140</f>
        <v>0</v>
      </c>
      <c r="AN1140" s="5">
        <f>Y1140*U1140</f>
        <v>0</v>
      </c>
      <c r="AO1140" s="5">
        <f>Y1140*V1140</f>
        <v>1.3453999999999999</v>
      </c>
      <c r="AP1140" s="5">
        <f>Y1140*W1140</f>
        <v>4.0362</v>
      </c>
      <c r="AQ1140" s="221">
        <f>Y1140*X1140</f>
        <v>4.0362</v>
      </c>
      <c r="AR1140" s="175"/>
    </row>
    <row r="1141" spans="1:44" s="90" customFormat="1" ht="24.75" customHeight="1" x14ac:dyDescent="0.25">
      <c r="A1141" s="24"/>
      <c r="B1141" s="268" t="s">
        <v>1526</v>
      </c>
      <c r="C1141" s="33" t="s">
        <v>631</v>
      </c>
      <c r="D1141" s="53"/>
      <c r="E1141" s="180" t="s">
        <v>632</v>
      </c>
      <c r="F1141" s="14" t="s">
        <v>1824</v>
      </c>
      <c r="G1141" s="135">
        <v>0</v>
      </c>
      <c r="H1141" s="135">
        <v>0</v>
      </c>
      <c r="I1141" s="135">
        <v>0</v>
      </c>
      <c r="J1141" s="135">
        <v>0.02</v>
      </c>
      <c r="K1141" s="135">
        <v>0.05</v>
      </c>
      <c r="L1141" s="146">
        <v>0</v>
      </c>
      <c r="M1141" s="146">
        <v>0</v>
      </c>
      <c r="N1141" s="146">
        <v>0</v>
      </c>
      <c r="O1141" s="146">
        <v>0</v>
      </c>
      <c r="P1141" s="146">
        <v>0</v>
      </c>
      <c r="Q1141" s="146">
        <v>0</v>
      </c>
      <c r="R1141" s="146">
        <v>0</v>
      </c>
      <c r="S1141" s="146">
        <v>0</v>
      </c>
      <c r="T1141" s="146">
        <v>0</v>
      </c>
      <c r="U1141" s="146">
        <v>0</v>
      </c>
      <c r="V1141" s="146">
        <v>0</v>
      </c>
      <c r="W1141" s="146">
        <v>0</v>
      </c>
      <c r="X1141" s="146">
        <v>0</v>
      </c>
      <c r="Y1141" s="222">
        <v>173.9</v>
      </c>
      <c r="Z1141" s="222">
        <f t="shared" si="570"/>
        <v>0</v>
      </c>
      <c r="AA1141" s="222">
        <f t="shared" si="571"/>
        <v>0</v>
      </c>
      <c r="AB1141" s="222">
        <f t="shared" si="572"/>
        <v>0</v>
      </c>
      <c r="AC1141" s="222">
        <f t="shared" si="573"/>
        <v>3.4780000000000002</v>
      </c>
      <c r="AD1141" s="222">
        <f t="shared" si="574"/>
        <v>8.6950000000000003</v>
      </c>
      <c r="AE1141" s="222">
        <f t="shared" si="575"/>
        <v>0</v>
      </c>
      <c r="AF1141" s="222">
        <f t="shared" si="558"/>
        <v>0</v>
      </c>
      <c r="AG1141" s="222">
        <f t="shared" si="559"/>
        <v>0</v>
      </c>
      <c r="AH1141" s="222">
        <f t="shared" si="560"/>
        <v>0</v>
      </c>
      <c r="AI1141" s="222">
        <f t="shared" si="561"/>
        <v>0</v>
      </c>
      <c r="AJ1141" s="222">
        <f t="shared" si="562"/>
        <v>0</v>
      </c>
      <c r="AK1141" s="222">
        <f t="shared" si="563"/>
        <v>0</v>
      </c>
      <c r="AL1141" s="5">
        <f>Y1141*S1141</f>
        <v>0</v>
      </c>
      <c r="AM1141" s="5">
        <f>Y1141*T1141</f>
        <v>0</v>
      </c>
      <c r="AN1141" s="5">
        <f>Y1141*U1141</f>
        <v>0</v>
      </c>
      <c r="AO1141" s="5">
        <f>Y1141*V1141</f>
        <v>0</v>
      </c>
      <c r="AP1141" s="5">
        <f>Y1141*W1141</f>
        <v>0</v>
      </c>
      <c r="AQ1141" s="221">
        <f>Y1141*X1141</f>
        <v>0</v>
      </c>
      <c r="AR1141" s="175"/>
    </row>
    <row r="1142" spans="1:44" s="90" customFormat="1" ht="24.75" customHeight="1" x14ac:dyDescent="0.25">
      <c r="A1142" s="24"/>
      <c r="B1142" s="264" t="s">
        <v>525</v>
      </c>
      <c r="C1142" s="33"/>
      <c r="D1142" s="53"/>
      <c r="E1142" s="180"/>
      <c r="F1142" s="14"/>
      <c r="G1142" s="135"/>
      <c r="H1142" s="135"/>
      <c r="I1142" s="135"/>
      <c r="J1142" s="135"/>
      <c r="K1142" s="135"/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222"/>
      <c r="Z1142" s="222"/>
      <c r="AA1142" s="222"/>
      <c r="AB1142" s="222"/>
      <c r="AC1142" s="222"/>
      <c r="AD1142" s="222"/>
      <c r="AE1142" s="222"/>
      <c r="AF1142" s="222"/>
      <c r="AG1142" s="222"/>
      <c r="AH1142" s="222"/>
      <c r="AI1142" s="222"/>
      <c r="AJ1142" s="222"/>
      <c r="AK1142" s="222"/>
      <c r="AL1142" s="5"/>
      <c r="AM1142" s="5"/>
      <c r="AN1142" s="5"/>
      <c r="AO1142" s="5"/>
      <c r="AP1142" s="5"/>
      <c r="AQ1142" s="221"/>
      <c r="AR1142" s="175"/>
    </row>
    <row r="1143" spans="1:44" s="90" customFormat="1" ht="24.75" customHeight="1" x14ac:dyDescent="0.25">
      <c r="A1143" s="24"/>
      <c r="B1143" s="268" t="s">
        <v>524</v>
      </c>
      <c r="C1143" s="265" t="s">
        <v>529</v>
      </c>
      <c r="D1143" s="53"/>
      <c r="E1143" s="267" t="s">
        <v>527</v>
      </c>
      <c r="F1143" s="14" t="s">
        <v>1824</v>
      </c>
      <c r="G1143" s="135">
        <v>0</v>
      </c>
      <c r="H1143" s="135">
        <v>0</v>
      </c>
      <c r="I1143" s="135">
        <v>0</v>
      </c>
      <c r="J1143" s="135">
        <v>0</v>
      </c>
      <c r="K1143" s="135">
        <v>0.02</v>
      </c>
      <c r="L1143" s="146">
        <v>0</v>
      </c>
      <c r="M1143" s="146">
        <v>0</v>
      </c>
      <c r="N1143" s="146">
        <v>0</v>
      </c>
      <c r="O1143" s="146">
        <v>0</v>
      </c>
      <c r="P1143" s="146">
        <v>0</v>
      </c>
      <c r="Q1143" s="146">
        <v>0</v>
      </c>
      <c r="R1143" s="146">
        <v>0</v>
      </c>
      <c r="S1143" s="146">
        <v>0</v>
      </c>
      <c r="T1143" s="146">
        <v>0</v>
      </c>
      <c r="U1143" s="146">
        <v>0</v>
      </c>
      <c r="V1143" s="146">
        <v>0</v>
      </c>
      <c r="W1143" s="146">
        <v>0</v>
      </c>
      <c r="X1143" s="146">
        <v>0</v>
      </c>
      <c r="Y1143" s="222">
        <v>444.75</v>
      </c>
      <c r="Z1143" s="222">
        <f t="shared" si="570"/>
        <v>0</v>
      </c>
      <c r="AA1143" s="222">
        <f t="shared" si="571"/>
        <v>0</v>
      </c>
      <c r="AB1143" s="222">
        <f t="shared" si="572"/>
        <v>0</v>
      </c>
      <c r="AC1143" s="222">
        <f t="shared" si="573"/>
        <v>0</v>
      </c>
      <c r="AD1143" s="222">
        <f t="shared" si="574"/>
        <v>8.8949999999999996</v>
      </c>
      <c r="AE1143" s="222">
        <f t="shared" si="575"/>
        <v>0</v>
      </c>
      <c r="AF1143" s="222">
        <f t="shared" si="558"/>
        <v>0</v>
      </c>
      <c r="AG1143" s="222">
        <f t="shared" si="559"/>
        <v>0</v>
      </c>
      <c r="AH1143" s="222">
        <f t="shared" si="560"/>
        <v>0</v>
      </c>
      <c r="AI1143" s="222">
        <f t="shared" si="561"/>
        <v>0</v>
      </c>
      <c r="AJ1143" s="222">
        <f t="shared" si="562"/>
        <v>0</v>
      </c>
      <c r="AK1143" s="222">
        <f t="shared" si="563"/>
        <v>0</v>
      </c>
      <c r="AL1143" s="5">
        <f>Y1143*S1143</f>
        <v>0</v>
      </c>
      <c r="AM1143" s="5">
        <f>Y1143*T1143</f>
        <v>0</v>
      </c>
      <c r="AN1143" s="5">
        <f>Y1143*U1143</f>
        <v>0</v>
      </c>
      <c r="AO1143" s="5">
        <f>Y1143*V1143</f>
        <v>0</v>
      </c>
      <c r="AP1143" s="5">
        <f>Y1143*W1143</f>
        <v>0</v>
      </c>
      <c r="AQ1143" s="221">
        <f>Y1143*X1143</f>
        <v>0</v>
      </c>
      <c r="AR1143" s="175"/>
    </row>
    <row r="1144" spans="1:44" s="90" customFormat="1" ht="24.75" customHeight="1" x14ac:dyDescent="0.25">
      <c r="A1144" s="24"/>
      <c r="B1144" s="268" t="s">
        <v>1390</v>
      </c>
      <c r="C1144" s="265" t="s">
        <v>530</v>
      </c>
      <c r="D1144" s="53"/>
      <c r="E1144" s="180" t="s">
        <v>528</v>
      </c>
      <c r="F1144" s="14" t="s">
        <v>1824</v>
      </c>
      <c r="G1144" s="135">
        <v>0</v>
      </c>
      <c r="H1144" s="135">
        <v>0</v>
      </c>
      <c r="I1144" s="135">
        <v>0</v>
      </c>
      <c r="J1144" s="135">
        <v>0</v>
      </c>
      <c r="K1144" s="135">
        <v>0.16</v>
      </c>
      <c r="L1144" s="146">
        <v>0</v>
      </c>
      <c r="M1144" s="146">
        <v>0</v>
      </c>
      <c r="N1144" s="146">
        <v>0</v>
      </c>
      <c r="O1144" s="146">
        <v>0</v>
      </c>
      <c r="P1144" s="146">
        <v>0</v>
      </c>
      <c r="Q1144" s="146">
        <v>0</v>
      </c>
      <c r="R1144" s="146">
        <v>0</v>
      </c>
      <c r="S1144" s="146">
        <v>0</v>
      </c>
      <c r="T1144" s="146">
        <v>0</v>
      </c>
      <c r="U1144" s="146">
        <v>0</v>
      </c>
      <c r="V1144" s="146">
        <v>0</v>
      </c>
      <c r="W1144" s="146">
        <v>0</v>
      </c>
      <c r="X1144" s="146">
        <v>0</v>
      </c>
      <c r="Y1144" s="222">
        <v>232.89</v>
      </c>
      <c r="Z1144" s="222">
        <f t="shared" si="570"/>
        <v>0</v>
      </c>
      <c r="AA1144" s="222">
        <f t="shared" si="571"/>
        <v>0</v>
      </c>
      <c r="AB1144" s="222">
        <f t="shared" si="572"/>
        <v>0</v>
      </c>
      <c r="AC1144" s="222">
        <f t="shared" si="573"/>
        <v>0</v>
      </c>
      <c r="AD1144" s="222">
        <f t="shared" si="574"/>
        <v>37.2624</v>
      </c>
      <c r="AE1144" s="222">
        <f t="shared" si="575"/>
        <v>0</v>
      </c>
      <c r="AF1144" s="222">
        <f t="shared" si="558"/>
        <v>0</v>
      </c>
      <c r="AG1144" s="222">
        <f t="shared" si="559"/>
        <v>0</v>
      </c>
      <c r="AH1144" s="222">
        <f t="shared" si="560"/>
        <v>0</v>
      </c>
      <c r="AI1144" s="222">
        <f t="shared" si="561"/>
        <v>0</v>
      </c>
      <c r="AJ1144" s="222">
        <f t="shared" si="562"/>
        <v>0</v>
      </c>
      <c r="AK1144" s="222">
        <f t="shared" si="563"/>
        <v>0</v>
      </c>
      <c r="AL1144" s="5">
        <f>Y1144*S1144</f>
        <v>0</v>
      </c>
      <c r="AM1144" s="5">
        <f>Y1144*T1144</f>
        <v>0</v>
      </c>
      <c r="AN1144" s="5">
        <f>Y1144*U1144</f>
        <v>0</v>
      </c>
      <c r="AO1144" s="5">
        <f>Y1144*V1144</f>
        <v>0</v>
      </c>
      <c r="AP1144" s="5">
        <f>Y1144*W1144</f>
        <v>0</v>
      </c>
      <c r="AQ1144" s="221">
        <f>Y1144*X1144</f>
        <v>0</v>
      </c>
      <c r="AR1144" s="175"/>
    </row>
    <row r="1145" spans="1:44" s="90" customFormat="1" ht="24.75" customHeight="1" x14ac:dyDescent="0.25">
      <c r="A1145" s="24"/>
      <c r="B1145" s="268" t="s">
        <v>525</v>
      </c>
      <c r="C1145" s="265" t="s">
        <v>526</v>
      </c>
      <c r="D1145" s="53"/>
      <c r="E1145" s="180"/>
      <c r="F1145" s="14" t="s">
        <v>1824</v>
      </c>
      <c r="G1145" s="135">
        <v>0</v>
      </c>
      <c r="H1145" s="135">
        <v>0</v>
      </c>
      <c r="I1145" s="135">
        <v>0</v>
      </c>
      <c r="J1145" s="135">
        <v>0</v>
      </c>
      <c r="K1145" s="135">
        <v>0.03</v>
      </c>
      <c r="L1145" s="146">
        <v>0</v>
      </c>
      <c r="M1145" s="146">
        <v>0</v>
      </c>
      <c r="N1145" s="146">
        <v>0</v>
      </c>
      <c r="O1145" s="146">
        <v>0</v>
      </c>
      <c r="P1145" s="146">
        <v>0</v>
      </c>
      <c r="Q1145" s="146">
        <v>0</v>
      </c>
      <c r="R1145" s="146">
        <v>0</v>
      </c>
      <c r="S1145" s="146">
        <v>0</v>
      </c>
      <c r="T1145" s="146">
        <v>0</v>
      </c>
      <c r="U1145" s="146">
        <v>0</v>
      </c>
      <c r="V1145" s="146">
        <v>0</v>
      </c>
      <c r="W1145" s="146">
        <v>0</v>
      </c>
      <c r="X1145" s="146">
        <v>0</v>
      </c>
      <c r="Y1145" s="222">
        <v>252.29</v>
      </c>
      <c r="Z1145" s="222">
        <f t="shared" si="570"/>
        <v>0</v>
      </c>
      <c r="AA1145" s="222">
        <f t="shared" si="571"/>
        <v>0</v>
      </c>
      <c r="AB1145" s="222">
        <f t="shared" si="572"/>
        <v>0</v>
      </c>
      <c r="AC1145" s="222">
        <f t="shared" si="573"/>
        <v>0</v>
      </c>
      <c r="AD1145" s="222">
        <f t="shared" si="574"/>
        <v>7.5686999999999998</v>
      </c>
      <c r="AE1145" s="222">
        <f t="shared" si="575"/>
        <v>0</v>
      </c>
      <c r="AF1145" s="222">
        <f t="shared" ref="AF1145:AF1196" si="582">Y1145*M1145</f>
        <v>0</v>
      </c>
      <c r="AG1145" s="222">
        <f t="shared" ref="AG1145:AG1196" si="583">Y1145*N1145</f>
        <v>0</v>
      </c>
      <c r="AH1145" s="222">
        <f t="shared" ref="AH1145:AH1196" si="584">Y1145*O1145</f>
        <v>0</v>
      </c>
      <c r="AI1145" s="222">
        <f t="shared" ref="AI1145:AI1196" si="585">Y1145*P1145</f>
        <v>0</v>
      </c>
      <c r="AJ1145" s="222">
        <f t="shared" ref="AJ1145:AJ1196" si="586">Y1145*Q1145</f>
        <v>0</v>
      </c>
      <c r="AK1145" s="222">
        <f t="shared" ref="AK1145:AK1196" si="587">Y1145*R1145</f>
        <v>0</v>
      </c>
      <c r="AL1145" s="5">
        <f>Y1145*S1145</f>
        <v>0</v>
      </c>
      <c r="AM1145" s="5">
        <f>Y1145*T1145</f>
        <v>0</v>
      </c>
      <c r="AN1145" s="5">
        <f>Y1145*U1145</f>
        <v>0</v>
      </c>
      <c r="AO1145" s="5">
        <f>Y1145*V1145</f>
        <v>0</v>
      </c>
      <c r="AP1145" s="5">
        <f>Y1145*W1145</f>
        <v>0</v>
      </c>
      <c r="AQ1145" s="221">
        <f>Y1145*X1145</f>
        <v>0</v>
      </c>
      <c r="AR1145" s="175"/>
    </row>
    <row r="1146" spans="1:44" s="90" customFormat="1" ht="24.75" customHeight="1" x14ac:dyDescent="0.25">
      <c r="A1146" s="24"/>
      <c r="B1146" s="264" t="s">
        <v>531</v>
      </c>
      <c r="C1146" s="265"/>
      <c r="D1146" s="53"/>
      <c r="E1146" s="180"/>
      <c r="F1146" s="14"/>
      <c r="G1146" s="135"/>
      <c r="H1146" s="135"/>
      <c r="I1146" s="135"/>
      <c r="J1146" s="135"/>
      <c r="K1146" s="135"/>
      <c r="L1146" s="146"/>
      <c r="M1146" s="146"/>
      <c r="N1146" s="146"/>
      <c r="O1146" s="146"/>
      <c r="P1146" s="146"/>
      <c r="Q1146" s="146"/>
      <c r="R1146" s="146"/>
      <c r="S1146" s="146"/>
      <c r="T1146" s="146"/>
      <c r="U1146" s="146"/>
      <c r="V1146" s="146"/>
      <c r="W1146" s="146"/>
      <c r="X1146" s="146"/>
      <c r="Y1146" s="222"/>
      <c r="Z1146" s="222"/>
      <c r="AA1146" s="222"/>
      <c r="AB1146" s="222"/>
      <c r="AC1146" s="222"/>
      <c r="AD1146" s="222"/>
      <c r="AE1146" s="222"/>
      <c r="AF1146" s="222"/>
      <c r="AG1146" s="222"/>
      <c r="AH1146" s="222"/>
      <c r="AI1146" s="222"/>
      <c r="AJ1146" s="222"/>
      <c r="AK1146" s="222"/>
      <c r="AL1146" s="5"/>
      <c r="AM1146" s="5"/>
      <c r="AN1146" s="5"/>
      <c r="AO1146" s="5"/>
      <c r="AP1146" s="5"/>
      <c r="AQ1146" s="221"/>
      <c r="AR1146" s="175"/>
    </row>
    <row r="1147" spans="1:44" s="90" customFormat="1" ht="24.75" customHeight="1" x14ac:dyDescent="0.25">
      <c r="A1147" s="24"/>
      <c r="B1147" s="268" t="s">
        <v>532</v>
      </c>
      <c r="C1147" s="308" t="s">
        <v>535</v>
      </c>
      <c r="D1147" s="53"/>
      <c r="E1147" s="180"/>
      <c r="F1147" s="14" t="s">
        <v>1824</v>
      </c>
      <c r="G1147" s="135">
        <v>0</v>
      </c>
      <c r="H1147" s="135">
        <v>0</v>
      </c>
      <c r="I1147" s="135">
        <v>0</v>
      </c>
      <c r="J1147" s="135">
        <v>0.28999999999999998</v>
      </c>
      <c r="K1147" s="135">
        <v>0.86</v>
      </c>
      <c r="L1147" s="146">
        <v>0</v>
      </c>
      <c r="M1147" s="146">
        <v>0</v>
      </c>
      <c r="N1147" s="146">
        <v>0</v>
      </c>
      <c r="O1147" s="146">
        <v>0</v>
      </c>
      <c r="P1147" s="146">
        <v>0</v>
      </c>
      <c r="Q1147" s="146">
        <v>0</v>
      </c>
      <c r="R1147" s="146">
        <v>0</v>
      </c>
      <c r="S1147" s="146">
        <v>0</v>
      </c>
      <c r="T1147" s="146">
        <v>0</v>
      </c>
      <c r="U1147" s="146">
        <v>0</v>
      </c>
      <c r="V1147" s="146">
        <v>0</v>
      </c>
      <c r="W1147" s="146">
        <v>0</v>
      </c>
      <c r="X1147" s="146">
        <v>0</v>
      </c>
      <c r="Y1147" s="256">
        <v>679.54</v>
      </c>
      <c r="Z1147" s="222">
        <f t="shared" si="570"/>
        <v>0</v>
      </c>
      <c r="AA1147" s="222">
        <f t="shared" si="571"/>
        <v>0</v>
      </c>
      <c r="AB1147" s="222">
        <f t="shared" si="572"/>
        <v>0</v>
      </c>
      <c r="AC1147" s="222">
        <f t="shared" si="573"/>
        <v>197.06659999999997</v>
      </c>
      <c r="AD1147" s="222">
        <f t="shared" si="574"/>
        <v>584.40440000000001</v>
      </c>
      <c r="AE1147" s="222">
        <f t="shared" si="575"/>
        <v>0</v>
      </c>
      <c r="AF1147" s="222">
        <f t="shared" si="582"/>
        <v>0</v>
      </c>
      <c r="AG1147" s="222">
        <f t="shared" si="583"/>
        <v>0</v>
      </c>
      <c r="AH1147" s="222">
        <f t="shared" si="584"/>
        <v>0</v>
      </c>
      <c r="AI1147" s="222">
        <f t="shared" si="585"/>
        <v>0</v>
      </c>
      <c r="AJ1147" s="222">
        <f t="shared" si="586"/>
        <v>0</v>
      </c>
      <c r="AK1147" s="222">
        <f t="shared" si="587"/>
        <v>0</v>
      </c>
      <c r="AL1147" s="5">
        <f>Y1147*S1147</f>
        <v>0</v>
      </c>
      <c r="AM1147" s="5">
        <f>Y1147*T1147</f>
        <v>0</v>
      </c>
      <c r="AN1147" s="5">
        <f>Y1147*U1147</f>
        <v>0</v>
      </c>
      <c r="AO1147" s="5">
        <f>Y1147*V1147</f>
        <v>0</v>
      </c>
      <c r="AP1147" s="5">
        <f>Y1147*W1147</f>
        <v>0</v>
      </c>
      <c r="AQ1147" s="221">
        <f>Y1147*X1147</f>
        <v>0</v>
      </c>
      <c r="AR1147" s="175"/>
    </row>
    <row r="1148" spans="1:44" s="90" customFormat="1" ht="24.75" customHeight="1" x14ac:dyDescent="0.25">
      <c r="A1148" s="24"/>
      <c r="B1148" s="268" t="s">
        <v>533</v>
      </c>
      <c r="C1148" s="308" t="s">
        <v>536</v>
      </c>
      <c r="D1148" s="53"/>
      <c r="E1148" s="180" t="s">
        <v>534</v>
      </c>
      <c r="F1148" s="14" t="s">
        <v>1824</v>
      </c>
      <c r="G1148" s="135">
        <v>0</v>
      </c>
      <c r="H1148" s="135">
        <v>0</v>
      </c>
      <c r="I1148" s="135">
        <v>0</v>
      </c>
      <c r="J1148" s="135">
        <v>0.28999999999999998</v>
      </c>
      <c r="K1148" s="135">
        <v>0.06</v>
      </c>
      <c r="L1148" s="146">
        <v>0</v>
      </c>
      <c r="M1148" s="146">
        <v>0</v>
      </c>
      <c r="N1148" s="146">
        <v>0</v>
      </c>
      <c r="O1148" s="146">
        <v>0</v>
      </c>
      <c r="P1148" s="146">
        <v>0</v>
      </c>
      <c r="Q1148" s="146">
        <v>0</v>
      </c>
      <c r="R1148" s="146">
        <v>0</v>
      </c>
      <c r="S1148" s="146">
        <v>0</v>
      </c>
      <c r="T1148" s="146">
        <v>0</v>
      </c>
      <c r="U1148" s="146">
        <v>0</v>
      </c>
      <c r="V1148" s="146">
        <v>0</v>
      </c>
      <c r="W1148" s="146">
        <v>0</v>
      </c>
      <c r="X1148" s="146">
        <v>0</v>
      </c>
      <c r="Y1148" s="256">
        <v>679.54</v>
      </c>
      <c r="Z1148" s="222">
        <f t="shared" si="570"/>
        <v>0</v>
      </c>
      <c r="AA1148" s="222">
        <f t="shared" si="571"/>
        <v>0</v>
      </c>
      <c r="AB1148" s="222">
        <f t="shared" si="572"/>
        <v>0</v>
      </c>
      <c r="AC1148" s="222">
        <f t="shared" si="573"/>
        <v>197.06659999999997</v>
      </c>
      <c r="AD1148" s="222">
        <f t="shared" si="574"/>
        <v>40.772399999999998</v>
      </c>
      <c r="AE1148" s="222">
        <f t="shared" si="575"/>
        <v>0</v>
      </c>
      <c r="AF1148" s="222">
        <f t="shared" si="582"/>
        <v>0</v>
      </c>
      <c r="AG1148" s="222">
        <f t="shared" si="583"/>
        <v>0</v>
      </c>
      <c r="AH1148" s="222">
        <f t="shared" si="584"/>
        <v>0</v>
      </c>
      <c r="AI1148" s="222">
        <f t="shared" si="585"/>
        <v>0</v>
      </c>
      <c r="AJ1148" s="222">
        <f t="shared" si="586"/>
        <v>0</v>
      </c>
      <c r="AK1148" s="222">
        <f t="shared" si="587"/>
        <v>0</v>
      </c>
      <c r="AL1148" s="5">
        <f>Y1148*S1148</f>
        <v>0</v>
      </c>
      <c r="AM1148" s="5">
        <f>Y1148*T1148</f>
        <v>0</v>
      </c>
      <c r="AN1148" s="5">
        <f>Y1148*U1148</f>
        <v>0</v>
      </c>
      <c r="AO1148" s="5">
        <f>Y1148*V1148</f>
        <v>0</v>
      </c>
      <c r="AP1148" s="5">
        <f>Y1148*W1148</f>
        <v>0</v>
      </c>
      <c r="AQ1148" s="221">
        <f>Y1148*X1148</f>
        <v>0</v>
      </c>
      <c r="AR1148" s="175"/>
    </row>
    <row r="1149" spans="1:44" s="72" customFormat="1" ht="24.75" customHeight="1" x14ac:dyDescent="0.25">
      <c r="A1149" s="74"/>
      <c r="B1149" s="77" t="s">
        <v>1532</v>
      </c>
      <c r="C1149" s="77"/>
      <c r="D1149" s="77"/>
      <c r="E1149" s="77"/>
      <c r="F1149" s="77"/>
      <c r="G1149" s="77"/>
      <c r="H1149" s="77"/>
      <c r="I1149" s="74"/>
      <c r="J1149" s="74"/>
      <c r="K1149" s="74"/>
      <c r="L1149" s="146"/>
      <c r="M1149" s="77"/>
      <c r="N1149" s="77"/>
      <c r="O1149" s="74"/>
      <c r="P1149" s="74"/>
      <c r="Q1149" s="74"/>
      <c r="R1149" s="164"/>
      <c r="S1149" s="77"/>
      <c r="T1149" s="77"/>
      <c r="U1149" s="74"/>
      <c r="V1149" s="74"/>
      <c r="W1149" s="74"/>
      <c r="X1149" s="164"/>
      <c r="Y1149" s="240"/>
      <c r="Z1149" s="222"/>
      <c r="AA1149" s="222"/>
      <c r="AB1149" s="222"/>
      <c r="AC1149" s="222"/>
      <c r="AD1149" s="222"/>
      <c r="AE1149" s="222"/>
      <c r="AF1149" s="222"/>
      <c r="AG1149" s="222"/>
      <c r="AH1149" s="222"/>
      <c r="AI1149" s="222"/>
      <c r="AJ1149" s="222"/>
      <c r="AK1149" s="222"/>
      <c r="AL1149" s="5"/>
      <c r="AM1149" s="5"/>
      <c r="AN1149" s="5"/>
      <c r="AO1149" s="5"/>
      <c r="AP1149" s="5"/>
      <c r="AQ1149" s="221"/>
      <c r="AR1149" s="174"/>
    </row>
    <row r="1150" spans="1:44" s="72" customFormat="1" ht="24.75" customHeight="1" x14ac:dyDescent="0.25">
      <c r="A1150" s="14">
        <v>3464320020</v>
      </c>
      <c r="B1150" s="25" t="s">
        <v>1533</v>
      </c>
      <c r="C1150" s="14" t="s">
        <v>1534</v>
      </c>
      <c r="D1150" s="14" t="s">
        <v>90</v>
      </c>
      <c r="E1150" s="14"/>
      <c r="F1150" s="14" t="s">
        <v>1824</v>
      </c>
      <c r="G1150" s="27">
        <v>0</v>
      </c>
      <c r="H1150" s="27">
        <v>0</v>
      </c>
      <c r="I1150" s="27">
        <v>0</v>
      </c>
      <c r="J1150" s="31">
        <f>K1150:K1163/5</f>
        <v>0</v>
      </c>
      <c r="K1150" s="31">
        <v>0</v>
      </c>
      <c r="L1150" s="146">
        <v>0</v>
      </c>
      <c r="M1150" s="27">
        <v>0</v>
      </c>
      <c r="N1150" s="27">
        <v>0</v>
      </c>
      <c r="O1150" s="27">
        <v>0</v>
      </c>
      <c r="P1150" s="31">
        <f>Q1150:Q1163/5</f>
        <v>0.2</v>
      </c>
      <c r="Q1150" s="31">
        <f>R1150:R1163/3</f>
        <v>1</v>
      </c>
      <c r="R1150" s="158">
        <v>3</v>
      </c>
      <c r="S1150" s="27">
        <v>0</v>
      </c>
      <c r="T1150" s="27">
        <v>0</v>
      </c>
      <c r="U1150" s="27">
        <v>0</v>
      </c>
      <c r="V1150" s="31">
        <f>W1150:W1163/5</f>
        <v>0.2</v>
      </c>
      <c r="W1150" s="31">
        <f>X1150:X1163/3</f>
        <v>1</v>
      </c>
      <c r="X1150" s="158">
        <v>3</v>
      </c>
      <c r="Y1150" s="222">
        <v>118.56</v>
      </c>
      <c r="Z1150" s="222">
        <f t="shared" si="570"/>
        <v>0</v>
      </c>
      <c r="AA1150" s="222">
        <f t="shared" si="571"/>
        <v>0</v>
      </c>
      <c r="AB1150" s="222">
        <f t="shared" si="572"/>
        <v>0</v>
      </c>
      <c r="AC1150" s="222">
        <f t="shared" si="573"/>
        <v>0</v>
      </c>
      <c r="AD1150" s="222">
        <f t="shared" si="574"/>
        <v>0</v>
      </c>
      <c r="AE1150" s="222">
        <f t="shared" si="575"/>
        <v>0</v>
      </c>
      <c r="AF1150" s="222">
        <f t="shared" si="582"/>
        <v>0</v>
      </c>
      <c r="AG1150" s="222">
        <f t="shared" si="583"/>
        <v>0</v>
      </c>
      <c r="AH1150" s="222">
        <f t="shared" si="584"/>
        <v>0</v>
      </c>
      <c r="AI1150" s="222">
        <f t="shared" si="585"/>
        <v>23.712000000000003</v>
      </c>
      <c r="AJ1150" s="222">
        <f t="shared" si="586"/>
        <v>118.56</v>
      </c>
      <c r="AK1150" s="222">
        <f t="shared" si="587"/>
        <v>355.68</v>
      </c>
      <c r="AL1150" s="5">
        <f t="shared" ref="AL1150:AL1163" si="588">Y1150*S1150</f>
        <v>0</v>
      </c>
      <c r="AM1150" s="5">
        <f t="shared" ref="AM1150:AM1163" si="589">Y1150*T1150</f>
        <v>0</v>
      </c>
      <c r="AN1150" s="5">
        <f t="shared" ref="AN1150:AN1163" si="590">Y1150*U1150</f>
        <v>0</v>
      </c>
      <c r="AO1150" s="5">
        <f t="shared" ref="AO1150:AO1163" si="591">Y1150*V1150</f>
        <v>23.712000000000003</v>
      </c>
      <c r="AP1150" s="5">
        <f t="shared" ref="AP1150:AP1163" si="592">Y1150*W1150</f>
        <v>118.56</v>
      </c>
      <c r="AQ1150" s="221">
        <f t="shared" ref="AQ1150:AQ1163" si="593">Y1150*X1150</f>
        <v>355.68</v>
      </c>
      <c r="AR1150" s="174"/>
    </row>
    <row r="1151" spans="1:44" s="72" customFormat="1" ht="24.75" customHeight="1" x14ac:dyDescent="0.25">
      <c r="A1151" s="14">
        <v>3464320021</v>
      </c>
      <c r="B1151" s="25" t="s">
        <v>1533</v>
      </c>
      <c r="C1151" s="14" t="s">
        <v>1535</v>
      </c>
      <c r="D1151" s="14"/>
      <c r="E1151" s="14"/>
      <c r="F1151" s="14" t="s">
        <v>1824</v>
      </c>
      <c r="G1151" s="27">
        <v>0</v>
      </c>
      <c r="H1151" s="27">
        <v>0</v>
      </c>
      <c r="I1151" s="27">
        <v>0</v>
      </c>
      <c r="J1151" s="31">
        <v>0.06</v>
      </c>
      <c r="K1151" s="31">
        <v>0.3</v>
      </c>
      <c r="L1151" s="146">
        <v>0</v>
      </c>
      <c r="M1151" s="27">
        <v>0</v>
      </c>
      <c r="N1151" s="27">
        <v>0</v>
      </c>
      <c r="O1151" s="27">
        <v>0</v>
      </c>
      <c r="P1151" s="31">
        <f>Q1151:Q1163/5</f>
        <v>0.06</v>
      </c>
      <c r="Q1151" s="31">
        <v>0.3</v>
      </c>
      <c r="R1151" s="158">
        <v>1</v>
      </c>
      <c r="S1151" s="27">
        <v>0</v>
      </c>
      <c r="T1151" s="27">
        <v>0</v>
      </c>
      <c r="U1151" s="27">
        <v>0</v>
      </c>
      <c r="V1151" s="31">
        <f>W1151:W1163/5</f>
        <v>0.06</v>
      </c>
      <c r="W1151" s="31">
        <v>0.3</v>
      </c>
      <c r="X1151" s="158">
        <v>1</v>
      </c>
      <c r="Y1151" s="222">
        <v>118.56</v>
      </c>
      <c r="Z1151" s="222">
        <f t="shared" si="570"/>
        <v>0</v>
      </c>
      <c r="AA1151" s="222">
        <f t="shared" si="571"/>
        <v>0</v>
      </c>
      <c r="AB1151" s="222">
        <f t="shared" si="572"/>
        <v>0</v>
      </c>
      <c r="AC1151" s="222">
        <f t="shared" si="573"/>
        <v>7.1135999999999999</v>
      </c>
      <c r="AD1151" s="222">
        <f t="shared" si="574"/>
        <v>35.567999999999998</v>
      </c>
      <c r="AE1151" s="222">
        <f t="shared" si="575"/>
        <v>0</v>
      </c>
      <c r="AF1151" s="222">
        <f t="shared" si="582"/>
        <v>0</v>
      </c>
      <c r="AG1151" s="222">
        <f t="shared" si="583"/>
        <v>0</v>
      </c>
      <c r="AH1151" s="222">
        <f t="shared" si="584"/>
        <v>0</v>
      </c>
      <c r="AI1151" s="222">
        <f t="shared" si="585"/>
        <v>7.1135999999999999</v>
      </c>
      <c r="AJ1151" s="222">
        <f t="shared" si="586"/>
        <v>35.567999999999998</v>
      </c>
      <c r="AK1151" s="222">
        <f t="shared" si="587"/>
        <v>118.56</v>
      </c>
      <c r="AL1151" s="5">
        <f t="shared" si="588"/>
        <v>0</v>
      </c>
      <c r="AM1151" s="5">
        <f t="shared" si="589"/>
        <v>0</v>
      </c>
      <c r="AN1151" s="5">
        <f t="shared" si="590"/>
        <v>0</v>
      </c>
      <c r="AO1151" s="5">
        <f t="shared" si="591"/>
        <v>7.1135999999999999</v>
      </c>
      <c r="AP1151" s="5">
        <f t="shared" si="592"/>
        <v>35.567999999999998</v>
      </c>
      <c r="AQ1151" s="221">
        <f t="shared" si="593"/>
        <v>118.56</v>
      </c>
      <c r="AR1151" s="174"/>
    </row>
    <row r="1152" spans="1:44" s="72" customFormat="1" ht="24.75" customHeight="1" x14ac:dyDescent="0.25">
      <c r="A1152" s="14">
        <v>3464390173</v>
      </c>
      <c r="B1152" s="25" t="s">
        <v>1533</v>
      </c>
      <c r="C1152" s="14" t="s">
        <v>1545</v>
      </c>
      <c r="D1152" s="14"/>
      <c r="E1152" s="14"/>
      <c r="F1152" s="14" t="s">
        <v>1824</v>
      </c>
      <c r="G1152" s="27">
        <v>0</v>
      </c>
      <c r="H1152" s="27">
        <v>0</v>
      </c>
      <c r="I1152" s="27">
        <v>0</v>
      </c>
      <c r="J1152" s="31">
        <v>0.4</v>
      </c>
      <c r="K1152" s="31">
        <v>2</v>
      </c>
      <c r="L1152" s="146">
        <v>0</v>
      </c>
      <c r="M1152" s="27">
        <v>0</v>
      </c>
      <c r="N1152" s="27">
        <v>0</v>
      </c>
      <c r="O1152" s="27">
        <v>0</v>
      </c>
      <c r="P1152" s="31">
        <v>0.4</v>
      </c>
      <c r="Q1152" s="31">
        <v>2</v>
      </c>
      <c r="R1152" s="158">
        <v>6</v>
      </c>
      <c r="S1152" s="27">
        <v>0</v>
      </c>
      <c r="T1152" s="27">
        <v>0</v>
      </c>
      <c r="U1152" s="27">
        <v>0</v>
      </c>
      <c r="V1152" s="31">
        <v>0.4</v>
      </c>
      <c r="W1152" s="31">
        <v>2</v>
      </c>
      <c r="X1152" s="158">
        <v>6</v>
      </c>
      <c r="Y1152" s="222">
        <v>118.56</v>
      </c>
      <c r="Z1152" s="222">
        <f t="shared" si="570"/>
        <v>0</v>
      </c>
      <c r="AA1152" s="222">
        <f t="shared" si="571"/>
        <v>0</v>
      </c>
      <c r="AB1152" s="222">
        <f t="shared" si="572"/>
        <v>0</v>
      </c>
      <c r="AC1152" s="222">
        <f t="shared" si="573"/>
        <v>47.424000000000007</v>
      </c>
      <c r="AD1152" s="222">
        <f t="shared" si="574"/>
        <v>237.12</v>
      </c>
      <c r="AE1152" s="222">
        <f t="shared" si="575"/>
        <v>0</v>
      </c>
      <c r="AF1152" s="222">
        <f t="shared" si="582"/>
        <v>0</v>
      </c>
      <c r="AG1152" s="222">
        <f t="shared" si="583"/>
        <v>0</v>
      </c>
      <c r="AH1152" s="222">
        <f t="shared" si="584"/>
        <v>0</v>
      </c>
      <c r="AI1152" s="222">
        <f t="shared" si="585"/>
        <v>47.424000000000007</v>
      </c>
      <c r="AJ1152" s="222">
        <f t="shared" si="586"/>
        <v>237.12</v>
      </c>
      <c r="AK1152" s="222">
        <f t="shared" si="587"/>
        <v>711.36</v>
      </c>
      <c r="AL1152" s="5">
        <f t="shared" si="588"/>
        <v>0</v>
      </c>
      <c r="AM1152" s="5">
        <f t="shared" si="589"/>
        <v>0</v>
      </c>
      <c r="AN1152" s="5">
        <f t="shared" si="590"/>
        <v>0</v>
      </c>
      <c r="AO1152" s="5">
        <f t="shared" si="591"/>
        <v>47.424000000000007</v>
      </c>
      <c r="AP1152" s="5">
        <f t="shared" si="592"/>
        <v>237.12</v>
      </c>
      <c r="AQ1152" s="221">
        <f t="shared" si="593"/>
        <v>711.36</v>
      </c>
      <c r="AR1152" s="174"/>
    </row>
    <row r="1153" spans="1:44" s="72" customFormat="1" ht="24.75" customHeight="1" x14ac:dyDescent="0.25">
      <c r="A1153" s="14">
        <v>3464390174</v>
      </c>
      <c r="B1153" s="25" t="s">
        <v>1533</v>
      </c>
      <c r="C1153" s="14" t="s">
        <v>1546</v>
      </c>
      <c r="D1153" s="14"/>
      <c r="E1153" s="14"/>
      <c r="F1153" s="14" t="s">
        <v>1824</v>
      </c>
      <c r="G1153" s="27">
        <v>0</v>
      </c>
      <c r="H1153" s="27">
        <v>0</v>
      </c>
      <c r="I1153" s="27">
        <v>0</v>
      </c>
      <c r="J1153" s="31">
        <v>0.2</v>
      </c>
      <c r="K1153" s="31">
        <v>1</v>
      </c>
      <c r="L1153" s="146">
        <v>0</v>
      </c>
      <c r="M1153" s="27">
        <v>0</v>
      </c>
      <c r="N1153" s="27">
        <v>0</v>
      </c>
      <c r="O1153" s="27">
        <v>0</v>
      </c>
      <c r="P1153" s="31">
        <v>0.2</v>
      </c>
      <c r="Q1153" s="31">
        <v>1</v>
      </c>
      <c r="R1153" s="158">
        <v>3</v>
      </c>
      <c r="S1153" s="27">
        <v>0</v>
      </c>
      <c r="T1153" s="27">
        <v>0</v>
      </c>
      <c r="U1153" s="27">
        <v>0</v>
      </c>
      <c r="V1153" s="31">
        <v>0.2</v>
      </c>
      <c r="W1153" s="31">
        <v>1</v>
      </c>
      <c r="X1153" s="158">
        <v>3</v>
      </c>
      <c r="Y1153" s="222">
        <v>118.56</v>
      </c>
      <c r="Z1153" s="222">
        <f t="shared" si="570"/>
        <v>0</v>
      </c>
      <c r="AA1153" s="222">
        <f t="shared" si="571"/>
        <v>0</v>
      </c>
      <c r="AB1153" s="222">
        <f t="shared" si="572"/>
        <v>0</v>
      </c>
      <c r="AC1153" s="222">
        <f t="shared" si="573"/>
        <v>23.712000000000003</v>
      </c>
      <c r="AD1153" s="222">
        <f t="shared" si="574"/>
        <v>118.56</v>
      </c>
      <c r="AE1153" s="222">
        <f t="shared" si="575"/>
        <v>0</v>
      </c>
      <c r="AF1153" s="222">
        <f t="shared" si="582"/>
        <v>0</v>
      </c>
      <c r="AG1153" s="222">
        <f t="shared" si="583"/>
        <v>0</v>
      </c>
      <c r="AH1153" s="222">
        <f t="shared" si="584"/>
        <v>0</v>
      </c>
      <c r="AI1153" s="222">
        <f t="shared" si="585"/>
        <v>23.712000000000003</v>
      </c>
      <c r="AJ1153" s="222">
        <f t="shared" si="586"/>
        <v>118.56</v>
      </c>
      <c r="AK1153" s="222">
        <f t="shared" si="587"/>
        <v>355.68</v>
      </c>
      <c r="AL1153" s="5">
        <f t="shared" si="588"/>
        <v>0</v>
      </c>
      <c r="AM1153" s="5">
        <f t="shared" si="589"/>
        <v>0</v>
      </c>
      <c r="AN1153" s="5">
        <f t="shared" si="590"/>
        <v>0</v>
      </c>
      <c r="AO1153" s="5">
        <f t="shared" si="591"/>
        <v>23.712000000000003</v>
      </c>
      <c r="AP1153" s="5">
        <f t="shared" si="592"/>
        <v>118.56</v>
      </c>
      <c r="AQ1153" s="221">
        <f t="shared" si="593"/>
        <v>355.68</v>
      </c>
      <c r="AR1153" s="174"/>
    </row>
    <row r="1154" spans="1:44" s="72" customFormat="1" ht="24.75" customHeight="1" x14ac:dyDescent="0.25">
      <c r="A1154" s="14">
        <v>3464390035</v>
      </c>
      <c r="B1154" s="25" t="s">
        <v>1538</v>
      </c>
      <c r="C1154" s="14" t="s">
        <v>1537</v>
      </c>
      <c r="D1154" s="14"/>
      <c r="E1154" s="14"/>
      <c r="F1154" s="14" t="s">
        <v>1824</v>
      </c>
      <c r="G1154" s="27">
        <v>0</v>
      </c>
      <c r="H1154" s="27">
        <v>0</v>
      </c>
      <c r="I1154" s="27">
        <v>0</v>
      </c>
      <c r="J1154" s="31">
        <v>0.06</v>
      </c>
      <c r="K1154" s="31">
        <v>0.3</v>
      </c>
      <c r="L1154" s="146">
        <v>0</v>
      </c>
      <c r="M1154" s="27">
        <v>0</v>
      </c>
      <c r="N1154" s="27">
        <v>0</v>
      </c>
      <c r="O1154" s="27">
        <v>0</v>
      </c>
      <c r="P1154" s="31">
        <v>0.06</v>
      </c>
      <c r="Q1154" s="31">
        <v>0.3</v>
      </c>
      <c r="R1154" s="158">
        <v>1</v>
      </c>
      <c r="S1154" s="27">
        <v>0</v>
      </c>
      <c r="T1154" s="27">
        <v>0</v>
      </c>
      <c r="U1154" s="27">
        <v>0</v>
      </c>
      <c r="V1154" s="31">
        <v>0.06</v>
      </c>
      <c r="W1154" s="31">
        <v>0.3</v>
      </c>
      <c r="X1154" s="158">
        <v>1</v>
      </c>
      <c r="Y1154" s="222">
        <v>1063.8399999999999</v>
      </c>
      <c r="Z1154" s="222">
        <f t="shared" si="570"/>
        <v>0</v>
      </c>
      <c r="AA1154" s="222">
        <f t="shared" si="571"/>
        <v>0</v>
      </c>
      <c r="AB1154" s="222">
        <f t="shared" si="572"/>
        <v>0</v>
      </c>
      <c r="AC1154" s="222">
        <f t="shared" si="573"/>
        <v>63.83039999999999</v>
      </c>
      <c r="AD1154" s="222">
        <f t="shared" si="574"/>
        <v>319.15199999999999</v>
      </c>
      <c r="AE1154" s="222">
        <f t="shared" si="575"/>
        <v>0</v>
      </c>
      <c r="AF1154" s="222">
        <f t="shared" si="582"/>
        <v>0</v>
      </c>
      <c r="AG1154" s="222">
        <f t="shared" si="583"/>
        <v>0</v>
      </c>
      <c r="AH1154" s="222">
        <f t="shared" si="584"/>
        <v>0</v>
      </c>
      <c r="AI1154" s="222">
        <f t="shared" si="585"/>
        <v>63.83039999999999</v>
      </c>
      <c r="AJ1154" s="222">
        <f t="shared" si="586"/>
        <v>319.15199999999999</v>
      </c>
      <c r="AK1154" s="222">
        <f t="shared" si="587"/>
        <v>1063.8399999999999</v>
      </c>
      <c r="AL1154" s="5">
        <f t="shared" si="588"/>
        <v>0</v>
      </c>
      <c r="AM1154" s="5">
        <f t="shared" si="589"/>
        <v>0</v>
      </c>
      <c r="AN1154" s="5">
        <f t="shared" si="590"/>
        <v>0</v>
      </c>
      <c r="AO1154" s="5">
        <f t="shared" si="591"/>
        <v>63.83039999999999</v>
      </c>
      <c r="AP1154" s="5">
        <f t="shared" si="592"/>
        <v>319.15199999999999</v>
      </c>
      <c r="AQ1154" s="221">
        <f t="shared" si="593"/>
        <v>1063.8399999999999</v>
      </c>
      <c r="AR1154" s="174"/>
    </row>
    <row r="1155" spans="1:44" s="72" customFormat="1" ht="24.75" customHeight="1" x14ac:dyDescent="0.25">
      <c r="A1155" s="14">
        <v>3464410032</v>
      </c>
      <c r="B1155" s="25" t="s">
        <v>93</v>
      </c>
      <c r="C1155" s="14" t="s">
        <v>1550</v>
      </c>
      <c r="D1155" s="14"/>
      <c r="E1155" s="14"/>
      <c r="F1155" s="14" t="s">
        <v>1824</v>
      </c>
      <c r="G1155" s="27">
        <v>0</v>
      </c>
      <c r="H1155" s="27">
        <v>0</v>
      </c>
      <c r="I1155" s="27">
        <v>0</v>
      </c>
      <c r="J1155" s="31">
        <v>0.2</v>
      </c>
      <c r="K1155" s="31">
        <v>1</v>
      </c>
      <c r="L1155" s="146">
        <v>0</v>
      </c>
      <c r="M1155" s="27">
        <v>0</v>
      </c>
      <c r="N1155" s="27">
        <v>0</v>
      </c>
      <c r="O1155" s="27">
        <v>0</v>
      </c>
      <c r="P1155" s="31">
        <v>0.2</v>
      </c>
      <c r="Q1155" s="31">
        <v>1</v>
      </c>
      <c r="R1155" s="158">
        <v>3</v>
      </c>
      <c r="S1155" s="27">
        <v>0</v>
      </c>
      <c r="T1155" s="27">
        <v>0</v>
      </c>
      <c r="U1155" s="27">
        <v>0</v>
      </c>
      <c r="V1155" s="31">
        <v>0.2</v>
      </c>
      <c r="W1155" s="31">
        <v>1</v>
      </c>
      <c r="X1155" s="158">
        <v>3</v>
      </c>
      <c r="Y1155" s="222">
        <v>86.52</v>
      </c>
      <c r="Z1155" s="222">
        <f t="shared" si="570"/>
        <v>0</v>
      </c>
      <c r="AA1155" s="222">
        <f t="shared" si="571"/>
        <v>0</v>
      </c>
      <c r="AB1155" s="222">
        <f t="shared" si="572"/>
        <v>0</v>
      </c>
      <c r="AC1155" s="222">
        <f t="shared" si="573"/>
        <v>17.303999999999998</v>
      </c>
      <c r="AD1155" s="222">
        <f t="shared" si="574"/>
        <v>86.52</v>
      </c>
      <c r="AE1155" s="222">
        <f t="shared" si="575"/>
        <v>0</v>
      </c>
      <c r="AF1155" s="222">
        <f t="shared" si="582"/>
        <v>0</v>
      </c>
      <c r="AG1155" s="222">
        <f t="shared" si="583"/>
        <v>0</v>
      </c>
      <c r="AH1155" s="222">
        <f t="shared" si="584"/>
        <v>0</v>
      </c>
      <c r="AI1155" s="222">
        <f t="shared" si="585"/>
        <v>17.303999999999998</v>
      </c>
      <c r="AJ1155" s="222">
        <f t="shared" si="586"/>
        <v>86.52</v>
      </c>
      <c r="AK1155" s="222">
        <f t="shared" si="587"/>
        <v>259.56</v>
      </c>
      <c r="AL1155" s="5">
        <f t="shared" si="588"/>
        <v>0</v>
      </c>
      <c r="AM1155" s="5">
        <f t="shared" si="589"/>
        <v>0</v>
      </c>
      <c r="AN1155" s="5">
        <f t="shared" si="590"/>
        <v>0</v>
      </c>
      <c r="AO1155" s="5">
        <f t="shared" si="591"/>
        <v>17.303999999999998</v>
      </c>
      <c r="AP1155" s="5">
        <f t="shared" si="592"/>
        <v>86.52</v>
      </c>
      <c r="AQ1155" s="221">
        <f t="shared" si="593"/>
        <v>259.56</v>
      </c>
      <c r="AR1155" s="174"/>
    </row>
    <row r="1156" spans="1:44" s="72" customFormat="1" ht="24.75" customHeight="1" x14ac:dyDescent="0.25">
      <c r="A1156" s="14">
        <v>3464390027</v>
      </c>
      <c r="B1156" s="25" t="s">
        <v>1536</v>
      </c>
      <c r="C1156" s="14" t="s">
        <v>1537</v>
      </c>
      <c r="D1156" s="14"/>
      <c r="E1156" s="14"/>
      <c r="F1156" s="14" t="s">
        <v>1824</v>
      </c>
      <c r="G1156" s="27">
        <v>0</v>
      </c>
      <c r="H1156" s="27">
        <v>0</v>
      </c>
      <c r="I1156" s="27">
        <v>0</v>
      </c>
      <c r="J1156" s="31">
        <v>6.9999999999999993E-2</v>
      </c>
      <c r="K1156" s="31">
        <v>0.4</v>
      </c>
      <c r="L1156" s="146">
        <v>0</v>
      </c>
      <c r="M1156" s="27">
        <v>0</v>
      </c>
      <c r="N1156" s="27">
        <v>0</v>
      </c>
      <c r="O1156" s="27">
        <v>0</v>
      </c>
      <c r="P1156" s="31">
        <v>6.9999999999999993E-2</v>
      </c>
      <c r="Q1156" s="31">
        <v>0.4</v>
      </c>
      <c r="R1156" s="158">
        <v>1</v>
      </c>
      <c r="S1156" s="27">
        <v>0</v>
      </c>
      <c r="T1156" s="27">
        <v>0</v>
      </c>
      <c r="U1156" s="27">
        <v>0</v>
      </c>
      <c r="V1156" s="31">
        <v>6.9999999999999993E-2</v>
      </c>
      <c r="W1156" s="31">
        <v>0.4</v>
      </c>
      <c r="X1156" s="158">
        <v>1</v>
      </c>
      <c r="Y1156" s="222">
        <v>118.56</v>
      </c>
      <c r="Z1156" s="222">
        <f t="shared" si="570"/>
        <v>0</v>
      </c>
      <c r="AA1156" s="222">
        <f t="shared" si="571"/>
        <v>0</v>
      </c>
      <c r="AB1156" s="222">
        <f t="shared" si="572"/>
        <v>0</v>
      </c>
      <c r="AC1156" s="222">
        <f t="shared" si="573"/>
        <v>8.299199999999999</v>
      </c>
      <c r="AD1156" s="222">
        <f t="shared" si="574"/>
        <v>47.424000000000007</v>
      </c>
      <c r="AE1156" s="222">
        <f t="shared" si="575"/>
        <v>0</v>
      </c>
      <c r="AF1156" s="222">
        <f t="shared" si="582"/>
        <v>0</v>
      </c>
      <c r="AG1156" s="222">
        <f t="shared" si="583"/>
        <v>0</v>
      </c>
      <c r="AH1156" s="222">
        <f t="shared" si="584"/>
        <v>0</v>
      </c>
      <c r="AI1156" s="222">
        <f t="shared" si="585"/>
        <v>8.299199999999999</v>
      </c>
      <c r="AJ1156" s="222">
        <f t="shared" si="586"/>
        <v>47.424000000000007</v>
      </c>
      <c r="AK1156" s="222">
        <f t="shared" si="587"/>
        <v>118.56</v>
      </c>
      <c r="AL1156" s="5">
        <f t="shared" si="588"/>
        <v>0</v>
      </c>
      <c r="AM1156" s="5">
        <f t="shared" si="589"/>
        <v>0</v>
      </c>
      <c r="AN1156" s="5">
        <f t="shared" si="590"/>
        <v>0</v>
      </c>
      <c r="AO1156" s="5">
        <f t="shared" si="591"/>
        <v>8.299199999999999</v>
      </c>
      <c r="AP1156" s="5">
        <f t="shared" si="592"/>
        <v>47.424000000000007</v>
      </c>
      <c r="AQ1156" s="221">
        <f t="shared" si="593"/>
        <v>118.56</v>
      </c>
      <c r="AR1156" s="174"/>
    </row>
    <row r="1157" spans="1:44" s="72" customFormat="1" ht="24.75" customHeight="1" x14ac:dyDescent="0.25">
      <c r="A1157" s="14">
        <v>3464390169</v>
      </c>
      <c r="B1157" s="25" t="s">
        <v>1539</v>
      </c>
      <c r="C1157" s="14" t="s">
        <v>1540</v>
      </c>
      <c r="D1157" s="14"/>
      <c r="E1157" s="14"/>
      <c r="F1157" s="14" t="s">
        <v>1824</v>
      </c>
      <c r="G1157" s="27">
        <v>0</v>
      </c>
      <c r="H1157" s="27">
        <v>0</v>
      </c>
      <c r="I1157" s="27">
        <v>0</v>
      </c>
      <c r="J1157" s="31">
        <v>0.13</v>
      </c>
      <c r="K1157" s="31">
        <v>0.7</v>
      </c>
      <c r="L1157" s="146">
        <v>0</v>
      </c>
      <c r="M1157" s="27">
        <v>0</v>
      </c>
      <c r="N1157" s="27">
        <v>0</v>
      </c>
      <c r="O1157" s="27">
        <v>0</v>
      </c>
      <c r="P1157" s="31">
        <v>0.13</v>
      </c>
      <c r="Q1157" s="31">
        <v>0.7</v>
      </c>
      <c r="R1157" s="158">
        <v>2</v>
      </c>
      <c r="S1157" s="27">
        <v>0</v>
      </c>
      <c r="T1157" s="27">
        <v>0</v>
      </c>
      <c r="U1157" s="27">
        <v>0</v>
      </c>
      <c r="V1157" s="31">
        <v>0.13</v>
      </c>
      <c r="W1157" s="31">
        <v>0.7</v>
      </c>
      <c r="X1157" s="158">
        <v>2</v>
      </c>
      <c r="Y1157" s="222">
        <v>309.42</v>
      </c>
      <c r="Z1157" s="222">
        <f t="shared" si="570"/>
        <v>0</v>
      </c>
      <c r="AA1157" s="222">
        <f t="shared" si="571"/>
        <v>0</v>
      </c>
      <c r="AB1157" s="222">
        <f t="shared" si="572"/>
        <v>0</v>
      </c>
      <c r="AC1157" s="222">
        <f t="shared" si="573"/>
        <v>40.224600000000002</v>
      </c>
      <c r="AD1157" s="222">
        <f t="shared" si="574"/>
        <v>216.59399999999999</v>
      </c>
      <c r="AE1157" s="222">
        <f t="shared" si="575"/>
        <v>0</v>
      </c>
      <c r="AF1157" s="222">
        <f t="shared" si="582"/>
        <v>0</v>
      </c>
      <c r="AG1157" s="222">
        <f t="shared" si="583"/>
        <v>0</v>
      </c>
      <c r="AH1157" s="222">
        <f t="shared" si="584"/>
        <v>0</v>
      </c>
      <c r="AI1157" s="222">
        <f t="shared" si="585"/>
        <v>40.224600000000002</v>
      </c>
      <c r="AJ1157" s="222">
        <f t="shared" si="586"/>
        <v>216.59399999999999</v>
      </c>
      <c r="AK1157" s="222">
        <f t="shared" si="587"/>
        <v>618.84</v>
      </c>
      <c r="AL1157" s="5">
        <f t="shared" si="588"/>
        <v>0</v>
      </c>
      <c r="AM1157" s="5">
        <f t="shared" si="589"/>
        <v>0</v>
      </c>
      <c r="AN1157" s="5">
        <f t="shared" si="590"/>
        <v>0</v>
      </c>
      <c r="AO1157" s="5">
        <f t="shared" si="591"/>
        <v>40.224600000000002</v>
      </c>
      <c r="AP1157" s="5">
        <f t="shared" si="592"/>
        <v>216.59399999999999</v>
      </c>
      <c r="AQ1157" s="221">
        <f t="shared" si="593"/>
        <v>618.84</v>
      </c>
      <c r="AR1157" s="174"/>
    </row>
    <row r="1158" spans="1:44" s="72" customFormat="1" ht="24.75" customHeight="1" x14ac:dyDescent="0.25">
      <c r="A1158" s="14">
        <v>3464390170</v>
      </c>
      <c r="B1158" s="25" t="s">
        <v>1539</v>
      </c>
      <c r="C1158" s="14" t="s">
        <v>1541</v>
      </c>
      <c r="D1158" s="14"/>
      <c r="E1158" s="14"/>
      <c r="F1158" s="14" t="s">
        <v>1824</v>
      </c>
      <c r="G1158" s="27">
        <v>0</v>
      </c>
      <c r="H1158" s="27">
        <v>0</v>
      </c>
      <c r="I1158" s="27">
        <v>0</v>
      </c>
      <c r="J1158" s="31">
        <v>0.06</v>
      </c>
      <c r="K1158" s="31">
        <v>0.3</v>
      </c>
      <c r="L1158" s="146">
        <v>0</v>
      </c>
      <c r="M1158" s="27">
        <v>0</v>
      </c>
      <c r="N1158" s="27">
        <v>0</v>
      </c>
      <c r="O1158" s="27">
        <v>0</v>
      </c>
      <c r="P1158" s="31">
        <v>0.06</v>
      </c>
      <c r="Q1158" s="31">
        <v>0.3</v>
      </c>
      <c r="R1158" s="158">
        <v>1</v>
      </c>
      <c r="S1158" s="27">
        <v>0</v>
      </c>
      <c r="T1158" s="27">
        <v>0</v>
      </c>
      <c r="U1158" s="27">
        <v>0</v>
      </c>
      <c r="V1158" s="31">
        <v>0.06</v>
      </c>
      <c r="W1158" s="31">
        <v>0.3</v>
      </c>
      <c r="X1158" s="158">
        <v>1</v>
      </c>
      <c r="Y1158" s="222">
        <v>309.42</v>
      </c>
      <c r="Z1158" s="222">
        <f t="shared" si="570"/>
        <v>0</v>
      </c>
      <c r="AA1158" s="222">
        <f t="shared" si="571"/>
        <v>0</v>
      </c>
      <c r="AB1158" s="222">
        <f t="shared" si="572"/>
        <v>0</v>
      </c>
      <c r="AC1158" s="222">
        <f t="shared" si="573"/>
        <v>18.565200000000001</v>
      </c>
      <c r="AD1158" s="222">
        <f t="shared" si="574"/>
        <v>92.826000000000008</v>
      </c>
      <c r="AE1158" s="222">
        <f t="shared" si="575"/>
        <v>0</v>
      </c>
      <c r="AF1158" s="222">
        <f t="shared" si="582"/>
        <v>0</v>
      </c>
      <c r="AG1158" s="222">
        <f t="shared" si="583"/>
        <v>0</v>
      </c>
      <c r="AH1158" s="222">
        <f t="shared" si="584"/>
        <v>0</v>
      </c>
      <c r="AI1158" s="222">
        <f t="shared" si="585"/>
        <v>18.565200000000001</v>
      </c>
      <c r="AJ1158" s="222">
        <f t="shared" si="586"/>
        <v>92.826000000000008</v>
      </c>
      <c r="AK1158" s="222">
        <f t="shared" si="587"/>
        <v>309.42</v>
      </c>
      <c r="AL1158" s="5">
        <f t="shared" si="588"/>
        <v>0</v>
      </c>
      <c r="AM1158" s="5">
        <f t="shared" si="589"/>
        <v>0</v>
      </c>
      <c r="AN1158" s="5">
        <f t="shared" si="590"/>
        <v>0</v>
      </c>
      <c r="AO1158" s="5">
        <f t="shared" si="591"/>
        <v>18.565200000000001</v>
      </c>
      <c r="AP1158" s="5">
        <f t="shared" si="592"/>
        <v>92.826000000000008</v>
      </c>
      <c r="AQ1158" s="221">
        <f t="shared" si="593"/>
        <v>309.42</v>
      </c>
      <c r="AR1158" s="174"/>
    </row>
    <row r="1159" spans="1:44" s="72" customFormat="1" ht="24.75" customHeight="1" x14ac:dyDescent="0.25">
      <c r="A1159" s="14">
        <v>3464390171</v>
      </c>
      <c r="B1159" s="25" t="s">
        <v>1539</v>
      </c>
      <c r="C1159" s="14" t="s">
        <v>1542</v>
      </c>
      <c r="D1159" s="14"/>
      <c r="E1159" s="14"/>
      <c r="F1159" s="14" t="s">
        <v>1824</v>
      </c>
      <c r="G1159" s="27">
        <v>0</v>
      </c>
      <c r="H1159" s="27">
        <v>0</v>
      </c>
      <c r="I1159" s="27">
        <v>0</v>
      </c>
      <c r="J1159" s="31">
        <v>0.06</v>
      </c>
      <c r="K1159" s="31">
        <v>0.3</v>
      </c>
      <c r="L1159" s="146">
        <v>0</v>
      </c>
      <c r="M1159" s="27">
        <v>0</v>
      </c>
      <c r="N1159" s="27">
        <v>0</v>
      </c>
      <c r="O1159" s="27">
        <v>0</v>
      </c>
      <c r="P1159" s="31">
        <v>0.06</v>
      </c>
      <c r="Q1159" s="31">
        <v>0.3</v>
      </c>
      <c r="R1159" s="158">
        <v>1</v>
      </c>
      <c r="S1159" s="27">
        <v>0</v>
      </c>
      <c r="T1159" s="27">
        <v>0</v>
      </c>
      <c r="U1159" s="27">
        <v>0</v>
      </c>
      <c r="V1159" s="31">
        <v>0.06</v>
      </c>
      <c r="W1159" s="31">
        <v>0.3</v>
      </c>
      <c r="X1159" s="158">
        <v>1</v>
      </c>
      <c r="Y1159" s="222">
        <v>309.42</v>
      </c>
      <c r="Z1159" s="222">
        <f t="shared" si="570"/>
        <v>0</v>
      </c>
      <c r="AA1159" s="222">
        <f t="shared" si="571"/>
        <v>0</v>
      </c>
      <c r="AB1159" s="222">
        <f t="shared" si="572"/>
        <v>0</v>
      </c>
      <c r="AC1159" s="222">
        <f t="shared" si="573"/>
        <v>18.565200000000001</v>
      </c>
      <c r="AD1159" s="222">
        <f t="shared" si="574"/>
        <v>92.826000000000008</v>
      </c>
      <c r="AE1159" s="222">
        <f t="shared" si="575"/>
        <v>0</v>
      </c>
      <c r="AF1159" s="222">
        <f t="shared" si="582"/>
        <v>0</v>
      </c>
      <c r="AG1159" s="222">
        <f t="shared" si="583"/>
        <v>0</v>
      </c>
      <c r="AH1159" s="222">
        <f t="shared" si="584"/>
        <v>0</v>
      </c>
      <c r="AI1159" s="222">
        <f t="shared" si="585"/>
        <v>18.565200000000001</v>
      </c>
      <c r="AJ1159" s="222">
        <f t="shared" si="586"/>
        <v>92.826000000000008</v>
      </c>
      <c r="AK1159" s="222">
        <f t="shared" si="587"/>
        <v>309.42</v>
      </c>
      <c r="AL1159" s="5">
        <f t="shared" si="588"/>
        <v>0</v>
      </c>
      <c r="AM1159" s="5">
        <f t="shared" si="589"/>
        <v>0</v>
      </c>
      <c r="AN1159" s="5">
        <f t="shared" si="590"/>
        <v>0</v>
      </c>
      <c r="AO1159" s="5">
        <f t="shared" si="591"/>
        <v>18.565200000000001</v>
      </c>
      <c r="AP1159" s="5">
        <f t="shared" si="592"/>
        <v>92.826000000000008</v>
      </c>
      <c r="AQ1159" s="221">
        <f t="shared" si="593"/>
        <v>309.42</v>
      </c>
      <c r="AR1159" s="174"/>
    </row>
    <row r="1160" spans="1:44" s="72" customFormat="1" ht="24.75" customHeight="1" x14ac:dyDescent="0.25">
      <c r="A1160" s="14">
        <v>3464400094</v>
      </c>
      <c r="B1160" s="25" t="s">
        <v>1539</v>
      </c>
      <c r="C1160" s="14" t="s">
        <v>91</v>
      </c>
      <c r="D1160" s="14"/>
      <c r="E1160" s="14"/>
      <c r="F1160" s="14" t="s">
        <v>1824</v>
      </c>
      <c r="G1160" s="27">
        <v>0</v>
      </c>
      <c r="H1160" s="27">
        <v>0</v>
      </c>
      <c r="I1160" s="27">
        <v>0</v>
      </c>
      <c r="J1160" s="31">
        <v>6.9999999999999993E-2</v>
      </c>
      <c r="K1160" s="31">
        <v>0.35</v>
      </c>
      <c r="L1160" s="146">
        <v>0</v>
      </c>
      <c r="M1160" s="27">
        <v>0</v>
      </c>
      <c r="N1160" s="27">
        <v>0</v>
      </c>
      <c r="O1160" s="27">
        <v>0</v>
      </c>
      <c r="P1160" s="31">
        <v>6.9999999999999993E-2</v>
      </c>
      <c r="Q1160" s="31">
        <v>0.35</v>
      </c>
      <c r="R1160" s="158">
        <v>1</v>
      </c>
      <c r="S1160" s="27">
        <v>0</v>
      </c>
      <c r="T1160" s="27">
        <v>0</v>
      </c>
      <c r="U1160" s="27">
        <v>0</v>
      </c>
      <c r="V1160" s="31">
        <v>6.9999999999999993E-2</v>
      </c>
      <c r="W1160" s="31">
        <v>0.35</v>
      </c>
      <c r="X1160" s="158">
        <v>1</v>
      </c>
      <c r="Y1160" s="222">
        <v>227.28</v>
      </c>
      <c r="Z1160" s="222">
        <f t="shared" si="570"/>
        <v>0</v>
      </c>
      <c r="AA1160" s="222">
        <f t="shared" si="571"/>
        <v>0</v>
      </c>
      <c r="AB1160" s="222">
        <f t="shared" si="572"/>
        <v>0</v>
      </c>
      <c r="AC1160" s="222">
        <f t="shared" si="573"/>
        <v>15.909599999999999</v>
      </c>
      <c r="AD1160" s="222">
        <f t="shared" si="574"/>
        <v>79.548000000000002</v>
      </c>
      <c r="AE1160" s="222">
        <f t="shared" si="575"/>
        <v>0</v>
      </c>
      <c r="AF1160" s="222">
        <f t="shared" si="582"/>
        <v>0</v>
      </c>
      <c r="AG1160" s="222">
        <f t="shared" si="583"/>
        <v>0</v>
      </c>
      <c r="AH1160" s="222">
        <f t="shared" si="584"/>
        <v>0</v>
      </c>
      <c r="AI1160" s="222">
        <f t="shared" si="585"/>
        <v>15.909599999999999</v>
      </c>
      <c r="AJ1160" s="222">
        <f t="shared" si="586"/>
        <v>79.548000000000002</v>
      </c>
      <c r="AK1160" s="222">
        <f t="shared" si="587"/>
        <v>227.28</v>
      </c>
      <c r="AL1160" s="5">
        <f t="shared" si="588"/>
        <v>0</v>
      </c>
      <c r="AM1160" s="5">
        <f t="shared" si="589"/>
        <v>0</v>
      </c>
      <c r="AN1160" s="5">
        <f t="shared" si="590"/>
        <v>0</v>
      </c>
      <c r="AO1160" s="5">
        <f t="shared" si="591"/>
        <v>15.909599999999999</v>
      </c>
      <c r="AP1160" s="5">
        <f t="shared" si="592"/>
        <v>79.548000000000002</v>
      </c>
      <c r="AQ1160" s="221">
        <f t="shared" si="593"/>
        <v>227.28</v>
      </c>
      <c r="AR1160" s="174"/>
    </row>
    <row r="1161" spans="1:44" s="72" customFormat="1" ht="24.75" customHeight="1" x14ac:dyDescent="0.25">
      <c r="A1161" s="14">
        <v>3464410025</v>
      </c>
      <c r="B1161" s="25" t="s">
        <v>1548</v>
      </c>
      <c r="C1161" s="14" t="s">
        <v>1549</v>
      </c>
      <c r="D1161" s="14"/>
      <c r="E1161" s="14"/>
      <c r="F1161" s="14" t="s">
        <v>1824</v>
      </c>
      <c r="G1161" s="27">
        <v>0</v>
      </c>
      <c r="H1161" s="27">
        <v>0</v>
      </c>
      <c r="I1161" s="27">
        <v>0</v>
      </c>
      <c r="J1161" s="31">
        <v>6.9999999999999993E-2</v>
      </c>
      <c r="K1161" s="31">
        <v>0.35</v>
      </c>
      <c r="L1161" s="146">
        <v>0</v>
      </c>
      <c r="M1161" s="27">
        <v>0</v>
      </c>
      <c r="N1161" s="27">
        <v>0</v>
      </c>
      <c r="O1161" s="27">
        <v>0</v>
      </c>
      <c r="P1161" s="31">
        <v>6.9999999999999993E-2</v>
      </c>
      <c r="Q1161" s="31">
        <v>0.35</v>
      </c>
      <c r="R1161" s="158">
        <v>1</v>
      </c>
      <c r="S1161" s="27">
        <v>0</v>
      </c>
      <c r="T1161" s="27">
        <v>0</v>
      </c>
      <c r="U1161" s="27">
        <v>0</v>
      </c>
      <c r="V1161" s="31">
        <v>6.9999999999999993E-2</v>
      </c>
      <c r="W1161" s="31">
        <v>0.35</v>
      </c>
      <c r="X1161" s="158">
        <v>1</v>
      </c>
      <c r="Y1161" s="222">
        <v>257.31</v>
      </c>
      <c r="Z1161" s="222">
        <f t="shared" si="570"/>
        <v>0</v>
      </c>
      <c r="AA1161" s="222">
        <f t="shared" si="571"/>
        <v>0</v>
      </c>
      <c r="AB1161" s="222">
        <f t="shared" si="572"/>
        <v>0</v>
      </c>
      <c r="AC1161" s="222">
        <f t="shared" si="573"/>
        <v>18.011699999999998</v>
      </c>
      <c r="AD1161" s="222">
        <f t="shared" si="574"/>
        <v>90.058499999999995</v>
      </c>
      <c r="AE1161" s="222">
        <f t="shared" si="575"/>
        <v>0</v>
      </c>
      <c r="AF1161" s="222">
        <f t="shared" si="582"/>
        <v>0</v>
      </c>
      <c r="AG1161" s="222">
        <f t="shared" si="583"/>
        <v>0</v>
      </c>
      <c r="AH1161" s="222">
        <f t="shared" si="584"/>
        <v>0</v>
      </c>
      <c r="AI1161" s="222">
        <f t="shared" si="585"/>
        <v>18.011699999999998</v>
      </c>
      <c r="AJ1161" s="222">
        <f t="shared" si="586"/>
        <v>90.058499999999995</v>
      </c>
      <c r="AK1161" s="222">
        <f t="shared" si="587"/>
        <v>257.31</v>
      </c>
      <c r="AL1161" s="5">
        <f t="shared" si="588"/>
        <v>0</v>
      </c>
      <c r="AM1161" s="5">
        <f t="shared" si="589"/>
        <v>0</v>
      </c>
      <c r="AN1161" s="5">
        <f t="shared" si="590"/>
        <v>0</v>
      </c>
      <c r="AO1161" s="5">
        <f t="shared" si="591"/>
        <v>18.011699999999998</v>
      </c>
      <c r="AP1161" s="5">
        <f t="shared" si="592"/>
        <v>90.058499999999995</v>
      </c>
      <c r="AQ1161" s="221">
        <f t="shared" si="593"/>
        <v>257.31</v>
      </c>
      <c r="AR1161" s="174"/>
    </row>
    <row r="1162" spans="1:44" s="72" customFormat="1" ht="24.75" customHeight="1" x14ac:dyDescent="0.25">
      <c r="A1162" s="14">
        <v>3464390172</v>
      </c>
      <c r="B1162" s="25" t="s">
        <v>1543</v>
      </c>
      <c r="C1162" s="14" t="s">
        <v>1544</v>
      </c>
      <c r="D1162" s="14"/>
      <c r="E1162" s="14"/>
      <c r="F1162" s="14" t="s">
        <v>1824</v>
      </c>
      <c r="G1162" s="27">
        <v>0</v>
      </c>
      <c r="H1162" s="27">
        <v>0</v>
      </c>
      <c r="I1162" s="27">
        <v>0</v>
      </c>
      <c r="J1162" s="31">
        <v>0.15999999999999998</v>
      </c>
      <c r="K1162" s="31">
        <v>0.79999999999999993</v>
      </c>
      <c r="L1162" s="146">
        <v>0</v>
      </c>
      <c r="M1162" s="27">
        <v>0</v>
      </c>
      <c r="N1162" s="27">
        <v>0</v>
      </c>
      <c r="O1162" s="27">
        <v>0</v>
      </c>
      <c r="P1162" s="31">
        <v>0.15999999999999998</v>
      </c>
      <c r="Q1162" s="31">
        <v>0.79999999999999993</v>
      </c>
      <c r="R1162" s="158">
        <v>2.4</v>
      </c>
      <c r="S1162" s="27">
        <v>0</v>
      </c>
      <c r="T1162" s="27">
        <v>0</v>
      </c>
      <c r="U1162" s="27">
        <v>0</v>
      </c>
      <c r="V1162" s="31">
        <v>0.15999999999999998</v>
      </c>
      <c r="W1162" s="31">
        <v>0.79999999999999993</v>
      </c>
      <c r="X1162" s="158">
        <v>2</v>
      </c>
      <c r="Y1162" s="222">
        <v>86.52</v>
      </c>
      <c r="Z1162" s="222">
        <f t="shared" si="570"/>
        <v>0</v>
      </c>
      <c r="AA1162" s="222">
        <f t="shared" si="571"/>
        <v>0</v>
      </c>
      <c r="AB1162" s="222">
        <f t="shared" si="572"/>
        <v>0</v>
      </c>
      <c r="AC1162" s="222">
        <f t="shared" si="573"/>
        <v>13.843199999999998</v>
      </c>
      <c r="AD1162" s="222">
        <f t="shared" si="574"/>
        <v>69.215999999999994</v>
      </c>
      <c r="AE1162" s="222">
        <f t="shared" si="575"/>
        <v>0</v>
      </c>
      <c r="AF1162" s="222">
        <f t="shared" si="582"/>
        <v>0</v>
      </c>
      <c r="AG1162" s="222">
        <f t="shared" si="583"/>
        <v>0</v>
      </c>
      <c r="AH1162" s="222">
        <f t="shared" si="584"/>
        <v>0</v>
      </c>
      <c r="AI1162" s="222">
        <f t="shared" si="585"/>
        <v>13.843199999999998</v>
      </c>
      <c r="AJ1162" s="222">
        <f t="shared" si="586"/>
        <v>69.215999999999994</v>
      </c>
      <c r="AK1162" s="222">
        <f t="shared" si="587"/>
        <v>207.648</v>
      </c>
      <c r="AL1162" s="5">
        <f t="shared" si="588"/>
        <v>0</v>
      </c>
      <c r="AM1162" s="5">
        <f t="shared" si="589"/>
        <v>0</v>
      </c>
      <c r="AN1162" s="5">
        <f t="shared" si="590"/>
        <v>0</v>
      </c>
      <c r="AO1162" s="5">
        <f t="shared" si="591"/>
        <v>13.843199999999998</v>
      </c>
      <c r="AP1162" s="5">
        <f t="shared" si="592"/>
        <v>69.215999999999994</v>
      </c>
      <c r="AQ1162" s="221">
        <f t="shared" si="593"/>
        <v>173.04</v>
      </c>
      <c r="AR1162" s="174"/>
    </row>
    <row r="1163" spans="1:44" s="72" customFormat="1" ht="24.75" customHeight="1" x14ac:dyDescent="0.25">
      <c r="A1163" s="14">
        <v>3464400146</v>
      </c>
      <c r="B1163" s="25" t="s">
        <v>92</v>
      </c>
      <c r="C1163" s="14" t="s">
        <v>1547</v>
      </c>
      <c r="D1163" s="14"/>
      <c r="E1163" s="14"/>
      <c r="F1163" s="14" t="s">
        <v>1824</v>
      </c>
      <c r="G1163" s="27">
        <v>0</v>
      </c>
      <c r="H1163" s="27">
        <v>0</v>
      </c>
      <c r="I1163" s="27">
        <v>0</v>
      </c>
      <c r="J1163" s="31">
        <v>6.9999999999999993E-2</v>
      </c>
      <c r="K1163" s="31">
        <v>0.35</v>
      </c>
      <c r="L1163" s="146">
        <v>0</v>
      </c>
      <c r="M1163" s="27">
        <v>0</v>
      </c>
      <c r="N1163" s="27">
        <v>0</v>
      </c>
      <c r="O1163" s="27">
        <v>0</v>
      </c>
      <c r="P1163" s="31">
        <v>6.9999999999999993E-2</v>
      </c>
      <c r="Q1163" s="31">
        <v>0.35</v>
      </c>
      <c r="R1163" s="158">
        <v>1</v>
      </c>
      <c r="S1163" s="27">
        <v>0</v>
      </c>
      <c r="T1163" s="27">
        <v>0</v>
      </c>
      <c r="U1163" s="27">
        <v>0</v>
      </c>
      <c r="V1163" s="31">
        <v>6.9999999999999993E-2</v>
      </c>
      <c r="W1163" s="31">
        <v>0.35</v>
      </c>
      <c r="X1163" s="158">
        <v>1</v>
      </c>
      <c r="Y1163" s="222">
        <v>288.88</v>
      </c>
      <c r="Z1163" s="222">
        <f t="shared" si="570"/>
        <v>0</v>
      </c>
      <c r="AA1163" s="222">
        <f t="shared" si="571"/>
        <v>0</v>
      </c>
      <c r="AB1163" s="222">
        <f t="shared" si="572"/>
        <v>0</v>
      </c>
      <c r="AC1163" s="222">
        <f t="shared" si="573"/>
        <v>20.221599999999999</v>
      </c>
      <c r="AD1163" s="222">
        <f t="shared" si="574"/>
        <v>101.10799999999999</v>
      </c>
      <c r="AE1163" s="222">
        <f t="shared" si="575"/>
        <v>0</v>
      </c>
      <c r="AF1163" s="222">
        <f t="shared" si="582"/>
        <v>0</v>
      </c>
      <c r="AG1163" s="222">
        <f t="shared" si="583"/>
        <v>0</v>
      </c>
      <c r="AH1163" s="222">
        <f t="shared" si="584"/>
        <v>0</v>
      </c>
      <c r="AI1163" s="222">
        <f t="shared" si="585"/>
        <v>20.221599999999999</v>
      </c>
      <c r="AJ1163" s="222">
        <f t="shared" si="586"/>
        <v>101.10799999999999</v>
      </c>
      <c r="AK1163" s="222">
        <f t="shared" si="587"/>
        <v>288.88</v>
      </c>
      <c r="AL1163" s="5">
        <f t="shared" si="588"/>
        <v>0</v>
      </c>
      <c r="AM1163" s="5">
        <f t="shared" si="589"/>
        <v>0</v>
      </c>
      <c r="AN1163" s="5">
        <f t="shared" si="590"/>
        <v>0</v>
      </c>
      <c r="AO1163" s="5">
        <f t="shared" si="591"/>
        <v>20.221599999999999</v>
      </c>
      <c r="AP1163" s="5">
        <f t="shared" si="592"/>
        <v>101.10799999999999</v>
      </c>
      <c r="AQ1163" s="221">
        <f t="shared" si="593"/>
        <v>288.88</v>
      </c>
      <c r="AR1163" s="174"/>
    </row>
    <row r="1164" spans="1:44" s="30" customFormat="1" ht="24.75" customHeight="1" x14ac:dyDescent="0.25">
      <c r="A1164" s="24"/>
      <c r="B1164" s="623" t="s">
        <v>1553</v>
      </c>
      <c r="C1164" s="624"/>
      <c r="D1164" s="625"/>
      <c r="E1164" s="29"/>
      <c r="F1164" s="29"/>
      <c r="G1164" s="29"/>
      <c r="H1164" s="29"/>
      <c r="I1164" s="29"/>
      <c r="J1164" s="29"/>
      <c r="K1164" s="29"/>
      <c r="L1164" s="146"/>
      <c r="M1164" s="29"/>
      <c r="N1164" s="29"/>
      <c r="O1164" s="29"/>
      <c r="P1164" s="29"/>
      <c r="Q1164" s="29"/>
      <c r="R1164" s="105"/>
      <c r="S1164" s="29"/>
      <c r="T1164" s="29"/>
      <c r="U1164" s="29"/>
      <c r="V1164" s="29"/>
      <c r="W1164" s="29"/>
      <c r="X1164" s="105"/>
      <c r="Y1164" s="234"/>
      <c r="Z1164" s="222"/>
      <c r="AA1164" s="222"/>
      <c r="AB1164" s="222"/>
      <c r="AC1164" s="222"/>
      <c r="AD1164" s="222"/>
      <c r="AE1164" s="222"/>
      <c r="AF1164" s="222"/>
      <c r="AG1164" s="222"/>
      <c r="AH1164" s="222"/>
      <c r="AI1164" s="222"/>
      <c r="AJ1164" s="222"/>
      <c r="AK1164" s="222"/>
      <c r="AL1164" s="5"/>
      <c r="AM1164" s="5"/>
      <c r="AN1164" s="5"/>
      <c r="AO1164" s="5"/>
      <c r="AP1164" s="5"/>
      <c r="AQ1164" s="221"/>
      <c r="AR1164" s="168"/>
    </row>
    <row r="1165" spans="1:44" s="22" customFormat="1" ht="24.75" customHeight="1" x14ac:dyDescent="0.25">
      <c r="A1165" s="24">
        <v>3187171174</v>
      </c>
      <c r="B1165" s="25" t="s">
        <v>96</v>
      </c>
      <c r="C1165" s="14" t="s">
        <v>95</v>
      </c>
      <c r="D1165" s="14"/>
      <c r="E1165" s="14"/>
      <c r="F1165" s="14" t="s">
        <v>1824</v>
      </c>
      <c r="G1165" s="135">
        <v>0</v>
      </c>
      <c r="H1165" s="135">
        <v>0</v>
      </c>
      <c r="I1165" s="135">
        <v>0</v>
      </c>
      <c r="J1165" s="135">
        <v>0.42</v>
      </c>
      <c r="K1165" s="135">
        <v>1.2</v>
      </c>
      <c r="L1165" s="146">
        <v>0</v>
      </c>
      <c r="M1165" s="27">
        <v>0</v>
      </c>
      <c r="N1165" s="27">
        <v>0</v>
      </c>
      <c r="O1165" s="27">
        <v>0</v>
      </c>
      <c r="P1165" s="27">
        <v>0.42</v>
      </c>
      <c r="Q1165" s="27">
        <v>1</v>
      </c>
      <c r="R1165" s="148">
        <v>1.2</v>
      </c>
      <c r="S1165" s="27">
        <v>0</v>
      </c>
      <c r="T1165" s="27">
        <v>0</v>
      </c>
      <c r="U1165" s="27">
        <v>0</v>
      </c>
      <c r="V1165" s="27">
        <v>0.42</v>
      </c>
      <c r="W1165" s="27">
        <v>1</v>
      </c>
      <c r="X1165" s="27">
        <v>1</v>
      </c>
      <c r="Y1165" s="222">
        <v>5596</v>
      </c>
      <c r="Z1165" s="222">
        <f t="shared" si="570"/>
        <v>0</v>
      </c>
      <c r="AA1165" s="222">
        <f t="shared" si="571"/>
        <v>0</v>
      </c>
      <c r="AB1165" s="222">
        <f t="shared" si="572"/>
        <v>0</v>
      </c>
      <c r="AC1165" s="222">
        <f t="shared" si="573"/>
        <v>2350.3199999999997</v>
      </c>
      <c r="AD1165" s="222">
        <f t="shared" si="574"/>
        <v>6715.2</v>
      </c>
      <c r="AE1165" s="222">
        <f t="shared" si="575"/>
        <v>0</v>
      </c>
      <c r="AF1165" s="222">
        <f t="shared" si="582"/>
        <v>0</v>
      </c>
      <c r="AG1165" s="222">
        <f t="shared" si="583"/>
        <v>0</v>
      </c>
      <c r="AH1165" s="222">
        <f t="shared" si="584"/>
        <v>0</v>
      </c>
      <c r="AI1165" s="222">
        <f t="shared" si="585"/>
        <v>2350.3199999999997</v>
      </c>
      <c r="AJ1165" s="222">
        <f t="shared" si="586"/>
        <v>5596</v>
      </c>
      <c r="AK1165" s="222">
        <f t="shared" si="587"/>
        <v>6715.2</v>
      </c>
      <c r="AL1165" s="5">
        <f t="shared" ref="AL1165:AL1171" si="594">Y1165*S1165</f>
        <v>0</v>
      </c>
      <c r="AM1165" s="5">
        <f t="shared" ref="AM1165:AM1171" si="595">Y1165*T1165</f>
        <v>0</v>
      </c>
      <c r="AN1165" s="5">
        <f t="shared" ref="AN1165:AN1171" si="596">Y1165*U1165</f>
        <v>0</v>
      </c>
      <c r="AO1165" s="5">
        <f t="shared" ref="AO1165:AO1171" si="597">Y1165*V1165</f>
        <v>2350.3199999999997</v>
      </c>
      <c r="AP1165" s="5">
        <f t="shared" ref="AP1165:AP1171" si="598">Y1165*W1165</f>
        <v>5596</v>
      </c>
      <c r="AQ1165" s="221">
        <f t="shared" ref="AQ1165:AQ1171" si="599">Y1165*X1165</f>
        <v>5596</v>
      </c>
      <c r="AR1165" s="86"/>
    </row>
    <row r="1166" spans="1:44" s="22" customFormat="1" ht="24.75" customHeight="1" x14ac:dyDescent="0.25">
      <c r="A1166" s="24">
        <v>3187142818</v>
      </c>
      <c r="B1166" s="25" t="s">
        <v>98</v>
      </c>
      <c r="C1166" s="14" t="s">
        <v>97</v>
      </c>
      <c r="D1166" s="14"/>
      <c r="E1166" s="14"/>
      <c r="F1166" s="14" t="s">
        <v>1824</v>
      </c>
      <c r="G1166" s="135">
        <v>0</v>
      </c>
      <c r="H1166" s="135">
        <v>0</v>
      </c>
      <c r="I1166" s="135">
        <v>0</v>
      </c>
      <c r="J1166" s="135">
        <v>0.42</v>
      </c>
      <c r="K1166" s="135">
        <v>1.2</v>
      </c>
      <c r="L1166" s="146">
        <v>0</v>
      </c>
      <c r="M1166" s="27">
        <v>0</v>
      </c>
      <c r="N1166" s="27">
        <v>0</v>
      </c>
      <c r="O1166" s="27">
        <v>0</v>
      </c>
      <c r="P1166" s="27">
        <v>0.42</v>
      </c>
      <c r="Q1166" s="27">
        <v>1</v>
      </c>
      <c r="R1166" s="148">
        <v>1.2</v>
      </c>
      <c r="S1166" s="27">
        <v>0</v>
      </c>
      <c r="T1166" s="27">
        <v>0</v>
      </c>
      <c r="U1166" s="27">
        <v>0</v>
      </c>
      <c r="V1166" s="27">
        <v>0.42</v>
      </c>
      <c r="W1166" s="27">
        <v>1</v>
      </c>
      <c r="X1166" s="27">
        <v>1</v>
      </c>
      <c r="Y1166" s="222">
        <v>2766.69</v>
      </c>
      <c r="Z1166" s="222">
        <f t="shared" si="570"/>
        <v>0</v>
      </c>
      <c r="AA1166" s="222">
        <f t="shared" si="571"/>
        <v>0</v>
      </c>
      <c r="AB1166" s="222">
        <f t="shared" si="572"/>
        <v>0</v>
      </c>
      <c r="AC1166" s="222">
        <f t="shared" si="573"/>
        <v>1162.0098</v>
      </c>
      <c r="AD1166" s="222">
        <f t="shared" si="574"/>
        <v>3320.0279999999998</v>
      </c>
      <c r="AE1166" s="222">
        <f t="shared" si="575"/>
        <v>0</v>
      </c>
      <c r="AF1166" s="222">
        <f t="shared" si="582"/>
        <v>0</v>
      </c>
      <c r="AG1166" s="222">
        <f t="shared" si="583"/>
        <v>0</v>
      </c>
      <c r="AH1166" s="222">
        <f t="shared" si="584"/>
        <v>0</v>
      </c>
      <c r="AI1166" s="222">
        <f t="shared" si="585"/>
        <v>1162.0098</v>
      </c>
      <c r="AJ1166" s="222">
        <f t="shared" si="586"/>
        <v>2766.69</v>
      </c>
      <c r="AK1166" s="222">
        <f t="shared" si="587"/>
        <v>3320.0279999999998</v>
      </c>
      <c r="AL1166" s="5">
        <f t="shared" si="594"/>
        <v>0</v>
      </c>
      <c r="AM1166" s="5">
        <f t="shared" si="595"/>
        <v>0</v>
      </c>
      <c r="AN1166" s="5">
        <f t="shared" si="596"/>
        <v>0</v>
      </c>
      <c r="AO1166" s="5">
        <f t="shared" si="597"/>
        <v>1162.0098</v>
      </c>
      <c r="AP1166" s="5">
        <f t="shared" si="598"/>
        <v>2766.69</v>
      </c>
      <c r="AQ1166" s="221">
        <f t="shared" si="599"/>
        <v>2766.69</v>
      </c>
      <c r="AR1166" s="86"/>
    </row>
    <row r="1167" spans="1:44" s="22" customFormat="1" ht="24.75" customHeight="1" x14ac:dyDescent="0.25">
      <c r="A1167" s="24">
        <v>3187171201</v>
      </c>
      <c r="B1167" s="25" t="s">
        <v>1307</v>
      </c>
      <c r="C1167" s="14" t="s">
        <v>100</v>
      </c>
      <c r="D1167" s="14"/>
      <c r="E1167" s="14"/>
      <c r="F1167" s="14" t="s">
        <v>1824</v>
      </c>
      <c r="G1167" s="135">
        <v>0</v>
      </c>
      <c r="H1167" s="135">
        <v>0</v>
      </c>
      <c r="I1167" s="135">
        <v>0</v>
      </c>
      <c r="J1167" s="135">
        <v>0.24</v>
      </c>
      <c r="K1167" s="135">
        <v>0.72</v>
      </c>
      <c r="L1167" s="146">
        <v>0</v>
      </c>
      <c r="M1167" s="27">
        <v>0</v>
      </c>
      <c r="N1167" s="27">
        <v>0</v>
      </c>
      <c r="O1167" s="27">
        <v>0</v>
      </c>
      <c r="P1167" s="27">
        <v>0.24</v>
      </c>
      <c r="Q1167" s="27">
        <v>0.7</v>
      </c>
      <c r="R1167" s="148">
        <v>0.72</v>
      </c>
      <c r="S1167" s="27">
        <v>0</v>
      </c>
      <c r="T1167" s="27">
        <v>0</v>
      </c>
      <c r="U1167" s="27">
        <v>0</v>
      </c>
      <c r="V1167" s="27">
        <v>0.24</v>
      </c>
      <c r="W1167" s="27">
        <v>0.7</v>
      </c>
      <c r="X1167" s="27">
        <v>0.7</v>
      </c>
      <c r="Y1167" s="221">
        <v>178.46040000000002</v>
      </c>
      <c r="Z1167" s="222">
        <f>Y1167*G1167</f>
        <v>0</v>
      </c>
      <c r="AA1167" s="222">
        <f>Y1167*H1167</f>
        <v>0</v>
      </c>
      <c r="AB1167" s="222">
        <f>Y1167*I1167</f>
        <v>0</v>
      </c>
      <c r="AC1167" s="222">
        <f>Y1167*J1167</f>
        <v>42.830496000000004</v>
      </c>
      <c r="AD1167" s="222">
        <f>Y1167*K1167</f>
        <v>128.491488</v>
      </c>
      <c r="AE1167" s="222">
        <f>Y1167*L1167</f>
        <v>0</v>
      </c>
      <c r="AF1167" s="222">
        <f>Y1167*M1167</f>
        <v>0</v>
      </c>
      <c r="AG1167" s="222">
        <f>Y1167*N1167</f>
        <v>0</v>
      </c>
      <c r="AH1167" s="222">
        <f>Y1167*O1167</f>
        <v>0</v>
      </c>
      <c r="AI1167" s="222">
        <f>Y1167*P1167</f>
        <v>42.830496000000004</v>
      </c>
      <c r="AJ1167" s="222">
        <f>Y1167*Q1167</f>
        <v>124.92228</v>
      </c>
      <c r="AK1167" s="222">
        <f>Y1167*R1167</f>
        <v>128.491488</v>
      </c>
      <c r="AL1167" s="5">
        <f>Y1167*S1167</f>
        <v>0</v>
      </c>
      <c r="AM1167" s="5">
        <f>Y1167*T1167</f>
        <v>0</v>
      </c>
      <c r="AN1167" s="5">
        <f>Y1167*U1167</f>
        <v>0</v>
      </c>
      <c r="AO1167" s="5">
        <f>Y1167*V1167</f>
        <v>42.830496000000004</v>
      </c>
      <c r="AP1167" s="5">
        <f>Y1167*W1167</f>
        <v>124.92228</v>
      </c>
      <c r="AQ1167" s="221">
        <f>Y1167*X1167</f>
        <v>124.92228</v>
      </c>
      <c r="AR1167" s="86"/>
    </row>
    <row r="1168" spans="1:44" s="22" customFormat="1" ht="24.75" customHeight="1" x14ac:dyDescent="0.25">
      <c r="A1168" s="24">
        <v>3187171200</v>
      </c>
      <c r="B1168" s="25" t="s">
        <v>1307</v>
      </c>
      <c r="C1168" s="14" t="s">
        <v>101</v>
      </c>
      <c r="D1168" s="14"/>
      <c r="E1168" s="14"/>
      <c r="F1168" s="14" t="s">
        <v>1824</v>
      </c>
      <c r="G1168" s="135">
        <v>0</v>
      </c>
      <c r="H1168" s="135">
        <v>0</v>
      </c>
      <c r="I1168" s="135">
        <v>0</v>
      </c>
      <c r="J1168" s="135">
        <v>0.16</v>
      </c>
      <c r="K1168" s="135">
        <v>0.52</v>
      </c>
      <c r="L1168" s="146">
        <v>0</v>
      </c>
      <c r="M1168" s="27">
        <v>0</v>
      </c>
      <c r="N1168" s="27">
        <v>0</v>
      </c>
      <c r="O1168" s="27">
        <v>0</v>
      </c>
      <c r="P1168" s="27">
        <v>0.16</v>
      </c>
      <c r="Q1168" s="27">
        <v>0.5</v>
      </c>
      <c r="R1168" s="148">
        <v>0.52</v>
      </c>
      <c r="S1168" s="27">
        <v>0</v>
      </c>
      <c r="T1168" s="27">
        <v>0</v>
      </c>
      <c r="U1168" s="27">
        <v>0</v>
      </c>
      <c r="V1168" s="27">
        <v>0.16</v>
      </c>
      <c r="W1168" s="27">
        <v>0.5</v>
      </c>
      <c r="X1168" s="27">
        <v>0.5</v>
      </c>
      <c r="Y1168" s="221">
        <v>36.322000000000003</v>
      </c>
      <c r="Z1168" s="222">
        <f>Y1168*G1168</f>
        <v>0</v>
      </c>
      <c r="AA1168" s="222">
        <f>Y1168*H1168</f>
        <v>0</v>
      </c>
      <c r="AB1168" s="222">
        <f>Y1168*I1168</f>
        <v>0</v>
      </c>
      <c r="AC1168" s="222">
        <f>Y1168*J1168</f>
        <v>5.8115200000000007</v>
      </c>
      <c r="AD1168" s="222">
        <f>Y1168*K1168</f>
        <v>18.887440000000002</v>
      </c>
      <c r="AE1168" s="222">
        <f>Y1168*L1168</f>
        <v>0</v>
      </c>
      <c r="AF1168" s="222">
        <f>Y1168*M1168</f>
        <v>0</v>
      </c>
      <c r="AG1168" s="222">
        <f>Y1168*N1168</f>
        <v>0</v>
      </c>
      <c r="AH1168" s="222">
        <f>Y1168*O1168</f>
        <v>0</v>
      </c>
      <c r="AI1168" s="222">
        <f>Y1168*P1168</f>
        <v>5.8115200000000007</v>
      </c>
      <c r="AJ1168" s="222">
        <f>Y1168*Q1168</f>
        <v>18.161000000000001</v>
      </c>
      <c r="AK1168" s="222">
        <f>Y1168*R1168</f>
        <v>18.887440000000002</v>
      </c>
      <c r="AL1168" s="5">
        <f>Y1168*S1168</f>
        <v>0</v>
      </c>
      <c r="AM1168" s="5">
        <f>Y1168*T1168</f>
        <v>0</v>
      </c>
      <c r="AN1168" s="5">
        <f>Y1168*U1168</f>
        <v>0</v>
      </c>
      <c r="AO1168" s="5">
        <f>Y1168*V1168</f>
        <v>5.8115200000000007</v>
      </c>
      <c r="AP1168" s="5">
        <f>Y1168*W1168</f>
        <v>18.161000000000001</v>
      </c>
      <c r="AQ1168" s="221">
        <f>Y1168*X1168</f>
        <v>18.161000000000001</v>
      </c>
      <c r="AR1168" s="86"/>
    </row>
    <row r="1169" spans="1:44" s="22" customFormat="1" ht="24.75" customHeight="1" x14ac:dyDescent="0.25">
      <c r="A1169" s="24">
        <v>3187172383</v>
      </c>
      <c r="B1169" s="25" t="s">
        <v>1556</v>
      </c>
      <c r="C1169" s="14" t="s">
        <v>1557</v>
      </c>
      <c r="D1169" s="14"/>
      <c r="E1169" s="14"/>
      <c r="F1169" s="14" t="s">
        <v>1824</v>
      </c>
      <c r="G1169" s="135">
        <v>0</v>
      </c>
      <c r="H1169" s="135">
        <v>0</v>
      </c>
      <c r="I1169" s="135">
        <v>0</v>
      </c>
      <c r="J1169" s="135">
        <v>0.24</v>
      </c>
      <c r="K1169" s="135">
        <v>0.72</v>
      </c>
      <c r="L1169" s="146">
        <v>0</v>
      </c>
      <c r="M1169" s="27">
        <v>0</v>
      </c>
      <c r="N1169" s="27">
        <v>0</v>
      </c>
      <c r="O1169" s="27">
        <v>0</v>
      </c>
      <c r="P1169" s="27">
        <v>0.24</v>
      </c>
      <c r="Q1169" s="27">
        <v>0.7</v>
      </c>
      <c r="R1169" s="148">
        <v>0.72</v>
      </c>
      <c r="S1169" s="27">
        <v>0</v>
      </c>
      <c r="T1169" s="27">
        <v>0</v>
      </c>
      <c r="U1169" s="27">
        <v>0</v>
      </c>
      <c r="V1169" s="27">
        <v>0.24</v>
      </c>
      <c r="W1169" s="27">
        <v>0.7</v>
      </c>
      <c r="X1169" s="27">
        <v>0.7</v>
      </c>
      <c r="Y1169" s="222">
        <v>519.53</v>
      </c>
      <c r="Z1169" s="222">
        <f>Y1169*G1169</f>
        <v>0</v>
      </c>
      <c r="AA1169" s="222">
        <f>Y1169*H1169</f>
        <v>0</v>
      </c>
      <c r="AB1169" s="222">
        <f>Y1169*I1169</f>
        <v>0</v>
      </c>
      <c r="AC1169" s="222">
        <f>Y1169*J1169</f>
        <v>124.68719999999999</v>
      </c>
      <c r="AD1169" s="222">
        <f>Y1169*K1169</f>
        <v>374.06159999999994</v>
      </c>
      <c r="AE1169" s="222">
        <f>Y1169*L1169</f>
        <v>0</v>
      </c>
      <c r="AF1169" s="222">
        <f>Y1169*M1169</f>
        <v>0</v>
      </c>
      <c r="AG1169" s="222">
        <f>Y1169*N1169</f>
        <v>0</v>
      </c>
      <c r="AH1169" s="222">
        <f>Y1169*O1169</f>
        <v>0</v>
      </c>
      <c r="AI1169" s="222">
        <f>Y1169*P1169</f>
        <v>124.68719999999999</v>
      </c>
      <c r="AJ1169" s="222">
        <f>Y1169*Q1169</f>
        <v>363.67099999999994</v>
      </c>
      <c r="AK1169" s="222">
        <f>Y1169*R1169</f>
        <v>374.06159999999994</v>
      </c>
      <c r="AL1169" s="5">
        <f>Y1169*S1169</f>
        <v>0</v>
      </c>
      <c r="AM1169" s="5">
        <f>Y1169*T1169</f>
        <v>0</v>
      </c>
      <c r="AN1169" s="5">
        <f>Y1169*U1169</f>
        <v>0</v>
      </c>
      <c r="AO1169" s="5">
        <f>Y1169*V1169</f>
        <v>124.68719999999999</v>
      </c>
      <c r="AP1169" s="5">
        <f>Y1169*W1169</f>
        <v>363.67099999999994</v>
      </c>
      <c r="AQ1169" s="221">
        <f>Y1169*X1169</f>
        <v>363.67099999999994</v>
      </c>
      <c r="AR1169" s="86"/>
    </row>
    <row r="1170" spans="1:44" s="22" customFormat="1" ht="24.75" customHeight="1" x14ac:dyDescent="0.25">
      <c r="A1170" s="24">
        <v>3187171160</v>
      </c>
      <c r="B1170" s="25" t="s">
        <v>99</v>
      </c>
      <c r="C1170" s="14" t="s">
        <v>1555</v>
      </c>
      <c r="D1170" s="14"/>
      <c r="E1170" s="14"/>
      <c r="F1170" s="14" t="s">
        <v>1824</v>
      </c>
      <c r="G1170" s="135">
        <v>0</v>
      </c>
      <c r="H1170" s="135">
        <v>0</v>
      </c>
      <c r="I1170" s="135">
        <v>0</v>
      </c>
      <c r="J1170" s="135">
        <v>0.24</v>
      </c>
      <c r="K1170" s="135">
        <v>0.64</v>
      </c>
      <c r="L1170" s="146">
        <v>0</v>
      </c>
      <c r="M1170" s="27">
        <v>0</v>
      </c>
      <c r="N1170" s="27">
        <v>0</v>
      </c>
      <c r="O1170" s="27">
        <v>0</v>
      </c>
      <c r="P1170" s="27">
        <v>0.24</v>
      </c>
      <c r="Q1170" s="27">
        <v>0.6</v>
      </c>
      <c r="R1170" s="148">
        <v>0.64</v>
      </c>
      <c r="S1170" s="27">
        <v>0</v>
      </c>
      <c r="T1170" s="27">
        <v>0</v>
      </c>
      <c r="U1170" s="27">
        <v>0</v>
      </c>
      <c r="V1170" s="27">
        <v>0.24</v>
      </c>
      <c r="W1170" s="27">
        <v>0.6</v>
      </c>
      <c r="X1170" s="27">
        <v>0.6</v>
      </c>
      <c r="Y1170" s="222">
        <v>98.79</v>
      </c>
      <c r="Z1170" s="222">
        <f t="shared" si="570"/>
        <v>0</v>
      </c>
      <c r="AA1170" s="222">
        <f t="shared" si="571"/>
        <v>0</v>
      </c>
      <c r="AB1170" s="222">
        <f t="shared" si="572"/>
        <v>0</v>
      </c>
      <c r="AC1170" s="222">
        <f t="shared" si="573"/>
        <v>23.709600000000002</v>
      </c>
      <c r="AD1170" s="222">
        <f t="shared" si="574"/>
        <v>63.225600000000007</v>
      </c>
      <c r="AE1170" s="222">
        <f t="shared" si="575"/>
        <v>0</v>
      </c>
      <c r="AF1170" s="222">
        <f t="shared" si="582"/>
        <v>0</v>
      </c>
      <c r="AG1170" s="222">
        <f t="shared" si="583"/>
        <v>0</v>
      </c>
      <c r="AH1170" s="222">
        <f t="shared" si="584"/>
        <v>0</v>
      </c>
      <c r="AI1170" s="222">
        <f t="shared" si="585"/>
        <v>23.709600000000002</v>
      </c>
      <c r="AJ1170" s="222">
        <f t="shared" si="586"/>
        <v>59.274000000000001</v>
      </c>
      <c r="AK1170" s="222">
        <f t="shared" si="587"/>
        <v>63.225600000000007</v>
      </c>
      <c r="AL1170" s="5">
        <f t="shared" si="594"/>
        <v>0</v>
      </c>
      <c r="AM1170" s="5">
        <f t="shared" si="595"/>
        <v>0</v>
      </c>
      <c r="AN1170" s="5">
        <f t="shared" si="596"/>
        <v>0</v>
      </c>
      <c r="AO1170" s="5">
        <f t="shared" si="597"/>
        <v>23.709600000000002</v>
      </c>
      <c r="AP1170" s="5">
        <f t="shared" si="598"/>
        <v>59.274000000000001</v>
      </c>
      <c r="AQ1170" s="221">
        <f t="shared" si="599"/>
        <v>59.274000000000001</v>
      </c>
      <c r="AR1170" s="86"/>
    </row>
    <row r="1171" spans="1:44" s="22" customFormat="1" ht="24.75" customHeight="1" x14ac:dyDescent="0.25">
      <c r="A1171" s="24">
        <v>3187172386</v>
      </c>
      <c r="B1171" s="25" t="s">
        <v>1307</v>
      </c>
      <c r="C1171" s="14" t="s">
        <v>1558</v>
      </c>
      <c r="D1171" s="14"/>
      <c r="E1171" s="14"/>
      <c r="F1171" s="14" t="s">
        <v>1824</v>
      </c>
      <c r="G1171" s="135">
        <v>0</v>
      </c>
      <c r="H1171" s="135">
        <v>0</v>
      </c>
      <c r="I1171" s="135">
        <v>0</v>
      </c>
      <c r="J1171" s="135">
        <v>0.42</v>
      </c>
      <c r="K1171" s="135">
        <v>1.2</v>
      </c>
      <c r="L1171" s="146">
        <v>0</v>
      </c>
      <c r="M1171" s="27">
        <v>0</v>
      </c>
      <c r="N1171" s="27">
        <v>0</v>
      </c>
      <c r="O1171" s="27">
        <v>0</v>
      </c>
      <c r="P1171" s="27">
        <v>0.42</v>
      </c>
      <c r="Q1171" s="27">
        <v>1</v>
      </c>
      <c r="R1171" s="148">
        <v>1.2</v>
      </c>
      <c r="S1171" s="27">
        <v>0</v>
      </c>
      <c r="T1171" s="27">
        <v>0</v>
      </c>
      <c r="U1171" s="27">
        <v>0</v>
      </c>
      <c r="V1171" s="27">
        <v>0.42</v>
      </c>
      <c r="W1171" s="27">
        <v>1</v>
      </c>
      <c r="X1171" s="27">
        <v>1</v>
      </c>
      <c r="Y1171" s="222">
        <v>109.5</v>
      </c>
      <c r="Z1171" s="222">
        <f t="shared" si="570"/>
        <v>0</v>
      </c>
      <c r="AA1171" s="222">
        <f t="shared" si="571"/>
        <v>0</v>
      </c>
      <c r="AB1171" s="222">
        <f t="shared" si="572"/>
        <v>0</v>
      </c>
      <c r="AC1171" s="222">
        <f t="shared" si="573"/>
        <v>45.989999999999995</v>
      </c>
      <c r="AD1171" s="222">
        <f t="shared" si="574"/>
        <v>131.4</v>
      </c>
      <c r="AE1171" s="222">
        <f t="shared" si="575"/>
        <v>0</v>
      </c>
      <c r="AF1171" s="222">
        <f t="shared" si="582"/>
        <v>0</v>
      </c>
      <c r="AG1171" s="222">
        <f t="shared" si="583"/>
        <v>0</v>
      </c>
      <c r="AH1171" s="222">
        <f t="shared" si="584"/>
        <v>0</v>
      </c>
      <c r="AI1171" s="222">
        <f t="shared" si="585"/>
        <v>45.989999999999995</v>
      </c>
      <c r="AJ1171" s="222">
        <f t="shared" si="586"/>
        <v>109.5</v>
      </c>
      <c r="AK1171" s="222">
        <f t="shared" si="587"/>
        <v>131.4</v>
      </c>
      <c r="AL1171" s="5">
        <f t="shared" si="594"/>
        <v>0</v>
      </c>
      <c r="AM1171" s="5">
        <f t="shared" si="595"/>
        <v>0</v>
      </c>
      <c r="AN1171" s="5">
        <f t="shared" si="596"/>
        <v>0</v>
      </c>
      <c r="AO1171" s="5">
        <f t="shared" si="597"/>
        <v>45.989999999999995</v>
      </c>
      <c r="AP1171" s="5">
        <f t="shared" si="598"/>
        <v>109.5</v>
      </c>
      <c r="AQ1171" s="221">
        <f t="shared" si="599"/>
        <v>109.5</v>
      </c>
      <c r="AR1171" s="86"/>
    </row>
    <row r="1172" spans="1:44" s="30" customFormat="1" ht="24" customHeight="1" x14ac:dyDescent="0.25">
      <c r="A1172" s="24"/>
      <c r="B1172" s="626" t="s">
        <v>966</v>
      </c>
      <c r="C1172" s="627"/>
      <c r="D1172" s="48"/>
      <c r="E1172" s="48"/>
      <c r="F1172" s="48"/>
      <c r="G1172" s="48"/>
      <c r="H1172" s="48"/>
      <c r="I1172" s="48"/>
      <c r="J1172" s="48"/>
      <c r="K1172" s="48"/>
      <c r="L1172" s="146"/>
      <c r="M1172" s="48"/>
      <c r="N1172" s="48"/>
      <c r="O1172" s="48"/>
      <c r="P1172" s="48"/>
      <c r="Q1172" s="48"/>
      <c r="R1172" s="159"/>
      <c r="S1172" s="48"/>
      <c r="T1172" s="48"/>
      <c r="U1172" s="48"/>
      <c r="V1172" s="48"/>
      <c r="W1172" s="48"/>
      <c r="X1172" s="159"/>
      <c r="Y1172" s="234"/>
      <c r="Z1172" s="222"/>
      <c r="AA1172" s="222"/>
      <c r="AB1172" s="222"/>
      <c r="AC1172" s="222"/>
      <c r="AD1172" s="222"/>
      <c r="AE1172" s="222"/>
      <c r="AF1172" s="222"/>
      <c r="AG1172" s="222"/>
      <c r="AH1172" s="222"/>
      <c r="AI1172" s="222"/>
      <c r="AJ1172" s="222"/>
      <c r="AK1172" s="222"/>
      <c r="AL1172" s="5"/>
      <c r="AM1172" s="5"/>
      <c r="AN1172" s="5"/>
      <c r="AO1172" s="5"/>
      <c r="AP1172" s="5"/>
      <c r="AQ1172" s="221"/>
      <c r="AR1172" s="168"/>
    </row>
    <row r="1173" spans="1:44" s="90" customFormat="1" ht="24.75" customHeight="1" x14ac:dyDescent="0.25">
      <c r="A1173" s="24">
        <v>3187172653</v>
      </c>
      <c r="B1173" s="32" t="s">
        <v>1171</v>
      </c>
      <c r="C1173" s="33" t="s">
        <v>103</v>
      </c>
      <c r="D1173" s="32"/>
      <c r="E1173" s="33"/>
      <c r="F1173" s="14" t="s">
        <v>1824</v>
      </c>
      <c r="G1173" s="27">
        <v>0</v>
      </c>
      <c r="H1173" s="27">
        <v>0</v>
      </c>
      <c r="I1173" s="28">
        <v>0.5</v>
      </c>
      <c r="J1173" s="28">
        <v>0.8</v>
      </c>
      <c r="K1173" s="28">
        <v>1</v>
      </c>
      <c r="L1173" s="146">
        <v>0</v>
      </c>
      <c r="M1173" s="27">
        <v>0</v>
      </c>
      <c r="N1173" s="27">
        <v>0</v>
      </c>
      <c r="O1173" s="28">
        <v>0.5</v>
      </c>
      <c r="P1173" s="28">
        <v>0.8</v>
      </c>
      <c r="Q1173" s="28">
        <v>1</v>
      </c>
      <c r="R1173" s="158">
        <v>1</v>
      </c>
      <c r="S1173" s="27">
        <v>0</v>
      </c>
      <c r="T1173" s="27">
        <v>0</v>
      </c>
      <c r="U1173" s="28">
        <v>0.5</v>
      </c>
      <c r="V1173" s="28">
        <v>0.8</v>
      </c>
      <c r="W1173" s="28">
        <v>1</v>
      </c>
      <c r="X1173" s="158">
        <v>1</v>
      </c>
      <c r="Y1173" s="222">
        <v>0.31</v>
      </c>
      <c r="Z1173" s="222">
        <f t="shared" ref="Z1173:Z1220" si="600">Y1173*G1173</f>
        <v>0</v>
      </c>
      <c r="AA1173" s="222">
        <f t="shared" ref="AA1173:AA1220" si="601">Y1173*H1173</f>
        <v>0</v>
      </c>
      <c r="AB1173" s="222">
        <f t="shared" ref="AB1173:AB1220" si="602">Y1173*I1173</f>
        <v>0.155</v>
      </c>
      <c r="AC1173" s="222">
        <f t="shared" ref="AC1173:AC1220" si="603">Y1173*J1173</f>
        <v>0.248</v>
      </c>
      <c r="AD1173" s="222">
        <f t="shared" ref="AD1173:AD1220" si="604">Y1173*K1173</f>
        <v>0.31</v>
      </c>
      <c r="AE1173" s="222">
        <f t="shared" ref="AE1173:AE1220" si="605">Y1173*L1173</f>
        <v>0</v>
      </c>
      <c r="AF1173" s="222">
        <f t="shared" si="582"/>
        <v>0</v>
      </c>
      <c r="AG1173" s="222">
        <f t="shared" si="583"/>
        <v>0</v>
      </c>
      <c r="AH1173" s="222">
        <f t="shared" si="584"/>
        <v>0.155</v>
      </c>
      <c r="AI1173" s="222">
        <f t="shared" si="585"/>
        <v>0.248</v>
      </c>
      <c r="AJ1173" s="222">
        <f t="shared" si="586"/>
        <v>0.31</v>
      </c>
      <c r="AK1173" s="222">
        <f t="shared" si="587"/>
        <v>0.31</v>
      </c>
      <c r="AL1173" s="5">
        <f>Y1173*S1173</f>
        <v>0</v>
      </c>
      <c r="AM1173" s="5">
        <f>Y1173*T1173</f>
        <v>0</v>
      </c>
      <c r="AN1173" s="5">
        <f>Y1173*U1173</f>
        <v>0.155</v>
      </c>
      <c r="AO1173" s="5">
        <f>Y1173*V1173</f>
        <v>0.248</v>
      </c>
      <c r="AP1173" s="5">
        <f>Y1173*W1173</f>
        <v>0.31</v>
      </c>
      <c r="AQ1173" s="221">
        <f>Y1173*X1173</f>
        <v>0.31</v>
      </c>
      <c r="AR1173" s="175"/>
    </row>
    <row r="1174" spans="1:44" s="90" customFormat="1" ht="24.75" customHeight="1" x14ac:dyDescent="0.25">
      <c r="A1174" s="24">
        <v>3187172654</v>
      </c>
      <c r="B1174" s="32" t="s">
        <v>1171</v>
      </c>
      <c r="C1174" s="33" t="s">
        <v>104</v>
      </c>
      <c r="D1174" s="32"/>
      <c r="E1174" s="33"/>
      <c r="F1174" s="14" t="s">
        <v>1824</v>
      </c>
      <c r="G1174" s="27">
        <v>0</v>
      </c>
      <c r="H1174" s="27">
        <v>0</v>
      </c>
      <c r="I1174" s="28">
        <v>0.5</v>
      </c>
      <c r="J1174" s="28">
        <v>0.8</v>
      </c>
      <c r="K1174" s="28">
        <v>1</v>
      </c>
      <c r="L1174" s="146">
        <v>0</v>
      </c>
      <c r="M1174" s="27">
        <v>0</v>
      </c>
      <c r="N1174" s="27">
        <v>0</v>
      </c>
      <c r="O1174" s="28">
        <v>0.5</v>
      </c>
      <c r="P1174" s="28">
        <v>0.8</v>
      </c>
      <c r="Q1174" s="28">
        <v>1</v>
      </c>
      <c r="R1174" s="158">
        <v>1</v>
      </c>
      <c r="S1174" s="27">
        <v>0</v>
      </c>
      <c r="T1174" s="27">
        <v>0</v>
      </c>
      <c r="U1174" s="28">
        <v>0.5</v>
      </c>
      <c r="V1174" s="28">
        <v>0.8</v>
      </c>
      <c r="W1174" s="28">
        <v>1</v>
      </c>
      <c r="X1174" s="158">
        <v>1</v>
      </c>
      <c r="Y1174" s="222">
        <v>1.59</v>
      </c>
      <c r="Z1174" s="222">
        <f t="shared" si="600"/>
        <v>0</v>
      </c>
      <c r="AA1174" s="222">
        <f t="shared" si="601"/>
        <v>0</v>
      </c>
      <c r="AB1174" s="222">
        <f t="shared" si="602"/>
        <v>0.79500000000000004</v>
      </c>
      <c r="AC1174" s="222">
        <f t="shared" si="603"/>
        <v>1.2720000000000002</v>
      </c>
      <c r="AD1174" s="222">
        <f t="shared" si="604"/>
        <v>1.59</v>
      </c>
      <c r="AE1174" s="222">
        <f t="shared" si="605"/>
        <v>0</v>
      </c>
      <c r="AF1174" s="222">
        <f t="shared" si="582"/>
        <v>0</v>
      </c>
      <c r="AG1174" s="222">
        <f t="shared" si="583"/>
        <v>0</v>
      </c>
      <c r="AH1174" s="222">
        <f t="shared" si="584"/>
        <v>0.79500000000000004</v>
      </c>
      <c r="AI1174" s="222">
        <f t="shared" si="585"/>
        <v>1.2720000000000002</v>
      </c>
      <c r="AJ1174" s="222">
        <f t="shared" si="586"/>
        <v>1.59</v>
      </c>
      <c r="AK1174" s="222">
        <f t="shared" si="587"/>
        <v>1.59</v>
      </c>
      <c r="AL1174" s="5">
        <f>Y1174*S1174</f>
        <v>0</v>
      </c>
      <c r="AM1174" s="5">
        <f>Y1174*T1174</f>
        <v>0</v>
      </c>
      <c r="AN1174" s="5">
        <f>Y1174*U1174</f>
        <v>0.79500000000000004</v>
      </c>
      <c r="AO1174" s="5">
        <f>Y1174*V1174</f>
        <v>1.2720000000000002</v>
      </c>
      <c r="AP1174" s="5">
        <f>Y1174*W1174</f>
        <v>1.59</v>
      </c>
      <c r="AQ1174" s="221">
        <f>Y1174*X1174</f>
        <v>1.59</v>
      </c>
      <c r="AR1174" s="175"/>
    </row>
    <row r="1175" spans="1:44" s="90" customFormat="1" ht="24.75" customHeight="1" x14ac:dyDescent="0.25">
      <c r="A1175" s="24">
        <v>3187172661</v>
      </c>
      <c r="B1175" s="32" t="s">
        <v>1559</v>
      </c>
      <c r="C1175" s="33" t="s">
        <v>102</v>
      </c>
      <c r="D1175" s="32"/>
      <c r="E1175" s="33"/>
      <c r="F1175" s="14" t="s">
        <v>1824</v>
      </c>
      <c r="G1175" s="27">
        <v>0</v>
      </c>
      <c r="H1175" s="27">
        <v>0</v>
      </c>
      <c r="I1175" s="28">
        <v>0.5</v>
      </c>
      <c r="J1175" s="28">
        <v>0.8</v>
      </c>
      <c r="K1175" s="28">
        <v>1</v>
      </c>
      <c r="L1175" s="146">
        <v>0</v>
      </c>
      <c r="M1175" s="27">
        <v>0</v>
      </c>
      <c r="N1175" s="27">
        <v>0</v>
      </c>
      <c r="O1175" s="28">
        <v>0.5</v>
      </c>
      <c r="P1175" s="28">
        <v>0.8</v>
      </c>
      <c r="Q1175" s="28">
        <v>1</v>
      </c>
      <c r="R1175" s="158">
        <v>1</v>
      </c>
      <c r="S1175" s="27">
        <v>0</v>
      </c>
      <c r="T1175" s="27">
        <v>0</v>
      </c>
      <c r="U1175" s="28">
        <v>0.5</v>
      </c>
      <c r="V1175" s="28">
        <v>0.8</v>
      </c>
      <c r="W1175" s="28">
        <v>1</v>
      </c>
      <c r="X1175" s="158">
        <v>1</v>
      </c>
      <c r="Y1175" s="222">
        <v>1.01</v>
      </c>
      <c r="Z1175" s="222">
        <f>Y1175*G1175</f>
        <v>0</v>
      </c>
      <c r="AA1175" s="222">
        <f>Y1175*H1175</f>
        <v>0</v>
      </c>
      <c r="AB1175" s="222">
        <f>Y1175*I1175</f>
        <v>0.505</v>
      </c>
      <c r="AC1175" s="222">
        <f>Y1175*J1175</f>
        <v>0.80800000000000005</v>
      </c>
      <c r="AD1175" s="222">
        <f>Y1175*K1175</f>
        <v>1.01</v>
      </c>
      <c r="AE1175" s="222">
        <f>Y1175*L1175</f>
        <v>0</v>
      </c>
      <c r="AF1175" s="222">
        <f>Y1175*M1175</f>
        <v>0</v>
      </c>
      <c r="AG1175" s="222">
        <f>Y1175*N1175</f>
        <v>0</v>
      </c>
      <c r="AH1175" s="222">
        <f>Y1175*O1175</f>
        <v>0.505</v>
      </c>
      <c r="AI1175" s="222">
        <f>Y1175*P1175</f>
        <v>0.80800000000000005</v>
      </c>
      <c r="AJ1175" s="222">
        <f>Y1175*Q1175</f>
        <v>1.01</v>
      </c>
      <c r="AK1175" s="222">
        <f>Y1175*R1175</f>
        <v>1.01</v>
      </c>
      <c r="AL1175" s="5">
        <f>Y1175*S1175</f>
        <v>0</v>
      </c>
      <c r="AM1175" s="5">
        <f>Y1175*T1175</f>
        <v>0</v>
      </c>
      <c r="AN1175" s="5">
        <f>Y1175*U1175</f>
        <v>0.505</v>
      </c>
      <c r="AO1175" s="5">
        <f>Y1175*V1175</f>
        <v>0.80800000000000005</v>
      </c>
      <c r="AP1175" s="5">
        <f>Y1175*W1175</f>
        <v>1.01</v>
      </c>
      <c r="AQ1175" s="221">
        <f>Y1175*X1175</f>
        <v>1.01</v>
      </c>
      <c r="AR1175" s="175"/>
    </row>
    <row r="1176" spans="1:44" s="90" customFormat="1" ht="24.75" customHeight="1" x14ac:dyDescent="0.25">
      <c r="A1176" s="24">
        <v>3129004275</v>
      </c>
      <c r="B1176" s="32" t="s">
        <v>106</v>
      </c>
      <c r="C1176" s="33" t="s">
        <v>107</v>
      </c>
      <c r="D1176" s="33"/>
      <c r="E1176" s="33"/>
      <c r="F1176" s="14" t="s">
        <v>1824</v>
      </c>
      <c r="G1176" s="135">
        <v>0</v>
      </c>
      <c r="H1176" s="135">
        <v>0</v>
      </c>
      <c r="I1176" s="135">
        <v>0.6</v>
      </c>
      <c r="J1176" s="135">
        <v>2.5</v>
      </c>
      <c r="K1176" s="135">
        <v>7.4</v>
      </c>
      <c r="L1176" s="146">
        <v>0</v>
      </c>
      <c r="M1176" s="27">
        <v>0</v>
      </c>
      <c r="N1176" s="27">
        <v>0</v>
      </c>
      <c r="O1176" s="28">
        <v>0.6</v>
      </c>
      <c r="P1176" s="28">
        <v>2.5</v>
      </c>
      <c r="Q1176" s="28">
        <v>8</v>
      </c>
      <c r="R1176" s="158">
        <v>8</v>
      </c>
      <c r="S1176" s="27">
        <v>0</v>
      </c>
      <c r="T1176" s="27">
        <v>0</v>
      </c>
      <c r="U1176" s="28">
        <v>0.6</v>
      </c>
      <c r="V1176" s="28">
        <v>2.5</v>
      </c>
      <c r="W1176" s="28">
        <v>8</v>
      </c>
      <c r="X1176" s="158">
        <v>8</v>
      </c>
      <c r="Y1176" s="222">
        <v>107.93</v>
      </c>
      <c r="Z1176" s="222">
        <f t="shared" si="600"/>
        <v>0</v>
      </c>
      <c r="AA1176" s="222">
        <f t="shared" si="601"/>
        <v>0</v>
      </c>
      <c r="AB1176" s="222">
        <f t="shared" si="602"/>
        <v>64.757999999999996</v>
      </c>
      <c r="AC1176" s="222">
        <f t="shared" si="603"/>
        <v>269.82500000000005</v>
      </c>
      <c r="AD1176" s="222">
        <f t="shared" si="604"/>
        <v>798.68200000000013</v>
      </c>
      <c r="AE1176" s="222">
        <f t="shared" si="605"/>
        <v>0</v>
      </c>
      <c r="AF1176" s="222">
        <f t="shared" si="582"/>
        <v>0</v>
      </c>
      <c r="AG1176" s="222">
        <f t="shared" si="583"/>
        <v>0</v>
      </c>
      <c r="AH1176" s="222">
        <f t="shared" si="584"/>
        <v>64.757999999999996</v>
      </c>
      <c r="AI1176" s="222">
        <f t="shared" si="585"/>
        <v>269.82500000000005</v>
      </c>
      <c r="AJ1176" s="222">
        <f t="shared" si="586"/>
        <v>863.44</v>
      </c>
      <c r="AK1176" s="222">
        <f t="shared" si="587"/>
        <v>863.44</v>
      </c>
      <c r="AL1176" s="5">
        <f t="shared" ref="AL1176:AL1183" si="606">Y1176*S1176</f>
        <v>0</v>
      </c>
      <c r="AM1176" s="5">
        <f t="shared" ref="AM1176:AM1183" si="607">Y1176*T1176</f>
        <v>0</v>
      </c>
      <c r="AN1176" s="5">
        <f t="shared" ref="AN1176:AN1183" si="608">Y1176*U1176</f>
        <v>64.757999999999996</v>
      </c>
      <c r="AO1176" s="5">
        <f t="shared" ref="AO1176:AO1183" si="609">Y1176*V1176</f>
        <v>269.82500000000005</v>
      </c>
      <c r="AP1176" s="5">
        <f t="shared" ref="AP1176:AP1183" si="610">Y1176*W1176</f>
        <v>863.44</v>
      </c>
      <c r="AQ1176" s="221">
        <f t="shared" ref="AQ1176:AQ1183" si="611">Y1176*X1176</f>
        <v>863.44</v>
      </c>
      <c r="AR1176" s="175"/>
    </row>
    <row r="1177" spans="1:44" s="90" customFormat="1" ht="24.75" customHeight="1" x14ac:dyDescent="0.25">
      <c r="A1177" s="24">
        <v>3187172626</v>
      </c>
      <c r="B1177" s="32" t="s">
        <v>108</v>
      </c>
      <c r="C1177" s="33" t="s">
        <v>1563</v>
      </c>
      <c r="D1177" s="32"/>
      <c r="E1177" s="33"/>
      <c r="F1177" s="205" t="s">
        <v>1824</v>
      </c>
      <c r="G1177" s="135">
        <v>0</v>
      </c>
      <c r="H1177" s="135">
        <v>0</v>
      </c>
      <c r="I1177" s="135">
        <v>0</v>
      </c>
      <c r="J1177" s="135">
        <v>1.1000000000000001</v>
      </c>
      <c r="K1177" s="135">
        <v>3.23</v>
      </c>
      <c r="L1177" s="146">
        <v>0</v>
      </c>
      <c r="M1177" s="204">
        <v>0</v>
      </c>
      <c r="N1177" s="204">
        <v>0</v>
      </c>
      <c r="O1177" s="204">
        <v>0</v>
      </c>
      <c r="P1177" s="212">
        <v>1.1000000000000001</v>
      </c>
      <c r="Q1177" s="212">
        <v>3</v>
      </c>
      <c r="R1177" s="215">
        <v>3</v>
      </c>
      <c r="S1177" s="204">
        <v>0</v>
      </c>
      <c r="T1177" s="204">
        <v>0</v>
      </c>
      <c r="U1177" s="204">
        <v>0</v>
      </c>
      <c r="V1177" s="212">
        <v>1.1000000000000001</v>
      </c>
      <c r="W1177" s="212">
        <v>3</v>
      </c>
      <c r="X1177" s="215">
        <v>3</v>
      </c>
      <c r="Y1177" s="225">
        <v>111.67</v>
      </c>
      <c r="Z1177" s="222">
        <f t="shared" si="600"/>
        <v>0</v>
      </c>
      <c r="AA1177" s="222">
        <f t="shared" si="601"/>
        <v>0</v>
      </c>
      <c r="AB1177" s="222">
        <f t="shared" si="602"/>
        <v>0</v>
      </c>
      <c r="AC1177" s="222">
        <f t="shared" si="603"/>
        <v>122.83700000000002</v>
      </c>
      <c r="AD1177" s="222">
        <f t="shared" si="604"/>
        <v>360.69409999999999</v>
      </c>
      <c r="AE1177" s="222">
        <f t="shared" si="605"/>
        <v>0</v>
      </c>
      <c r="AF1177" s="222">
        <f t="shared" si="582"/>
        <v>0</v>
      </c>
      <c r="AG1177" s="222">
        <f t="shared" si="583"/>
        <v>0</v>
      </c>
      <c r="AH1177" s="222">
        <f t="shared" si="584"/>
        <v>0</v>
      </c>
      <c r="AI1177" s="222">
        <f t="shared" si="585"/>
        <v>122.83700000000002</v>
      </c>
      <c r="AJ1177" s="222">
        <f t="shared" si="586"/>
        <v>335.01</v>
      </c>
      <c r="AK1177" s="222">
        <f t="shared" si="587"/>
        <v>335.01</v>
      </c>
      <c r="AL1177" s="178">
        <f t="shared" si="606"/>
        <v>0</v>
      </c>
      <c r="AM1177" s="178">
        <f t="shared" si="607"/>
        <v>0</v>
      </c>
      <c r="AN1177" s="178">
        <f t="shared" si="608"/>
        <v>0</v>
      </c>
      <c r="AO1177" s="178">
        <f t="shared" si="609"/>
        <v>122.83700000000002</v>
      </c>
      <c r="AP1177" s="178">
        <f t="shared" si="610"/>
        <v>335.01</v>
      </c>
      <c r="AQ1177" s="220">
        <f t="shared" si="611"/>
        <v>335.01</v>
      </c>
      <c r="AR1177" s="175"/>
    </row>
    <row r="1178" spans="1:44" s="90" customFormat="1" ht="25.5" customHeight="1" x14ac:dyDescent="0.25">
      <c r="A1178" s="24">
        <v>3129004365</v>
      </c>
      <c r="B1178" s="32" t="s">
        <v>110</v>
      </c>
      <c r="C1178" s="33" t="s">
        <v>109</v>
      </c>
      <c r="D1178" s="33"/>
      <c r="E1178" s="33"/>
      <c r="F1178" s="14" t="s">
        <v>1824</v>
      </c>
      <c r="G1178" s="135">
        <v>0</v>
      </c>
      <c r="H1178" s="135">
        <v>0</v>
      </c>
      <c r="I1178" s="135">
        <v>1</v>
      </c>
      <c r="J1178" s="135">
        <v>1</v>
      </c>
      <c r="K1178" s="135">
        <v>1</v>
      </c>
      <c r="L1178" s="146">
        <v>0</v>
      </c>
      <c r="M1178" s="27">
        <v>0</v>
      </c>
      <c r="N1178" s="27">
        <v>0</v>
      </c>
      <c r="O1178" s="28">
        <v>0.37</v>
      </c>
      <c r="P1178" s="28">
        <v>1</v>
      </c>
      <c r="Q1178" s="28">
        <v>1</v>
      </c>
      <c r="R1178" s="158">
        <v>1</v>
      </c>
      <c r="S1178" s="27">
        <v>0</v>
      </c>
      <c r="T1178" s="27">
        <v>0</v>
      </c>
      <c r="U1178" s="28">
        <v>0.37</v>
      </c>
      <c r="V1178" s="28">
        <v>1</v>
      </c>
      <c r="W1178" s="28">
        <v>1</v>
      </c>
      <c r="X1178" s="158">
        <v>1</v>
      </c>
      <c r="Y1178" s="222">
        <v>128.13</v>
      </c>
      <c r="Z1178" s="222">
        <f t="shared" si="600"/>
        <v>0</v>
      </c>
      <c r="AA1178" s="222">
        <f t="shared" si="601"/>
        <v>0</v>
      </c>
      <c r="AB1178" s="222">
        <f t="shared" si="602"/>
        <v>128.13</v>
      </c>
      <c r="AC1178" s="222">
        <f t="shared" si="603"/>
        <v>128.13</v>
      </c>
      <c r="AD1178" s="222">
        <f t="shared" si="604"/>
        <v>128.13</v>
      </c>
      <c r="AE1178" s="222">
        <f t="shared" si="605"/>
        <v>0</v>
      </c>
      <c r="AF1178" s="222">
        <f t="shared" si="582"/>
        <v>0</v>
      </c>
      <c r="AG1178" s="222">
        <f t="shared" si="583"/>
        <v>0</v>
      </c>
      <c r="AH1178" s="222">
        <f t="shared" si="584"/>
        <v>47.408099999999997</v>
      </c>
      <c r="AI1178" s="222">
        <f t="shared" si="585"/>
        <v>128.13</v>
      </c>
      <c r="AJ1178" s="222">
        <f t="shared" si="586"/>
        <v>128.13</v>
      </c>
      <c r="AK1178" s="222">
        <f t="shared" si="587"/>
        <v>128.13</v>
      </c>
      <c r="AL1178" s="5">
        <f t="shared" si="606"/>
        <v>0</v>
      </c>
      <c r="AM1178" s="5">
        <f t="shared" si="607"/>
        <v>0</v>
      </c>
      <c r="AN1178" s="5">
        <f t="shared" si="608"/>
        <v>47.408099999999997</v>
      </c>
      <c r="AO1178" s="5">
        <f t="shared" si="609"/>
        <v>128.13</v>
      </c>
      <c r="AP1178" s="5">
        <f t="shared" si="610"/>
        <v>128.13</v>
      </c>
      <c r="AQ1178" s="221">
        <f t="shared" si="611"/>
        <v>128.13</v>
      </c>
      <c r="AR1178" s="175"/>
    </row>
    <row r="1179" spans="1:44" s="90" customFormat="1" ht="23.25" customHeight="1" x14ac:dyDescent="0.25">
      <c r="A1179" s="24">
        <v>3187172628</v>
      </c>
      <c r="B1179" s="32" t="s">
        <v>111</v>
      </c>
      <c r="C1179" s="33" t="s">
        <v>1564</v>
      </c>
      <c r="D1179" s="32"/>
      <c r="E1179" s="33"/>
      <c r="F1179" s="205" t="s">
        <v>1824</v>
      </c>
      <c r="G1179" s="135">
        <v>0</v>
      </c>
      <c r="H1179" s="135">
        <v>0.13</v>
      </c>
      <c r="I1179" s="135">
        <v>2</v>
      </c>
      <c r="J1179" s="135">
        <v>2</v>
      </c>
      <c r="K1179" s="135">
        <v>2</v>
      </c>
      <c r="L1179" s="146">
        <v>0</v>
      </c>
      <c r="M1179" s="204">
        <v>0</v>
      </c>
      <c r="N1179" s="204">
        <v>0</v>
      </c>
      <c r="O1179" s="212">
        <v>1</v>
      </c>
      <c r="P1179" s="212">
        <v>1.5</v>
      </c>
      <c r="Q1179" s="212">
        <v>2</v>
      </c>
      <c r="R1179" s="215">
        <v>2</v>
      </c>
      <c r="S1179" s="204">
        <v>0</v>
      </c>
      <c r="T1179" s="204">
        <v>0</v>
      </c>
      <c r="U1179" s="212">
        <v>1</v>
      </c>
      <c r="V1179" s="212">
        <v>1.5</v>
      </c>
      <c r="W1179" s="212">
        <v>2</v>
      </c>
      <c r="X1179" s="215">
        <v>2</v>
      </c>
      <c r="Y1179" s="245">
        <v>96.34</v>
      </c>
      <c r="Z1179" s="222">
        <f t="shared" si="600"/>
        <v>0</v>
      </c>
      <c r="AA1179" s="222">
        <f t="shared" si="601"/>
        <v>12.5242</v>
      </c>
      <c r="AB1179" s="222">
        <f t="shared" si="602"/>
        <v>192.68</v>
      </c>
      <c r="AC1179" s="222">
        <f t="shared" si="603"/>
        <v>192.68</v>
      </c>
      <c r="AD1179" s="222">
        <f t="shared" si="604"/>
        <v>192.68</v>
      </c>
      <c r="AE1179" s="222">
        <f t="shared" si="605"/>
        <v>0</v>
      </c>
      <c r="AF1179" s="222">
        <f t="shared" si="582"/>
        <v>0</v>
      </c>
      <c r="AG1179" s="222">
        <f t="shared" si="583"/>
        <v>0</v>
      </c>
      <c r="AH1179" s="222">
        <f t="shared" si="584"/>
        <v>96.34</v>
      </c>
      <c r="AI1179" s="222">
        <f t="shared" si="585"/>
        <v>144.51</v>
      </c>
      <c r="AJ1179" s="222">
        <f t="shared" si="586"/>
        <v>192.68</v>
      </c>
      <c r="AK1179" s="222">
        <f t="shared" si="587"/>
        <v>192.68</v>
      </c>
      <c r="AL1179" s="178">
        <f t="shared" si="606"/>
        <v>0</v>
      </c>
      <c r="AM1179" s="178">
        <f t="shared" si="607"/>
        <v>0</v>
      </c>
      <c r="AN1179" s="178">
        <f t="shared" si="608"/>
        <v>96.34</v>
      </c>
      <c r="AO1179" s="178">
        <f t="shared" si="609"/>
        <v>144.51</v>
      </c>
      <c r="AP1179" s="178">
        <f t="shared" si="610"/>
        <v>192.68</v>
      </c>
      <c r="AQ1179" s="220">
        <f t="shared" si="611"/>
        <v>192.68</v>
      </c>
      <c r="AR1179" s="175"/>
    </row>
    <row r="1180" spans="1:44" s="90" customFormat="1" ht="33.75" customHeight="1" x14ac:dyDescent="0.25">
      <c r="A1180" s="24">
        <v>3187172624</v>
      </c>
      <c r="B1180" s="32" t="s">
        <v>112</v>
      </c>
      <c r="C1180" s="33" t="s">
        <v>1565</v>
      </c>
      <c r="D1180" s="32"/>
      <c r="E1180" s="33"/>
      <c r="F1180" s="205" t="s">
        <v>1824</v>
      </c>
      <c r="G1180" s="135">
        <v>0</v>
      </c>
      <c r="H1180" s="135">
        <v>0</v>
      </c>
      <c r="I1180" s="135">
        <v>0.8</v>
      </c>
      <c r="J1180" s="135">
        <v>1</v>
      </c>
      <c r="K1180" s="135">
        <v>1</v>
      </c>
      <c r="L1180" s="146">
        <v>0</v>
      </c>
      <c r="M1180" s="204">
        <v>0</v>
      </c>
      <c r="N1180" s="204">
        <v>0</v>
      </c>
      <c r="O1180" s="212">
        <v>0.8</v>
      </c>
      <c r="P1180" s="212">
        <v>1</v>
      </c>
      <c r="Q1180" s="212">
        <v>1</v>
      </c>
      <c r="R1180" s="215">
        <v>1</v>
      </c>
      <c r="S1180" s="204">
        <v>0</v>
      </c>
      <c r="T1180" s="204">
        <v>0</v>
      </c>
      <c r="U1180" s="212">
        <v>0.8</v>
      </c>
      <c r="V1180" s="212">
        <v>1</v>
      </c>
      <c r="W1180" s="212">
        <v>1</v>
      </c>
      <c r="X1180" s="215">
        <v>1</v>
      </c>
      <c r="Y1180" s="245">
        <v>134.30000000000001</v>
      </c>
      <c r="Z1180" s="222">
        <f t="shared" si="600"/>
        <v>0</v>
      </c>
      <c r="AA1180" s="222">
        <f t="shared" si="601"/>
        <v>0</v>
      </c>
      <c r="AB1180" s="222">
        <f t="shared" si="602"/>
        <v>107.44000000000001</v>
      </c>
      <c r="AC1180" s="222">
        <f t="shared" si="603"/>
        <v>134.30000000000001</v>
      </c>
      <c r="AD1180" s="222">
        <f t="shared" si="604"/>
        <v>134.30000000000001</v>
      </c>
      <c r="AE1180" s="222">
        <f t="shared" si="605"/>
        <v>0</v>
      </c>
      <c r="AF1180" s="222">
        <f t="shared" si="582"/>
        <v>0</v>
      </c>
      <c r="AG1180" s="222">
        <f t="shared" si="583"/>
        <v>0</v>
      </c>
      <c r="AH1180" s="222">
        <f t="shared" si="584"/>
        <v>107.44000000000001</v>
      </c>
      <c r="AI1180" s="222">
        <f t="shared" si="585"/>
        <v>134.30000000000001</v>
      </c>
      <c r="AJ1180" s="222">
        <f t="shared" si="586"/>
        <v>134.30000000000001</v>
      </c>
      <c r="AK1180" s="222">
        <f t="shared" si="587"/>
        <v>134.30000000000001</v>
      </c>
      <c r="AL1180" s="178">
        <f t="shared" si="606"/>
        <v>0</v>
      </c>
      <c r="AM1180" s="178">
        <f t="shared" si="607"/>
        <v>0</v>
      </c>
      <c r="AN1180" s="178">
        <f t="shared" si="608"/>
        <v>107.44000000000001</v>
      </c>
      <c r="AO1180" s="178">
        <f t="shared" si="609"/>
        <v>134.30000000000001</v>
      </c>
      <c r="AP1180" s="178">
        <f t="shared" si="610"/>
        <v>134.30000000000001</v>
      </c>
      <c r="AQ1180" s="220">
        <f t="shared" si="611"/>
        <v>134.30000000000001</v>
      </c>
      <c r="AR1180" s="175"/>
    </row>
    <row r="1181" spans="1:44" s="90" customFormat="1" ht="24.75" customHeight="1" x14ac:dyDescent="0.25">
      <c r="A1181" s="24">
        <v>3187172622</v>
      </c>
      <c r="B1181" s="32" t="s">
        <v>1171</v>
      </c>
      <c r="C1181" s="33" t="s">
        <v>1562</v>
      </c>
      <c r="D1181" s="32"/>
      <c r="E1181" s="33"/>
      <c r="F1181" s="205" t="s">
        <v>1824</v>
      </c>
      <c r="G1181" s="135">
        <v>0</v>
      </c>
      <c r="H1181" s="135">
        <v>0.04</v>
      </c>
      <c r="I1181" s="135">
        <v>1</v>
      </c>
      <c r="J1181" s="135">
        <v>1</v>
      </c>
      <c r="K1181" s="135">
        <v>1</v>
      </c>
      <c r="L1181" s="146">
        <v>0</v>
      </c>
      <c r="M1181" s="204">
        <v>0</v>
      </c>
      <c r="N1181" s="204">
        <v>0.04</v>
      </c>
      <c r="O1181" s="212">
        <v>0.5</v>
      </c>
      <c r="P1181" s="212">
        <v>0.8</v>
      </c>
      <c r="Q1181" s="212">
        <v>1</v>
      </c>
      <c r="R1181" s="215">
        <v>1</v>
      </c>
      <c r="S1181" s="204">
        <v>0</v>
      </c>
      <c r="T1181" s="204">
        <v>0.04</v>
      </c>
      <c r="U1181" s="212">
        <v>0.5</v>
      </c>
      <c r="V1181" s="212">
        <v>0.8</v>
      </c>
      <c r="W1181" s="212">
        <v>1</v>
      </c>
      <c r="X1181" s="215">
        <v>1</v>
      </c>
      <c r="Y1181" s="225">
        <v>1.59</v>
      </c>
      <c r="Z1181" s="222">
        <f t="shared" si="600"/>
        <v>0</v>
      </c>
      <c r="AA1181" s="222">
        <f t="shared" si="601"/>
        <v>6.3600000000000004E-2</v>
      </c>
      <c r="AB1181" s="222">
        <f t="shared" si="602"/>
        <v>1.59</v>
      </c>
      <c r="AC1181" s="222">
        <f t="shared" si="603"/>
        <v>1.59</v>
      </c>
      <c r="AD1181" s="222">
        <f t="shared" si="604"/>
        <v>1.59</v>
      </c>
      <c r="AE1181" s="222">
        <f t="shared" si="605"/>
        <v>0</v>
      </c>
      <c r="AF1181" s="222">
        <f t="shared" si="582"/>
        <v>0</v>
      </c>
      <c r="AG1181" s="222">
        <f t="shared" si="583"/>
        <v>6.3600000000000004E-2</v>
      </c>
      <c r="AH1181" s="222">
        <f t="shared" si="584"/>
        <v>0.79500000000000004</v>
      </c>
      <c r="AI1181" s="222">
        <f t="shared" si="585"/>
        <v>1.2720000000000002</v>
      </c>
      <c r="AJ1181" s="222">
        <f t="shared" si="586"/>
        <v>1.59</v>
      </c>
      <c r="AK1181" s="222">
        <f t="shared" si="587"/>
        <v>1.59</v>
      </c>
      <c r="AL1181" s="178">
        <f t="shared" si="606"/>
        <v>0</v>
      </c>
      <c r="AM1181" s="178">
        <f t="shared" si="607"/>
        <v>6.3600000000000004E-2</v>
      </c>
      <c r="AN1181" s="178">
        <f t="shared" si="608"/>
        <v>0.79500000000000004</v>
      </c>
      <c r="AO1181" s="178">
        <f t="shared" si="609"/>
        <v>1.2720000000000002</v>
      </c>
      <c r="AP1181" s="178">
        <f t="shared" si="610"/>
        <v>1.59</v>
      </c>
      <c r="AQ1181" s="220">
        <f t="shared" si="611"/>
        <v>1.59</v>
      </c>
      <c r="AR1181" s="175"/>
    </row>
    <row r="1182" spans="1:44" s="90" customFormat="1" ht="24.75" customHeight="1" x14ac:dyDescent="0.25">
      <c r="A1182" s="24">
        <v>2539400362</v>
      </c>
      <c r="B1182" s="32" t="s">
        <v>105</v>
      </c>
      <c r="C1182" s="33" t="s">
        <v>1560</v>
      </c>
      <c r="D1182" s="32"/>
      <c r="E1182" s="33"/>
      <c r="F1182" s="14" t="s">
        <v>1824</v>
      </c>
      <c r="G1182" s="135">
        <v>0</v>
      </c>
      <c r="H1182" s="135">
        <v>0</v>
      </c>
      <c r="I1182" s="135">
        <v>0</v>
      </c>
      <c r="J1182" s="135">
        <v>0.32</v>
      </c>
      <c r="K1182" s="135">
        <v>0.1</v>
      </c>
      <c r="L1182" s="146">
        <v>0</v>
      </c>
      <c r="M1182" s="27">
        <v>0</v>
      </c>
      <c r="N1182" s="27">
        <v>0</v>
      </c>
      <c r="O1182" s="27">
        <v>0</v>
      </c>
      <c r="P1182" s="28">
        <v>3.2000000000000001E-2</v>
      </c>
      <c r="Q1182" s="28">
        <v>0.1</v>
      </c>
      <c r="R1182" s="158">
        <v>0.1</v>
      </c>
      <c r="S1182" s="27">
        <v>0</v>
      </c>
      <c r="T1182" s="27">
        <v>0</v>
      </c>
      <c r="U1182" s="27">
        <v>0</v>
      </c>
      <c r="V1182" s="28">
        <v>3.2000000000000001E-2</v>
      </c>
      <c r="W1182" s="28">
        <v>0.1</v>
      </c>
      <c r="X1182" s="158">
        <v>0.1</v>
      </c>
      <c r="Y1182" s="222">
        <v>2.99</v>
      </c>
      <c r="Z1182" s="222">
        <f t="shared" si="600"/>
        <v>0</v>
      </c>
      <c r="AA1182" s="222">
        <f t="shared" si="601"/>
        <v>0</v>
      </c>
      <c r="AB1182" s="222">
        <f t="shared" si="602"/>
        <v>0</v>
      </c>
      <c r="AC1182" s="222">
        <f t="shared" si="603"/>
        <v>0.95680000000000009</v>
      </c>
      <c r="AD1182" s="222">
        <f t="shared" si="604"/>
        <v>0.29900000000000004</v>
      </c>
      <c r="AE1182" s="222">
        <f t="shared" si="605"/>
        <v>0</v>
      </c>
      <c r="AF1182" s="222">
        <f t="shared" si="582"/>
        <v>0</v>
      </c>
      <c r="AG1182" s="222">
        <f t="shared" si="583"/>
        <v>0</v>
      </c>
      <c r="AH1182" s="222">
        <f t="shared" si="584"/>
        <v>0</v>
      </c>
      <c r="AI1182" s="222">
        <f t="shared" si="585"/>
        <v>9.5680000000000015E-2</v>
      </c>
      <c r="AJ1182" s="222">
        <f t="shared" si="586"/>
        <v>0.29900000000000004</v>
      </c>
      <c r="AK1182" s="222">
        <f t="shared" si="587"/>
        <v>0.29900000000000004</v>
      </c>
      <c r="AL1182" s="5">
        <f t="shared" si="606"/>
        <v>0</v>
      </c>
      <c r="AM1182" s="5">
        <f t="shared" si="607"/>
        <v>0</v>
      </c>
      <c r="AN1182" s="5">
        <f t="shared" si="608"/>
        <v>0</v>
      </c>
      <c r="AO1182" s="5">
        <f t="shared" si="609"/>
        <v>9.5680000000000015E-2</v>
      </c>
      <c r="AP1182" s="5">
        <f t="shared" si="610"/>
        <v>0.29900000000000004</v>
      </c>
      <c r="AQ1182" s="221">
        <f t="shared" si="611"/>
        <v>0.29900000000000004</v>
      </c>
      <c r="AR1182" s="175"/>
    </row>
    <row r="1183" spans="1:44" s="90" customFormat="1" ht="24.75" customHeight="1" x14ac:dyDescent="0.25">
      <c r="A1183" s="24">
        <v>3187172625</v>
      </c>
      <c r="B1183" s="32" t="s">
        <v>1171</v>
      </c>
      <c r="C1183" s="33" t="s">
        <v>1561</v>
      </c>
      <c r="D1183" s="32"/>
      <c r="E1183" s="33"/>
      <c r="F1183" s="205" t="s">
        <v>1824</v>
      </c>
      <c r="G1183" s="135">
        <v>0</v>
      </c>
      <c r="H1183" s="135">
        <v>0.02</v>
      </c>
      <c r="I1183" s="135">
        <v>1</v>
      </c>
      <c r="J1183" s="135">
        <v>1</v>
      </c>
      <c r="K1183" s="135">
        <v>1</v>
      </c>
      <c r="L1183" s="146">
        <v>0</v>
      </c>
      <c r="M1183" s="204">
        <v>0</v>
      </c>
      <c r="N1183" s="204">
        <v>0.02</v>
      </c>
      <c r="O1183" s="212">
        <v>0.5</v>
      </c>
      <c r="P1183" s="212">
        <v>0.8</v>
      </c>
      <c r="Q1183" s="212">
        <v>1</v>
      </c>
      <c r="R1183" s="215">
        <v>1</v>
      </c>
      <c r="S1183" s="204">
        <v>0</v>
      </c>
      <c r="T1183" s="204">
        <v>0.02</v>
      </c>
      <c r="U1183" s="212">
        <v>0.5</v>
      </c>
      <c r="V1183" s="212">
        <v>0.8</v>
      </c>
      <c r="W1183" s="212">
        <v>1</v>
      </c>
      <c r="X1183" s="215">
        <v>1</v>
      </c>
      <c r="Y1183" s="225">
        <v>0.49</v>
      </c>
      <c r="Z1183" s="222">
        <f t="shared" si="600"/>
        <v>0</v>
      </c>
      <c r="AA1183" s="222">
        <f t="shared" si="601"/>
        <v>9.7999999999999997E-3</v>
      </c>
      <c r="AB1183" s="222">
        <f t="shared" si="602"/>
        <v>0.49</v>
      </c>
      <c r="AC1183" s="222">
        <f t="shared" si="603"/>
        <v>0.49</v>
      </c>
      <c r="AD1183" s="222">
        <f t="shared" si="604"/>
        <v>0.49</v>
      </c>
      <c r="AE1183" s="222">
        <f t="shared" si="605"/>
        <v>0</v>
      </c>
      <c r="AF1183" s="222">
        <f t="shared" si="582"/>
        <v>0</v>
      </c>
      <c r="AG1183" s="222">
        <f t="shared" si="583"/>
        <v>9.7999999999999997E-3</v>
      </c>
      <c r="AH1183" s="222">
        <f t="shared" si="584"/>
        <v>0.245</v>
      </c>
      <c r="AI1183" s="222">
        <f t="shared" si="585"/>
        <v>0.39200000000000002</v>
      </c>
      <c r="AJ1183" s="222">
        <f t="shared" si="586"/>
        <v>0.49</v>
      </c>
      <c r="AK1183" s="222">
        <f t="shared" si="587"/>
        <v>0.49</v>
      </c>
      <c r="AL1183" s="178">
        <f t="shared" si="606"/>
        <v>0</v>
      </c>
      <c r="AM1183" s="178">
        <f t="shared" si="607"/>
        <v>9.7999999999999997E-3</v>
      </c>
      <c r="AN1183" s="178">
        <f t="shared" si="608"/>
        <v>0.245</v>
      </c>
      <c r="AO1183" s="178">
        <f t="shared" si="609"/>
        <v>0.39200000000000002</v>
      </c>
      <c r="AP1183" s="178">
        <f t="shared" si="610"/>
        <v>0.49</v>
      </c>
      <c r="AQ1183" s="220">
        <f t="shared" si="611"/>
        <v>0.49</v>
      </c>
      <c r="AR1183" s="175"/>
    </row>
    <row r="1184" spans="1:44" s="30" customFormat="1" ht="24.75" customHeight="1" x14ac:dyDescent="0.25">
      <c r="A1184" s="24"/>
      <c r="B1184" s="29" t="s">
        <v>974</v>
      </c>
      <c r="C1184" s="29"/>
      <c r="D1184" s="29"/>
      <c r="E1184" s="29"/>
      <c r="F1184" s="29"/>
      <c r="G1184" s="29"/>
      <c r="H1184" s="29"/>
      <c r="I1184" s="29"/>
      <c r="J1184" s="29"/>
      <c r="K1184" s="29"/>
      <c r="L1184" s="146"/>
      <c r="M1184" s="29"/>
      <c r="N1184" s="29"/>
      <c r="O1184" s="29"/>
      <c r="P1184" s="29"/>
      <c r="Q1184" s="29"/>
      <c r="R1184" s="105"/>
      <c r="S1184" s="29"/>
      <c r="T1184" s="29"/>
      <c r="U1184" s="29"/>
      <c r="V1184" s="29"/>
      <c r="W1184" s="29"/>
      <c r="X1184" s="105"/>
      <c r="Y1184" s="234"/>
      <c r="Z1184" s="222"/>
      <c r="AA1184" s="222"/>
      <c r="AB1184" s="222"/>
      <c r="AC1184" s="222"/>
      <c r="AD1184" s="222"/>
      <c r="AE1184" s="222"/>
      <c r="AF1184" s="222"/>
      <c r="AG1184" s="222"/>
      <c r="AH1184" s="222"/>
      <c r="AI1184" s="222"/>
      <c r="AJ1184" s="222"/>
      <c r="AK1184" s="222"/>
      <c r="AL1184" s="5"/>
      <c r="AM1184" s="5"/>
      <c r="AN1184" s="5"/>
      <c r="AO1184" s="5"/>
      <c r="AP1184" s="5"/>
      <c r="AQ1184" s="221"/>
      <c r="AR1184" s="168"/>
    </row>
    <row r="1185" spans="1:44" s="30" customFormat="1" ht="24.75" customHeight="1" x14ac:dyDescent="0.25">
      <c r="A1185" s="24" t="s">
        <v>113</v>
      </c>
      <c r="B1185" s="32" t="s">
        <v>1559</v>
      </c>
      <c r="C1185" s="53" t="s">
        <v>114</v>
      </c>
      <c r="D1185" s="29"/>
      <c r="E1185" s="29"/>
      <c r="F1185" s="210"/>
      <c r="G1185" s="210"/>
      <c r="H1185" s="210"/>
      <c r="I1185" s="210"/>
      <c r="J1185" s="210"/>
      <c r="K1185" s="210"/>
      <c r="L1185" s="142"/>
      <c r="M1185" s="210"/>
      <c r="N1185" s="210"/>
      <c r="O1185" s="210"/>
      <c r="P1185" s="210"/>
      <c r="Q1185" s="210"/>
      <c r="R1185" s="211"/>
      <c r="S1185" s="210"/>
      <c r="T1185" s="210"/>
      <c r="U1185" s="210"/>
      <c r="V1185" s="210"/>
      <c r="W1185" s="210"/>
      <c r="X1185" s="211"/>
      <c r="Y1185" s="241"/>
      <c r="Z1185" s="226"/>
      <c r="AA1185" s="226"/>
      <c r="AB1185" s="226"/>
      <c r="AC1185" s="226"/>
      <c r="AD1185" s="226"/>
      <c r="AE1185" s="226"/>
      <c r="AF1185" s="226"/>
      <c r="AG1185" s="226"/>
      <c r="AH1185" s="226"/>
      <c r="AI1185" s="226"/>
      <c r="AJ1185" s="226"/>
      <c r="AK1185" s="226"/>
      <c r="AL1185" s="188"/>
      <c r="AM1185" s="188"/>
      <c r="AN1185" s="188"/>
      <c r="AO1185" s="188"/>
      <c r="AP1185" s="188"/>
      <c r="AQ1185" s="242"/>
      <c r="AR1185" s="168"/>
    </row>
    <row r="1186" spans="1:44" s="22" customFormat="1" ht="24.75" customHeight="1" x14ac:dyDescent="0.25">
      <c r="A1186" s="24">
        <v>3187171094</v>
      </c>
      <c r="B1186" s="25" t="s">
        <v>1171</v>
      </c>
      <c r="C1186" s="14" t="s">
        <v>1569</v>
      </c>
      <c r="D1186" s="14"/>
      <c r="E1186" s="14"/>
      <c r="F1186" s="205" t="s">
        <v>1824</v>
      </c>
      <c r="G1186" s="269">
        <v>0</v>
      </c>
      <c r="H1186" s="269">
        <v>0</v>
      </c>
      <c r="I1186" s="269">
        <v>0</v>
      </c>
      <c r="J1186" s="269">
        <v>0.4</v>
      </c>
      <c r="K1186" s="269">
        <v>1.2</v>
      </c>
      <c r="L1186" s="110">
        <v>0</v>
      </c>
      <c r="M1186" s="204">
        <v>0</v>
      </c>
      <c r="N1186" s="204">
        <v>0</v>
      </c>
      <c r="O1186" s="204">
        <v>0</v>
      </c>
      <c r="P1186" s="204">
        <v>0.4</v>
      </c>
      <c r="Q1186" s="204">
        <v>1</v>
      </c>
      <c r="R1186" s="213">
        <v>1</v>
      </c>
      <c r="S1186" s="204">
        <v>0</v>
      </c>
      <c r="T1186" s="204">
        <v>0</v>
      </c>
      <c r="U1186" s="204">
        <v>0</v>
      </c>
      <c r="V1186" s="204">
        <v>0.4</v>
      </c>
      <c r="W1186" s="204">
        <v>1</v>
      </c>
      <c r="X1186" s="213">
        <v>1</v>
      </c>
      <c r="Y1186" s="225">
        <f>0.25*39.3</f>
        <v>9.8249999999999993</v>
      </c>
      <c r="Z1186" s="225">
        <f t="shared" si="600"/>
        <v>0</v>
      </c>
      <c r="AA1186" s="225">
        <f t="shared" si="601"/>
        <v>0</v>
      </c>
      <c r="AB1186" s="225">
        <f t="shared" si="602"/>
        <v>0</v>
      </c>
      <c r="AC1186" s="225">
        <f t="shared" si="603"/>
        <v>3.9299999999999997</v>
      </c>
      <c r="AD1186" s="225">
        <f t="shared" si="604"/>
        <v>11.79</v>
      </c>
      <c r="AE1186" s="225">
        <f t="shared" si="605"/>
        <v>0</v>
      </c>
      <c r="AF1186" s="225">
        <f t="shared" si="582"/>
        <v>0</v>
      </c>
      <c r="AG1186" s="225">
        <f t="shared" si="583"/>
        <v>0</v>
      </c>
      <c r="AH1186" s="225">
        <f t="shared" si="584"/>
        <v>0</v>
      </c>
      <c r="AI1186" s="225">
        <f t="shared" si="585"/>
        <v>3.9299999999999997</v>
      </c>
      <c r="AJ1186" s="225">
        <f t="shared" si="586"/>
        <v>9.8249999999999993</v>
      </c>
      <c r="AK1186" s="225">
        <f t="shared" si="587"/>
        <v>9.8249999999999993</v>
      </c>
      <c r="AL1186" s="178">
        <f>Y1186*S1186</f>
        <v>0</v>
      </c>
      <c r="AM1186" s="178">
        <f>Y1186*T1186</f>
        <v>0</v>
      </c>
      <c r="AN1186" s="178">
        <f>Y1186*U1186</f>
        <v>0</v>
      </c>
      <c r="AO1186" s="178">
        <f>Y1186*V1186</f>
        <v>3.9299999999999997</v>
      </c>
      <c r="AP1186" s="178">
        <f>Y1186*W1186</f>
        <v>9.8249999999999993</v>
      </c>
      <c r="AQ1186" s="220">
        <f>Y1186*X1186</f>
        <v>9.8249999999999993</v>
      </c>
      <c r="AR1186" s="86"/>
    </row>
    <row r="1187" spans="1:44" s="22" customFormat="1" ht="24.75" customHeight="1" x14ac:dyDescent="0.25">
      <c r="A1187" s="24">
        <v>3187171095</v>
      </c>
      <c r="B1187" s="32" t="s">
        <v>1245</v>
      </c>
      <c r="C1187" s="14" t="s">
        <v>1570</v>
      </c>
      <c r="D1187" s="14"/>
      <c r="E1187" s="14"/>
      <c r="F1187" s="14" t="s">
        <v>1824</v>
      </c>
      <c r="G1187" s="135">
        <v>0</v>
      </c>
      <c r="H1187" s="135">
        <v>0</v>
      </c>
      <c r="I1187" s="135">
        <v>0</v>
      </c>
      <c r="J1187" s="135">
        <v>0.36</v>
      </c>
      <c r="K1187" s="135">
        <v>1.2</v>
      </c>
      <c r="L1187" s="146">
        <v>0</v>
      </c>
      <c r="M1187" s="27">
        <v>0</v>
      </c>
      <c r="N1187" s="27">
        <v>0</v>
      </c>
      <c r="O1187" s="27">
        <v>0</v>
      </c>
      <c r="P1187" s="27">
        <v>0.36</v>
      </c>
      <c r="Q1187" s="27">
        <v>2</v>
      </c>
      <c r="R1187" s="148">
        <v>2</v>
      </c>
      <c r="S1187" s="27">
        <v>0</v>
      </c>
      <c r="T1187" s="27">
        <v>0</v>
      </c>
      <c r="U1187" s="27">
        <v>0</v>
      </c>
      <c r="V1187" s="27">
        <v>0.36</v>
      </c>
      <c r="W1187" s="27">
        <v>2</v>
      </c>
      <c r="X1187" s="148">
        <v>2</v>
      </c>
      <c r="Y1187" s="222">
        <f>0.25*39.3</f>
        <v>9.8249999999999993</v>
      </c>
      <c r="Z1187" s="222">
        <f t="shared" si="600"/>
        <v>0</v>
      </c>
      <c r="AA1187" s="222">
        <f t="shared" si="601"/>
        <v>0</v>
      </c>
      <c r="AB1187" s="222">
        <f t="shared" si="602"/>
        <v>0</v>
      </c>
      <c r="AC1187" s="222">
        <f t="shared" si="603"/>
        <v>3.5369999999999995</v>
      </c>
      <c r="AD1187" s="222">
        <f t="shared" si="604"/>
        <v>11.79</v>
      </c>
      <c r="AE1187" s="222">
        <f t="shared" si="605"/>
        <v>0</v>
      </c>
      <c r="AF1187" s="222">
        <f t="shared" si="582"/>
        <v>0</v>
      </c>
      <c r="AG1187" s="222">
        <f t="shared" si="583"/>
        <v>0</v>
      </c>
      <c r="AH1187" s="222">
        <f t="shared" si="584"/>
        <v>0</v>
      </c>
      <c r="AI1187" s="222">
        <f t="shared" si="585"/>
        <v>3.5369999999999995</v>
      </c>
      <c r="AJ1187" s="222">
        <f t="shared" si="586"/>
        <v>19.649999999999999</v>
      </c>
      <c r="AK1187" s="222">
        <f t="shared" si="587"/>
        <v>19.649999999999999</v>
      </c>
      <c r="AL1187" s="5">
        <f>Y1187*S1187</f>
        <v>0</v>
      </c>
      <c r="AM1187" s="5">
        <f>Y1187*T1187</f>
        <v>0</v>
      </c>
      <c r="AN1187" s="5">
        <f>Y1187*U1187</f>
        <v>0</v>
      </c>
      <c r="AO1187" s="5">
        <f>Y1187*V1187</f>
        <v>3.5369999999999995</v>
      </c>
      <c r="AP1187" s="5">
        <f>Y1187*W1187</f>
        <v>19.649999999999999</v>
      </c>
      <c r="AQ1187" s="221">
        <f>Y1187*X1187</f>
        <v>19.649999999999999</v>
      </c>
      <c r="AR1187" s="86"/>
    </row>
    <row r="1188" spans="1:44" s="34" customFormat="1" ht="24.75" customHeight="1" x14ac:dyDescent="0.25">
      <c r="A1188" s="24">
        <v>3187170104</v>
      </c>
      <c r="B1188" s="32" t="s">
        <v>1566</v>
      </c>
      <c r="C1188" s="33" t="s">
        <v>115</v>
      </c>
      <c r="D1188" s="14"/>
      <c r="E1188" s="14"/>
      <c r="F1188" s="14" t="s">
        <v>1824</v>
      </c>
      <c r="G1188" s="135">
        <v>0</v>
      </c>
      <c r="H1188" s="135">
        <v>0</v>
      </c>
      <c r="I1188" s="135">
        <v>0</v>
      </c>
      <c r="J1188" s="135">
        <v>0.5</v>
      </c>
      <c r="K1188" s="135">
        <v>0.5</v>
      </c>
      <c r="L1188" s="146">
        <v>0</v>
      </c>
      <c r="M1188" s="27">
        <v>0</v>
      </c>
      <c r="N1188" s="27">
        <v>0</v>
      </c>
      <c r="O1188" s="27">
        <v>0</v>
      </c>
      <c r="P1188" s="28">
        <v>0.5</v>
      </c>
      <c r="Q1188" s="28">
        <v>1</v>
      </c>
      <c r="R1188" s="158">
        <v>1</v>
      </c>
      <c r="S1188" s="27">
        <v>0</v>
      </c>
      <c r="T1188" s="27">
        <v>0</v>
      </c>
      <c r="U1188" s="27">
        <v>0</v>
      </c>
      <c r="V1188" s="28">
        <v>0.5</v>
      </c>
      <c r="W1188" s="28">
        <v>1</v>
      </c>
      <c r="X1188" s="158">
        <v>1</v>
      </c>
      <c r="Y1188" s="222">
        <v>11.59</v>
      </c>
      <c r="Z1188" s="222">
        <f t="shared" si="600"/>
        <v>0</v>
      </c>
      <c r="AA1188" s="222">
        <f t="shared" si="601"/>
        <v>0</v>
      </c>
      <c r="AB1188" s="222">
        <f t="shared" si="602"/>
        <v>0</v>
      </c>
      <c r="AC1188" s="222">
        <f t="shared" si="603"/>
        <v>5.7949999999999999</v>
      </c>
      <c r="AD1188" s="222">
        <f t="shared" si="604"/>
        <v>5.7949999999999999</v>
      </c>
      <c r="AE1188" s="222">
        <f t="shared" si="605"/>
        <v>0</v>
      </c>
      <c r="AF1188" s="222">
        <f t="shared" si="582"/>
        <v>0</v>
      </c>
      <c r="AG1188" s="222">
        <f t="shared" si="583"/>
        <v>0</v>
      </c>
      <c r="AH1188" s="222">
        <f t="shared" si="584"/>
        <v>0</v>
      </c>
      <c r="AI1188" s="222">
        <f t="shared" si="585"/>
        <v>5.7949999999999999</v>
      </c>
      <c r="AJ1188" s="222">
        <f t="shared" si="586"/>
        <v>11.59</v>
      </c>
      <c r="AK1188" s="222">
        <f t="shared" si="587"/>
        <v>11.59</v>
      </c>
      <c r="AL1188" s="5">
        <f>Y1188*S1188</f>
        <v>0</v>
      </c>
      <c r="AM1188" s="5">
        <f>Y1188*T1188</f>
        <v>0</v>
      </c>
      <c r="AN1188" s="5">
        <f>Y1188*U1188</f>
        <v>0</v>
      </c>
      <c r="AO1188" s="5">
        <f>Y1188*V1188</f>
        <v>5.7949999999999999</v>
      </c>
      <c r="AP1188" s="5">
        <f>Y1188*W1188</f>
        <v>11.59</v>
      </c>
      <c r="AQ1188" s="221">
        <f>Y1188*X1188</f>
        <v>11.59</v>
      </c>
      <c r="AR1188" s="169"/>
    </row>
    <row r="1189" spans="1:44" s="34" customFormat="1" ht="24.75" customHeight="1" x14ac:dyDescent="0.25">
      <c r="A1189" s="24">
        <v>3129003229</v>
      </c>
      <c r="B1189" s="32" t="s">
        <v>116</v>
      </c>
      <c r="C1189" s="33" t="s">
        <v>1571</v>
      </c>
      <c r="D1189" s="14"/>
      <c r="E1189" s="14"/>
      <c r="F1189" s="14" t="s">
        <v>1824</v>
      </c>
      <c r="G1189" s="135">
        <v>0</v>
      </c>
      <c r="H1189" s="135">
        <v>0</v>
      </c>
      <c r="I1189" s="135">
        <v>0</v>
      </c>
      <c r="J1189" s="135">
        <v>0.36</v>
      </c>
      <c r="K1189" s="135">
        <v>1.1000000000000001</v>
      </c>
      <c r="L1189" s="146">
        <v>0</v>
      </c>
      <c r="M1189" s="27">
        <v>0</v>
      </c>
      <c r="N1189" s="27">
        <v>0</v>
      </c>
      <c r="O1189" s="27">
        <v>0</v>
      </c>
      <c r="P1189" s="28">
        <v>0.36</v>
      </c>
      <c r="Q1189" s="28">
        <v>1</v>
      </c>
      <c r="R1189" s="158">
        <v>1</v>
      </c>
      <c r="S1189" s="27">
        <v>0</v>
      </c>
      <c r="T1189" s="27">
        <v>0</v>
      </c>
      <c r="U1189" s="27">
        <v>0</v>
      </c>
      <c r="V1189" s="28">
        <v>0.36</v>
      </c>
      <c r="W1189" s="28">
        <v>1</v>
      </c>
      <c r="X1189" s="158">
        <v>1</v>
      </c>
      <c r="Y1189" s="222">
        <v>9.08</v>
      </c>
      <c r="Z1189" s="222">
        <f t="shared" si="600"/>
        <v>0</v>
      </c>
      <c r="AA1189" s="222">
        <f t="shared" si="601"/>
        <v>0</v>
      </c>
      <c r="AB1189" s="222">
        <f t="shared" si="602"/>
        <v>0</v>
      </c>
      <c r="AC1189" s="222">
        <f t="shared" si="603"/>
        <v>3.2687999999999997</v>
      </c>
      <c r="AD1189" s="222">
        <f t="shared" si="604"/>
        <v>9.9880000000000013</v>
      </c>
      <c r="AE1189" s="222">
        <f t="shared" si="605"/>
        <v>0</v>
      </c>
      <c r="AF1189" s="222">
        <f t="shared" si="582"/>
        <v>0</v>
      </c>
      <c r="AG1189" s="222">
        <f t="shared" si="583"/>
        <v>0</v>
      </c>
      <c r="AH1189" s="222">
        <f t="shared" si="584"/>
        <v>0</v>
      </c>
      <c r="AI1189" s="222">
        <f t="shared" si="585"/>
        <v>3.2687999999999997</v>
      </c>
      <c r="AJ1189" s="222">
        <f t="shared" si="586"/>
        <v>9.08</v>
      </c>
      <c r="AK1189" s="222">
        <f t="shared" si="587"/>
        <v>9.08</v>
      </c>
      <c r="AL1189" s="5">
        <f>Y1189*S1189</f>
        <v>0</v>
      </c>
      <c r="AM1189" s="5">
        <f>Y1189*T1189</f>
        <v>0</v>
      </c>
      <c r="AN1189" s="5">
        <f>Y1189*U1189</f>
        <v>0</v>
      </c>
      <c r="AO1189" s="5">
        <f>Y1189*V1189</f>
        <v>3.2687999999999997</v>
      </c>
      <c r="AP1189" s="5">
        <f>Y1189*W1189</f>
        <v>9.08</v>
      </c>
      <c r="AQ1189" s="221">
        <f>Y1189*X1189</f>
        <v>9.08</v>
      </c>
      <c r="AR1189" s="169"/>
    </row>
    <row r="1190" spans="1:44" s="34" customFormat="1" ht="24.75" customHeight="1" x14ac:dyDescent="0.25">
      <c r="A1190" s="24">
        <v>3129003230</v>
      </c>
      <c r="B1190" s="32" t="s">
        <v>116</v>
      </c>
      <c r="C1190" s="33" t="s">
        <v>879</v>
      </c>
      <c r="D1190" s="14"/>
      <c r="E1190" s="14"/>
      <c r="F1190" s="14" t="s">
        <v>1824</v>
      </c>
      <c r="G1190" s="135">
        <v>0</v>
      </c>
      <c r="H1190" s="135">
        <v>0</v>
      </c>
      <c r="I1190" s="135">
        <v>0</v>
      </c>
      <c r="J1190" s="135">
        <v>0.16</v>
      </c>
      <c r="K1190" s="135">
        <v>0.5</v>
      </c>
      <c r="L1190" s="146">
        <v>0</v>
      </c>
      <c r="M1190" s="27">
        <v>0</v>
      </c>
      <c r="N1190" s="27">
        <v>0</v>
      </c>
      <c r="O1190" s="27">
        <v>0</v>
      </c>
      <c r="P1190" s="28">
        <v>0.16</v>
      </c>
      <c r="Q1190" s="28">
        <v>1</v>
      </c>
      <c r="R1190" s="158">
        <v>1</v>
      </c>
      <c r="S1190" s="27">
        <v>0</v>
      </c>
      <c r="T1190" s="27">
        <v>0</v>
      </c>
      <c r="U1190" s="27">
        <v>0</v>
      </c>
      <c r="V1190" s="28">
        <v>0.16</v>
      </c>
      <c r="W1190" s="28">
        <v>1</v>
      </c>
      <c r="X1190" s="158">
        <v>1</v>
      </c>
      <c r="Y1190" s="222">
        <v>12.59</v>
      </c>
      <c r="Z1190" s="222">
        <f t="shared" si="600"/>
        <v>0</v>
      </c>
      <c r="AA1190" s="222">
        <f t="shared" si="601"/>
        <v>0</v>
      </c>
      <c r="AB1190" s="222">
        <f t="shared" si="602"/>
        <v>0</v>
      </c>
      <c r="AC1190" s="222">
        <f t="shared" si="603"/>
        <v>2.0144000000000002</v>
      </c>
      <c r="AD1190" s="222">
        <f t="shared" si="604"/>
        <v>6.2949999999999999</v>
      </c>
      <c r="AE1190" s="222">
        <f t="shared" si="605"/>
        <v>0</v>
      </c>
      <c r="AF1190" s="222">
        <f t="shared" si="582"/>
        <v>0</v>
      </c>
      <c r="AG1190" s="222">
        <f t="shared" si="583"/>
        <v>0</v>
      </c>
      <c r="AH1190" s="222">
        <f t="shared" si="584"/>
        <v>0</v>
      </c>
      <c r="AI1190" s="222">
        <f t="shared" si="585"/>
        <v>2.0144000000000002</v>
      </c>
      <c r="AJ1190" s="222">
        <f t="shared" si="586"/>
        <v>12.59</v>
      </c>
      <c r="AK1190" s="222">
        <f t="shared" si="587"/>
        <v>12.59</v>
      </c>
      <c r="AL1190" s="5">
        <f>Y1190*S1190</f>
        <v>0</v>
      </c>
      <c r="AM1190" s="5">
        <f>Y1190*T1190</f>
        <v>0</v>
      </c>
      <c r="AN1190" s="5">
        <f>Y1190*U1190</f>
        <v>0</v>
      </c>
      <c r="AO1190" s="5">
        <f>Y1190*V1190</f>
        <v>2.0144000000000002</v>
      </c>
      <c r="AP1190" s="5">
        <f>Y1190*W1190</f>
        <v>12.59</v>
      </c>
      <c r="AQ1190" s="221">
        <f>Y1190*X1190</f>
        <v>12.59</v>
      </c>
      <c r="AR1190" s="169"/>
    </row>
    <row r="1191" spans="1:44" s="30" customFormat="1" ht="24.75" customHeight="1" x14ac:dyDescent="0.25">
      <c r="A1191" s="24"/>
      <c r="B1191" s="626" t="s">
        <v>973</v>
      </c>
      <c r="C1191" s="627"/>
      <c r="D1191" s="48"/>
      <c r="E1191" s="48"/>
      <c r="F1191" s="48"/>
      <c r="G1191" s="48"/>
      <c r="H1191" s="48"/>
      <c r="I1191" s="48"/>
      <c r="J1191" s="48"/>
      <c r="K1191" s="48"/>
      <c r="L1191" s="146"/>
      <c r="M1191" s="48"/>
      <c r="N1191" s="48"/>
      <c r="O1191" s="48"/>
      <c r="P1191" s="48"/>
      <c r="Q1191" s="48"/>
      <c r="R1191" s="159"/>
      <c r="S1191" s="48"/>
      <c r="T1191" s="48"/>
      <c r="U1191" s="48"/>
      <c r="V1191" s="48"/>
      <c r="W1191" s="48"/>
      <c r="X1191" s="159"/>
      <c r="Y1191" s="234"/>
      <c r="Z1191" s="222"/>
      <c r="AA1191" s="222"/>
      <c r="AB1191" s="222"/>
      <c r="AC1191" s="222"/>
      <c r="AD1191" s="222"/>
      <c r="AE1191" s="222"/>
      <c r="AF1191" s="222"/>
      <c r="AG1191" s="222"/>
      <c r="AH1191" s="222"/>
      <c r="AI1191" s="222"/>
      <c r="AJ1191" s="222"/>
      <c r="AK1191" s="222"/>
      <c r="AL1191" s="5"/>
      <c r="AM1191" s="5"/>
      <c r="AN1191" s="5"/>
      <c r="AO1191" s="5"/>
      <c r="AP1191" s="5"/>
      <c r="AQ1191" s="221"/>
      <c r="AR1191" s="168"/>
    </row>
    <row r="1192" spans="1:44" s="22" customFormat="1" ht="24.75" customHeight="1" x14ac:dyDescent="0.25">
      <c r="A1192" s="24">
        <v>3187171273</v>
      </c>
      <c r="B1192" s="25" t="s">
        <v>1575</v>
      </c>
      <c r="C1192" s="14" t="s">
        <v>768</v>
      </c>
      <c r="D1192" s="14"/>
      <c r="E1192" s="14"/>
      <c r="F1192" s="14" t="s">
        <v>1824</v>
      </c>
      <c r="G1192" s="135">
        <v>0</v>
      </c>
      <c r="H1192" s="135">
        <v>0</v>
      </c>
      <c r="I1192" s="135">
        <v>0</v>
      </c>
      <c r="J1192" s="135">
        <v>0</v>
      </c>
      <c r="K1192" s="135">
        <v>8</v>
      </c>
      <c r="L1192" s="146">
        <v>0</v>
      </c>
      <c r="M1192" s="27">
        <v>0</v>
      </c>
      <c r="N1192" s="27">
        <v>0</v>
      </c>
      <c r="O1192" s="27">
        <v>0</v>
      </c>
      <c r="P1192" s="27">
        <v>0</v>
      </c>
      <c r="Q1192" s="27">
        <v>8</v>
      </c>
      <c r="R1192" s="148">
        <v>8</v>
      </c>
      <c r="S1192" s="27">
        <v>0</v>
      </c>
      <c r="T1192" s="27">
        <v>0</v>
      </c>
      <c r="U1192" s="27">
        <v>0</v>
      </c>
      <c r="V1192" s="27">
        <v>0</v>
      </c>
      <c r="W1192" s="27">
        <v>8</v>
      </c>
      <c r="X1192" s="148">
        <v>8</v>
      </c>
      <c r="Y1192" s="222">
        <f>9.99*39.3</f>
        <v>392.60699999999997</v>
      </c>
      <c r="Z1192" s="222">
        <f t="shared" si="600"/>
        <v>0</v>
      </c>
      <c r="AA1192" s="222">
        <f t="shared" si="601"/>
        <v>0</v>
      </c>
      <c r="AB1192" s="222">
        <f t="shared" si="602"/>
        <v>0</v>
      </c>
      <c r="AC1192" s="222">
        <f t="shared" si="603"/>
        <v>0</v>
      </c>
      <c r="AD1192" s="222">
        <f t="shared" si="604"/>
        <v>3140.8559999999998</v>
      </c>
      <c r="AE1192" s="222">
        <f t="shared" si="605"/>
        <v>0</v>
      </c>
      <c r="AF1192" s="222">
        <f t="shared" si="582"/>
        <v>0</v>
      </c>
      <c r="AG1192" s="222">
        <f t="shared" si="583"/>
        <v>0</v>
      </c>
      <c r="AH1192" s="222">
        <f t="shared" si="584"/>
        <v>0</v>
      </c>
      <c r="AI1192" s="222">
        <f t="shared" si="585"/>
        <v>0</v>
      </c>
      <c r="AJ1192" s="222">
        <f t="shared" si="586"/>
        <v>3140.8559999999998</v>
      </c>
      <c r="AK1192" s="222">
        <f t="shared" si="587"/>
        <v>3140.8559999999998</v>
      </c>
      <c r="AL1192" s="5">
        <f>Y1192*S1192</f>
        <v>0</v>
      </c>
      <c r="AM1192" s="5">
        <f>Y1192*T1192</f>
        <v>0</v>
      </c>
      <c r="AN1192" s="5">
        <f>Y1192*U1192</f>
        <v>0</v>
      </c>
      <c r="AO1192" s="5">
        <f>Y1192*V1192</f>
        <v>0</v>
      </c>
      <c r="AP1192" s="5">
        <f>Y1192*W1192</f>
        <v>3140.8559999999998</v>
      </c>
      <c r="AQ1192" s="221">
        <f>Y1192*X1192</f>
        <v>3140.8559999999998</v>
      </c>
      <c r="AR1192" s="86"/>
    </row>
    <row r="1193" spans="1:44" s="34" customFormat="1" ht="24.75" customHeight="1" x14ac:dyDescent="0.25">
      <c r="A1193" s="24">
        <v>2539400048</v>
      </c>
      <c r="B1193" s="32" t="s">
        <v>1209</v>
      </c>
      <c r="C1193" s="33" t="s">
        <v>118</v>
      </c>
      <c r="D1193" s="14"/>
      <c r="E1193" s="14"/>
      <c r="F1193" s="14" t="s">
        <v>1824</v>
      </c>
      <c r="G1193" s="135">
        <v>0</v>
      </c>
      <c r="H1193" s="135">
        <v>0</v>
      </c>
      <c r="I1193" s="135">
        <v>0</v>
      </c>
      <c r="J1193" s="135">
        <v>0</v>
      </c>
      <c r="K1193" s="135">
        <v>24</v>
      </c>
      <c r="L1193" s="146">
        <v>0</v>
      </c>
      <c r="M1193" s="27">
        <v>0</v>
      </c>
      <c r="N1193" s="27">
        <v>0</v>
      </c>
      <c r="O1193" s="27">
        <v>0</v>
      </c>
      <c r="P1193" s="27">
        <v>0</v>
      </c>
      <c r="Q1193" s="28">
        <v>24</v>
      </c>
      <c r="R1193" s="158">
        <v>24</v>
      </c>
      <c r="S1193" s="27">
        <v>0</v>
      </c>
      <c r="T1193" s="27">
        <v>0</v>
      </c>
      <c r="U1193" s="27">
        <v>0</v>
      </c>
      <c r="V1193" s="27">
        <v>0</v>
      </c>
      <c r="W1193" s="28">
        <v>24</v>
      </c>
      <c r="X1193" s="158">
        <v>24</v>
      </c>
      <c r="Y1193" s="222">
        <v>16.309999999999999</v>
      </c>
      <c r="Z1193" s="222">
        <f t="shared" si="600"/>
        <v>0</v>
      </c>
      <c r="AA1193" s="222">
        <f t="shared" si="601"/>
        <v>0</v>
      </c>
      <c r="AB1193" s="222">
        <f t="shared" si="602"/>
        <v>0</v>
      </c>
      <c r="AC1193" s="222">
        <f t="shared" si="603"/>
        <v>0</v>
      </c>
      <c r="AD1193" s="222">
        <f t="shared" si="604"/>
        <v>391.43999999999994</v>
      </c>
      <c r="AE1193" s="222">
        <f t="shared" si="605"/>
        <v>0</v>
      </c>
      <c r="AF1193" s="222">
        <f t="shared" si="582"/>
        <v>0</v>
      </c>
      <c r="AG1193" s="222">
        <f t="shared" si="583"/>
        <v>0</v>
      </c>
      <c r="AH1193" s="222">
        <f t="shared" si="584"/>
        <v>0</v>
      </c>
      <c r="AI1193" s="222">
        <f t="shared" si="585"/>
        <v>0</v>
      </c>
      <c r="AJ1193" s="222">
        <f t="shared" si="586"/>
        <v>391.43999999999994</v>
      </c>
      <c r="AK1193" s="222">
        <f t="shared" si="587"/>
        <v>391.43999999999994</v>
      </c>
      <c r="AL1193" s="5">
        <f t="shared" ref="AL1193:AL1231" si="612">Y1193*S1193</f>
        <v>0</v>
      </c>
      <c r="AM1193" s="5">
        <f t="shared" ref="AM1193:AM1231" si="613">Y1193*T1193</f>
        <v>0</v>
      </c>
      <c r="AN1193" s="5">
        <f t="shared" ref="AN1193:AN1231" si="614">Y1193*U1193</f>
        <v>0</v>
      </c>
      <c r="AO1193" s="5">
        <f t="shared" ref="AO1193:AO1231" si="615">Y1193*V1193</f>
        <v>0</v>
      </c>
      <c r="AP1193" s="5">
        <f t="shared" ref="AP1193:AP1231" si="616">Y1193*W1193</f>
        <v>391.43999999999994</v>
      </c>
      <c r="AQ1193" s="221">
        <f t="shared" ref="AQ1193:AQ1231" si="617">Y1193*X1193</f>
        <v>391.43999999999994</v>
      </c>
      <c r="AR1193" s="169"/>
    </row>
    <row r="1194" spans="1:44" s="22" customFormat="1" ht="24.75" customHeight="1" x14ac:dyDescent="0.25">
      <c r="A1194" s="24">
        <v>3187146278</v>
      </c>
      <c r="B1194" s="32" t="s">
        <v>1559</v>
      </c>
      <c r="C1194" s="14" t="s">
        <v>1573</v>
      </c>
      <c r="D1194" s="14"/>
      <c r="E1194" s="14" t="s">
        <v>1574</v>
      </c>
      <c r="F1194" s="14" t="s">
        <v>1824</v>
      </c>
      <c r="G1194" s="135">
        <v>0</v>
      </c>
      <c r="H1194" s="135">
        <v>0</v>
      </c>
      <c r="I1194" s="135">
        <v>0</v>
      </c>
      <c r="J1194" s="135">
        <v>0.28999999999999998</v>
      </c>
      <c r="K1194" s="135">
        <v>0.86</v>
      </c>
      <c r="L1194" s="146">
        <v>0</v>
      </c>
      <c r="M1194" s="27">
        <v>0</v>
      </c>
      <c r="N1194" s="27">
        <v>0</v>
      </c>
      <c r="O1194" s="27">
        <v>0</v>
      </c>
      <c r="P1194" s="27">
        <v>0.28999999999999998</v>
      </c>
      <c r="Q1194" s="27">
        <v>1</v>
      </c>
      <c r="R1194" s="148">
        <v>1</v>
      </c>
      <c r="S1194" s="27">
        <v>0</v>
      </c>
      <c r="T1194" s="27">
        <v>0</v>
      </c>
      <c r="U1194" s="27">
        <v>0</v>
      </c>
      <c r="V1194" s="27">
        <v>0.28999999999999998</v>
      </c>
      <c r="W1194" s="27">
        <v>1</v>
      </c>
      <c r="X1194" s="148">
        <v>1</v>
      </c>
      <c r="Y1194" s="222">
        <v>11.51</v>
      </c>
      <c r="Z1194" s="222">
        <f t="shared" si="600"/>
        <v>0</v>
      </c>
      <c r="AA1194" s="222">
        <f t="shared" si="601"/>
        <v>0</v>
      </c>
      <c r="AB1194" s="222">
        <f t="shared" si="602"/>
        <v>0</v>
      </c>
      <c r="AC1194" s="222">
        <f t="shared" si="603"/>
        <v>3.3378999999999999</v>
      </c>
      <c r="AD1194" s="222">
        <f t="shared" si="604"/>
        <v>9.8986000000000001</v>
      </c>
      <c r="AE1194" s="222">
        <f t="shared" si="605"/>
        <v>0</v>
      </c>
      <c r="AF1194" s="222">
        <f t="shared" si="582"/>
        <v>0</v>
      </c>
      <c r="AG1194" s="222">
        <f t="shared" si="583"/>
        <v>0</v>
      </c>
      <c r="AH1194" s="222">
        <f t="shared" si="584"/>
        <v>0</v>
      </c>
      <c r="AI1194" s="222">
        <f t="shared" si="585"/>
        <v>3.3378999999999999</v>
      </c>
      <c r="AJ1194" s="222">
        <f t="shared" si="586"/>
        <v>11.51</v>
      </c>
      <c r="AK1194" s="222">
        <f t="shared" si="587"/>
        <v>11.51</v>
      </c>
      <c r="AL1194" s="5">
        <f t="shared" si="612"/>
        <v>0</v>
      </c>
      <c r="AM1194" s="5">
        <f t="shared" si="613"/>
        <v>0</v>
      </c>
      <c r="AN1194" s="5">
        <f t="shared" si="614"/>
        <v>0</v>
      </c>
      <c r="AO1194" s="5">
        <f t="shared" si="615"/>
        <v>3.3378999999999999</v>
      </c>
      <c r="AP1194" s="5">
        <f t="shared" si="616"/>
        <v>11.51</v>
      </c>
      <c r="AQ1194" s="221">
        <f t="shared" si="617"/>
        <v>11.51</v>
      </c>
      <c r="AR1194" s="86"/>
    </row>
    <row r="1195" spans="1:44" s="34" customFormat="1" ht="24.75" customHeight="1" x14ac:dyDescent="0.25">
      <c r="A1195" s="24">
        <v>2539400443</v>
      </c>
      <c r="B1195" s="32" t="s">
        <v>1559</v>
      </c>
      <c r="C1195" s="33" t="s">
        <v>119</v>
      </c>
      <c r="D1195" s="14"/>
      <c r="E1195" s="14"/>
      <c r="F1195" s="14" t="s">
        <v>1824</v>
      </c>
      <c r="G1195" s="135">
        <v>0</v>
      </c>
      <c r="H1195" s="135">
        <v>0</v>
      </c>
      <c r="I1195" s="135">
        <v>0</v>
      </c>
      <c r="J1195" s="135">
        <v>4.4999999999999998E-2</v>
      </c>
      <c r="K1195" s="135">
        <v>0.13</v>
      </c>
      <c r="L1195" s="146">
        <v>0</v>
      </c>
      <c r="M1195" s="27">
        <v>0</v>
      </c>
      <c r="N1195" s="27">
        <v>0</v>
      </c>
      <c r="O1195" s="27">
        <v>0</v>
      </c>
      <c r="P1195" s="28">
        <v>4.4999999999999998E-2</v>
      </c>
      <c r="Q1195" s="28">
        <v>0.2</v>
      </c>
      <c r="R1195" s="158">
        <v>0.2</v>
      </c>
      <c r="S1195" s="27">
        <v>0</v>
      </c>
      <c r="T1195" s="27">
        <v>0</v>
      </c>
      <c r="U1195" s="27">
        <v>0</v>
      </c>
      <c r="V1195" s="28">
        <v>4.4999999999999998E-2</v>
      </c>
      <c r="W1195" s="28">
        <v>0.2</v>
      </c>
      <c r="X1195" s="158">
        <v>0.2</v>
      </c>
      <c r="Y1195" s="222">
        <v>11.86</v>
      </c>
      <c r="Z1195" s="222">
        <f t="shared" si="600"/>
        <v>0</v>
      </c>
      <c r="AA1195" s="222">
        <f t="shared" si="601"/>
        <v>0</v>
      </c>
      <c r="AB1195" s="222">
        <f t="shared" si="602"/>
        <v>0</v>
      </c>
      <c r="AC1195" s="222">
        <f t="shared" si="603"/>
        <v>0.53369999999999995</v>
      </c>
      <c r="AD1195" s="222">
        <f t="shared" si="604"/>
        <v>1.5418000000000001</v>
      </c>
      <c r="AE1195" s="222">
        <f t="shared" si="605"/>
        <v>0</v>
      </c>
      <c r="AF1195" s="222">
        <f t="shared" si="582"/>
        <v>0</v>
      </c>
      <c r="AG1195" s="222">
        <f t="shared" si="583"/>
        <v>0</v>
      </c>
      <c r="AH1195" s="222">
        <f t="shared" si="584"/>
        <v>0</v>
      </c>
      <c r="AI1195" s="222">
        <f t="shared" si="585"/>
        <v>0.53369999999999995</v>
      </c>
      <c r="AJ1195" s="222">
        <f t="shared" si="586"/>
        <v>2.3719999999999999</v>
      </c>
      <c r="AK1195" s="222">
        <f t="shared" si="587"/>
        <v>2.3719999999999999</v>
      </c>
      <c r="AL1195" s="5">
        <f t="shared" si="612"/>
        <v>0</v>
      </c>
      <c r="AM1195" s="5">
        <f t="shared" si="613"/>
        <v>0</v>
      </c>
      <c r="AN1195" s="5">
        <f t="shared" si="614"/>
        <v>0</v>
      </c>
      <c r="AO1195" s="5">
        <f t="shared" si="615"/>
        <v>0.53369999999999995</v>
      </c>
      <c r="AP1195" s="5">
        <f t="shared" si="616"/>
        <v>2.3719999999999999</v>
      </c>
      <c r="AQ1195" s="221">
        <f t="shared" si="617"/>
        <v>2.3719999999999999</v>
      </c>
      <c r="AR1195" s="169"/>
    </row>
    <row r="1196" spans="1:44" s="22" customFormat="1" ht="24.75" customHeight="1" x14ac:dyDescent="0.25">
      <c r="A1196" s="24">
        <v>3187172377</v>
      </c>
      <c r="B1196" s="25" t="s">
        <v>1245</v>
      </c>
      <c r="C1196" s="14" t="s">
        <v>1572</v>
      </c>
      <c r="D1196" s="14"/>
      <c r="E1196" s="14"/>
      <c r="F1196" s="14" t="s">
        <v>1824</v>
      </c>
      <c r="G1196" s="135">
        <v>0</v>
      </c>
      <c r="H1196" s="135">
        <v>0</v>
      </c>
      <c r="I1196" s="135">
        <v>0</v>
      </c>
      <c r="J1196" s="135">
        <v>0</v>
      </c>
      <c r="K1196" s="135">
        <v>8</v>
      </c>
      <c r="L1196" s="146">
        <v>0</v>
      </c>
      <c r="M1196" s="27">
        <v>0</v>
      </c>
      <c r="N1196" s="27">
        <v>0</v>
      </c>
      <c r="O1196" s="27">
        <v>0</v>
      </c>
      <c r="P1196" s="27">
        <v>0</v>
      </c>
      <c r="Q1196" s="27">
        <v>8</v>
      </c>
      <c r="R1196" s="148">
        <v>8</v>
      </c>
      <c r="S1196" s="27">
        <v>0</v>
      </c>
      <c r="T1196" s="27">
        <v>0</v>
      </c>
      <c r="U1196" s="27">
        <v>0</v>
      </c>
      <c r="V1196" s="27">
        <v>0</v>
      </c>
      <c r="W1196" s="27">
        <v>8</v>
      </c>
      <c r="X1196" s="148">
        <v>8</v>
      </c>
      <c r="Y1196" s="222">
        <v>9.99</v>
      </c>
      <c r="Z1196" s="222">
        <f t="shared" si="600"/>
        <v>0</v>
      </c>
      <c r="AA1196" s="222">
        <f t="shared" si="601"/>
        <v>0</v>
      </c>
      <c r="AB1196" s="222">
        <f t="shared" si="602"/>
        <v>0</v>
      </c>
      <c r="AC1196" s="222">
        <f t="shared" si="603"/>
        <v>0</v>
      </c>
      <c r="AD1196" s="222">
        <f t="shared" si="604"/>
        <v>79.92</v>
      </c>
      <c r="AE1196" s="222">
        <f t="shared" si="605"/>
        <v>0</v>
      </c>
      <c r="AF1196" s="222">
        <f t="shared" si="582"/>
        <v>0</v>
      </c>
      <c r="AG1196" s="222">
        <f t="shared" si="583"/>
        <v>0</v>
      </c>
      <c r="AH1196" s="222">
        <f t="shared" si="584"/>
        <v>0</v>
      </c>
      <c r="AI1196" s="222">
        <f t="shared" si="585"/>
        <v>0</v>
      </c>
      <c r="AJ1196" s="222">
        <f t="shared" si="586"/>
        <v>79.92</v>
      </c>
      <c r="AK1196" s="222">
        <f t="shared" si="587"/>
        <v>79.92</v>
      </c>
      <c r="AL1196" s="5">
        <f t="shared" si="612"/>
        <v>0</v>
      </c>
      <c r="AM1196" s="5">
        <f t="shared" si="613"/>
        <v>0</v>
      </c>
      <c r="AN1196" s="5">
        <f t="shared" si="614"/>
        <v>0</v>
      </c>
      <c r="AO1196" s="5">
        <f t="shared" si="615"/>
        <v>0</v>
      </c>
      <c r="AP1196" s="5">
        <f t="shared" si="616"/>
        <v>79.92</v>
      </c>
      <c r="AQ1196" s="221">
        <f t="shared" si="617"/>
        <v>79.92</v>
      </c>
      <c r="AR1196" s="86"/>
    </row>
    <row r="1197" spans="1:44" s="22" customFormat="1" ht="24.75" customHeight="1" x14ac:dyDescent="0.25">
      <c r="A1197" s="24">
        <v>3187172428</v>
      </c>
      <c r="B1197" s="25" t="s">
        <v>1234</v>
      </c>
      <c r="C1197" s="14" t="s">
        <v>1578</v>
      </c>
      <c r="D1197" s="14"/>
      <c r="E1197" s="14" t="s">
        <v>1579</v>
      </c>
      <c r="F1197" s="14" t="s">
        <v>1824</v>
      </c>
      <c r="G1197" s="27">
        <v>0</v>
      </c>
      <c r="H1197" s="27">
        <v>0</v>
      </c>
      <c r="I1197" s="27">
        <v>0</v>
      </c>
      <c r="J1197" s="27">
        <v>0.4</v>
      </c>
      <c r="K1197" s="27">
        <v>2</v>
      </c>
      <c r="L1197" s="146">
        <v>0</v>
      </c>
      <c r="M1197" s="27">
        <v>0</v>
      </c>
      <c r="N1197" s="27">
        <v>0</v>
      </c>
      <c r="O1197" s="27">
        <v>0</v>
      </c>
      <c r="P1197" s="27">
        <v>0.4</v>
      </c>
      <c r="Q1197" s="27">
        <v>2</v>
      </c>
      <c r="R1197" s="148">
        <v>2</v>
      </c>
      <c r="S1197" s="27">
        <v>0</v>
      </c>
      <c r="T1197" s="27">
        <v>0</v>
      </c>
      <c r="U1197" s="27">
        <v>0</v>
      </c>
      <c r="V1197" s="27">
        <v>0.4</v>
      </c>
      <c r="W1197" s="27">
        <v>2</v>
      </c>
      <c r="X1197" s="148">
        <v>2</v>
      </c>
      <c r="Y1197" s="222">
        <v>12.38</v>
      </c>
      <c r="Z1197" s="222">
        <f t="shared" si="600"/>
        <v>0</v>
      </c>
      <c r="AA1197" s="222">
        <f t="shared" si="601"/>
        <v>0</v>
      </c>
      <c r="AB1197" s="222">
        <f t="shared" si="602"/>
        <v>0</v>
      </c>
      <c r="AC1197" s="222">
        <f t="shared" si="603"/>
        <v>4.9520000000000008</v>
      </c>
      <c r="AD1197" s="222">
        <f t="shared" si="604"/>
        <v>24.76</v>
      </c>
      <c r="AE1197" s="222">
        <f t="shared" si="605"/>
        <v>0</v>
      </c>
      <c r="AF1197" s="222">
        <f t="shared" ref="AF1197:AF1231" si="618">Y1197*M1197</f>
        <v>0</v>
      </c>
      <c r="AG1197" s="222">
        <f t="shared" ref="AG1197:AG1231" si="619">Y1197*N1197</f>
        <v>0</v>
      </c>
      <c r="AH1197" s="222">
        <f t="shared" ref="AH1197:AH1231" si="620">Y1197*O1197</f>
        <v>0</v>
      </c>
      <c r="AI1197" s="222">
        <f t="shared" ref="AI1197:AI1231" si="621">Y1197*P1197</f>
        <v>4.9520000000000008</v>
      </c>
      <c r="AJ1197" s="222">
        <f t="shared" ref="AJ1197:AJ1231" si="622">Y1197*Q1197</f>
        <v>24.76</v>
      </c>
      <c r="AK1197" s="222">
        <f t="shared" ref="AK1197:AK1231" si="623">Y1197*R1197</f>
        <v>24.76</v>
      </c>
      <c r="AL1197" s="5">
        <f t="shared" si="612"/>
        <v>0</v>
      </c>
      <c r="AM1197" s="5">
        <f t="shared" si="613"/>
        <v>0</v>
      </c>
      <c r="AN1197" s="5">
        <f t="shared" si="614"/>
        <v>0</v>
      </c>
      <c r="AO1197" s="5">
        <f t="shared" si="615"/>
        <v>4.9520000000000008</v>
      </c>
      <c r="AP1197" s="5">
        <f t="shared" si="616"/>
        <v>24.76</v>
      </c>
      <c r="AQ1197" s="221">
        <f t="shared" si="617"/>
        <v>24.76</v>
      </c>
      <c r="AR1197" s="86"/>
    </row>
    <row r="1198" spans="1:44" s="22" customFormat="1" ht="31.5" customHeight="1" x14ac:dyDescent="0.25">
      <c r="A1198" s="24">
        <v>3187171341</v>
      </c>
      <c r="B1198" s="25" t="s">
        <v>117</v>
      </c>
      <c r="C1198" s="14" t="s">
        <v>766</v>
      </c>
      <c r="D1198" s="14"/>
      <c r="E1198" s="14"/>
      <c r="F1198" s="14" t="s">
        <v>1824</v>
      </c>
      <c r="G1198" s="135">
        <v>0</v>
      </c>
      <c r="H1198" s="135">
        <v>0</v>
      </c>
      <c r="I1198" s="135">
        <v>0</v>
      </c>
      <c r="J1198" s="135">
        <v>0.9</v>
      </c>
      <c r="K1198" s="135">
        <v>6</v>
      </c>
      <c r="L1198" s="146">
        <v>0</v>
      </c>
      <c r="M1198" s="27">
        <v>0</v>
      </c>
      <c r="N1198" s="27">
        <v>0</v>
      </c>
      <c r="O1198" s="27">
        <v>0</v>
      </c>
      <c r="P1198" s="27">
        <v>0.62</v>
      </c>
      <c r="Q1198" s="27">
        <v>2</v>
      </c>
      <c r="R1198" s="148">
        <v>2</v>
      </c>
      <c r="S1198" s="27">
        <v>0</v>
      </c>
      <c r="T1198" s="27">
        <v>0</v>
      </c>
      <c r="U1198" s="27">
        <v>0</v>
      </c>
      <c r="V1198" s="27">
        <v>0.62</v>
      </c>
      <c r="W1198" s="27">
        <v>2</v>
      </c>
      <c r="X1198" s="148">
        <v>2</v>
      </c>
      <c r="Y1198" s="222">
        <v>300</v>
      </c>
      <c r="Z1198" s="222">
        <f t="shared" si="600"/>
        <v>0</v>
      </c>
      <c r="AA1198" s="222">
        <f t="shared" si="601"/>
        <v>0</v>
      </c>
      <c r="AB1198" s="222">
        <f t="shared" si="602"/>
        <v>0</v>
      </c>
      <c r="AC1198" s="222">
        <f t="shared" si="603"/>
        <v>270</v>
      </c>
      <c r="AD1198" s="222">
        <f t="shared" si="604"/>
        <v>1800</v>
      </c>
      <c r="AE1198" s="222">
        <f t="shared" si="605"/>
        <v>0</v>
      </c>
      <c r="AF1198" s="222">
        <f t="shared" si="618"/>
        <v>0</v>
      </c>
      <c r="AG1198" s="222">
        <f t="shared" si="619"/>
        <v>0</v>
      </c>
      <c r="AH1198" s="222">
        <f t="shared" si="620"/>
        <v>0</v>
      </c>
      <c r="AI1198" s="222">
        <f t="shared" si="621"/>
        <v>186</v>
      </c>
      <c r="AJ1198" s="222">
        <f t="shared" si="622"/>
        <v>600</v>
      </c>
      <c r="AK1198" s="222">
        <f t="shared" si="623"/>
        <v>600</v>
      </c>
      <c r="AL1198" s="5">
        <f t="shared" si="612"/>
        <v>0</v>
      </c>
      <c r="AM1198" s="5">
        <f t="shared" si="613"/>
        <v>0</v>
      </c>
      <c r="AN1198" s="5">
        <f t="shared" si="614"/>
        <v>0</v>
      </c>
      <c r="AO1198" s="5">
        <f t="shared" si="615"/>
        <v>186</v>
      </c>
      <c r="AP1198" s="5">
        <f t="shared" si="616"/>
        <v>600</v>
      </c>
      <c r="AQ1198" s="221">
        <f t="shared" si="617"/>
        <v>600</v>
      </c>
      <c r="AR1198" s="86"/>
    </row>
    <row r="1199" spans="1:44" s="22" customFormat="1" ht="30.75" customHeight="1" x14ac:dyDescent="0.25">
      <c r="A1199" s="24">
        <v>3187171340</v>
      </c>
      <c r="B1199" s="25" t="s">
        <v>117</v>
      </c>
      <c r="C1199" s="14" t="s">
        <v>765</v>
      </c>
      <c r="D1199" s="14"/>
      <c r="E1199" s="14"/>
      <c r="F1199" s="14" t="s">
        <v>1824</v>
      </c>
      <c r="G1199" s="135">
        <v>0</v>
      </c>
      <c r="H1199" s="135">
        <v>0</v>
      </c>
      <c r="I1199" s="135">
        <v>0</v>
      </c>
      <c r="J1199" s="135">
        <v>0.9</v>
      </c>
      <c r="K1199" s="135">
        <v>6</v>
      </c>
      <c r="L1199" s="146">
        <v>0</v>
      </c>
      <c r="M1199" s="27">
        <v>0</v>
      </c>
      <c r="N1199" s="27">
        <v>0</v>
      </c>
      <c r="O1199" s="27">
        <v>0</v>
      </c>
      <c r="P1199" s="27">
        <v>0.62</v>
      </c>
      <c r="Q1199" s="27">
        <v>2</v>
      </c>
      <c r="R1199" s="148">
        <v>2</v>
      </c>
      <c r="S1199" s="27">
        <v>0</v>
      </c>
      <c r="T1199" s="27">
        <v>0</v>
      </c>
      <c r="U1199" s="27">
        <v>0</v>
      </c>
      <c r="V1199" s="27">
        <v>0.62</v>
      </c>
      <c r="W1199" s="27">
        <v>2</v>
      </c>
      <c r="X1199" s="148">
        <v>2</v>
      </c>
      <c r="Y1199" s="222">
        <v>300</v>
      </c>
      <c r="Z1199" s="222">
        <f t="shared" si="600"/>
        <v>0</v>
      </c>
      <c r="AA1199" s="222">
        <f t="shared" si="601"/>
        <v>0</v>
      </c>
      <c r="AB1199" s="222">
        <f t="shared" si="602"/>
        <v>0</v>
      </c>
      <c r="AC1199" s="222">
        <f t="shared" si="603"/>
        <v>270</v>
      </c>
      <c r="AD1199" s="222">
        <f t="shared" si="604"/>
        <v>1800</v>
      </c>
      <c r="AE1199" s="222">
        <f t="shared" si="605"/>
        <v>0</v>
      </c>
      <c r="AF1199" s="222">
        <f t="shared" si="618"/>
        <v>0</v>
      </c>
      <c r="AG1199" s="222">
        <f t="shared" si="619"/>
        <v>0</v>
      </c>
      <c r="AH1199" s="222">
        <f t="shared" si="620"/>
        <v>0</v>
      </c>
      <c r="AI1199" s="222">
        <f t="shared" si="621"/>
        <v>186</v>
      </c>
      <c r="AJ1199" s="222">
        <f t="shared" si="622"/>
        <v>600</v>
      </c>
      <c r="AK1199" s="222">
        <f t="shared" si="623"/>
        <v>600</v>
      </c>
      <c r="AL1199" s="5">
        <f t="shared" si="612"/>
        <v>0</v>
      </c>
      <c r="AM1199" s="5">
        <f t="shared" si="613"/>
        <v>0</v>
      </c>
      <c r="AN1199" s="5">
        <f t="shared" si="614"/>
        <v>0</v>
      </c>
      <c r="AO1199" s="5">
        <f t="shared" si="615"/>
        <v>186</v>
      </c>
      <c r="AP1199" s="5">
        <f t="shared" si="616"/>
        <v>600</v>
      </c>
      <c r="AQ1199" s="221">
        <f t="shared" si="617"/>
        <v>600</v>
      </c>
      <c r="AR1199" s="86"/>
    </row>
    <row r="1200" spans="1:44" s="22" customFormat="1" ht="24.75" customHeight="1" x14ac:dyDescent="0.25">
      <c r="A1200" s="24">
        <v>2531100124</v>
      </c>
      <c r="B1200" s="25" t="s">
        <v>1580</v>
      </c>
      <c r="C1200" s="14" t="s">
        <v>1576</v>
      </c>
      <c r="D1200" s="14" t="s">
        <v>121</v>
      </c>
      <c r="E1200" s="14" t="s">
        <v>2269</v>
      </c>
      <c r="F1200" s="14" t="s">
        <v>1824</v>
      </c>
      <c r="G1200" s="27">
        <v>0</v>
      </c>
      <c r="H1200" s="27">
        <v>0</v>
      </c>
      <c r="I1200" s="27">
        <v>0</v>
      </c>
      <c r="J1200" s="27">
        <v>1.4</v>
      </c>
      <c r="K1200" s="27">
        <v>6</v>
      </c>
      <c r="L1200" s="146">
        <v>0</v>
      </c>
      <c r="M1200" s="27">
        <v>0</v>
      </c>
      <c r="N1200" s="27">
        <v>0</v>
      </c>
      <c r="O1200" s="27">
        <v>0</v>
      </c>
      <c r="P1200" s="27">
        <v>1.4</v>
      </c>
      <c r="Q1200" s="27">
        <v>6</v>
      </c>
      <c r="R1200" s="148">
        <v>6</v>
      </c>
      <c r="S1200" s="27">
        <v>0</v>
      </c>
      <c r="T1200" s="27">
        <v>0</v>
      </c>
      <c r="U1200" s="27">
        <v>0</v>
      </c>
      <c r="V1200" s="27">
        <v>1.4</v>
      </c>
      <c r="W1200" s="27">
        <v>6</v>
      </c>
      <c r="X1200" s="148">
        <v>6</v>
      </c>
      <c r="Y1200" s="222">
        <v>21.59</v>
      </c>
      <c r="Z1200" s="222">
        <f t="shared" si="600"/>
        <v>0</v>
      </c>
      <c r="AA1200" s="222">
        <f t="shared" si="601"/>
        <v>0</v>
      </c>
      <c r="AB1200" s="222">
        <f t="shared" si="602"/>
        <v>0</v>
      </c>
      <c r="AC1200" s="222">
        <f t="shared" si="603"/>
        <v>30.225999999999999</v>
      </c>
      <c r="AD1200" s="222">
        <f t="shared" si="604"/>
        <v>129.54</v>
      </c>
      <c r="AE1200" s="222">
        <f t="shared" si="605"/>
        <v>0</v>
      </c>
      <c r="AF1200" s="222">
        <f t="shared" si="618"/>
        <v>0</v>
      </c>
      <c r="AG1200" s="222">
        <f t="shared" si="619"/>
        <v>0</v>
      </c>
      <c r="AH1200" s="222">
        <f t="shared" si="620"/>
        <v>0</v>
      </c>
      <c r="AI1200" s="222">
        <f t="shared" si="621"/>
        <v>30.225999999999999</v>
      </c>
      <c r="AJ1200" s="222">
        <f t="shared" si="622"/>
        <v>129.54</v>
      </c>
      <c r="AK1200" s="222">
        <f t="shared" si="623"/>
        <v>129.54</v>
      </c>
      <c r="AL1200" s="5">
        <f t="shared" si="612"/>
        <v>0</v>
      </c>
      <c r="AM1200" s="5">
        <f t="shared" si="613"/>
        <v>0</v>
      </c>
      <c r="AN1200" s="5">
        <f t="shared" si="614"/>
        <v>0</v>
      </c>
      <c r="AO1200" s="5">
        <f t="shared" si="615"/>
        <v>30.225999999999999</v>
      </c>
      <c r="AP1200" s="5">
        <f t="shared" si="616"/>
        <v>129.54</v>
      </c>
      <c r="AQ1200" s="221">
        <f t="shared" si="617"/>
        <v>129.54</v>
      </c>
      <c r="AR1200" s="248" t="s">
        <v>122</v>
      </c>
    </row>
    <row r="1201" spans="1:44" s="22" customFormat="1" ht="24.75" customHeight="1" x14ac:dyDescent="0.25">
      <c r="A1201" s="24">
        <v>3187171349</v>
      </c>
      <c r="B1201" s="25" t="s">
        <v>1234</v>
      </c>
      <c r="C1201" s="14" t="s">
        <v>1312</v>
      </c>
      <c r="D1201" s="36"/>
      <c r="E1201" s="14" t="s">
        <v>1577</v>
      </c>
      <c r="F1201" s="14" t="s">
        <v>1824</v>
      </c>
      <c r="G1201" s="27">
        <v>0</v>
      </c>
      <c r="H1201" s="27">
        <v>0</v>
      </c>
      <c r="I1201" s="27">
        <v>0</v>
      </c>
      <c r="J1201" s="27">
        <v>0.1</v>
      </c>
      <c r="K1201" s="27">
        <v>1</v>
      </c>
      <c r="L1201" s="146">
        <v>0</v>
      </c>
      <c r="M1201" s="27">
        <v>0</v>
      </c>
      <c r="N1201" s="27">
        <v>0</v>
      </c>
      <c r="O1201" s="27">
        <v>0</v>
      </c>
      <c r="P1201" s="27">
        <v>0.1</v>
      </c>
      <c r="Q1201" s="27">
        <v>1</v>
      </c>
      <c r="R1201" s="148">
        <v>1</v>
      </c>
      <c r="S1201" s="27">
        <v>0</v>
      </c>
      <c r="T1201" s="27">
        <v>0</v>
      </c>
      <c r="U1201" s="27">
        <v>0</v>
      </c>
      <c r="V1201" s="27">
        <v>0.1</v>
      </c>
      <c r="W1201" s="27">
        <v>1</v>
      </c>
      <c r="X1201" s="148">
        <v>1</v>
      </c>
      <c r="Y1201" s="222">
        <v>18.59</v>
      </c>
      <c r="Z1201" s="222">
        <f t="shared" si="600"/>
        <v>0</v>
      </c>
      <c r="AA1201" s="222">
        <f t="shared" si="601"/>
        <v>0</v>
      </c>
      <c r="AB1201" s="222">
        <f t="shared" si="602"/>
        <v>0</v>
      </c>
      <c r="AC1201" s="222">
        <f t="shared" si="603"/>
        <v>1.859</v>
      </c>
      <c r="AD1201" s="222">
        <f t="shared" si="604"/>
        <v>18.59</v>
      </c>
      <c r="AE1201" s="222">
        <f t="shared" si="605"/>
        <v>0</v>
      </c>
      <c r="AF1201" s="222">
        <f t="shared" si="618"/>
        <v>0</v>
      </c>
      <c r="AG1201" s="222">
        <f t="shared" si="619"/>
        <v>0</v>
      </c>
      <c r="AH1201" s="222">
        <f t="shared" si="620"/>
        <v>0</v>
      </c>
      <c r="AI1201" s="222">
        <f t="shared" si="621"/>
        <v>1.859</v>
      </c>
      <c r="AJ1201" s="222">
        <f t="shared" si="622"/>
        <v>18.59</v>
      </c>
      <c r="AK1201" s="222">
        <f t="shared" si="623"/>
        <v>18.59</v>
      </c>
      <c r="AL1201" s="5">
        <f t="shared" si="612"/>
        <v>0</v>
      </c>
      <c r="AM1201" s="5">
        <f t="shared" si="613"/>
        <v>0</v>
      </c>
      <c r="AN1201" s="5">
        <f t="shared" si="614"/>
        <v>0</v>
      </c>
      <c r="AO1201" s="5">
        <f t="shared" si="615"/>
        <v>1.859</v>
      </c>
      <c r="AP1201" s="5">
        <f t="shared" si="616"/>
        <v>18.59</v>
      </c>
      <c r="AQ1201" s="221">
        <f t="shared" si="617"/>
        <v>18.59</v>
      </c>
      <c r="AR1201" s="86"/>
    </row>
    <row r="1202" spans="1:44" s="22" customFormat="1" ht="24.75" customHeight="1" x14ac:dyDescent="0.25">
      <c r="A1202" s="24">
        <v>3187171088</v>
      </c>
      <c r="B1202" s="25" t="s">
        <v>1171</v>
      </c>
      <c r="C1202" s="136" t="s">
        <v>767</v>
      </c>
      <c r="D1202" s="14"/>
      <c r="E1202" s="14"/>
      <c r="F1202" s="14" t="s">
        <v>1824</v>
      </c>
      <c r="G1202" s="27">
        <v>0</v>
      </c>
      <c r="H1202" s="27">
        <v>0</v>
      </c>
      <c r="I1202" s="27">
        <v>0</v>
      </c>
      <c r="J1202" s="27">
        <v>0.18</v>
      </c>
      <c r="K1202" s="27">
        <v>0.6</v>
      </c>
      <c r="L1202" s="146">
        <v>0</v>
      </c>
      <c r="M1202" s="27">
        <v>0</v>
      </c>
      <c r="N1202" s="27">
        <v>0</v>
      </c>
      <c r="O1202" s="27">
        <v>0</v>
      </c>
      <c r="P1202" s="27">
        <v>0.18</v>
      </c>
      <c r="Q1202" s="27">
        <v>0.6</v>
      </c>
      <c r="R1202" s="148">
        <v>0.6</v>
      </c>
      <c r="S1202" s="27">
        <v>0</v>
      </c>
      <c r="T1202" s="27">
        <v>0</v>
      </c>
      <c r="U1202" s="27">
        <v>0</v>
      </c>
      <c r="V1202" s="27">
        <v>0.18</v>
      </c>
      <c r="W1202" s="27">
        <v>0.6</v>
      </c>
      <c r="X1202" s="148">
        <v>0.6</v>
      </c>
      <c r="Y1202" s="222">
        <v>10.31</v>
      </c>
      <c r="Z1202" s="222">
        <f t="shared" si="600"/>
        <v>0</v>
      </c>
      <c r="AA1202" s="222">
        <f t="shared" si="601"/>
        <v>0</v>
      </c>
      <c r="AB1202" s="222">
        <f t="shared" si="602"/>
        <v>0</v>
      </c>
      <c r="AC1202" s="222">
        <f t="shared" si="603"/>
        <v>1.8558000000000001</v>
      </c>
      <c r="AD1202" s="222">
        <f t="shared" si="604"/>
        <v>6.1859999999999999</v>
      </c>
      <c r="AE1202" s="222">
        <f t="shared" si="605"/>
        <v>0</v>
      </c>
      <c r="AF1202" s="222">
        <f t="shared" si="618"/>
        <v>0</v>
      </c>
      <c r="AG1202" s="222">
        <f t="shared" si="619"/>
        <v>0</v>
      </c>
      <c r="AH1202" s="222">
        <f t="shared" si="620"/>
        <v>0</v>
      </c>
      <c r="AI1202" s="222">
        <f t="shared" si="621"/>
        <v>1.8558000000000001</v>
      </c>
      <c r="AJ1202" s="222">
        <f t="shared" si="622"/>
        <v>6.1859999999999999</v>
      </c>
      <c r="AK1202" s="222">
        <f t="shared" si="623"/>
        <v>6.1859999999999999</v>
      </c>
      <c r="AL1202" s="5">
        <f t="shared" si="612"/>
        <v>0</v>
      </c>
      <c r="AM1202" s="5">
        <f t="shared" si="613"/>
        <v>0</v>
      </c>
      <c r="AN1202" s="5">
        <f t="shared" si="614"/>
        <v>0</v>
      </c>
      <c r="AO1202" s="5">
        <f t="shared" si="615"/>
        <v>1.8558000000000001</v>
      </c>
      <c r="AP1202" s="5">
        <f t="shared" si="616"/>
        <v>6.1859999999999999</v>
      </c>
      <c r="AQ1202" s="221">
        <f t="shared" si="617"/>
        <v>6.1859999999999999</v>
      </c>
      <c r="AR1202" s="86"/>
    </row>
    <row r="1203" spans="1:44" s="34" customFormat="1" ht="24.75" customHeight="1" x14ac:dyDescent="0.25">
      <c r="A1203" s="24">
        <v>2539400444</v>
      </c>
      <c r="B1203" s="32" t="s">
        <v>1171</v>
      </c>
      <c r="C1203" s="33" t="s">
        <v>120</v>
      </c>
      <c r="D1203" s="14"/>
      <c r="E1203" s="14"/>
      <c r="F1203" s="14" t="s">
        <v>1824</v>
      </c>
      <c r="G1203" s="135">
        <v>0</v>
      </c>
      <c r="H1203" s="135">
        <v>0</v>
      </c>
      <c r="I1203" s="135">
        <v>0</v>
      </c>
      <c r="J1203" s="135">
        <v>4.4999999999999998E-2</v>
      </c>
      <c r="K1203" s="135">
        <v>0.13</v>
      </c>
      <c r="L1203" s="146">
        <v>0</v>
      </c>
      <c r="M1203" s="27">
        <v>0</v>
      </c>
      <c r="N1203" s="27">
        <v>0</v>
      </c>
      <c r="O1203" s="27">
        <v>0</v>
      </c>
      <c r="P1203" s="28">
        <v>4.4999999999999998E-2</v>
      </c>
      <c r="Q1203" s="28">
        <v>0.2</v>
      </c>
      <c r="R1203" s="158">
        <v>0.2</v>
      </c>
      <c r="S1203" s="27">
        <v>0</v>
      </c>
      <c r="T1203" s="27">
        <v>0</v>
      </c>
      <c r="U1203" s="27">
        <v>0</v>
      </c>
      <c r="V1203" s="28">
        <v>4.4999999999999998E-2</v>
      </c>
      <c r="W1203" s="28">
        <v>0.2</v>
      </c>
      <c r="X1203" s="158">
        <v>0.2</v>
      </c>
      <c r="Y1203" s="222">
        <v>21.08</v>
      </c>
      <c r="Z1203" s="222">
        <f t="shared" si="600"/>
        <v>0</v>
      </c>
      <c r="AA1203" s="222">
        <f t="shared" si="601"/>
        <v>0</v>
      </c>
      <c r="AB1203" s="222">
        <f t="shared" si="602"/>
        <v>0</v>
      </c>
      <c r="AC1203" s="222">
        <f t="shared" si="603"/>
        <v>0.94859999999999989</v>
      </c>
      <c r="AD1203" s="222">
        <f t="shared" si="604"/>
        <v>2.7403999999999997</v>
      </c>
      <c r="AE1203" s="222">
        <f t="shared" si="605"/>
        <v>0</v>
      </c>
      <c r="AF1203" s="222">
        <f t="shared" si="618"/>
        <v>0</v>
      </c>
      <c r="AG1203" s="222">
        <f t="shared" si="619"/>
        <v>0</v>
      </c>
      <c r="AH1203" s="222">
        <f t="shared" si="620"/>
        <v>0</v>
      </c>
      <c r="AI1203" s="222">
        <f t="shared" si="621"/>
        <v>0.94859999999999989</v>
      </c>
      <c r="AJ1203" s="222">
        <f t="shared" si="622"/>
        <v>4.2160000000000002</v>
      </c>
      <c r="AK1203" s="222">
        <f t="shared" si="623"/>
        <v>4.2160000000000002</v>
      </c>
      <c r="AL1203" s="5">
        <f>Y1203*S1203</f>
        <v>0</v>
      </c>
      <c r="AM1203" s="5">
        <f>Y1203*T1203</f>
        <v>0</v>
      </c>
      <c r="AN1203" s="5">
        <f>Y1203*U1203</f>
        <v>0</v>
      </c>
      <c r="AO1203" s="5">
        <f>Y1203*V1203</f>
        <v>0.94859999999999989</v>
      </c>
      <c r="AP1203" s="5">
        <f>Y1203*W1203</f>
        <v>4.2160000000000002</v>
      </c>
      <c r="AQ1203" s="221">
        <f>Y1203*X1203</f>
        <v>4.2160000000000002</v>
      </c>
      <c r="AR1203" s="169"/>
    </row>
    <row r="1204" spans="1:44" s="139" customFormat="1" ht="24.75" customHeight="1" x14ac:dyDescent="0.25">
      <c r="A1204" s="60"/>
      <c r="B1204" s="104" t="s">
        <v>1582</v>
      </c>
      <c r="C1204" s="91"/>
      <c r="D1204" s="77"/>
      <c r="E1204" s="92"/>
      <c r="F1204" s="92"/>
      <c r="G1204" s="57"/>
      <c r="H1204" s="57"/>
      <c r="I1204" s="137"/>
      <c r="J1204" s="137"/>
      <c r="K1204" s="138"/>
      <c r="L1204" s="146"/>
      <c r="M1204" s="57"/>
      <c r="N1204" s="57"/>
      <c r="O1204" s="137"/>
      <c r="P1204" s="137"/>
      <c r="Q1204" s="138"/>
      <c r="R1204" s="165"/>
      <c r="S1204" s="57"/>
      <c r="T1204" s="57"/>
      <c r="U1204" s="137"/>
      <c r="V1204" s="137"/>
      <c r="W1204" s="138"/>
      <c r="X1204" s="165"/>
      <c r="Y1204" s="246"/>
      <c r="Z1204" s="222"/>
      <c r="AA1204" s="222"/>
      <c r="AB1204" s="222"/>
      <c r="AC1204" s="222"/>
      <c r="AD1204" s="222"/>
      <c r="AE1204" s="222"/>
      <c r="AF1204" s="222"/>
      <c r="AG1204" s="222"/>
      <c r="AH1204" s="222"/>
      <c r="AI1204" s="222"/>
      <c r="AJ1204" s="222"/>
      <c r="AK1204" s="222"/>
      <c r="AL1204" s="5"/>
      <c r="AM1204" s="5"/>
      <c r="AN1204" s="5"/>
      <c r="AO1204" s="5"/>
      <c r="AP1204" s="5"/>
      <c r="AQ1204" s="221"/>
      <c r="AR1204" s="176"/>
    </row>
    <row r="1205" spans="1:44" s="94" customFormat="1" ht="24.75" customHeight="1" x14ac:dyDescent="0.25">
      <c r="A1205" s="60">
        <v>3187170086</v>
      </c>
      <c r="B1205" s="59" t="s">
        <v>751</v>
      </c>
      <c r="C1205" s="14" t="s">
        <v>752</v>
      </c>
      <c r="D1205" s="74"/>
      <c r="E1205" s="60">
        <v>125</v>
      </c>
      <c r="F1205" s="60" t="s">
        <v>1824</v>
      </c>
      <c r="G1205" s="27">
        <v>0</v>
      </c>
      <c r="H1205" s="27">
        <v>0</v>
      </c>
      <c r="I1205" s="28">
        <v>0</v>
      </c>
      <c r="J1205" s="28">
        <v>7.0000000000000007E-2</v>
      </c>
      <c r="K1205" s="31">
        <v>0.2</v>
      </c>
      <c r="L1205" s="146">
        <v>0</v>
      </c>
      <c r="M1205" s="27">
        <v>0</v>
      </c>
      <c r="N1205" s="27">
        <v>0</v>
      </c>
      <c r="O1205" s="28">
        <v>0</v>
      </c>
      <c r="P1205" s="28">
        <v>7.0000000000000007E-2</v>
      </c>
      <c r="Q1205" s="31">
        <v>0.2</v>
      </c>
      <c r="R1205" s="155">
        <v>0.5</v>
      </c>
      <c r="S1205" s="27">
        <v>0</v>
      </c>
      <c r="T1205" s="27">
        <v>0</v>
      </c>
      <c r="U1205" s="28">
        <v>0</v>
      </c>
      <c r="V1205" s="28">
        <v>0.01</v>
      </c>
      <c r="W1205" s="31">
        <v>0.02</v>
      </c>
      <c r="X1205" s="31">
        <v>0.02</v>
      </c>
      <c r="Y1205" s="222">
        <f>368.47*39.3</f>
        <v>14480.870999999999</v>
      </c>
      <c r="Z1205" s="222">
        <f t="shared" si="600"/>
        <v>0</v>
      </c>
      <c r="AA1205" s="222">
        <f t="shared" si="601"/>
        <v>0</v>
      </c>
      <c r="AB1205" s="222">
        <f t="shared" si="602"/>
        <v>0</v>
      </c>
      <c r="AC1205" s="222">
        <f t="shared" si="603"/>
        <v>1013.66097</v>
      </c>
      <c r="AD1205" s="222">
        <f t="shared" si="604"/>
        <v>2896.1741999999999</v>
      </c>
      <c r="AE1205" s="222">
        <f t="shared" si="605"/>
        <v>0</v>
      </c>
      <c r="AF1205" s="222">
        <f t="shared" si="618"/>
        <v>0</v>
      </c>
      <c r="AG1205" s="222">
        <f t="shared" si="619"/>
        <v>0</v>
      </c>
      <c r="AH1205" s="222">
        <f t="shared" si="620"/>
        <v>0</v>
      </c>
      <c r="AI1205" s="222">
        <f t="shared" si="621"/>
        <v>1013.66097</v>
      </c>
      <c r="AJ1205" s="222">
        <f t="shared" si="622"/>
        <v>2896.1741999999999</v>
      </c>
      <c r="AK1205" s="222">
        <f t="shared" si="623"/>
        <v>7240.4354999999996</v>
      </c>
      <c r="AL1205" s="5">
        <f t="shared" si="612"/>
        <v>0</v>
      </c>
      <c r="AM1205" s="5">
        <f t="shared" si="613"/>
        <v>0</v>
      </c>
      <c r="AN1205" s="5">
        <f t="shared" si="614"/>
        <v>0</v>
      </c>
      <c r="AO1205" s="5">
        <f t="shared" si="615"/>
        <v>144.80870999999999</v>
      </c>
      <c r="AP1205" s="5">
        <f t="shared" si="616"/>
        <v>289.61741999999998</v>
      </c>
      <c r="AQ1205" s="221">
        <f t="shared" si="617"/>
        <v>289.61741999999998</v>
      </c>
      <c r="AR1205" s="177"/>
    </row>
    <row r="1206" spans="1:44" s="94" customFormat="1" ht="24.75" customHeight="1" x14ac:dyDescent="0.25">
      <c r="A1206" s="60">
        <v>3187170085</v>
      </c>
      <c r="B1206" s="59" t="s">
        <v>876</v>
      </c>
      <c r="C1206" s="14" t="s">
        <v>757</v>
      </c>
      <c r="D1206" s="74"/>
      <c r="E1206" s="60">
        <v>155</v>
      </c>
      <c r="F1206" s="60" t="s">
        <v>1824</v>
      </c>
      <c r="G1206" s="27">
        <v>0</v>
      </c>
      <c r="H1206" s="27">
        <v>0</v>
      </c>
      <c r="I1206" s="28">
        <v>0</v>
      </c>
      <c r="J1206" s="28">
        <v>0.5</v>
      </c>
      <c r="K1206" s="31">
        <v>0.8</v>
      </c>
      <c r="L1206" s="146">
        <v>0</v>
      </c>
      <c r="M1206" s="27">
        <v>0</v>
      </c>
      <c r="N1206" s="27">
        <v>0</v>
      </c>
      <c r="O1206" s="28">
        <v>0.2</v>
      </c>
      <c r="P1206" s="28">
        <v>0.5</v>
      </c>
      <c r="Q1206" s="31">
        <v>0.8</v>
      </c>
      <c r="R1206" s="155">
        <v>1</v>
      </c>
      <c r="S1206" s="27">
        <v>0</v>
      </c>
      <c r="T1206" s="27">
        <v>0</v>
      </c>
      <c r="U1206" s="28">
        <v>0</v>
      </c>
      <c r="V1206" s="28">
        <v>0.01</v>
      </c>
      <c r="W1206" s="31">
        <v>0.02</v>
      </c>
      <c r="X1206" s="31">
        <v>0.02</v>
      </c>
      <c r="Y1206" s="222">
        <f>455.4*39.3</f>
        <v>17897.219999999998</v>
      </c>
      <c r="Z1206" s="222">
        <f t="shared" si="600"/>
        <v>0</v>
      </c>
      <c r="AA1206" s="222">
        <f t="shared" si="601"/>
        <v>0</v>
      </c>
      <c r="AB1206" s="222">
        <f t="shared" si="602"/>
        <v>0</v>
      </c>
      <c r="AC1206" s="222">
        <f t="shared" si="603"/>
        <v>8948.6099999999988</v>
      </c>
      <c r="AD1206" s="222">
        <f t="shared" si="604"/>
        <v>14317.775999999998</v>
      </c>
      <c r="AE1206" s="222">
        <f t="shared" si="605"/>
        <v>0</v>
      </c>
      <c r="AF1206" s="222">
        <f t="shared" si="618"/>
        <v>0</v>
      </c>
      <c r="AG1206" s="222">
        <f t="shared" si="619"/>
        <v>0</v>
      </c>
      <c r="AH1206" s="222">
        <f t="shared" si="620"/>
        <v>3579.4439999999995</v>
      </c>
      <c r="AI1206" s="222">
        <f t="shared" si="621"/>
        <v>8948.6099999999988</v>
      </c>
      <c r="AJ1206" s="222">
        <f t="shared" si="622"/>
        <v>14317.775999999998</v>
      </c>
      <c r="AK1206" s="222">
        <f t="shared" si="623"/>
        <v>17897.219999999998</v>
      </c>
      <c r="AL1206" s="5">
        <f t="shared" si="612"/>
        <v>0</v>
      </c>
      <c r="AM1206" s="5">
        <f t="shared" si="613"/>
        <v>0</v>
      </c>
      <c r="AN1206" s="5">
        <f t="shared" si="614"/>
        <v>0</v>
      </c>
      <c r="AO1206" s="5">
        <f t="shared" si="615"/>
        <v>178.97219999999999</v>
      </c>
      <c r="AP1206" s="5">
        <f t="shared" si="616"/>
        <v>357.94439999999997</v>
      </c>
      <c r="AQ1206" s="221">
        <f t="shared" si="617"/>
        <v>357.94439999999997</v>
      </c>
      <c r="AR1206" s="177"/>
    </row>
    <row r="1207" spans="1:44" s="94" customFormat="1" ht="24.75" customHeight="1" x14ac:dyDescent="0.25">
      <c r="A1207" s="60">
        <v>3451951254</v>
      </c>
      <c r="B1207" s="59" t="s">
        <v>1190</v>
      </c>
      <c r="C1207" s="14" t="s">
        <v>1583</v>
      </c>
      <c r="D1207" s="60"/>
      <c r="E1207" s="60"/>
      <c r="F1207" s="60" t="s">
        <v>1824</v>
      </c>
      <c r="G1207" s="27">
        <v>0</v>
      </c>
      <c r="H1207" s="27">
        <v>0</v>
      </c>
      <c r="I1207" s="28">
        <v>0</v>
      </c>
      <c r="J1207" s="28">
        <v>0</v>
      </c>
      <c r="K1207" s="31">
        <v>0.2</v>
      </c>
      <c r="L1207" s="146">
        <v>0</v>
      </c>
      <c r="M1207" s="27">
        <v>0</v>
      </c>
      <c r="N1207" s="27">
        <v>0</v>
      </c>
      <c r="O1207" s="28">
        <v>0</v>
      </c>
      <c r="P1207" s="28">
        <v>0</v>
      </c>
      <c r="Q1207" s="31">
        <v>0.2</v>
      </c>
      <c r="R1207" s="155">
        <v>0.3</v>
      </c>
      <c r="S1207" s="27">
        <v>0</v>
      </c>
      <c r="T1207" s="27">
        <v>0</v>
      </c>
      <c r="U1207" s="28">
        <v>0</v>
      </c>
      <c r="V1207" s="28">
        <v>0</v>
      </c>
      <c r="W1207" s="31">
        <v>2E-3</v>
      </c>
      <c r="X1207" s="31">
        <v>5.0000000000000001E-3</v>
      </c>
      <c r="Y1207" s="222">
        <v>14880.66</v>
      </c>
      <c r="Z1207" s="222">
        <f t="shared" si="600"/>
        <v>0</v>
      </c>
      <c r="AA1207" s="222">
        <f t="shared" si="601"/>
        <v>0</v>
      </c>
      <c r="AB1207" s="222">
        <f t="shared" si="602"/>
        <v>0</v>
      </c>
      <c r="AC1207" s="222">
        <f t="shared" si="603"/>
        <v>0</v>
      </c>
      <c r="AD1207" s="222">
        <f t="shared" si="604"/>
        <v>2976.1320000000001</v>
      </c>
      <c r="AE1207" s="222">
        <f t="shared" si="605"/>
        <v>0</v>
      </c>
      <c r="AF1207" s="222">
        <f t="shared" si="618"/>
        <v>0</v>
      </c>
      <c r="AG1207" s="222">
        <f t="shared" si="619"/>
        <v>0</v>
      </c>
      <c r="AH1207" s="222">
        <f t="shared" si="620"/>
        <v>0</v>
      </c>
      <c r="AI1207" s="222">
        <f t="shared" si="621"/>
        <v>0</v>
      </c>
      <c r="AJ1207" s="222">
        <f t="shared" si="622"/>
        <v>2976.1320000000001</v>
      </c>
      <c r="AK1207" s="222">
        <f t="shared" si="623"/>
        <v>4464.1979999999994</v>
      </c>
      <c r="AL1207" s="5">
        <f t="shared" si="612"/>
        <v>0</v>
      </c>
      <c r="AM1207" s="5">
        <f t="shared" si="613"/>
        <v>0</v>
      </c>
      <c r="AN1207" s="5">
        <f t="shared" si="614"/>
        <v>0</v>
      </c>
      <c r="AO1207" s="5">
        <f t="shared" si="615"/>
        <v>0</v>
      </c>
      <c r="AP1207" s="5">
        <f t="shared" si="616"/>
        <v>29.761320000000001</v>
      </c>
      <c r="AQ1207" s="221">
        <f t="shared" si="617"/>
        <v>74.403300000000002</v>
      </c>
      <c r="AR1207" s="177"/>
    </row>
    <row r="1208" spans="1:44" s="94" customFormat="1" ht="24.75" customHeight="1" x14ac:dyDescent="0.25">
      <c r="A1208" s="60">
        <v>3187141653</v>
      </c>
      <c r="B1208" s="25" t="s">
        <v>874</v>
      </c>
      <c r="C1208" s="14" t="s">
        <v>762</v>
      </c>
      <c r="D1208" s="60"/>
      <c r="E1208" s="60"/>
      <c r="F1208" s="60" t="s">
        <v>1824</v>
      </c>
      <c r="G1208" s="27">
        <v>0</v>
      </c>
      <c r="H1208" s="27">
        <v>0</v>
      </c>
      <c r="I1208" s="28">
        <v>1</v>
      </c>
      <c r="J1208" s="28">
        <v>2</v>
      </c>
      <c r="K1208" s="31">
        <v>6</v>
      </c>
      <c r="L1208" s="146">
        <v>0</v>
      </c>
      <c r="M1208" s="27">
        <v>0</v>
      </c>
      <c r="N1208" s="27">
        <v>0</v>
      </c>
      <c r="O1208" s="28">
        <v>1</v>
      </c>
      <c r="P1208" s="28">
        <v>2</v>
      </c>
      <c r="Q1208" s="31">
        <v>6</v>
      </c>
      <c r="R1208" s="155">
        <v>6</v>
      </c>
      <c r="S1208" s="27">
        <v>0</v>
      </c>
      <c r="T1208" s="27">
        <v>0</v>
      </c>
      <c r="U1208" s="28">
        <v>0.05</v>
      </c>
      <c r="V1208" s="28">
        <v>0.2</v>
      </c>
      <c r="W1208" s="31">
        <v>0.5</v>
      </c>
      <c r="X1208" s="155">
        <v>1</v>
      </c>
      <c r="Y1208" s="222">
        <v>1023</v>
      </c>
      <c r="Z1208" s="222">
        <f>Y1208*G1208</f>
        <v>0</v>
      </c>
      <c r="AA1208" s="222">
        <f>Y1208*H1208</f>
        <v>0</v>
      </c>
      <c r="AB1208" s="222">
        <f>Y1208*I1208</f>
        <v>1023</v>
      </c>
      <c r="AC1208" s="222">
        <f>Y1208*J1208</f>
        <v>2046</v>
      </c>
      <c r="AD1208" s="222">
        <f>Y1208*K1208</f>
        <v>6138</v>
      </c>
      <c r="AE1208" s="222">
        <f>Y1208*L1208</f>
        <v>0</v>
      </c>
      <c r="AF1208" s="222">
        <f>Y1208*M1208</f>
        <v>0</v>
      </c>
      <c r="AG1208" s="222">
        <f>Y1208*N1208</f>
        <v>0</v>
      </c>
      <c r="AH1208" s="222">
        <f>Y1208*O1208</f>
        <v>1023</v>
      </c>
      <c r="AI1208" s="222">
        <f>Y1208*P1208</f>
        <v>2046</v>
      </c>
      <c r="AJ1208" s="222">
        <f>Y1208*Q1208</f>
        <v>6138</v>
      </c>
      <c r="AK1208" s="222">
        <f>Y1208*R1208</f>
        <v>6138</v>
      </c>
      <c r="AL1208" s="5">
        <f>Y1208*S1208</f>
        <v>0</v>
      </c>
      <c r="AM1208" s="5">
        <f>Y1208*T1208</f>
        <v>0</v>
      </c>
      <c r="AN1208" s="5">
        <f>Y1208*U1208</f>
        <v>51.150000000000006</v>
      </c>
      <c r="AO1208" s="5">
        <f>Y1208*V1208</f>
        <v>204.60000000000002</v>
      </c>
      <c r="AP1208" s="5">
        <f>Y1208*W1208</f>
        <v>511.5</v>
      </c>
      <c r="AQ1208" s="221">
        <f>Y1208*X1208</f>
        <v>1023</v>
      </c>
      <c r="AR1208" s="177"/>
    </row>
    <row r="1209" spans="1:44" s="94" customFormat="1" ht="33" customHeight="1" x14ac:dyDescent="0.25">
      <c r="A1209" s="60">
        <v>3187141652</v>
      </c>
      <c r="B1209" s="25" t="s">
        <v>875</v>
      </c>
      <c r="C1209" s="14" t="s">
        <v>763</v>
      </c>
      <c r="D1209" s="60"/>
      <c r="E1209" s="60"/>
      <c r="F1209" s="60" t="s">
        <v>1824</v>
      </c>
      <c r="G1209" s="27">
        <v>0</v>
      </c>
      <c r="H1209" s="27">
        <v>0</v>
      </c>
      <c r="I1209" s="28">
        <v>1</v>
      </c>
      <c r="J1209" s="28">
        <v>2</v>
      </c>
      <c r="K1209" s="31">
        <v>6</v>
      </c>
      <c r="L1209" s="146">
        <v>0</v>
      </c>
      <c r="M1209" s="27">
        <v>0</v>
      </c>
      <c r="N1209" s="27">
        <v>0</v>
      </c>
      <c r="O1209" s="28">
        <v>1</v>
      </c>
      <c r="P1209" s="28">
        <v>2</v>
      </c>
      <c r="Q1209" s="31">
        <v>6</v>
      </c>
      <c r="R1209" s="155">
        <v>6</v>
      </c>
      <c r="S1209" s="27">
        <v>0</v>
      </c>
      <c r="T1209" s="27">
        <v>0</v>
      </c>
      <c r="U1209" s="28">
        <v>0.05</v>
      </c>
      <c r="V1209" s="28">
        <v>0.2</v>
      </c>
      <c r="W1209" s="31">
        <v>0.5</v>
      </c>
      <c r="X1209" s="155">
        <v>1</v>
      </c>
      <c r="Y1209" s="222">
        <v>1023</v>
      </c>
      <c r="Z1209" s="222">
        <f>Y1209*G1209</f>
        <v>0</v>
      </c>
      <c r="AA1209" s="222">
        <f>Y1209*H1209</f>
        <v>0</v>
      </c>
      <c r="AB1209" s="222">
        <f>Y1209*I1209</f>
        <v>1023</v>
      </c>
      <c r="AC1209" s="222">
        <f>Y1209*J1209</f>
        <v>2046</v>
      </c>
      <c r="AD1209" s="222">
        <f>Y1209*K1209</f>
        <v>6138</v>
      </c>
      <c r="AE1209" s="222">
        <f>Y1209*L1209</f>
        <v>0</v>
      </c>
      <c r="AF1209" s="222">
        <f>Y1209*M1209</f>
        <v>0</v>
      </c>
      <c r="AG1209" s="222">
        <f>Y1209*N1209</f>
        <v>0</v>
      </c>
      <c r="AH1209" s="222">
        <f>Y1209*O1209</f>
        <v>1023</v>
      </c>
      <c r="AI1209" s="222">
        <f>Y1209*P1209</f>
        <v>2046</v>
      </c>
      <c r="AJ1209" s="222">
        <f>Y1209*Q1209</f>
        <v>6138</v>
      </c>
      <c r="AK1209" s="222">
        <f>Y1209*R1209</f>
        <v>6138</v>
      </c>
      <c r="AL1209" s="5">
        <f>Y1209*S1209</f>
        <v>0</v>
      </c>
      <c r="AM1209" s="5">
        <f>Y1209*T1209</f>
        <v>0</v>
      </c>
      <c r="AN1209" s="5">
        <f>Y1209*U1209</f>
        <v>51.150000000000006</v>
      </c>
      <c r="AO1209" s="5">
        <f>Y1209*V1209</f>
        <v>204.60000000000002</v>
      </c>
      <c r="AP1209" s="5">
        <f>Y1209*W1209</f>
        <v>511.5</v>
      </c>
      <c r="AQ1209" s="221">
        <f>Y1209*X1209</f>
        <v>1023</v>
      </c>
      <c r="AR1209" s="177"/>
    </row>
    <row r="1210" spans="1:44" s="94" customFormat="1" ht="24.75" customHeight="1" x14ac:dyDescent="0.25">
      <c r="A1210" s="60">
        <v>3451953350</v>
      </c>
      <c r="B1210" s="59" t="s">
        <v>764</v>
      </c>
      <c r="C1210" s="14" t="s">
        <v>758</v>
      </c>
      <c r="D1210" s="74"/>
      <c r="E1210" s="60"/>
      <c r="F1210" s="60" t="s">
        <v>1824</v>
      </c>
      <c r="G1210" s="27">
        <v>0</v>
      </c>
      <c r="H1210" s="27">
        <v>0</v>
      </c>
      <c r="I1210" s="28">
        <v>0</v>
      </c>
      <c r="J1210" s="28">
        <v>0</v>
      </c>
      <c r="K1210" s="31">
        <v>0.1</v>
      </c>
      <c r="L1210" s="146">
        <v>0</v>
      </c>
      <c r="M1210" s="27">
        <v>0</v>
      </c>
      <c r="N1210" s="27">
        <v>0</v>
      </c>
      <c r="O1210" s="28">
        <v>0</v>
      </c>
      <c r="P1210" s="28">
        <v>0</v>
      </c>
      <c r="Q1210" s="31">
        <v>0.1</v>
      </c>
      <c r="R1210" s="155">
        <v>0.3</v>
      </c>
      <c r="S1210" s="27">
        <v>0</v>
      </c>
      <c r="T1210" s="27">
        <v>0</v>
      </c>
      <c r="U1210" s="28">
        <v>0</v>
      </c>
      <c r="V1210" s="28">
        <v>0</v>
      </c>
      <c r="W1210" s="31">
        <v>0.05</v>
      </c>
      <c r="X1210" s="31">
        <v>0.05</v>
      </c>
      <c r="Y1210" s="222">
        <f>218.94*39.3</f>
        <v>8604.3419999999987</v>
      </c>
      <c r="Z1210" s="222">
        <f t="shared" si="600"/>
        <v>0</v>
      </c>
      <c r="AA1210" s="222">
        <f t="shared" si="601"/>
        <v>0</v>
      </c>
      <c r="AB1210" s="222">
        <f t="shared" si="602"/>
        <v>0</v>
      </c>
      <c r="AC1210" s="222">
        <f t="shared" si="603"/>
        <v>0</v>
      </c>
      <c r="AD1210" s="222">
        <f t="shared" si="604"/>
        <v>860.43419999999992</v>
      </c>
      <c r="AE1210" s="222">
        <f t="shared" si="605"/>
        <v>0</v>
      </c>
      <c r="AF1210" s="222">
        <f t="shared" si="618"/>
        <v>0</v>
      </c>
      <c r="AG1210" s="222">
        <f t="shared" si="619"/>
        <v>0</v>
      </c>
      <c r="AH1210" s="222">
        <f t="shared" si="620"/>
        <v>0</v>
      </c>
      <c r="AI1210" s="222">
        <f t="shared" si="621"/>
        <v>0</v>
      </c>
      <c r="AJ1210" s="222">
        <f t="shared" si="622"/>
        <v>860.43419999999992</v>
      </c>
      <c r="AK1210" s="222">
        <f t="shared" si="623"/>
        <v>2581.3025999999995</v>
      </c>
      <c r="AL1210" s="5">
        <f t="shared" si="612"/>
        <v>0</v>
      </c>
      <c r="AM1210" s="5">
        <f t="shared" si="613"/>
        <v>0</v>
      </c>
      <c r="AN1210" s="5">
        <f t="shared" si="614"/>
        <v>0</v>
      </c>
      <c r="AO1210" s="5">
        <f t="shared" si="615"/>
        <v>0</v>
      </c>
      <c r="AP1210" s="5">
        <f t="shared" si="616"/>
        <v>430.21709999999996</v>
      </c>
      <c r="AQ1210" s="221">
        <f t="shared" si="617"/>
        <v>430.21709999999996</v>
      </c>
      <c r="AR1210" s="177"/>
    </row>
    <row r="1211" spans="1:44" s="94" customFormat="1" ht="24.75" customHeight="1" x14ac:dyDescent="0.25">
      <c r="A1211" s="60">
        <v>3187141686</v>
      </c>
      <c r="B1211" s="59" t="s">
        <v>1179</v>
      </c>
      <c r="C1211" s="14" t="s">
        <v>759</v>
      </c>
      <c r="D1211" s="74"/>
      <c r="E1211" s="60"/>
      <c r="F1211" s="60" t="s">
        <v>1824</v>
      </c>
      <c r="G1211" s="27">
        <v>0</v>
      </c>
      <c r="H1211" s="27">
        <v>0</v>
      </c>
      <c r="I1211" s="28">
        <v>0.2</v>
      </c>
      <c r="J1211" s="28">
        <v>0.5</v>
      </c>
      <c r="K1211" s="31">
        <v>0.6</v>
      </c>
      <c r="L1211" s="146">
        <v>0</v>
      </c>
      <c r="M1211" s="27">
        <v>0</v>
      </c>
      <c r="N1211" s="27">
        <v>0</v>
      </c>
      <c r="O1211" s="28">
        <v>0.2</v>
      </c>
      <c r="P1211" s="28">
        <v>0.5</v>
      </c>
      <c r="Q1211" s="31">
        <v>0.6</v>
      </c>
      <c r="R1211" s="155">
        <v>0.7</v>
      </c>
      <c r="S1211" s="27">
        <v>0</v>
      </c>
      <c r="T1211" s="27">
        <v>0</v>
      </c>
      <c r="U1211" s="28">
        <v>0</v>
      </c>
      <c r="V1211" s="28">
        <v>0.5</v>
      </c>
      <c r="W1211" s="31">
        <v>0.05</v>
      </c>
      <c r="X1211" s="155">
        <v>0.05</v>
      </c>
      <c r="Y1211" s="222">
        <v>3088.24</v>
      </c>
      <c r="Z1211" s="222">
        <f t="shared" si="600"/>
        <v>0</v>
      </c>
      <c r="AA1211" s="222">
        <f t="shared" si="601"/>
        <v>0</v>
      </c>
      <c r="AB1211" s="222">
        <f t="shared" si="602"/>
        <v>617.64800000000002</v>
      </c>
      <c r="AC1211" s="222">
        <f t="shared" si="603"/>
        <v>1544.12</v>
      </c>
      <c r="AD1211" s="222">
        <f t="shared" si="604"/>
        <v>1852.9439999999997</v>
      </c>
      <c r="AE1211" s="222">
        <f t="shared" si="605"/>
        <v>0</v>
      </c>
      <c r="AF1211" s="222">
        <f t="shared" si="618"/>
        <v>0</v>
      </c>
      <c r="AG1211" s="222">
        <f t="shared" si="619"/>
        <v>0</v>
      </c>
      <c r="AH1211" s="222">
        <f t="shared" si="620"/>
        <v>617.64800000000002</v>
      </c>
      <c r="AI1211" s="222">
        <f t="shared" si="621"/>
        <v>1544.12</v>
      </c>
      <c r="AJ1211" s="222">
        <f t="shared" si="622"/>
        <v>1852.9439999999997</v>
      </c>
      <c r="AK1211" s="222">
        <f t="shared" si="623"/>
        <v>2161.7679999999996</v>
      </c>
      <c r="AL1211" s="5">
        <f t="shared" si="612"/>
        <v>0</v>
      </c>
      <c r="AM1211" s="5">
        <f t="shared" si="613"/>
        <v>0</v>
      </c>
      <c r="AN1211" s="5">
        <f t="shared" si="614"/>
        <v>0</v>
      </c>
      <c r="AO1211" s="5">
        <f t="shared" si="615"/>
        <v>1544.12</v>
      </c>
      <c r="AP1211" s="5">
        <f t="shared" si="616"/>
        <v>154.41200000000001</v>
      </c>
      <c r="AQ1211" s="221">
        <f t="shared" si="617"/>
        <v>154.41200000000001</v>
      </c>
      <c r="AR1211" s="177"/>
    </row>
    <row r="1212" spans="1:44" s="94" customFormat="1" ht="24.75" customHeight="1" x14ac:dyDescent="0.25">
      <c r="A1212" s="60">
        <v>3187140544</v>
      </c>
      <c r="B1212" s="59" t="s">
        <v>1307</v>
      </c>
      <c r="C1212" s="14" t="s">
        <v>1584</v>
      </c>
      <c r="D1212" s="74"/>
      <c r="E1212" s="60" t="s">
        <v>123</v>
      </c>
      <c r="F1212" s="60" t="s">
        <v>1824</v>
      </c>
      <c r="G1212" s="27">
        <v>0</v>
      </c>
      <c r="H1212" s="27">
        <v>0</v>
      </c>
      <c r="I1212" s="28">
        <v>0</v>
      </c>
      <c r="J1212" s="28">
        <v>0</v>
      </c>
      <c r="K1212" s="31">
        <v>0.4</v>
      </c>
      <c r="L1212" s="146">
        <v>0</v>
      </c>
      <c r="M1212" s="27">
        <v>0</v>
      </c>
      <c r="N1212" s="27">
        <v>0</v>
      </c>
      <c r="O1212" s="28">
        <v>0</v>
      </c>
      <c r="P1212" s="28">
        <v>0</v>
      </c>
      <c r="Q1212" s="31">
        <v>0.4</v>
      </c>
      <c r="R1212" s="155">
        <v>0.5</v>
      </c>
      <c r="S1212" s="27">
        <v>0</v>
      </c>
      <c r="T1212" s="27">
        <v>0</v>
      </c>
      <c r="U1212" s="28">
        <v>0</v>
      </c>
      <c r="V1212" s="28">
        <v>0</v>
      </c>
      <c r="W1212" s="31">
        <v>0.4</v>
      </c>
      <c r="X1212" s="155">
        <v>0.5</v>
      </c>
      <c r="Y1212" s="222">
        <v>119</v>
      </c>
      <c r="Z1212" s="222">
        <f t="shared" si="600"/>
        <v>0</v>
      </c>
      <c r="AA1212" s="222">
        <f t="shared" si="601"/>
        <v>0</v>
      </c>
      <c r="AB1212" s="222">
        <f t="shared" si="602"/>
        <v>0</v>
      </c>
      <c r="AC1212" s="222">
        <f t="shared" si="603"/>
        <v>0</v>
      </c>
      <c r="AD1212" s="222">
        <f t="shared" si="604"/>
        <v>47.6</v>
      </c>
      <c r="AE1212" s="222">
        <f t="shared" si="605"/>
        <v>0</v>
      </c>
      <c r="AF1212" s="222">
        <f t="shared" si="618"/>
        <v>0</v>
      </c>
      <c r="AG1212" s="222">
        <f t="shared" si="619"/>
        <v>0</v>
      </c>
      <c r="AH1212" s="222">
        <f t="shared" si="620"/>
        <v>0</v>
      </c>
      <c r="AI1212" s="222">
        <f t="shared" si="621"/>
        <v>0</v>
      </c>
      <c r="AJ1212" s="222">
        <f t="shared" si="622"/>
        <v>47.6</v>
      </c>
      <c r="AK1212" s="222">
        <f t="shared" si="623"/>
        <v>59.5</v>
      </c>
      <c r="AL1212" s="5">
        <f t="shared" si="612"/>
        <v>0</v>
      </c>
      <c r="AM1212" s="5">
        <f t="shared" si="613"/>
        <v>0</v>
      </c>
      <c r="AN1212" s="5">
        <f t="shared" si="614"/>
        <v>0</v>
      </c>
      <c r="AO1212" s="5">
        <f t="shared" si="615"/>
        <v>0</v>
      </c>
      <c r="AP1212" s="5">
        <f t="shared" si="616"/>
        <v>47.6</v>
      </c>
      <c r="AQ1212" s="221">
        <f t="shared" si="617"/>
        <v>59.5</v>
      </c>
      <c r="AR1212" s="177"/>
    </row>
    <row r="1213" spans="1:44" s="94" customFormat="1" ht="24.75" customHeight="1" x14ac:dyDescent="0.25">
      <c r="A1213" s="60">
        <v>3187141654</v>
      </c>
      <c r="B1213" s="25" t="s">
        <v>872</v>
      </c>
      <c r="C1213" s="14" t="s">
        <v>754</v>
      </c>
      <c r="D1213" s="60"/>
      <c r="E1213" s="60"/>
      <c r="F1213" s="60" t="s">
        <v>1824</v>
      </c>
      <c r="G1213" s="27">
        <v>0</v>
      </c>
      <c r="H1213" s="27">
        <v>0</v>
      </c>
      <c r="I1213" s="28">
        <v>1</v>
      </c>
      <c r="J1213" s="28">
        <v>2</v>
      </c>
      <c r="K1213" s="31">
        <v>4</v>
      </c>
      <c r="L1213" s="146">
        <v>0</v>
      </c>
      <c r="M1213" s="27">
        <v>0</v>
      </c>
      <c r="N1213" s="27">
        <v>0</v>
      </c>
      <c r="O1213" s="28">
        <v>1</v>
      </c>
      <c r="P1213" s="28">
        <v>2</v>
      </c>
      <c r="Q1213" s="31">
        <v>4</v>
      </c>
      <c r="R1213" s="155">
        <v>5</v>
      </c>
      <c r="S1213" s="27">
        <v>0</v>
      </c>
      <c r="T1213" s="27">
        <v>0</v>
      </c>
      <c r="U1213" s="28">
        <v>0.05</v>
      </c>
      <c r="V1213" s="28">
        <v>0.5</v>
      </c>
      <c r="W1213" s="31">
        <v>1</v>
      </c>
      <c r="X1213" s="155">
        <v>1</v>
      </c>
      <c r="Y1213" s="222">
        <v>1199</v>
      </c>
      <c r="Z1213" s="222">
        <f>Y1213*G1213</f>
        <v>0</v>
      </c>
      <c r="AA1213" s="222">
        <f>Y1213*H1213</f>
        <v>0</v>
      </c>
      <c r="AB1213" s="222">
        <f>Y1213*I1213</f>
        <v>1199</v>
      </c>
      <c r="AC1213" s="222">
        <f>Y1213*J1213</f>
        <v>2398</v>
      </c>
      <c r="AD1213" s="222">
        <f>Y1213*K1213</f>
        <v>4796</v>
      </c>
      <c r="AE1213" s="222">
        <f>Y1213*L1213</f>
        <v>0</v>
      </c>
      <c r="AF1213" s="222">
        <f>Y1213*M1213</f>
        <v>0</v>
      </c>
      <c r="AG1213" s="222">
        <f>Y1213*N1213</f>
        <v>0</v>
      </c>
      <c r="AH1213" s="222">
        <f>Y1213*O1213</f>
        <v>1199</v>
      </c>
      <c r="AI1213" s="222">
        <f>Y1213*P1213</f>
        <v>2398</v>
      </c>
      <c r="AJ1213" s="222">
        <f>Y1213*Q1213</f>
        <v>4796</v>
      </c>
      <c r="AK1213" s="222">
        <f>Y1213*R1213</f>
        <v>5995</v>
      </c>
      <c r="AL1213" s="5">
        <f>Y1213*S1213</f>
        <v>0</v>
      </c>
      <c r="AM1213" s="5">
        <f>Y1213*T1213</f>
        <v>0</v>
      </c>
      <c r="AN1213" s="5">
        <f>Y1213*U1213</f>
        <v>59.95</v>
      </c>
      <c r="AO1213" s="5">
        <f>Y1213*V1213</f>
        <v>599.5</v>
      </c>
      <c r="AP1213" s="5">
        <f>Y1213*W1213</f>
        <v>1199</v>
      </c>
      <c r="AQ1213" s="221">
        <f>Y1213*X1213</f>
        <v>1199</v>
      </c>
      <c r="AR1213" s="177"/>
    </row>
    <row r="1214" spans="1:44" s="94" customFormat="1" ht="24.75" customHeight="1" x14ac:dyDescent="0.25">
      <c r="A1214" s="60">
        <v>3187141651</v>
      </c>
      <c r="B1214" s="25" t="s">
        <v>873</v>
      </c>
      <c r="C1214" s="14" t="s">
        <v>755</v>
      </c>
      <c r="D1214" s="60"/>
      <c r="E1214" s="60"/>
      <c r="F1214" s="60" t="s">
        <v>1824</v>
      </c>
      <c r="G1214" s="27">
        <v>0</v>
      </c>
      <c r="H1214" s="27">
        <v>0</v>
      </c>
      <c r="I1214" s="28">
        <v>1</v>
      </c>
      <c r="J1214" s="28">
        <v>2</v>
      </c>
      <c r="K1214" s="31">
        <v>6</v>
      </c>
      <c r="L1214" s="146">
        <v>0</v>
      </c>
      <c r="M1214" s="27">
        <v>0</v>
      </c>
      <c r="N1214" s="27">
        <v>0</v>
      </c>
      <c r="O1214" s="28">
        <v>1</v>
      </c>
      <c r="P1214" s="28">
        <v>2</v>
      </c>
      <c r="Q1214" s="31">
        <v>6</v>
      </c>
      <c r="R1214" s="155">
        <v>6</v>
      </c>
      <c r="S1214" s="27">
        <v>0</v>
      </c>
      <c r="T1214" s="27">
        <v>0</v>
      </c>
      <c r="U1214" s="28">
        <v>0.05</v>
      </c>
      <c r="V1214" s="28">
        <v>0.5</v>
      </c>
      <c r="W1214" s="31">
        <v>1</v>
      </c>
      <c r="X1214" s="155">
        <v>1</v>
      </c>
      <c r="Y1214" s="222">
        <v>1157</v>
      </c>
      <c r="Z1214" s="222">
        <f>Y1214*G1214</f>
        <v>0</v>
      </c>
      <c r="AA1214" s="222">
        <f>Y1214*H1214</f>
        <v>0</v>
      </c>
      <c r="AB1214" s="222">
        <f>Y1214*I1214</f>
        <v>1157</v>
      </c>
      <c r="AC1214" s="222">
        <f>Y1214*J1214</f>
        <v>2314</v>
      </c>
      <c r="AD1214" s="222">
        <f>Y1214*K1214</f>
        <v>6942</v>
      </c>
      <c r="AE1214" s="222">
        <f>Y1214*L1214</f>
        <v>0</v>
      </c>
      <c r="AF1214" s="222">
        <f>Y1214*M1214</f>
        <v>0</v>
      </c>
      <c r="AG1214" s="222">
        <f>Y1214*N1214</f>
        <v>0</v>
      </c>
      <c r="AH1214" s="222">
        <f>Y1214*O1214</f>
        <v>1157</v>
      </c>
      <c r="AI1214" s="222">
        <f>Y1214*P1214</f>
        <v>2314</v>
      </c>
      <c r="AJ1214" s="222">
        <f>Y1214*Q1214</f>
        <v>6942</v>
      </c>
      <c r="AK1214" s="222">
        <f>Y1214*R1214</f>
        <v>6942</v>
      </c>
      <c r="AL1214" s="5">
        <f>Y1214*S1214</f>
        <v>0</v>
      </c>
      <c r="AM1214" s="5">
        <f>Y1214*T1214</f>
        <v>0</v>
      </c>
      <c r="AN1214" s="5">
        <f>Y1214*U1214</f>
        <v>57.85</v>
      </c>
      <c r="AO1214" s="5">
        <f>Y1214*V1214</f>
        <v>578.5</v>
      </c>
      <c r="AP1214" s="5">
        <f>Y1214*W1214</f>
        <v>1157</v>
      </c>
      <c r="AQ1214" s="221">
        <f>Y1214*X1214</f>
        <v>1157</v>
      </c>
      <c r="AR1214" s="177"/>
    </row>
    <row r="1215" spans="1:44" s="94" customFormat="1" ht="24.75" customHeight="1" x14ac:dyDescent="0.25">
      <c r="A1215" s="51" t="s">
        <v>222</v>
      </c>
      <c r="B1215" s="59" t="s">
        <v>877</v>
      </c>
      <c r="C1215" s="14" t="s">
        <v>223</v>
      </c>
      <c r="D1215" s="74"/>
      <c r="E1215" s="60" t="s">
        <v>224</v>
      </c>
      <c r="F1215" s="60" t="s">
        <v>1824</v>
      </c>
      <c r="G1215" s="27">
        <v>0</v>
      </c>
      <c r="H1215" s="27">
        <v>0</v>
      </c>
      <c r="I1215" s="28">
        <v>0</v>
      </c>
      <c r="J1215" s="28">
        <v>0</v>
      </c>
      <c r="K1215" s="31">
        <v>0.1</v>
      </c>
      <c r="L1215" s="146">
        <v>0</v>
      </c>
      <c r="M1215" s="27">
        <v>0</v>
      </c>
      <c r="N1215" s="27">
        <v>0</v>
      </c>
      <c r="O1215" s="28">
        <v>0</v>
      </c>
      <c r="P1215" s="28">
        <v>0</v>
      </c>
      <c r="Q1215" s="31">
        <v>0.1</v>
      </c>
      <c r="R1215" s="155">
        <v>0.3</v>
      </c>
      <c r="S1215" s="27">
        <v>0</v>
      </c>
      <c r="T1215" s="27">
        <v>0</v>
      </c>
      <c r="U1215" s="28">
        <v>0</v>
      </c>
      <c r="V1215" s="28">
        <v>5.0000000000000001E-3</v>
      </c>
      <c r="W1215" s="31">
        <v>0.05</v>
      </c>
      <c r="X1215" s="31">
        <v>0.05</v>
      </c>
      <c r="Y1215" s="222">
        <f>218.94*39.3</f>
        <v>8604.3419999999987</v>
      </c>
      <c r="Z1215" s="222">
        <f>Y1215*G1215</f>
        <v>0</v>
      </c>
      <c r="AA1215" s="222">
        <f>Y1215*H1215</f>
        <v>0</v>
      </c>
      <c r="AB1215" s="222">
        <f>Y1215*I1215</f>
        <v>0</v>
      </c>
      <c r="AC1215" s="222">
        <f>Y1215*J1215</f>
        <v>0</v>
      </c>
      <c r="AD1215" s="222">
        <f>Y1215*K1215</f>
        <v>860.43419999999992</v>
      </c>
      <c r="AE1215" s="222">
        <f>Y1215*L1215</f>
        <v>0</v>
      </c>
      <c r="AF1215" s="222">
        <f>Y1215*M1215</f>
        <v>0</v>
      </c>
      <c r="AG1215" s="222">
        <f>Y1215*N1215</f>
        <v>0</v>
      </c>
      <c r="AH1215" s="222">
        <f>Y1215*O1215</f>
        <v>0</v>
      </c>
      <c r="AI1215" s="222">
        <f>Y1215*P1215</f>
        <v>0</v>
      </c>
      <c r="AJ1215" s="222">
        <f>Y1215*Q1215</f>
        <v>860.43419999999992</v>
      </c>
      <c r="AK1215" s="222">
        <f>Y1215*R1215</f>
        <v>2581.3025999999995</v>
      </c>
      <c r="AL1215" s="5">
        <f>Y1215*S1215</f>
        <v>0</v>
      </c>
      <c r="AM1215" s="5">
        <f>Y1215*T1215</f>
        <v>0</v>
      </c>
      <c r="AN1215" s="5">
        <f>Y1215*U1215</f>
        <v>0</v>
      </c>
      <c r="AO1215" s="5">
        <f>Y1215*V1215</f>
        <v>43.021709999999992</v>
      </c>
      <c r="AP1215" s="5">
        <f>Y1215*W1215</f>
        <v>430.21709999999996</v>
      </c>
      <c r="AQ1215" s="221">
        <f>Y1215*X1215</f>
        <v>430.21709999999996</v>
      </c>
      <c r="AR1215" s="177"/>
    </row>
    <row r="1216" spans="1:44" s="94" customFormat="1" ht="24.75" customHeight="1" x14ac:dyDescent="0.25">
      <c r="A1216" s="60">
        <v>3187141692</v>
      </c>
      <c r="B1216" s="59" t="s">
        <v>1585</v>
      </c>
      <c r="C1216" s="14" t="s">
        <v>760</v>
      </c>
      <c r="D1216" s="60"/>
      <c r="E1216" s="60"/>
      <c r="F1216" s="60" t="s">
        <v>1824</v>
      </c>
      <c r="G1216" s="27">
        <v>0</v>
      </c>
      <c r="H1216" s="27">
        <v>0</v>
      </c>
      <c r="I1216" s="28">
        <v>0</v>
      </c>
      <c r="J1216" s="28">
        <v>0</v>
      </c>
      <c r="K1216" s="31">
        <v>0.1</v>
      </c>
      <c r="L1216" s="146">
        <v>0</v>
      </c>
      <c r="M1216" s="27">
        <v>0</v>
      </c>
      <c r="N1216" s="27">
        <v>0</v>
      </c>
      <c r="O1216" s="28">
        <v>0</v>
      </c>
      <c r="P1216" s="28">
        <v>0</v>
      </c>
      <c r="Q1216" s="31">
        <v>0.1</v>
      </c>
      <c r="R1216" s="155">
        <v>0.2</v>
      </c>
      <c r="S1216" s="27">
        <v>0</v>
      </c>
      <c r="T1216" s="27">
        <v>0</v>
      </c>
      <c r="U1216" s="28">
        <v>0</v>
      </c>
      <c r="V1216" s="28">
        <v>0</v>
      </c>
      <c r="W1216" s="31">
        <v>0.1</v>
      </c>
      <c r="X1216" s="31">
        <v>0.1</v>
      </c>
      <c r="Y1216" s="222">
        <v>1156.07</v>
      </c>
      <c r="Z1216" s="222">
        <f t="shared" si="600"/>
        <v>0</v>
      </c>
      <c r="AA1216" s="222">
        <f t="shared" si="601"/>
        <v>0</v>
      </c>
      <c r="AB1216" s="222">
        <f t="shared" si="602"/>
        <v>0</v>
      </c>
      <c r="AC1216" s="222">
        <f t="shared" si="603"/>
        <v>0</v>
      </c>
      <c r="AD1216" s="222">
        <f t="shared" si="604"/>
        <v>115.607</v>
      </c>
      <c r="AE1216" s="222">
        <f t="shared" si="605"/>
        <v>0</v>
      </c>
      <c r="AF1216" s="222">
        <f t="shared" si="618"/>
        <v>0</v>
      </c>
      <c r="AG1216" s="222">
        <f t="shared" si="619"/>
        <v>0</v>
      </c>
      <c r="AH1216" s="222">
        <f t="shared" si="620"/>
        <v>0</v>
      </c>
      <c r="AI1216" s="222">
        <f t="shared" si="621"/>
        <v>0</v>
      </c>
      <c r="AJ1216" s="222">
        <f t="shared" si="622"/>
        <v>115.607</v>
      </c>
      <c r="AK1216" s="222">
        <f t="shared" si="623"/>
        <v>231.214</v>
      </c>
      <c r="AL1216" s="5">
        <f t="shared" si="612"/>
        <v>0</v>
      </c>
      <c r="AM1216" s="5">
        <f t="shared" si="613"/>
        <v>0</v>
      </c>
      <c r="AN1216" s="5">
        <f t="shared" si="614"/>
        <v>0</v>
      </c>
      <c r="AO1216" s="5">
        <f t="shared" si="615"/>
        <v>0</v>
      </c>
      <c r="AP1216" s="5">
        <f t="shared" si="616"/>
        <v>115.607</v>
      </c>
      <c r="AQ1216" s="221">
        <f t="shared" si="617"/>
        <v>115.607</v>
      </c>
      <c r="AR1216" s="177"/>
    </row>
    <row r="1217" spans="1:44" s="94" customFormat="1" ht="24.75" customHeight="1" x14ac:dyDescent="0.25">
      <c r="A1217" s="60">
        <v>3187141681</v>
      </c>
      <c r="B1217" s="59" t="s">
        <v>311</v>
      </c>
      <c r="C1217" s="14" t="s">
        <v>1586</v>
      </c>
      <c r="D1217" s="74"/>
      <c r="E1217" s="60"/>
      <c r="F1217" s="60" t="s">
        <v>1824</v>
      </c>
      <c r="G1217" s="27">
        <v>0</v>
      </c>
      <c r="H1217" s="27">
        <v>0</v>
      </c>
      <c r="I1217" s="28">
        <v>0</v>
      </c>
      <c r="J1217" s="28">
        <v>0</v>
      </c>
      <c r="K1217" s="31">
        <v>0.1</v>
      </c>
      <c r="L1217" s="146">
        <v>0</v>
      </c>
      <c r="M1217" s="27">
        <v>0</v>
      </c>
      <c r="N1217" s="27">
        <v>0</v>
      </c>
      <c r="O1217" s="28">
        <v>0</v>
      </c>
      <c r="P1217" s="28">
        <v>0</v>
      </c>
      <c r="Q1217" s="31">
        <v>0.1</v>
      </c>
      <c r="R1217" s="155">
        <v>0.15</v>
      </c>
      <c r="S1217" s="27">
        <v>0</v>
      </c>
      <c r="T1217" s="27">
        <v>0</v>
      </c>
      <c r="U1217" s="28">
        <v>0</v>
      </c>
      <c r="V1217" s="28">
        <v>0</v>
      </c>
      <c r="W1217" s="31">
        <v>0.1</v>
      </c>
      <c r="X1217" s="155">
        <v>0.15</v>
      </c>
      <c r="Y1217" s="222">
        <v>667.66</v>
      </c>
      <c r="Z1217" s="222">
        <f t="shared" si="600"/>
        <v>0</v>
      </c>
      <c r="AA1217" s="222">
        <f t="shared" si="601"/>
        <v>0</v>
      </c>
      <c r="AB1217" s="222">
        <f t="shared" si="602"/>
        <v>0</v>
      </c>
      <c r="AC1217" s="222">
        <f t="shared" si="603"/>
        <v>0</v>
      </c>
      <c r="AD1217" s="222">
        <f t="shared" si="604"/>
        <v>66.766000000000005</v>
      </c>
      <c r="AE1217" s="222">
        <f t="shared" si="605"/>
        <v>0</v>
      </c>
      <c r="AF1217" s="222">
        <f t="shared" si="618"/>
        <v>0</v>
      </c>
      <c r="AG1217" s="222">
        <f t="shared" si="619"/>
        <v>0</v>
      </c>
      <c r="AH1217" s="222">
        <f t="shared" si="620"/>
        <v>0</v>
      </c>
      <c r="AI1217" s="222">
        <f t="shared" si="621"/>
        <v>0</v>
      </c>
      <c r="AJ1217" s="222">
        <f t="shared" si="622"/>
        <v>66.766000000000005</v>
      </c>
      <c r="AK1217" s="222">
        <f t="shared" si="623"/>
        <v>100.14899999999999</v>
      </c>
      <c r="AL1217" s="5">
        <f t="shared" si="612"/>
        <v>0</v>
      </c>
      <c r="AM1217" s="5">
        <f t="shared" si="613"/>
        <v>0</v>
      </c>
      <c r="AN1217" s="5">
        <f t="shared" si="614"/>
        <v>0</v>
      </c>
      <c r="AO1217" s="5">
        <f t="shared" si="615"/>
        <v>0</v>
      </c>
      <c r="AP1217" s="5">
        <f t="shared" si="616"/>
        <v>66.766000000000005</v>
      </c>
      <c r="AQ1217" s="221">
        <f t="shared" si="617"/>
        <v>100.14899999999999</v>
      </c>
      <c r="AR1217" s="177"/>
    </row>
    <row r="1218" spans="1:44" s="94" customFormat="1" ht="24.75" customHeight="1" x14ac:dyDescent="0.25">
      <c r="A1218" s="60">
        <v>3451951464</v>
      </c>
      <c r="B1218" s="59" t="s">
        <v>1587</v>
      </c>
      <c r="C1218" s="14" t="s">
        <v>761</v>
      </c>
      <c r="D1218" s="60"/>
      <c r="E1218" s="60"/>
      <c r="F1218" s="60" t="s">
        <v>1824</v>
      </c>
      <c r="G1218" s="27">
        <v>0</v>
      </c>
      <c r="H1218" s="27">
        <v>0</v>
      </c>
      <c r="I1218" s="28">
        <v>0</v>
      </c>
      <c r="J1218" s="28">
        <v>0</v>
      </c>
      <c r="K1218" s="31">
        <v>0.2</v>
      </c>
      <c r="L1218" s="146">
        <v>0</v>
      </c>
      <c r="M1218" s="27">
        <v>0</v>
      </c>
      <c r="N1218" s="27">
        <v>0</v>
      </c>
      <c r="O1218" s="28">
        <v>0</v>
      </c>
      <c r="P1218" s="28">
        <v>0</v>
      </c>
      <c r="Q1218" s="31">
        <v>0.2</v>
      </c>
      <c r="R1218" s="155">
        <v>0.4</v>
      </c>
      <c r="S1218" s="27">
        <v>0</v>
      </c>
      <c r="T1218" s="27">
        <v>0</v>
      </c>
      <c r="U1218" s="28">
        <v>0</v>
      </c>
      <c r="V1218" s="28">
        <v>0</v>
      </c>
      <c r="W1218" s="31">
        <v>0.2</v>
      </c>
      <c r="X1218" s="155">
        <v>0.3</v>
      </c>
      <c r="Y1218" s="222">
        <v>647</v>
      </c>
      <c r="Z1218" s="222">
        <f t="shared" si="600"/>
        <v>0</v>
      </c>
      <c r="AA1218" s="222">
        <f t="shared" si="601"/>
        <v>0</v>
      </c>
      <c r="AB1218" s="222">
        <f t="shared" si="602"/>
        <v>0</v>
      </c>
      <c r="AC1218" s="222">
        <f t="shared" si="603"/>
        <v>0</v>
      </c>
      <c r="AD1218" s="222">
        <f t="shared" si="604"/>
        <v>129.4</v>
      </c>
      <c r="AE1218" s="222">
        <f t="shared" si="605"/>
        <v>0</v>
      </c>
      <c r="AF1218" s="222">
        <f t="shared" si="618"/>
        <v>0</v>
      </c>
      <c r="AG1218" s="222">
        <f t="shared" si="619"/>
        <v>0</v>
      </c>
      <c r="AH1218" s="222">
        <f t="shared" si="620"/>
        <v>0</v>
      </c>
      <c r="AI1218" s="222">
        <f t="shared" si="621"/>
        <v>0</v>
      </c>
      <c r="AJ1218" s="222">
        <f t="shared" si="622"/>
        <v>129.4</v>
      </c>
      <c r="AK1218" s="222">
        <f t="shared" si="623"/>
        <v>258.8</v>
      </c>
      <c r="AL1218" s="5">
        <f t="shared" si="612"/>
        <v>0</v>
      </c>
      <c r="AM1218" s="5">
        <f t="shared" si="613"/>
        <v>0</v>
      </c>
      <c r="AN1218" s="5">
        <f t="shared" si="614"/>
        <v>0</v>
      </c>
      <c r="AO1218" s="5">
        <f t="shared" si="615"/>
        <v>0</v>
      </c>
      <c r="AP1218" s="5">
        <f t="shared" si="616"/>
        <v>129.4</v>
      </c>
      <c r="AQ1218" s="221">
        <f t="shared" si="617"/>
        <v>194.1</v>
      </c>
      <c r="AR1218" s="177"/>
    </row>
    <row r="1219" spans="1:44" s="94" customFormat="1" ht="24.75" customHeight="1" x14ac:dyDescent="0.25">
      <c r="A1219" s="60">
        <v>3187141682</v>
      </c>
      <c r="B1219" s="59" t="s">
        <v>1239</v>
      </c>
      <c r="C1219" s="14" t="s">
        <v>1588</v>
      </c>
      <c r="D1219" s="74"/>
      <c r="E1219" s="60"/>
      <c r="F1219" s="60" t="s">
        <v>1824</v>
      </c>
      <c r="G1219" s="27">
        <v>0</v>
      </c>
      <c r="H1219" s="27">
        <v>0</v>
      </c>
      <c r="I1219" s="28">
        <v>0</v>
      </c>
      <c r="J1219" s="28">
        <v>0</v>
      </c>
      <c r="K1219" s="31">
        <v>0.1</v>
      </c>
      <c r="L1219" s="146">
        <v>0</v>
      </c>
      <c r="M1219" s="27">
        <v>0</v>
      </c>
      <c r="N1219" s="27">
        <v>0</v>
      </c>
      <c r="O1219" s="28">
        <v>0</v>
      </c>
      <c r="P1219" s="28">
        <v>0</v>
      </c>
      <c r="Q1219" s="31">
        <v>0.1</v>
      </c>
      <c r="R1219" s="155">
        <v>0.15</v>
      </c>
      <c r="S1219" s="27">
        <v>0</v>
      </c>
      <c r="T1219" s="27">
        <v>0</v>
      </c>
      <c r="U1219" s="28">
        <v>0</v>
      </c>
      <c r="V1219" s="28">
        <v>0</v>
      </c>
      <c r="W1219" s="31">
        <v>0.1</v>
      </c>
      <c r="X1219" s="155">
        <v>0.15</v>
      </c>
      <c r="Y1219" s="222">
        <v>176.85</v>
      </c>
      <c r="Z1219" s="222">
        <f t="shared" si="600"/>
        <v>0</v>
      </c>
      <c r="AA1219" s="222">
        <f t="shared" si="601"/>
        <v>0</v>
      </c>
      <c r="AB1219" s="222">
        <f t="shared" si="602"/>
        <v>0</v>
      </c>
      <c r="AC1219" s="222">
        <f t="shared" si="603"/>
        <v>0</v>
      </c>
      <c r="AD1219" s="222">
        <f t="shared" si="604"/>
        <v>17.684999999999999</v>
      </c>
      <c r="AE1219" s="222">
        <f t="shared" si="605"/>
        <v>0</v>
      </c>
      <c r="AF1219" s="222">
        <f t="shared" si="618"/>
        <v>0</v>
      </c>
      <c r="AG1219" s="222">
        <f t="shared" si="619"/>
        <v>0</v>
      </c>
      <c r="AH1219" s="222">
        <f t="shared" si="620"/>
        <v>0</v>
      </c>
      <c r="AI1219" s="222">
        <f t="shared" si="621"/>
        <v>0</v>
      </c>
      <c r="AJ1219" s="222">
        <f t="shared" si="622"/>
        <v>17.684999999999999</v>
      </c>
      <c r="AK1219" s="222">
        <f t="shared" si="623"/>
        <v>26.5275</v>
      </c>
      <c r="AL1219" s="5">
        <f t="shared" si="612"/>
        <v>0</v>
      </c>
      <c r="AM1219" s="5">
        <f t="shared" si="613"/>
        <v>0</v>
      </c>
      <c r="AN1219" s="5">
        <f t="shared" si="614"/>
        <v>0</v>
      </c>
      <c r="AO1219" s="5">
        <f t="shared" si="615"/>
        <v>0</v>
      </c>
      <c r="AP1219" s="5">
        <f t="shared" si="616"/>
        <v>17.684999999999999</v>
      </c>
      <c r="AQ1219" s="221">
        <f t="shared" si="617"/>
        <v>26.5275</v>
      </c>
      <c r="AR1219" s="177"/>
    </row>
    <row r="1220" spans="1:44" s="94" customFormat="1" ht="24.75" customHeight="1" x14ac:dyDescent="0.25">
      <c r="A1220" s="60">
        <v>3451951465</v>
      </c>
      <c r="B1220" s="25" t="s">
        <v>124</v>
      </c>
      <c r="C1220" s="14" t="s">
        <v>753</v>
      </c>
      <c r="D1220" s="60"/>
      <c r="E1220" s="60"/>
      <c r="F1220" s="60" t="s">
        <v>1824</v>
      </c>
      <c r="G1220" s="27">
        <v>0</v>
      </c>
      <c r="H1220" s="27">
        <v>0</v>
      </c>
      <c r="I1220" s="28">
        <v>0</v>
      </c>
      <c r="J1220" s="28">
        <v>0</v>
      </c>
      <c r="K1220" s="31">
        <v>0.2</v>
      </c>
      <c r="L1220" s="146">
        <v>0</v>
      </c>
      <c r="M1220" s="27">
        <v>0</v>
      </c>
      <c r="N1220" s="27">
        <v>0</v>
      </c>
      <c r="O1220" s="28">
        <v>0</v>
      </c>
      <c r="P1220" s="28">
        <v>0</v>
      </c>
      <c r="Q1220" s="31">
        <v>0.2</v>
      </c>
      <c r="R1220" s="155">
        <v>0.3</v>
      </c>
      <c r="S1220" s="27">
        <v>0</v>
      </c>
      <c r="T1220" s="27">
        <v>0</v>
      </c>
      <c r="U1220" s="28">
        <v>0</v>
      </c>
      <c r="V1220" s="28">
        <v>0</v>
      </c>
      <c r="W1220" s="31">
        <v>0.2</v>
      </c>
      <c r="X1220" s="31">
        <v>0.2</v>
      </c>
      <c r="Y1220" s="222">
        <v>626</v>
      </c>
      <c r="Z1220" s="222">
        <f t="shared" si="600"/>
        <v>0</v>
      </c>
      <c r="AA1220" s="222">
        <f t="shared" si="601"/>
        <v>0</v>
      </c>
      <c r="AB1220" s="222">
        <f t="shared" si="602"/>
        <v>0</v>
      </c>
      <c r="AC1220" s="222">
        <f t="shared" si="603"/>
        <v>0</v>
      </c>
      <c r="AD1220" s="222">
        <f t="shared" si="604"/>
        <v>125.2</v>
      </c>
      <c r="AE1220" s="222">
        <f t="shared" si="605"/>
        <v>0</v>
      </c>
      <c r="AF1220" s="222">
        <f t="shared" si="618"/>
        <v>0</v>
      </c>
      <c r="AG1220" s="222">
        <f t="shared" si="619"/>
        <v>0</v>
      </c>
      <c r="AH1220" s="222">
        <f t="shared" si="620"/>
        <v>0</v>
      </c>
      <c r="AI1220" s="222">
        <f t="shared" si="621"/>
        <v>0</v>
      </c>
      <c r="AJ1220" s="222">
        <f t="shared" si="622"/>
        <v>125.2</v>
      </c>
      <c r="AK1220" s="222">
        <f t="shared" si="623"/>
        <v>187.79999999999998</v>
      </c>
      <c r="AL1220" s="5">
        <f t="shared" si="612"/>
        <v>0</v>
      </c>
      <c r="AM1220" s="5">
        <f t="shared" si="613"/>
        <v>0</v>
      </c>
      <c r="AN1220" s="5">
        <f t="shared" si="614"/>
        <v>0</v>
      </c>
      <c r="AO1220" s="5">
        <f t="shared" si="615"/>
        <v>0</v>
      </c>
      <c r="AP1220" s="5">
        <f t="shared" si="616"/>
        <v>125.2</v>
      </c>
      <c r="AQ1220" s="221">
        <f t="shared" si="617"/>
        <v>125.2</v>
      </c>
      <c r="AR1220" s="177"/>
    </row>
    <row r="1221" spans="1:44" s="94" customFormat="1" ht="24.75" customHeight="1" x14ac:dyDescent="0.25">
      <c r="A1221" s="60">
        <v>3187141675</v>
      </c>
      <c r="B1221" s="59" t="s">
        <v>1589</v>
      </c>
      <c r="C1221" s="14" t="s">
        <v>1590</v>
      </c>
      <c r="D1221" s="74"/>
      <c r="E1221" s="60"/>
      <c r="F1221" s="60" t="s">
        <v>1824</v>
      </c>
      <c r="G1221" s="27">
        <v>0</v>
      </c>
      <c r="H1221" s="27">
        <v>0</v>
      </c>
      <c r="I1221" s="28">
        <v>0</v>
      </c>
      <c r="J1221" s="28">
        <v>0</v>
      </c>
      <c r="K1221" s="31">
        <v>1.4</v>
      </c>
      <c r="L1221" s="146">
        <v>0</v>
      </c>
      <c r="M1221" s="27">
        <v>0</v>
      </c>
      <c r="N1221" s="27">
        <v>0</v>
      </c>
      <c r="O1221" s="28">
        <v>0</v>
      </c>
      <c r="P1221" s="28">
        <v>0</v>
      </c>
      <c r="Q1221" s="31">
        <v>1.4</v>
      </c>
      <c r="R1221" s="155">
        <v>1.5</v>
      </c>
      <c r="S1221" s="27">
        <v>0</v>
      </c>
      <c r="T1221" s="27">
        <v>0</v>
      </c>
      <c r="U1221" s="28">
        <v>0</v>
      </c>
      <c r="V1221" s="28">
        <v>0</v>
      </c>
      <c r="W1221" s="31">
        <v>1</v>
      </c>
      <c r="X1221" s="31">
        <v>1</v>
      </c>
      <c r="Y1221" s="222">
        <v>1332.18</v>
      </c>
      <c r="Z1221" s="222">
        <f t="shared" ref="Z1221:Z1254" si="624">Y1221*G1221</f>
        <v>0</v>
      </c>
      <c r="AA1221" s="222">
        <f t="shared" ref="AA1221:AA1254" si="625">Y1221*H1221</f>
        <v>0</v>
      </c>
      <c r="AB1221" s="222">
        <f t="shared" ref="AB1221:AB1254" si="626">Y1221*I1221</f>
        <v>0</v>
      </c>
      <c r="AC1221" s="222">
        <f t="shared" ref="AC1221:AC1254" si="627">Y1221*J1221</f>
        <v>0</v>
      </c>
      <c r="AD1221" s="222">
        <f t="shared" ref="AD1221:AD1254" si="628">Y1221*K1221</f>
        <v>1865.0519999999999</v>
      </c>
      <c r="AE1221" s="222">
        <f t="shared" ref="AE1221:AE1254" si="629">Y1221*L1221</f>
        <v>0</v>
      </c>
      <c r="AF1221" s="222">
        <f t="shared" si="618"/>
        <v>0</v>
      </c>
      <c r="AG1221" s="222">
        <f t="shared" si="619"/>
        <v>0</v>
      </c>
      <c r="AH1221" s="222">
        <f t="shared" si="620"/>
        <v>0</v>
      </c>
      <c r="AI1221" s="222">
        <f t="shared" si="621"/>
        <v>0</v>
      </c>
      <c r="AJ1221" s="222">
        <f t="shared" si="622"/>
        <v>1865.0519999999999</v>
      </c>
      <c r="AK1221" s="222">
        <f t="shared" si="623"/>
        <v>1998.27</v>
      </c>
      <c r="AL1221" s="5">
        <f t="shared" si="612"/>
        <v>0</v>
      </c>
      <c r="AM1221" s="5">
        <f t="shared" si="613"/>
        <v>0</v>
      </c>
      <c r="AN1221" s="5">
        <f t="shared" si="614"/>
        <v>0</v>
      </c>
      <c r="AO1221" s="5">
        <f t="shared" si="615"/>
        <v>0</v>
      </c>
      <c r="AP1221" s="5">
        <f t="shared" si="616"/>
        <v>1332.18</v>
      </c>
      <c r="AQ1221" s="221">
        <f t="shared" si="617"/>
        <v>1332.18</v>
      </c>
      <c r="AR1221" s="177"/>
    </row>
    <row r="1222" spans="1:44" s="94" customFormat="1" ht="24.75" customHeight="1" x14ac:dyDescent="0.25">
      <c r="A1222" s="60">
        <v>3451951468</v>
      </c>
      <c r="B1222" s="59" t="s">
        <v>878</v>
      </c>
      <c r="C1222" s="14" t="s">
        <v>756</v>
      </c>
      <c r="D1222" s="74"/>
      <c r="E1222" s="60"/>
      <c r="F1222" s="60" t="s">
        <v>1824</v>
      </c>
      <c r="G1222" s="27">
        <v>0</v>
      </c>
      <c r="H1222" s="27">
        <v>0</v>
      </c>
      <c r="I1222" s="28">
        <v>0</v>
      </c>
      <c r="J1222" s="28">
        <v>0</v>
      </c>
      <c r="K1222" s="31">
        <v>0.28000000000000003</v>
      </c>
      <c r="L1222" s="146">
        <v>0</v>
      </c>
      <c r="M1222" s="27">
        <v>0</v>
      </c>
      <c r="N1222" s="27">
        <v>0</v>
      </c>
      <c r="O1222" s="28">
        <v>0</v>
      </c>
      <c r="P1222" s="28">
        <v>0</v>
      </c>
      <c r="Q1222" s="31">
        <v>0.28000000000000003</v>
      </c>
      <c r="R1222" s="155">
        <v>0.3</v>
      </c>
      <c r="S1222" s="27">
        <v>0</v>
      </c>
      <c r="T1222" s="27">
        <v>0</v>
      </c>
      <c r="U1222" s="28">
        <v>0</v>
      </c>
      <c r="V1222" s="28">
        <v>0</v>
      </c>
      <c r="W1222" s="31">
        <v>0.02</v>
      </c>
      <c r="X1222" s="31">
        <v>0.03</v>
      </c>
      <c r="Y1222" s="222">
        <f>39.3*313.21</f>
        <v>12309.152999999998</v>
      </c>
      <c r="Z1222" s="222">
        <f t="shared" si="624"/>
        <v>0</v>
      </c>
      <c r="AA1222" s="222">
        <f t="shared" si="625"/>
        <v>0</v>
      </c>
      <c r="AB1222" s="222">
        <f t="shared" si="626"/>
        <v>0</v>
      </c>
      <c r="AC1222" s="222">
        <f t="shared" si="627"/>
        <v>0</v>
      </c>
      <c r="AD1222" s="222">
        <f t="shared" si="628"/>
        <v>3446.5628400000001</v>
      </c>
      <c r="AE1222" s="222">
        <f t="shared" si="629"/>
        <v>0</v>
      </c>
      <c r="AF1222" s="222">
        <f t="shared" si="618"/>
        <v>0</v>
      </c>
      <c r="AG1222" s="222">
        <f t="shared" si="619"/>
        <v>0</v>
      </c>
      <c r="AH1222" s="222">
        <f t="shared" si="620"/>
        <v>0</v>
      </c>
      <c r="AI1222" s="222">
        <f t="shared" si="621"/>
        <v>0</v>
      </c>
      <c r="AJ1222" s="222">
        <f t="shared" si="622"/>
        <v>3446.5628400000001</v>
      </c>
      <c r="AK1222" s="222">
        <f t="shared" si="623"/>
        <v>3692.7458999999994</v>
      </c>
      <c r="AL1222" s="5">
        <f t="shared" si="612"/>
        <v>0</v>
      </c>
      <c r="AM1222" s="5">
        <f t="shared" si="613"/>
        <v>0</v>
      </c>
      <c r="AN1222" s="5">
        <f t="shared" si="614"/>
        <v>0</v>
      </c>
      <c r="AO1222" s="5">
        <f t="shared" si="615"/>
        <v>0</v>
      </c>
      <c r="AP1222" s="5">
        <f t="shared" si="616"/>
        <v>246.18305999999998</v>
      </c>
      <c r="AQ1222" s="221">
        <f t="shared" si="617"/>
        <v>369.27458999999993</v>
      </c>
      <c r="AR1222" s="177"/>
    </row>
    <row r="1223" spans="1:44" s="94" customFormat="1" ht="24.75" customHeight="1" x14ac:dyDescent="0.25">
      <c r="A1223" s="60"/>
      <c r="B1223" s="104" t="s">
        <v>209</v>
      </c>
      <c r="C1223" s="60"/>
      <c r="D1223" s="74"/>
      <c r="E1223" s="60"/>
      <c r="F1223" s="60"/>
      <c r="G1223" s="27"/>
      <c r="H1223" s="27"/>
      <c r="I1223" s="28"/>
      <c r="J1223" s="28"/>
      <c r="K1223" s="31"/>
      <c r="L1223" s="146"/>
      <c r="M1223" s="27"/>
      <c r="N1223" s="27"/>
      <c r="O1223" s="28"/>
      <c r="P1223" s="28"/>
      <c r="Q1223" s="31"/>
      <c r="R1223" s="151"/>
      <c r="S1223" s="27"/>
      <c r="T1223" s="27"/>
      <c r="U1223" s="28"/>
      <c r="V1223" s="28"/>
      <c r="W1223" s="31"/>
      <c r="X1223" s="151"/>
      <c r="Y1223" s="247"/>
      <c r="Z1223" s="222"/>
      <c r="AA1223" s="222"/>
      <c r="AB1223" s="222"/>
      <c r="AC1223" s="222"/>
      <c r="AD1223" s="222"/>
      <c r="AE1223" s="222"/>
      <c r="AF1223" s="222"/>
      <c r="AG1223" s="222"/>
      <c r="AH1223" s="222"/>
      <c r="AI1223" s="222"/>
      <c r="AJ1223" s="222"/>
      <c r="AK1223" s="222"/>
      <c r="AL1223" s="5"/>
      <c r="AM1223" s="5"/>
      <c r="AN1223" s="5"/>
      <c r="AO1223" s="5"/>
      <c r="AP1223" s="5"/>
      <c r="AQ1223" s="221"/>
      <c r="AR1223" s="177"/>
    </row>
    <row r="1224" spans="1:44" s="94" customFormat="1" ht="24.75" customHeight="1" x14ac:dyDescent="0.25">
      <c r="A1224" s="14">
        <v>3451953504</v>
      </c>
      <c r="B1224" s="59" t="s">
        <v>1233</v>
      </c>
      <c r="C1224" s="14" t="s">
        <v>210</v>
      </c>
      <c r="D1224" s="60"/>
      <c r="E1224" s="14"/>
      <c r="F1224" s="60" t="s">
        <v>1824</v>
      </c>
      <c r="G1224" s="27">
        <v>0</v>
      </c>
      <c r="H1224" s="27">
        <v>0</v>
      </c>
      <c r="I1224" s="27">
        <v>0</v>
      </c>
      <c r="J1224" s="27">
        <v>0</v>
      </c>
      <c r="K1224" s="27">
        <v>0.01</v>
      </c>
      <c r="L1224" s="146">
        <v>0</v>
      </c>
      <c r="M1224" s="27">
        <v>0</v>
      </c>
      <c r="N1224" s="27">
        <v>0</v>
      </c>
      <c r="O1224" s="27">
        <v>0</v>
      </c>
      <c r="P1224" s="27">
        <v>0</v>
      </c>
      <c r="Q1224" s="27">
        <v>0.01</v>
      </c>
      <c r="R1224" s="148">
        <v>0.02</v>
      </c>
      <c r="S1224" s="27">
        <v>0</v>
      </c>
      <c r="T1224" s="27">
        <v>0</v>
      </c>
      <c r="U1224" s="27">
        <v>0</v>
      </c>
      <c r="V1224" s="27">
        <v>0</v>
      </c>
      <c r="W1224" s="27">
        <v>0.01</v>
      </c>
      <c r="X1224" s="148">
        <v>0.02</v>
      </c>
      <c r="Y1224" s="222">
        <v>42.29</v>
      </c>
      <c r="Z1224" s="222">
        <f t="shared" si="624"/>
        <v>0</v>
      </c>
      <c r="AA1224" s="222">
        <f t="shared" si="625"/>
        <v>0</v>
      </c>
      <c r="AB1224" s="222">
        <f t="shared" si="626"/>
        <v>0</v>
      </c>
      <c r="AC1224" s="222">
        <f t="shared" si="627"/>
        <v>0</v>
      </c>
      <c r="AD1224" s="222">
        <f t="shared" si="628"/>
        <v>0.4229</v>
      </c>
      <c r="AE1224" s="222">
        <f t="shared" si="629"/>
        <v>0</v>
      </c>
      <c r="AF1224" s="222">
        <f t="shared" si="618"/>
        <v>0</v>
      </c>
      <c r="AG1224" s="222">
        <f t="shared" si="619"/>
        <v>0</v>
      </c>
      <c r="AH1224" s="222">
        <f t="shared" si="620"/>
        <v>0</v>
      </c>
      <c r="AI1224" s="222">
        <f t="shared" si="621"/>
        <v>0</v>
      </c>
      <c r="AJ1224" s="222">
        <f t="shared" si="622"/>
        <v>0.4229</v>
      </c>
      <c r="AK1224" s="222">
        <f t="shared" si="623"/>
        <v>0.8458</v>
      </c>
      <c r="AL1224" s="5">
        <f t="shared" si="612"/>
        <v>0</v>
      </c>
      <c r="AM1224" s="5">
        <f t="shared" si="613"/>
        <v>0</v>
      </c>
      <c r="AN1224" s="5">
        <f t="shared" si="614"/>
        <v>0</v>
      </c>
      <c r="AO1224" s="5">
        <f t="shared" si="615"/>
        <v>0</v>
      </c>
      <c r="AP1224" s="5">
        <f t="shared" si="616"/>
        <v>0.4229</v>
      </c>
      <c r="AQ1224" s="221">
        <f t="shared" si="617"/>
        <v>0.8458</v>
      </c>
      <c r="AR1224" s="177"/>
    </row>
    <row r="1225" spans="1:44" s="94" customFormat="1" ht="24.75" customHeight="1" x14ac:dyDescent="0.25">
      <c r="A1225" s="60">
        <v>3184001245</v>
      </c>
      <c r="B1225" s="59" t="s">
        <v>1268</v>
      </c>
      <c r="C1225" s="60" t="s">
        <v>1591</v>
      </c>
      <c r="D1225" s="74"/>
      <c r="E1225" s="60"/>
      <c r="F1225" s="60" t="s">
        <v>1824</v>
      </c>
      <c r="G1225" s="27">
        <v>0</v>
      </c>
      <c r="H1225" s="27">
        <v>0</v>
      </c>
      <c r="I1225" s="27">
        <v>0</v>
      </c>
      <c r="J1225" s="27">
        <v>0.5</v>
      </c>
      <c r="K1225" s="27">
        <v>1</v>
      </c>
      <c r="L1225" s="146">
        <v>0</v>
      </c>
      <c r="M1225" s="27">
        <v>0</v>
      </c>
      <c r="N1225" s="27">
        <v>0</v>
      </c>
      <c r="O1225" s="27">
        <v>0</v>
      </c>
      <c r="P1225" s="27">
        <v>0.5</v>
      </c>
      <c r="Q1225" s="27">
        <v>1</v>
      </c>
      <c r="R1225" s="148">
        <v>2</v>
      </c>
      <c r="S1225" s="27">
        <v>0</v>
      </c>
      <c r="T1225" s="27">
        <v>0</v>
      </c>
      <c r="U1225" s="27">
        <v>0</v>
      </c>
      <c r="V1225" s="27">
        <v>0.05</v>
      </c>
      <c r="W1225" s="27">
        <v>0.5</v>
      </c>
      <c r="X1225" s="148">
        <v>0.5</v>
      </c>
      <c r="Y1225" s="222">
        <v>31.28</v>
      </c>
      <c r="Z1225" s="222">
        <f t="shared" si="624"/>
        <v>0</v>
      </c>
      <c r="AA1225" s="222">
        <f t="shared" si="625"/>
        <v>0</v>
      </c>
      <c r="AB1225" s="222">
        <f t="shared" si="626"/>
        <v>0</v>
      </c>
      <c r="AC1225" s="222">
        <f t="shared" si="627"/>
        <v>15.64</v>
      </c>
      <c r="AD1225" s="222">
        <f t="shared" si="628"/>
        <v>31.28</v>
      </c>
      <c r="AE1225" s="222">
        <f t="shared" si="629"/>
        <v>0</v>
      </c>
      <c r="AF1225" s="222">
        <f t="shared" si="618"/>
        <v>0</v>
      </c>
      <c r="AG1225" s="222">
        <f t="shared" si="619"/>
        <v>0</v>
      </c>
      <c r="AH1225" s="222">
        <f t="shared" si="620"/>
        <v>0</v>
      </c>
      <c r="AI1225" s="222">
        <f t="shared" si="621"/>
        <v>15.64</v>
      </c>
      <c r="AJ1225" s="222">
        <f t="shared" si="622"/>
        <v>31.28</v>
      </c>
      <c r="AK1225" s="222">
        <f t="shared" si="623"/>
        <v>62.56</v>
      </c>
      <c r="AL1225" s="5">
        <f t="shared" si="612"/>
        <v>0</v>
      </c>
      <c r="AM1225" s="5">
        <f t="shared" si="613"/>
        <v>0</v>
      </c>
      <c r="AN1225" s="5">
        <f t="shared" si="614"/>
        <v>0</v>
      </c>
      <c r="AO1225" s="5">
        <f t="shared" si="615"/>
        <v>1.5640000000000001</v>
      </c>
      <c r="AP1225" s="5">
        <f t="shared" si="616"/>
        <v>15.64</v>
      </c>
      <c r="AQ1225" s="221">
        <f t="shared" si="617"/>
        <v>15.64</v>
      </c>
      <c r="AR1225" s="177"/>
    </row>
    <row r="1226" spans="1:44" s="94" customFormat="1" ht="24.75" customHeight="1" x14ac:dyDescent="0.25">
      <c r="A1226" s="60">
        <v>3184120033</v>
      </c>
      <c r="B1226" s="59" t="s">
        <v>1592</v>
      </c>
      <c r="C1226" s="60" t="s">
        <v>125</v>
      </c>
      <c r="D1226" s="74"/>
      <c r="E1226" s="60"/>
      <c r="F1226" s="60" t="s">
        <v>1824</v>
      </c>
      <c r="G1226" s="27">
        <v>0</v>
      </c>
      <c r="H1226" s="27">
        <v>0</v>
      </c>
      <c r="I1226" s="27">
        <v>0</v>
      </c>
      <c r="J1226" s="27">
        <v>0</v>
      </c>
      <c r="K1226" s="27">
        <v>0.05</v>
      </c>
      <c r="L1226" s="146">
        <v>0</v>
      </c>
      <c r="M1226" s="27">
        <v>0</v>
      </c>
      <c r="N1226" s="27">
        <v>0</v>
      </c>
      <c r="O1226" s="27">
        <v>0</v>
      </c>
      <c r="P1226" s="27">
        <v>0</v>
      </c>
      <c r="Q1226" s="27">
        <v>0.05</v>
      </c>
      <c r="R1226" s="148">
        <v>0.1</v>
      </c>
      <c r="S1226" s="27">
        <v>0</v>
      </c>
      <c r="T1226" s="27">
        <v>0</v>
      </c>
      <c r="U1226" s="27">
        <v>0</v>
      </c>
      <c r="V1226" s="27">
        <v>0</v>
      </c>
      <c r="W1226" s="27">
        <v>0.05</v>
      </c>
      <c r="X1226" s="27">
        <v>0.05</v>
      </c>
      <c r="Y1226" s="222">
        <v>84.71</v>
      </c>
      <c r="Z1226" s="222">
        <f t="shared" si="624"/>
        <v>0</v>
      </c>
      <c r="AA1226" s="222">
        <f t="shared" si="625"/>
        <v>0</v>
      </c>
      <c r="AB1226" s="222">
        <f t="shared" si="626"/>
        <v>0</v>
      </c>
      <c r="AC1226" s="222">
        <f t="shared" si="627"/>
        <v>0</v>
      </c>
      <c r="AD1226" s="222">
        <f t="shared" si="628"/>
        <v>4.2355</v>
      </c>
      <c r="AE1226" s="222">
        <f t="shared" si="629"/>
        <v>0</v>
      </c>
      <c r="AF1226" s="222">
        <f t="shared" si="618"/>
        <v>0</v>
      </c>
      <c r="AG1226" s="222">
        <f t="shared" si="619"/>
        <v>0</v>
      </c>
      <c r="AH1226" s="222">
        <f t="shared" si="620"/>
        <v>0</v>
      </c>
      <c r="AI1226" s="222">
        <f t="shared" si="621"/>
        <v>0</v>
      </c>
      <c r="AJ1226" s="222">
        <f t="shared" si="622"/>
        <v>4.2355</v>
      </c>
      <c r="AK1226" s="222">
        <f t="shared" si="623"/>
        <v>8.4710000000000001</v>
      </c>
      <c r="AL1226" s="5">
        <f t="shared" si="612"/>
        <v>0</v>
      </c>
      <c r="AM1226" s="5">
        <f t="shared" si="613"/>
        <v>0</v>
      </c>
      <c r="AN1226" s="5">
        <f t="shared" si="614"/>
        <v>0</v>
      </c>
      <c r="AO1226" s="5">
        <f t="shared" si="615"/>
        <v>0</v>
      </c>
      <c r="AP1226" s="5">
        <f t="shared" si="616"/>
        <v>4.2355</v>
      </c>
      <c r="AQ1226" s="221">
        <f t="shared" si="617"/>
        <v>4.2355</v>
      </c>
      <c r="AR1226" s="177"/>
    </row>
    <row r="1227" spans="1:44" s="94" customFormat="1" ht="24.75" customHeight="1" x14ac:dyDescent="0.25">
      <c r="A1227" s="60">
        <v>3184411044</v>
      </c>
      <c r="B1227" s="59" t="s">
        <v>1593</v>
      </c>
      <c r="C1227" s="60" t="s">
        <v>126</v>
      </c>
      <c r="D1227" s="74"/>
      <c r="E1227" s="60"/>
      <c r="F1227" s="60" t="s">
        <v>1824</v>
      </c>
      <c r="G1227" s="27">
        <v>0</v>
      </c>
      <c r="H1227" s="27">
        <v>0</v>
      </c>
      <c r="I1227" s="27">
        <v>0</v>
      </c>
      <c r="J1227" s="27">
        <v>1E-3</v>
      </c>
      <c r="K1227" s="27">
        <v>0.2</v>
      </c>
      <c r="L1227" s="146">
        <v>0</v>
      </c>
      <c r="M1227" s="27">
        <v>0</v>
      </c>
      <c r="N1227" s="27">
        <v>0</v>
      </c>
      <c r="O1227" s="27">
        <v>0</v>
      </c>
      <c r="P1227" s="27">
        <v>1E-3</v>
      </c>
      <c r="Q1227" s="27">
        <v>0.2</v>
      </c>
      <c r="R1227" s="148">
        <v>0.4</v>
      </c>
      <c r="S1227" s="27">
        <v>0</v>
      </c>
      <c r="T1227" s="27">
        <v>0</v>
      </c>
      <c r="U1227" s="27">
        <v>0</v>
      </c>
      <c r="V1227" s="27">
        <v>0</v>
      </c>
      <c r="W1227" s="27">
        <v>0.1</v>
      </c>
      <c r="X1227" s="27">
        <v>0.1</v>
      </c>
      <c r="Y1227" s="222">
        <v>241.69</v>
      </c>
      <c r="Z1227" s="222">
        <f t="shared" si="624"/>
        <v>0</v>
      </c>
      <c r="AA1227" s="222">
        <f t="shared" si="625"/>
        <v>0</v>
      </c>
      <c r="AB1227" s="222">
        <f t="shared" si="626"/>
        <v>0</v>
      </c>
      <c r="AC1227" s="222">
        <f t="shared" si="627"/>
        <v>0.24169000000000002</v>
      </c>
      <c r="AD1227" s="222">
        <f t="shared" si="628"/>
        <v>48.338000000000001</v>
      </c>
      <c r="AE1227" s="222">
        <f t="shared" si="629"/>
        <v>0</v>
      </c>
      <c r="AF1227" s="222">
        <f t="shared" si="618"/>
        <v>0</v>
      </c>
      <c r="AG1227" s="222">
        <f t="shared" si="619"/>
        <v>0</v>
      </c>
      <c r="AH1227" s="222">
        <f t="shared" si="620"/>
        <v>0</v>
      </c>
      <c r="AI1227" s="222">
        <f t="shared" si="621"/>
        <v>0.24169000000000002</v>
      </c>
      <c r="AJ1227" s="222">
        <f t="shared" si="622"/>
        <v>48.338000000000001</v>
      </c>
      <c r="AK1227" s="222">
        <f t="shared" si="623"/>
        <v>96.676000000000002</v>
      </c>
      <c r="AL1227" s="5">
        <f t="shared" si="612"/>
        <v>0</v>
      </c>
      <c r="AM1227" s="5">
        <f t="shared" si="613"/>
        <v>0</v>
      </c>
      <c r="AN1227" s="5">
        <f t="shared" si="614"/>
        <v>0</v>
      </c>
      <c r="AO1227" s="5">
        <f t="shared" si="615"/>
        <v>0</v>
      </c>
      <c r="AP1227" s="5">
        <f t="shared" si="616"/>
        <v>24.169</v>
      </c>
      <c r="AQ1227" s="221">
        <f t="shared" si="617"/>
        <v>24.169</v>
      </c>
      <c r="AR1227" s="177"/>
    </row>
    <row r="1228" spans="1:44" s="94" customFormat="1" ht="24.75" customHeight="1" x14ac:dyDescent="0.25">
      <c r="A1228" s="60">
        <v>3184411041</v>
      </c>
      <c r="B1228" s="59" t="s">
        <v>1594</v>
      </c>
      <c r="C1228" s="60" t="s">
        <v>127</v>
      </c>
      <c r="D1228" s="74"/>
      <c r="E1228" s="60"/>
      <c r="F1228" s="60" t="s">
        <v>1824</v>
      </c>
      <c r="G1228" s="27">
        <v>0</v>
      </c>
      <c r="H1228" s="27">
        <v>0</v>
      </c>
      <c r="I1228" s="27">
        <v>0</v>
      </c>
      <c r="J1228" s="27">
        <v>0</v>
      </c>
      <c r="K1228" s="27">
        <v>0.1</v>
      </c>
      <c r="L1228" s="146">
        <v>0</v>
      </c>
      <c r="M1228" s="27">
        <v>0</v>
      </c>
      <c r="N1228" s="27">
        <v>0</v>
      </c>
      <c r="O1228" s="27">
        <v>0</v>
      </c>
      <c r="P1228" s="27">
        <v>0</v>
      </c>
      <c r="Q1228" s="27">
        <v>0.1</v>
      </c>
      <c r="R1228" s="148">
        <v>0.2</v>
      </c>
      <c r="S1228" s="27">
        <v>0</v>
      </c>
      <c r="T1228" s="27">
        <v>0</v>
      </c>
      <c r="U1228" s="27">
        <v>0</v>
      </c>
      <c r="V1228" s="27">
        <v>0</v>
      </c>
      <c r="W1228" s="27">
        <v>0.1</v>
      </c>
      <c r="X1228" s="27">
        <v>0.1</v>
      </c>
      <c r="Y1228" s="222">
        <v>96.48</v>
      </c>
      <c r="Z1228" s="222">
        <f t="shared" si="624"/>
        <v>0</v>
      </c>
      <c r="AA1228" s="222">
        <f t="shared" si="625"/>
        <v>0</v>
      </c>
      <c r="AB1228" s="222">
        <f t="shared" si="626"/>
        <v>0</v>
      </c>
      <c r="AC1228" s="222">
        <f t="shared" si="627"/>
        <v>0</v>
      </c>
      <c r="AD1228" s="222">
        <f t="shared" si="628"/>
        <v>9.6480000000000015</v>
      </c>
      <c r="AE1228" s="222">
        <f t="shared" si="629"/>
        <v>0</v>
      </c>
      <c r="AF1228" s="222">
        <f t="shared" si="618"/>
        <v>0</v>
      </c>
      <c r="AG1228" s="222">
        <f t="shared" si="619"/>
        <v>0</v>
      </c>
      <c r="AH1228" s="222">
        <f t="shared" si="620"/>
        <v>0</v>
      </c>
      <c r="AI1228" s="222">
        <f t="shared" si="621"/>
        <v>0</v>
      </c>
      <c r="AJ1228" s="222">
        <f t="shared" si="622"/>
        <v>9.6480000000000015</v>
      </c>
      <c r="AK1228" s="222">
        <f t="shared" si="623"/>
        <v>19.296000000000003</v>
      </c>
      <c r="AL1228" s="5">
        <f t="shared" si="612"/>
        <v>0</v>
      </c>
      <c r="AM1228" s="5">
        <f t="shared" si="613"/>
        <v>0</v>
      </c>
      <c r="AN1228" s="5">
        <f t="shared" si="614"/>
        <v>0</v>
      </c>
      <c r="AO1228" s="5">
        <f t="shared" si="615"/>
        <v>0</v>
      </c>
      <c r="AP1228" s="5">
        <f t="shared" si="616"/>
        <v>9.6480000000000015</v>
      </c>
      <c r="AQ1228" s="221">
        <f t="shared" si="617"/>
        <v>9.6480000000000015</v>
      </c>
      <c r="AR1228" s="177"/>
    </row>
    <row r="1229" spans="1:44" s="94" customFormat="1" ht="24.75" customHeight="1" x14ac:dyDescent="0.25">
      <c r="A1229" s="60">
        <v>3184001415</v>
      </c>
      <c r="B1229" s="59" t="s">
        <v>1595</v>
      </c>
      <c r="C1229" s="60" t="s">
        <v>128</v>
      </c>
      <c r="D1229" s="74"/>
      <c r="E1229" s="60"/>
      <c r="F1229" s="60" t="s">
        <v>1824</v>
      </c>
      <c r="G1229" s="27">
        <v>0</v>
      </c>
      <c r="H1229" s="27">
        <v>0</v>
      </c>
      <c r="I1229" s="27">
        <v>0</v>
      </c>
      <c r="J1229" s="27">
        <v>1E-3</v>
      </c>
      <c r="K1229" s="27">
        <v>0.1</v>
      </c>
      <c r="L1229" s="146">
        <v>0</v>
      </c>
      <c r="M1229" s="27">
        <v>0</v>
      </c>
      <c r="N1229" s="27">
        <v>0</v>
      </c>
      <c r="O1229" s="27">
        <v>0</v>
      </c>
      <c r="P1229" s="27">
        <v>1E-3</v>
      </c>
      <c r="Q1229" s="27">
        <v>0.1</v>
      </c>
      <c r="R1229" s="148">
        <v>0.15</v>
      </c>
      <c r="S1229" s="27">
        <v>0</v>
      </c>
      <c r="T1229" s="27">
        <v>0</v>
      </c>
      <c r="U1229" s="27">
        <v>0</v>
      </c>
      <c r="V1229" s="27">
        <v>0</v>
      </c>
      <c r="W1229" s="27">
        <v>0.01</v>
      </c>
      <c r="X1229" s="27">
        <v>0.02</v>
      </c>
      <c r="Y1229" s="222">
        <v>5006.71</v>
      </c>
      <c r="Z1229" s="222">
        <f t="shared" si="624"/>
        <v>0</v>
      </c>
      <c r="AA1229" s="222">
        <f t="shared" si="625"/>
        <v>0</v>
      </c>
      <c r="AB1229" s="222">
        <f t="shared" si="626"/>
        <v>0</v>
      </c>
      <c r="AC1229" s="222">
        <f t="shared" si="627"/>
        <v>5.00671</v>
      </c>
      <c r="AD1229" s="222">
        <f t="shared" si="628"/>
        <v>500.67100000000005</v>
      </c>
      <c r="AE1229" s="222">
        <f t="shared" si="629"/>
        <v>0</v>
      </c>
      <c r="AF1229" s="222">
        <f t="shared" si="618"/>
        <v>0</v>
      </c>
      <c r="AG1229" s="222">
        <f t="shared" si="619"/>
        <v>0</v>
      </c>
      <c r="AH1229" s="222">
        <f t="shared" si="620"/>
        <v>0</v>
      </c>
      <c r="AI1229" s="222">
        <f t="shared" si="621"/>
        <v>5.00671</v>
      </c>
      <c r="AJ1229" s="222">
        <f t="shared" si="622"/>
        <v>500.67100000000005</v>
      </c>
      <c r="AK1229" s="222">
        <f t="shared" si="623"/>
        <v>751.00649999999996</v>
      </c>
      <c r="AL1229" s="5">
        <f t="shared" si="612"/>
        <v>0</v>
      </c>
      <c r="AM1229" s="5">
        <f t="shared" si="613"/>
        <v>0</v>
      </c>
      <c r="AN1229" s="5">
        <f t="shared" si="614"/>
        <v>0</v>
      </c>
      <c r="AO1229" s="5">
        <f t="shared" si="615"/>
        <v>0</v>
      </c>
      <c r="AP1229" s="5">
        <f t="shared" si="616"/>
        <v>50.067100000000003</v>
      </c>
      <c r="AQ1229" s="221">
        <f t="shared" si="617"/>
        <v>100.13420000000001</v>
      </c>
      <c r="AR1229" s="177"/>
    </row>
    <row r="1230" spans="1:44" s="94" customFormat="1" ht="24.75" customHeight="1" x14ac:dyDescent="0.25">
      <c r="A1230" s="60">
        <v>3184001492</v>
      </c>
      <c r="B1230" s="59" t="s">
        <v>130</v>
      </c>
      <c r="C1230" s="60" t="s">
        <v>129</v>
      </c>
      <c r="D1230" s="74"/>
      <c r="E1230" s="60"/>
      <c r="F1230" s="60" t="s">
        <v>1824</v>
      </c>
      <c r="G1230" s="27">
        <v>0</v>
      </c>
      <c r="H1230" s="27">
        <v>0</v>
      </c>
      <c r="I1230" s="27">
        <v>0</v>
      </c>
      <c r="J1230" s="27">
        <v>0</v>
      </c>
      <c r="K1230" s="27">
        <v>0.15</v>
      </c>
      <c r="L1230" s="146">
        <v>0</v>
      </c>
      <c r="M1230" s="27">
        <v>0</v>
      </c>
      <c r="N1230" s="27">
        <v>0</v>
      </c>
      <c r="O1230" s="27">
        <v>0</v>
      </c>
      <c r="P1230" s="27">
        <v>0</v>
      </c>
      <c r="Q1230" s="27">
        <v>0.15</v>
      </c>
      <c r="R1230" s="148">
        <v>0.2</v>
      </c>
      <c r="S1230" s="27">
        <v>0</v>
      </c>
      <c r="T1230" s="27">
        <v>0</v>
      </c>
      <c r="U1230" s="27">
        <v>0</v>
      </c>
      <c r="V1230" s="27">
        <v>0</v>
      </c>
      <c r="W1230" s="27">
        <v>0.1</v>
      </c>
      <c r="X1230" s="27">
        <v>0.1</v>
      </c>
      <c r="Y1230" s="222">
        <v>2351.9499999999998</v>
      </c>
      <c r="Z1230" s="222">
        <f t="shared" si="624"/>
        <v>0</v>
      </c>
      <c r="AA1230" s="222">
        <f t="shared" si="625"/>
        <v>0</v>
      </c>
      <c r="AB1230" s="222">
        <f t="shared" si="626"/>
        <v>0</v>
      </c>
      <c r="AC1230" s="222">
        <f t="shared" si="627"/>
        <v>0</v>
      </c>
      <c r="AD1230" s="222">
        <f t="shared" si="628"/>
        <v>352.79249999999996</v>
      </c>
      <c r="AE1230" s="222">
        <f t="shared" si="629"/>
        <v>0</v>
      </c>
      <c r="AF1230" s="222">
        <f t="shared" si="618"/>
        <v>0</v>
      </c>
      <c r="AG1230" s="222">
        <f t="shared" si="619"/>
        <v>0</v>
      </c>
      <c r="AH1230" s="222">
        <f t="shared" si="620"/>
        <v>0</v>
      </c>
      <c r="AI1230" s="222">
        <f t="shared" si="621"/>
        <v>0</v>
      </c>
      <c r="AJ1230" s="222">
        <f t="shared" si="622"/>
        <v>352.79249999999996</v>
      </c>
      <c r="AK1230" s="222">
        <f t="shared" si="623"/>
        <v>470.39</v>
      </c>
      <c r="AL1230" s="5">
        <f t="shared" si="612"/>
        <v>0</v>
      </c>
      <c r="AM1230" s="5">
        <f t="shared" si="613"/>
        <v>0</v>
      </c>
      <c r="AN1230" s="5">
        <f t="shared" si="614"/>
        <v>0</v>
      </c>
      <c r="AO1230" s="5">
        <f t="shared" si="615"/>
        <v>0</v>
      </c>
      <c r="AP1230" s="5">
        <f t="shared" si="616"/>
        <v>235.19499999999999</v>
      </c>
      <c r="AQ1230" s="221">
        <f t="shared" si="617"/>
        <v>235.19499999999999</v>
      </c>
      <c r="AR1230" s="177"/>
    </row>
    <row r="1231" spans="1:44" s="94" customFormat="1" ht="24.75" customHeight="1" x14ac:dyDescent="0.25">
      <c r="A1231" s="60">
        <v>3184001490</v>
      </c>
      <c r="B1231" s="59" t="s">
        <v>132</v>
      </c>
      <c r="C1231" s="60" t="s">
        <v>131</v>
      </c>
      <c r="D1231" s="74"/>
      <c r="E1231" s="60"/>
      <c r="F1231" s="60" t="s">
        <v>1824</v>
      </c>
      <c r="G1231" s="27">
        <v>0</v>
      </c>
      <c r="H1231" s="27">
        <v>0</v>
      </c>
      <c r="I1231" s="27">
        <v>0</v>
      </c>
      <c r="J1231" s="27">
        <v>0</v>
      </c>
      <c r="K1231" s="31">
        <v>0.04</v>
      </c>
      <c r="L1231" s="146">
        <v>0</v>
      </c>
      <c r="M1231" s="27">
        <v>0</v>
      </c>
      <c r="N1231" s="27">
        <v>0</v>
      </c>
      <c r="O1231" s="27">
        <v>0</v>
      </c>
      <c r="P1231" s="27">
        <v>0</v>
      </c>
      <c r="Q1231" s="31">
        <v>0.04</v>
      </c>
      <c r="R1231" s="151">
        <v>0.05</v>
      </c>
      <c r="S1231" s="27">
        <v>0</v>
      </c>
      <c r="T1231" s="27">
        <v>0</v>
      </c>
      <c r="U1231" s="27">
        <v>0</v>
      </c>
      <c r="V1231" s="27">
        <v>0</v>
      </c>
      <c r="W1231" s="31">
        <v>0.04</v>
      </c>
      <c r="X1231" s="31">
        <v>0.04</v>
      </c>
      <c r="Y1231" s="222">
        <v>6085.26</v>
      </c>
      <c r="Z1231" s="222">
        <f t="shared" si="624"/>
        <v>0</v>
      </c>
      <c r="AA1231" s="222">
        <f t="shared" si="625"/>
        <v>0</v>
      </c>
      <c r="AB1231" s="222">
        <f t="shared" si="626"/>
        <v>0</v>
      </c>
      <c r="AC1231" s="222">
        <f t="shared" si="627"/>
        <v>0</v>
      </c>
      <c r="AD1231" s="222">
        <f t="shared" si="628"/>
        <v>243.41040000000001</v>
      </c>
      <c r="AE1231" s="222">
        <f t="shared" si="629"/>
        <v>0</v>
      </c>
      <c r="AF1231" s="222">
        <f t="shared" si="618"/>
        <v>0</v>
      </c>
      <c r="AG1231" s="222">
        <f t="shared" si="619"/>
        <v>0</v>
      </c>
      <c r="AH1231" s="222">
        <f t="shared" si="620"/>
        <v>0</v>
      </c>
      <c r="AI1231" s="222">
        <f t="shared" si="621"/>
        <v>0</v>
      </c>
      <c r="AJ1231" s="222">
        <f t="shared" si="622"/>
        <v>243.41040000000001</v>
      </c>
      <c r="AK1231" s="222">
        <f t="shared" si="623"/>
        <v>304.26300000000003</v>
      </c>
      <c r="AL1231" s="5">
        <f t="shared" si="612"/>
        <v>0</v>
      </c>
      <c r="AM1231" s="5">
        <f t="shared" si="613"/>
        <v>0</v>
      </c>
      <c r="AN1231" s="5">
        <f t="shared" si="614"/>
        <v>0</v>
      </c>
      <c r="AO1231" s="5">
        <f t="shared" si="615"/>
        <v>0</v>
      </c>
      <c r="AP1231" s="5">
        <f t="shared" si="616"/>
        <v>243.41040000000001</v>
      </c>
      <c r="AQ1231" s="221">
        <f t="shared" si="617"/>
        <v>243.41040000000001</v>
      </c>
      <c r="AR1231" s="177"/>
    </row>
    <row r="1232" spans="1:44" s="94" customFormat="1" ht="24.75" customHeight="1" x14ac:dyDescent="0.25">
      <c r="A1232" s="60"/>
      <c r="B1232" s="104" t="s">
        <v>1596</v>
      </c>
      <c r="C1232" s="60"/>
      <c r="D1232" s="74"/>
      <c r="E1232" s="60"/>
      <c r="F1232" s="60"/>
      <c r="G1232" s="27"/>
      <c r="H1232" s="27"/>
      <c r="I1232" s="28"/>
      <c r="J1232" s="28"/>
      <c r="K1232" s="31"/>
      <c r="L1232" s="146"/>
      <c r="M1232" s="27"/>
      <c r="N1232" s="27"/>
      <c r="O1232" s="28"/>
      <c r="P1232" s="28"/>
      <c r="Q1232" s="31"/>
      <c r="R1232" s="151"/>
      <c r="S1232" s="27"/>
      <c r="T1232" s="27"/>
      <c r="U1232" s="28"/>
      <c r="V1232" s="28"/>
      <c r="W1232" s="31"/>
      <c r="X1232" s="151"/>
      <c r="Y1232" s="247"/>
      <c r="Z1232" s="222"/>
      <c r="AA1232" s="222"/>
      <c r="AB1232" s="222"/>
      <c r="AC1232" s="222"/>
      <c r="AD1232" s="222"/>
      <c r="AE1232" s="222"/>
      <c r="AF1232" s="222"/>
      <c r="AG1232" s="222"/>
      <c r="AH1232" s="222"/>
      <c r="AI1232" s="222"/>
      <c r="AJ1232" s="222"/>
      <c r="AK1232" s="222"/>
      <c r="AL1232" s="5"/>
      <c r="AM1232" s="5"/>
      <c r="AN1232" s="5"/>
      <c r="AO1232" s="5"/>
      <c r="AP1232" s="5"/>
      <c r="AQ1232" s="221"/>
      <c r="AR1232" s="177"/>
    </row>
    <row r="1233" spans="1:44" s="94" customFormat="1" ht="24.75" customHeight="1" x14ac:dyDescent="0.25">
      <c r="A1233" s="60">
        <v>3184410203</v>
      </c>
      <c r="B1233" s="25" t="s">
        <v>1597</v>
      </c>
      <c r="C1233" s="14" t="s">
        <v>1598</v>
      </c>
      <c r="D1233" s="60" t="s">
        <v>133</v>
      </c>
      <c r="E1233" s="60"/>
      <c r="F1233" s="60" t="s">
        <v>1824</v>
      </c>
      <c r="G1233" s="27">
        <v>0</v>
      </c>
      <c r="H1233" s="27">
        <v>0</v>
      </c>
      <c r="I1233" s="27">
        <v>0</v>
      </c>
      <c r="J1233" s="27">
        <v>0.01</v>
      </c>
      <c r="K1233" s="27">
        <v>0.1</v>
      </c>
      <c r="L1233" s="146">
        <v>0</v>
      </c>
      <c r="M1233" s="27">
        <v>0</v>
      </c>
      <c r="N1233" s="27">
        <v>0</v>
      </c>
      <c r="O1233" s="27">
        <v>0</v>
      </c>
      <c r="P1233" s="27">
        <v>0.01</v>
      </c>
      <c r="Q1233" s="27">
        <v>0.1</v>
      </c>
      <c r="R1233" s="151">
        <v>0.2</v>
      </c>
      <c r="S1233" s="27">
        <v>0</v>
      </c>
      <c r="T1233" s="27">
        <v>0</v>
      </c>
      <c r="U1233" s="27">
        <v>0</v>
      </c>
      <c r="V1233" s="27">
        <v>0</v>
      </c>
      <c r="W1233" s="27">
        <v>0.01</v>
      </c>
      <c r="X1233" s="151">
        <v>0.02</v>
      </c>
      <c r="Y1233" s="222">
        <v>7674.22</v>
      </c>
      <c r="Z1233" s="222">
        <f t="shared" si="624"/>
        <v>0</v>
      </c>
      <c r="AA1233" s="222">
        <f t="shared" si="625"/>
        <v>0</v>
      </c>
      <c r="AB1233" s="222">
        <f t="shared" si="626"/>
        <v>0</v>
      </c>
      <c r="AC1233" s="222">
        <f t="shared" si="627"/>
        <v>76.742200000000011</v>
      </c>
      <c r="AD1233" s="222">
        <f t="shared" si="628"/>
        <v>767.42200000000003</v>
      </c>
      <c r="AE1233" s="222">
        <f t="shared" si="629"/>
        <v>0</v>
      </c>
      <c r="AF1233" s="222">
        <f t="shared" ref="AF1233:AF1254" si="630">Y1233*M1233</f>
        <v>0</v>
      </c>
      <c r="AG1233" s="222">
        <f t="shared" ref="AG1233:AG1254" si="631">Y1233*N1233</f>
        <v>0</v>
      </c>
      <c r="AH1233" s="222">
        <f t="shared" ref="AH1233:AH1254" si="632">Y1233*O1233</f>
        <v>0</v>
      </c>
      <c r="AI1233" s="222">
        <f t="shared" ref="AI1233:AI1254" si="633">Y1233*P1233</f>
        <v>76.742200000000011</v>
      </c>
      <c r="AJ1233" s="222">
        <f t="shared" ref="AJ1233:AJ1254" si="634">Y1233*Q1233</f>
        <v>767.42200000000003</v>
      </c>
      <c r="AK1233" s="222">
        <f t="shared" ref="AK1233:AK1254" si="635">Y1233*R1233</f>
        <v>1534.8440000000001</v>
      </c>
      <c r="AL1233" s="5">
        <f t="shared" ref="AL1233:AL1245" si="636">Y1233*S1233</f>
        <v>0</v>
      </c>
      <c r="AM1233" s="5">
        <f t="shared" ref="AM1233:AM1245" si="637">Y1233*T1233</f>
        <v>0</v>
      </c>
      <c r="AN1233" s="5">
        <f t="shared" ref="AN1233:AN1245" si="638">Y1233*U1233</f>
        <v>0</v>
      </c>
      <c r="AO1233" s="5">
        <f t="shared" ref="AO1233:AO1245" si="639">Y1233*V1233</f>
        <v>0</v>
      </c>
      <c r="AP1233" s="5">
        <f t="shared" ref="AP1233:AP1245" si="640">Y1233*W1233</f>
        <v>76.742200000000011</v>
      </c>
      <c r="AQ1233" s="221">
        <f t="shared" ref="AQ1233:AQ1245" si="641">Y1233*X1233</f>
        <v>153.48440000000002</v>
      </c>
      <c r="AR1233" s="177"/>
    </row>
    <row r="1234" spans="1:44" s="94" customFormat="1" ht="24.75" customHeight="1" x14ac:dyDescent="0.25">
      <c r="A1234" s="60">
        <v>3184001468</v>
      </c>
      <c r="B1234" s="59" t="s">
        <v>1592</v>
      </c>
      <c r="C1234" s="60" t="s">
        <v>145</v>
      </c>
      <c r="D1234" s="74"/>
      <c r="E1234" s="60"/>
      <c r="F1234" s="60" t="s">
        <v>1824</v>
      </c>
      <c r="G1234" s="27">
        <v>0</v>
      </c>
      <c r="H1234" s="27">
        <v>0</v>
      </c>
      <c r="I1234" s="27">
        <v>0</v>
      </c>
      <c r="J1234" s="27">
        <v>0</v>
      </c>
      <c r="K1234" s="27">
        <v>0.1</v>
      </c>
      <c r="L1234" s="146">
        <v>0</v>
      </c>
      <c r="M1234" s="27">
        <v>0</v>
      </c>
      <c r="N1234" s="27">
        <v>0</v>
      </c>
      <c r="O1234" s="27">
        <v>0</v>
      </c>
      <c r="P1234" s="27">
        <v>0</v>
      </c>
      <c r="Q1234" s="27">
        <v>0.1</v>
      </c>
      <c r="R1234" s="148">
        <v>0.3</v>
      </c>
      <c r="S1234" s="27">
        <v>0</v>
      </c>
      <c r="T1234" s="27">
        <v>0</v>
      </c>
      <c r="U1234" s="27">
        <v>0</v>
      </c>
      <c r="V1234" s="27">
        <v>0</v>
      </c>
      <c r="W1234" s="27">
        <v>0.1</v>
      </c>
      <c r="X1234" s="27">
        <v>0.1</v>
      </c>
      <c r="Y1234" s="222">
        <v>27.6</v>
      </c>
      <c r="Z1234" s="222">
        <f t="shared" si="624"/>
        <v>0</v>
      </c>
      <c r="AA1234" s="222">
        <f t="shared" si="625"/>
        <v>0</v>
      </c>
      <c r="AB1234" s="222">
        <f t="shared" si="626"/>
        <v>0</v>
      </c>
      <c r="AC1234" s="222">
        <f t="shared" si="627"/>
        <v>0</v>
      </c>
      <c r="AD1234" s="222">
        <f t="shared" si="628"/>
        <v>2.7600000000000002</v>
      </c>
      <c r="AE1234" s="222">
        <f t="shared" si="629"/>
        <v>0</v>
      </c>
      <c r="AF1234" s="222">
        <f t="shared" si="630"/>
        <v>0</v>
      </c>
      <c r="AG1234" s="222">
        <f t="shared" si="631"/>
        <v>0</v>
      </c>
      <c r="AH1234" s="222">
        <f t="shared" si="632"/>
        <v>0</v>
      </c>
      <c r="AI1234" s="222">
        <f t="shared" si="633"/>
        <v>0</v>
      </c>
      <c r="AJ1234" s="222">
        <f t="shared" si="634"/>
        <v>2.7600000000000002</v>
      </c>
      <c r="AK1234" s="222">
        <f t="shared" si="635"/>
        <v>8.2799999999999994</v>
      </c>
      <c r="AL1234" s="5">
        <f t="shared" si="636"/>
        <v>0</v>
      </c>
      <c r="AM1234" s="5">
        <f t="shared" si="637"/>
        <v>0</v>
      </c>
      <c r="AN1234" s="5">
        <f t="shared" si="638"/>
        <v>0</v>
      </c>
      <c r="AO1234" s="5">
        <f t="shared" si="639"/>
        <v>0</v>
      </c>
      <c r="AP1234" s="5">
        <f t="shared" si="640"/>
        <v>2.7600000000000002</v>
      </c>
      <c r="AQ1234" s="221">
        <f t="shared" si="641"/>
        <v>2.7600000000000002</v>
      </c>
      <c r="AR1234" s="177"/>
    </row>
    <row r="1235" spans="1:44" s="94" customFormat="1" ht="24.75" customHeight="1" x14ac:dyDescent="0.25">
      <c r="A1235" s="60">
        <v>3184001312</v>
      </c>
      <c r="B1235" s="59" t="s">
        <v>1599</v>
      </c>
      <c r="C1235" s="60" t="s">
        <v>144</v>
      </c>
      <c r="D1235" s="74"/>
      <c r="E1235" s="60"/>
      <c r="F1235" s="60" t="s">
        <v>1824</v>
      </c>
      <c r="G1235" s="27">
        <v>0</v>
      </c>
      <c r="H1235" s="27">
        <v>0</v>
      </c>
      <c r="I1235" s="27">
        <v>0</v>
      </c>
      <c r="J1235" s="27">
        <v>0</v>
      </c>
      <c r="K1235" s="27">
        <v>0.1</v>
      </c>
      <c r="L1235" s="146">
        <v>0</v>
      </c>
      <c r="M1235" s="27">
        <v>0</v>
      </c>
      <c r="N1235" s="27">
        <v>0</v>
      </c>
      <c r="O1235" s="27">
        <v>0</v>
      </c>
      <c r="P1235" s="27">
        <v>0</v>
      </c>
      <c r="Q1235" s="27">
        <v>0.1</v>
      </c>
      <c r="R1235" s="148">
        <v>0.2</v>
      </c>
      <c r="S1235" s="27">
        <v>0</v>
      </c>
      <c r="T1235" s="27">
        <v>0</v>
      </c>
      <c r="U1235" s="27">
        <v>0</v>
      </c>
      <c r="V1235" s="27">
        <v>0</v>
      </c>
      <c r="W1235" s="27">
        <v>0.1</v>
      </c>
      <c r="X1235" s="27">
        <v>0.1</v>
      </c>
      <c r="Y1235" s="222">
        <v>761.77</v>
      </c>
      <c r="Z1235" s="222">
        <f t="shared" si="624"/>
        <v>0</v>
      </c>
      <c r="AA1235" s="222">
        <f t="shared" si="625"/>
        <v>0</v>
      </c>
      <c r="AB1235" s="222">
        <f t="shared" si="626"/>
        <v>0</v>
      </c>
      <c r="AC1235" s="222">
        <f t="shared" si="627"/>
        <v>0</v>
      </c>
      <c r="AD1235" s="222">
        <f t="shared" si="628"/>
        <v>76.177000000000007</v>
      </c>
      <c r="AE1235" s="222">
        <f t="shared" si="629"/>
        <v>0</v>
      </c>
      <c r="AF1235" s="222">
        <f t="shared" si="630"/>
        <v>0</v>
      </c>
      <c r="AG1235" s="222">
        <f t="shared" si="631"/>
        <v>0</v>
      </c>
      <c r="AH1235" s="222">
        <f t="shared" si="632"/>
        <v>0</v>
      </c>
      <c r="AI1235" s="222">
        <f t="shared" si="633"/>
        <v>0</v>
      </c>
      <c r="AJ1235" s="222">
        <f t="shared" si="634"/>
        <v>76.177000000000007</v>
      </c>
      <c r="AK1235" s="222">
        <f t="shared" si="635"/>
        <v>152.35400000000001</v>
      </c>
      <c r="AL1235" s="5">
        <f t="shared" si="636"/>
        <v>0</v>
      </c>
      <c r="AM1235" s="5">
        <f t="shared" si="637"/>
        <v>0</v>
      </c>
      <c r="AN1235" s="5">
        <f t="shared" si="638"/>
        <v>0</v>
      </c>
      <c r="AO1235" s="5">
        <f t="shared" si="639"/>
        <v>0</v>
      </c>
      <c r="AP1235" s="5">
        <f t="shared" si="640"/>
        <v>76.177000000000007</v>
      </c>
      <c r="AQ1235" s="221">
        <f t="shared" si="641"/>
        <v>76.177000000000007</v>
      </c>
      <c r="AR1235" s="177"/>
    </row>
    <row r="1236" spans="1:44" s="94" customFormat="1" ht="24.75" customHeight="1" x14ac:dyDescent="0.25">
      <c r="A1236" s="60">
        <v>3184001306</v>
      </c>
      <c r="B1236" s="59" t="s">
        <v>1600</v>
      </c>
      <c r="C1236" s="60" t="s">
        <v>143</v>
      </c>
      <c r="D1236" s="74"/>
      <c r="E1236" s="60"/>
      <c r="F1236" s="60" t="s">
        <v>1824</v>
      </c>
      <c r="G1236" s="27">
        <v>0</v>
      </c>
      <c r="H1236" s="27">
        <v>0</v>
      </c>
      <c r="I1236" s="27">
        <v>0</v>
      </c>
      <c r="J1236" s="27">
        <v>0.01</v>
      </c>
      <c r="K1236" s="27">
        <v>0.1</v>
      </c>
      <c r="L1236" s="146">
        <v>0</v>
      </c>
      <c r="M1236" s="27">
        <v>0</v>
      </c>
      <c r="N1236" s="27">
        <v>0</v>
      </c>
      <c r="O1236" s="27">
        <v>0</v>
      </c>
      <c r="P1236" s="27">
        <v>0.01</v>
      </c>
      <c r="Q1236" s="27">
        <v>0.1</v>
      </c>
      <c r="R1236" s="148">
        <v>0.2</v>
      </c>
      <c r="S1236" s="27">
        <v>0</v>
      </c>
      <c r="T1236" s="27">
        <v>0</v>
      </c>
      <c r="U1236" s="27">
        <v>0</v>
      </c>
      <c r="V1236" s="27">
        <v>0.01</v>
      </c>
      <c r="W1236" s="27">
        <v>0.1</v>
      </c>
      <c r="X1236" s="27">
        <v>0.1</v>
      </c>
      <c r="Y1236" s="222">
        <v>440.24</v>
      </c>
      <c r="Z1236" s="222">
        <f t="shared" si="624"/>
        <v>0</v>
      </c>
      <c r="AA1236" s="222">
        <f t="shared" si="625"/>
        <v>0</v>
      </c>
      <c r="AB1236" s="222">
        <f t="shared" si="626"/>
        <v>0</v>
      </c>
      <c r="AC1236" s="222">
        <f t="shared" si="627"/>
        <v>4.4024000000000001</v>
      </c>
      <c r="AD1236" s="222">
        <f t="shared" si="628"/>
        <v>44.024000000000001</v>
      </c>
      <c r="AE1236" s="222">
        <f t="shared" si="629"/>
        <v>0</v>
      </c>
      <c r="AF1236" s="222">
        <f t="shared" si="630"/>
        <v>0</v>
      </c>
      <c r="AG1236" s="222">
        <f t="shared" si="631"/>
        <v>0</v>
      </c>
      <c r="AH1236" s="222">
        <f t="shared" si="632"/>
        <v>0</v>
      </c>
      <c r="AI1236" s="222">
        <f t="shared" si="633"/>
        <v>4.4024000000000001</v>
      </c>
      <c r="AJ1236" s="222">
        <f t="shared" si="634"/>
        <v>44.024000000000001</v>
      </c>
      <c r="AK1236" s="222">
        <f t="shared" si="635"/>
        <v>88.048000000000002</v>
      </c>
      <c r="AL1236" s="5">
        <f t="shared" si="636"/>
        <v>0</v>
      </c>
      <c r="AM1236" s="5">
        <f t="shared" si="637"/>
        <v>0</v>
      </c>
      <c r="AN1236" s="5">
        <f t="shared" si="638"/>
        <v>0</v>
      </c>
      <c r="AO1236" s="5">
        <f t="shared" si="639"/>
        <v>4.4024000000000001</v>
      </c>
      <c r="AP1236" s="5">
        <f t="shared" si="640"/>
        <v>44.024000000000001</v>
      </c>
      <c r="AQ1236" s="221">
        <f t="shared" si="641"/>
        <v>44.024000000000001</v>
      </c>
      <c r="AR1236" s="177"/>
    </row>
    <row r="1237" spans="1:44" s="94" customFormat="1" ht="24.75" customHeight="1" x14ac:dyDescent="0.25">
      <c r="A1237" s="60">
        <v>3184120028</v>
      </c>
      <c r="B1237" s="59" t="s">
        <v>1601</v>
      </c>
      <c r="C1237" s="60" t="s">
        <v>142</v>
      </c>
      <c r="D1237" s="74"/>
      <c r="E1237" s="60"/>
      <c r="F1237" s="60" t="s">
        <v>1824</v>
      </c>
      <c r="G1237" s="27">
        <v>0</v>
      </c>
      <c r="H1237" s="27">
        <v>0</v>
      </c>
      <c r="I1237" s="27">
        <v>0</v>
      </c>
      <c r="J1237" s="27">
        <v>0.05</v>
      </c>
      <c r="K1237" s="27">
        <v>0.1</v>
      </c>
      <c r="L1237" s="146">
        <v>0</v>
      </c>
      <c r="M1237" s="27">
        <v>0</v>
      </c>
      <c r="N1237" s="27">
        <v>0</v>
      </c>
      <c r="O1237" s="27">
        <v>0</v>
      </c>
      <c r="P1237" s="27">
        <v>0.05</v>
      </c>
      <c r="Q1237" s="27">
        <v>0.1</v>
      </c>
      <c r="R1237" s="148">
        <v>0.2</v>
      </c>
      <c r="S1237" s="27">
        <v>0</v>
      </c>
      <c r="T1237" s="27">
        <v>0</v>
      </c>
      <c r="U1237" s="27">
        <v>0</v>
      </c>
      <c r="V1237" s="27">
        <v>0.05</v>
      </c>
      <c r="W1237" s="27">
        <v>0.1</v>
      </c>
      <c r="X1237" s="27">
        <v>0.1</v>
      </c>
      <c r="Y1237" s="222">
        <v>162.96</v>
      </c>
      <c r="Z1237" s="222">
        <f t="shared" si="624"/>
        <v>0</v>
      </c>
      <c r="AA1237" s="222">
        <f t="shared" si="625"/>
        <v>0</v>
      </c>
      <c r="AB1237" s="222">
        <f t="shared" si="626"/>
        <v>0</v>
      </c>
      <c r="AC1237" s="222">
        <f t="shared" si="627"/>
        <v>8.1480000000000015</v>
      </c>
      <c r="AD1237" s="222">
        <f t="shared" si="628"/>
        <v>16.296000000000003</v>
      </c>
      <c r="AE1237" s="222">
        <f t="shared" si="629"/>
        <v>0</v>
      </c>
      <c r="AF1237" s="222">
        <f t="shared" si="630"/>
        <v>0</v>
      </c>
      <c r="AG1237" s="222">
        <f t="shared" si="631"/>
        <v>0</v>
      </c>
      <c r="AH1237" s="222">
        <f t="shared" si="632"/>
        <v>0</v>
      </c>
      <c r="AI1237" s="222">
        <f t="shared" si="633"/>
        <v>8.1480000000000015</v>
      </c>
      <c r="AJ1237" s="222">
        <f t="shared" si="634"/>
        <v>16.296000000000003</v>
      </c>
      <c r="AK1237" s="222">
        <f t="shared" si="635"/>
        <v>32.592000000000006</v>
      </c>
      <c r="AL1237" s="5">
        <f t="shared" si="636"/>
        <v>0</v>
      </c>
      <c r="AM1237" s="5">
        <f t="shared" si="637"/>
        <v>0</v>
      </c>
      <c r="AN1237" s="5">
        <f t="shared" si="638"/>
        <v>0</v>
      </c>
      <c r="AO1237" s="5">
        <f t="shared" si="639"/>
        <v>8.1480000000000015</v>
      </c>
      <c r="AP1237" s="5">
        <f t="shared" si="640"/>
        <v>16.296000000000003</v>
      </c>
      <c r="AQ1237" s="221">
        <f t="shared" si="641"/>
        <v>16.296000000000003</v>
      </c>
      <c r="AR1237" s="177"/>
    </row>
    <row r="1238" spans="1:44" s="94" customFormat="1" ht="24.75" customHeight="1" x14ac:dyDescent="0.25">
      <c r="A1238" s="60">
        <v>3184411022</v>
      </c>
      <c r="B1238" s="59" t="s">
        <v>1602</v>
      </c>
      <c r="C1238" s="60" t="s">
        <v>141</v>
      </c>
      <c r="D1238" s="74"/>
      <c r="E1238" s="60"/>
      <c r="F1238" s="60" t="s">
        <v>1824</v>
      </c>
      <c r="G1238" s="27">
        <v>0</v>
      </c>
      <c r="H1238" s="27">
        <v>0</v>
      </c>
      <c r="I1238" s="27">
        <v>0</v>
      </c>
      <c r="J1238" s="27">
        <v>0.05</v>
      </c>
      <c r="K1238" s="27">
        <v>0.1</v>
      </c>
      <c r="L1238" s="146">
        <v>0</v>
      </c>
      <c r="M1238" s="27">
        <v>0</v>
      </c>
      <c r="N1238" s="27">
        <v>0</v>
      </c>
      <c r="O1238" s="27">
        <v>0</v>
      </c>
      <c r="P1238" s="27">
        <v>0.05</v>
      </c>
      <c r="Q1238" s="27">
        <v>0.1</v>
      </c>
      <c r="R1238" s="148">
        <v>0.2</v>
      </c>
      <c r="S1238" s="27">
        <v>0</v>
      </c>
      <c r="T1238" s="27">
        <v>0</v>
      </c>
      <c r="U1238" s="27">
        <v>0</v>
      </c>
      <c r="V1238" s="27">
        <v>0.05</v>
      </c>
      <c r="W1238" s="27">
        <v>0.1</v>
      </c>
      <c r="X1238" s="27">
        <v>0.1</v>
      </c>
      <c r="Y1238" s="222">
        <v>556.78</v>
      </c>
      <c r="Z1238" s="222">
        <f t="shared" si="624"/>
        <v>0</v>
      </c>
      <c r="AA1238" s="222">
        <f t="shared" si="625"/>
        <v>0</v>
      </c>
      <c r="AB1238" s="222">
        <f t="shared" si="626"/>
        <v>0</v>
      </c>
      <c r="AC1238" s="222">
        <f t="shared" si="627"/>
        <v>27.838999999999999</v>
      </c>
      <c r="AD1238" s="222">
        <f t="shared" si="628"/>
        <v>55.677999999999997</v>
      </c>
      <c r="AE1238" s="222">
        <f t="shared" si="629"/>
        <v>0</v>
      </c>
      <c r="AF1238" s="222">
        <f t="shared" si="630"/>
        <v>0</v>
      </c>
      <c r="AG1238" s="222">
        <f t="shared" si="631"/>
        <v>0</v>
      </c>
      <c r="AH1238" s="222">
        <f t="shared" si="632"/>
        <v>0</v>
      </c>
      <c r="AI1238" s="222">
        <f t="shared" si="633"/>
        <v>27.838999999999999</v>
      </c>
      <c r="AJ1238" s="222">
        <f t="shared" si="634"/>
        <v>55.677999999999997</v>
      </c>
      <c r="AK1238" s="222">
        <f t="shared" si="635"/>
        <v>111.35599999999999</v>
      </c>
      <c r="AL1238" s="5">
        <f t="shared" si="636"/>
        <v>0</v>
      </c>
      <c r="AM1238" s="5">
        <f t="shared" si="637"/>
        <v>0</v>
      </c>
      <c r="AN1238" s="5">
        <f t="shared" si="638"/>
        <v>0</v>
      </c>
      <c r="AO1238" s="5">
        <f t="shared" si="639"/>
        <v>27.838999999999999</v>
      </c>
      <c r="AP1238" s="5">
        <f t="shared" si="640"/>
        <v>55.677999999999997</v>
      </c>
      <c r="AQ1238" s="221">
        <f t="shared" si="641"/>
        <v>55.677999999999997</v>
      </c>
      <c r="AR1238" s="177"/>
    </row>
    <row r="1239" spans="1:44" s="94" customFormat="1" ht="24.75" customHeight="1" x14ac:dyDescent="0.25">
      <c r="A1239" s="60">
        <v>3184001314</v>
      </c>
      <c r="B1239" s="59" t="s">
        <v>1603</v>
      </c>
      <c r="C1239" s="60" t="s">
        <v>140</v>
      </c>
      <c r="D1239" s="74"/>
      <c r="E1239" s="60"/>
      <c r="F1239" s="60" t="s">
        <v>1824</v>
      </c>
      <c r="G1239" s="27">
        <v>0</v>
      </c>
      <c r="H1239" s="27">
        <v>0</v>
      </c>
      <c r="I1239" s="27">
        <v>0</v>
      </c>
      <c r="J1239" s="27">
        <v>0.01</v>
      </c>
      <c r="K1239" s="27">
        <v>0.2</v>
      </c>
      <c r="L1239" s="146">
        <v>0</v>
      </c>
      <c r="M1239" s="27">
        <v>0</v>
      </c>
      <c r="N1239" s="27">
        <v>0</v>
      </c>
      <c r="O1239" s="27">
        <v>0</v>
      </c>
      <c r="P1239" s="27">
        <v>0.01</v>
      </c>
      <c r="Q1239" s="27">
        <v>0.2</v>
      </c>
      <c r="R1239" s="148">
        <v>0.3</v>
      </c>
      <c r="S1239" s="27">
        <v>0</v>
      </c>
      <c r="T1239" s="27">
        <v>0</v>
      </c>
      <c r="U1239" s="27">
        <v>0</v>
      </c>
      <c r="V1239" s="27">
        <v>0.01</v>
      </c>
      <c r="W1239" s="27">
        <v>0.2</v>
      </c>
      <c r="X1239" s="27">
        <v>0.2</v>
      </c>
      <c r="Y1239" s="222">
        <v>157.34</v>
      </c>
      <c r="Z1239" s="222">
        <f t="shared" si="624"/>
        <v>0</v>
      </c>
      <c r="AA1239" s="222">
        <f t="shared" si="625"/>
        <v>0</v>
      </c>
      <c r="AB1239" s="222">
        <f t="shared" si="626"/>
        <v>0</v>
      </c>
      <c r="AC1239" s="222">
        <f t="shared" si="627"/>
        <v>1.5734000000000001</v>
      </c>
      <c r="AD1239" s="222">
        <f t="shared" si="628"/>
        <v>31.468000000000004</v>
      </c>
      <c r="AE1239" s="222">
        <f t="shared" si="629"/>
        <v>0</v>
      </c>
      <c r="AF1239" s="222">
        <f t="shared" si="630"/>
        <v>0</v>
      </c>
      <c r="AG1239" s="222">
        <f t="shared" si="631"/>
        <v>0</v>
      </c>
      <c r="AH1239" s="222">
        <f t="shared" si="632"/>
        <v>0</v>
      </c>
      <c r="AI1239" s="222">
        <f t="shared" si="633"/>
        <v>1.5734000000000001</v>
      </c>
      <c r="AJ1239" s="222">
        <f t="shared" si="634"/>
        <v>31.468000000000004</v>
      </c>
      <c r="AK1239" s="222">
        <f t="shared" si="635"/>
        <v>47.201999999999998</v>
      </c>
      <c r="AL1239" s="5">
        <f t="shared" si="636"/>
        <v>0</v>
      </c>
      <c r="AM1239" s="5">
        <f t="shared" si="637"/>
        <v>0</v>
      </c>
      <c r="AN1239" s="5">
        <f t="shared" si="638"/>
        <v>0</v>
      </c>
      <c r="AO1239" s="5">
        <f t="shared" si="639"/>
        <v>1.5734000000000001</v>
      </c>
      <c r="AP1239" s="5">
        <f t="shared" si="640"/>
        <v>31.468000000000004</v>
      </c>
      <c r="AQ1239" s="221">
        <f t="shared" si="641"/>
        <v>31.468000000000004</v>
      </c>
      <c r="AR1239" s="177"/>
    </row>
    <row r="1240" spans="1:44" s="94" customFormat="1" ht="24.75" customHeight="1" x14ac:dyDescent="0.25">
      <c r="A1240" s="60">
        <v>3184001342</v>
      </c>
      <c r="B1240" s="59" t="s">
        <v>1307</v>
      </c>
      <c r="C1240" s="60" t="s">
        <v>139</v>
      </c>
      <c r="D1240" s="74"/>
      <c r="E1240" s="60"/>
      <c r="F1240" s="60" t="s">
        <v>1824</v>
      </c>
      <c r="G1240" s="27">
        <v>0</v>
      </c>
      <c r="H1240" s="27">
        <v>0</v>
      </c>
      <c r="I1240" s="27">
        <v>0</v>
      </c>
      <c r="J1240" s="27">
        <v>0.1</v>
      </c>
      <c r="K1240" s="27">
        <v>0.5</v>
      </c>
      <c r="L1240" s="146">
        <v>0</v>
      </c>
      <c r="M1240" s="27">
        <v>0</v>
      </c>
      <c r="N1240" s="27">
        <v>0</v>
      </c>
      <c r="O1240" s="27">
        <v>0</v>
      </c>
      <c r="P1240" s="27">
        <v>0.1</v>
      </c>
      <c r="Q1240" s="27">
        <v>0.5</v>
      </c>
      <c r="R1240" s="148">
        <v>0.5</v>
      </c>
      <c r="S1240" s="27">
        <v>0</v>
      </c>
      <c r="T1240" s="27">
        <v>0</v>
      </c>
      <c r="U1240" s="27">
        <v>0</v>
      </c>
      <c r="V1240" s="27">
        <v>0.1</v>
      </c>
      <c r="W1240" s="27">
        <v>0.4</v>
      </c>
      <c r="X1240" s="148">
        <v>0.4</v>
      </c>
      <c r="Y1240" s="222">
        <v>10.58</v>
      </c>
      <c r="Z1240" s="222">
        <f t="shared" si="624"/>
        <v>0</v>
      </c>
      <c r="AA1240" s="222">
        <f t="shared" si="625"/>
        <v>0</v>
      </c>
      <c r="AB1240" s="222">
        <f t="shared" si="626"/>
        <v>0</v>
      </c>
      <c r="AC1240" s="222">
        <f t="shared" si="627"/>
        <v>1.0580000000000001</v>
      </c>
      <c r="AD1240" s="222">
        <f t="shared" si="628"/>
        <v>5.29</v>
      </c>
      <c r="AE1240" s="222">
        <f t="shared" si="629"/>
        <v>0</v>
      </c>
      <c r="AF1240" s="222">
        <f t="shared" si="630"/>
        <v>0</v>
      </c>
      <c r="AG1240" s="222">
        <f t="shared" si="631"/>
        <v>0</v>
      </c>
      <c r="AH1240" s="222">
        <f t="shared" si="632"/>
        <v>0</v>
      </c>
      <c r="AI1240" s="222">
        <f t="shared" si="633"/>
        <v>1.0580000000000001</v>
      </c>
      <c r="AJ1240" s="222">
        <f t="shared" si="634"/>
        <v>5.29</v>
      </c>
      <c r="AK1240" s="222">
        <f t="shared" si="635"/>
        <v>5.29</v>
      </c>
      <c r="AL1240" s="5">
        <f t="shared" si="636"/>
        <v>0</v>
      </c>
      <c r="AM1240" s="5">
        <f t="shared" si="637"/>
        <v>0</v>
      </c>
      <c r="AN1240" s="5">
        <f t="shared" si="638"/>
        <v>0</v>
      </c>
      <c r="AO1240" s="5">
        <f t="shared" si="639"/>
        <v>1.0580000000000001</v>
      </c>
      <c r="AP1240" s="5">
        <f t="shared" si="640"/>
        <v>4.2320000000000002</v>
      </c>
      <c r="AQ1240" s="221">
        <f t="shared" si="641"/>
        <v>4.2320000000000002</v>
      </c>
      <c r="AR1240" s="177"/>
    </row>
    <row r="1241" spans="1:44" s="94" customFormat="1" ht="24.75" customHeight="1" x14ac:dyDescent="0.25">
      <c r="A1241" s="60">
        <v>3184411012</v>
      </c>
      <c r="B1241" s="59" t="s">
        <v>1217</v>
      </c>
      <c r="C1241" s="60" t="s">
        <v>138</v>
      </c>
      <c r="D1241" s="74"/>
      <c r="E1241" s="60"/>
      <c r="F1241" s="60" t="s">
        <v>1824</v>
      </c>
      <c r="G1241" s="27">
        <v>0</v>
      </c>
      <c r="H1241" s="27">
        <v>0</v>
      </c>
      <c r="I1241" s="27">
        <v>0</v>
      </c>
      <c r="J1241" s="27">
        <v>0.05</v>
      </c>
      <c r="K1241" s="27">
        <v>0.2</v>
      </c>
      <c r="L1241" s="146">
        <v>0</v>
      </c>
      <c r="M1241" s="27">
        <v>0</v>
      </c>
      <c r="N1241" s="27">
        <v>0</v>
      </c>
      <c r="O1241" s="27">
        <v>0</v>
      </c>
      <c r="P1241" s="27">
        <v>0.05</v>
      </c>
      <c r="Q1241" s="27">
        <v>0.2</v>
      </c>
      <c r="R1241" s="148">
        <v>0.2</v>
      </c>
      <c r="S1241" s="27">
        <v>0</v>
      </c>
      <c r="T1241" s="27">
        <v>0</v>
      </c>
      <c r="U1241" s="27">
        <v>0</v>
      </c>
      <c r="V1241" s="27">
        <v>0.05</v>
      </c>
      <c r="W1241" s="27">
        <v>0.2</v>
      </c>
      <c r="X1241" s="148">
        <v>0.2</v>
      </c>
      <c r="Y1241" s="222">
        <v>438.04</v>
      </c>
      <c r="Z1241" s="222">
        <f t="shared" si="624"/>
        <v>0</v>
      </c>
      <c r="AA1241" s="222">
        <f t="shared" si="625"/>
        <v>0</v>
      </c>
      <c r="AB1241" s="222">
        <f t="shared" si="626"/>
        <v>0</v>
      </c>
      <c r="AC1241" s="222">
        <f t="shared" si="627"/>
        <v>21.902000000000001</v>
      </c>
      <c r="AD1241" s="222">
        <f t="shared" si="628"/>
        <v>87.608000000000004</v>
      </c>
      <c r="AE1241" s="222">
        <f t="shared" si="629"/>
        <v>0</v>
      </c>
      <c r="AF1241" s="222">
        <f t="shared" si="630"/>
        <v>0</v>
      </c>
      <c r="AG1241" s="222">
        <f t="shared" si="631"/>
        <v>0</v>
      </c>
      <c r="AH1241" s="222">
        <f t="shared" si="632"/>
        <v>0</v>
      </c>
      <c r="AI1241" s="222">
        <f t="shared" si="633"/>
        <v>21.902000000000001</v>
      </c>
      <c r="AJ1241" s="222">
        <f t="shared" si="634"/>
        <v>87.608000000000004</v>
      </c>
      <c r="AK1241" s="222">
        <f t="shared" si="635"/>
        <v>87.608000000000004</v>
      </c>
      <c r="AL1241" s="5">
        <f t="shared" si="636"/>
        <v>0</v>
      </c>
      <c r="AM1241" s="5">
        <f t="shared" si="637"/>
        <v>0</v>
      </c>
      <c r="AN1241" s="5">
        <f t="shared" si="638"/>
        <v>0</v>
      </c>
      <c r="AO1241" s="5">
        <f t="shared" si="639"/>
        <v>21.902000000000001</v>
      </c>
      <c r="AP1241" s="5">
        <f t="shared" si="640"/>
        <v>87.608000000000004</v>
      </c>
      <c r="AQ1241" s="221">
        <f t="shared" si="641"/>
        <v>87.608000000000004</v>
      </c>
      <c r="AR1241" s="177"/>
    </row>
    <row r="1242" spans="1:44" s="94" customFormat="1" ht="24.75" customHeight="1" x14ac:dyDescent="0.25">
      <c r="A1242" s="60">
        <v>3184001343</v>
      </c>
      <c r="B1242" s="59" t="s">
        <v>1307</v>
      </c>
      <c r="C1242" s="60" t="s">
        <v>137</v>
      </c>
      <c r="D1242" s="74"/>
      <c r="E1242" s="60"/>
      <c r="F1242" s="60" t="s">
        <v>1824</v>
      </c>
      <c r="G1242" s="27">
        <v>0</v>
      </c>
      <c r="H1242" s="27">
        <v>0</v>
      </c>
      <c r="I1242" s="27">
        <v>0</v>
      </c>
      <c r="J1242" s="27">
        <v>0.1</v>
      </c>
      <c r="K1242" s="27">
        <v>0.4</v>
      </c>
      <c r="L1242" s="146">
        <v>0</v>
      </c>
      <c r="M1242" s="27">
        <v>0</v>
      </c>
      <c r="N1242" s="27">
        <v>0</v>
      </c>
      <c r="O1242" s="27">
        <v>0</v>
      </c>
      <c r="P1242" s="27">
        <v>0.1</v>
      </c>
      <c r="Q1242" s="27">
        <v>0.4</v>
      </c>
      <c r="R1242" s="148">
        <v>0.5</v>
      </c>
      <c r="S1242" s="27">
        <v>0</v>
      </c>
      <c r="T1242" s="27">
        <v>0</v>
      </c>
      <c r="U1242" s="27">
        <v>0</v>
      </c>
      <c r="V1242" s="27">
        <v>0.1</v>
      </c>
      <c r="W1242" s="27">
        <v>0.4</v>
      </c>
      <c r="X1242" s="27">
        <v>0.4</v>
      </c>
      <c r="Y1242" s="222">
        <v>10.8</v>
      </c>
      <c r="Z1242" s="222">
        <f t="shared" si="624"/>
        <v>0</v>
      </c>
      <c r="AA1242" s="222">
        <f t="shared" si="625"/>
        <v>0</v>
      </c>
      <c r="AB1242" s="222">
        <f t="shared" si="626"/>
        <v>0</v>
      </c>
      <c r="AC1242" s="222">
        <f t="shared" si="627"/>
        <v>1.08</v>
      </c>
      <c r="AD1242" s="222">
        <f t="shared" si="628"/>
        <v>4.32</v>
      </c>
      <c r="AE1242" s="222">
        <f t="shared" si="629"/>
        <v>0</v>
      </c>
      <c r="AF1242" s="222">
        <f t="shared" si="630"/>
        <v>0</v>
      </c>
      <c r="AG1242" s="222">
        <f t="shared" si="631"/>
        <v>0</v>
      </c>
      <c r="AH1242" s="222">
        <f t="shared" si="632"/>
        <v>0</v>
      </c>
      <c r="AI1242" s="222">
        <f t="shared" si="633"/>
        <v>1.08</v>
      </c>
      <c r="AJ1242" s="222">
        <f t="shared" si="634"/>
        <v>4.32</v>
      </c>
      <c r="AK1242" s="222">
        <f t="shared" si="635"/>
        <v>5.4</v>
      </c>
      <c r="AL1242" s="5">
        <f t="shared" si="636"/>
        <v>0</v>
      </c>
      <c r="AM1242" s="5">
        <f t="shared" si="637"/>
        <v>0</v>
      </c>
      <c r="AN1242" s="5">
        <f t="shared" si="638"/>
        <v>0</v>
      </c>
      <c r="AO1242" s="5">
        <f t="shared" si="639"/>
        <v>1.08</v>
      </c>
      <c r="AP1242" s="5">
        <f t="shared" si="640"/>
        <v>4.32</v>
      </c>
      <c r="AQ1242" s="221">
        <f t="shared" si="641"/>
        <v>4.32</v>
      </c>
      <c r="AR1242" s="177"/>
    </row>
    <row r="1243" spans="1:44" s="94" customFormat="1" ht="24.75" customHeight="1" x14ac:dyDescent="0.25">
      <c r="A1243" s="60">
        <v>3184001341</v>
      </c>
      <c r="B1243" s="59" t="s">
        <v>1307</v>
      </c>
      <c r="C1243" s="60" t="s">
        <v>135</v>
      </c>
      <c r="D1243" s="74"/>
      <c r="E1243" s="60"/>
      <c r="F1243" s="60" t="s">
        <v>1824</v>
      </c>
      <c r="G1243" s="27">
        <v>0</v>
      </c>
      <c r="H1243" s="27">
        <v>0</v>
      </c>
      <c r="I1243" s="27">
        <v>0</v>
      </c>
      <c r="J1243" s="27">
        <v>0.1</v>
      </c>
      <c r="K1243" s="27">
        <v>0.4</v>
      </c>
      <c r="L1243" s="146">
        <v>0</v>
      </c>
      <c r="M1243" s="27">
        <v>0</v>
      </c>
      <c r="N1243" s="27">
        <v>0</v>
      </c>
      <c r="O1243" s="27">
        <v>0</v>
      </c>
      <c r="P1243" s="27">
        <v>0.1</v>
      </c>
      <c r="Q1243" s="27">
        <v>0.4</v>
      </c>
      <c r="R1243" s="148">
        <v>0.5</v>
      </c>
      <c r="S1243" s="27">
        <v>0</v>
      </c>
      <c r="T1243" s="27">
        <v>0</v>
      </c>
      <c r="U1243" s="27">
        <v>0</v>
      </c>
      <c r="V1243" s="27">
        <v>0.1</v>
      </c>
      <c r="W1243" s="27">
        <v>0.4</v>
      </c>
      <c r="X1243" s="27">
        <v>0.4</v>
      </c>
      <c r="Y1243" s="222">
        <v>52.88</v>
      </c>
      <c r="Z1243" s="222">
        <f t="shared" si="624"/>
        <v>0</v>
      </c>
      <c r="AA1243" s="222">
        <f t="shared" si="625"/>
        <v>0</v>
      </c>
      <c r="AB1243" s="222">
        <f t="shared" si="626"/>
        <v>0</v>
      </c>
      <c r="AC1243" s="222">
        <f t="shared" si="627"/>
        <v>5.2880000000000003</v>
      </c>
      <c r="AD1243" s="222">
        <f t="shared" si="628"/>
        <v>21.152000000000001</v>
      </c>
      <c r="AE1243" s="222">
        <f t="shared" si="629"/>
        <v>0</v>
      </c>
      <c r="AF1243" s="222">
        <f t="shared" si="630"/>
        <v>0</v>
      </c>
      <c r="AG1243" s="222">
        <f t="shared" si="631"/>
        <v>0</v>
      </c>
      <c r="AH1243" s="222">
        <f t="shared" si="632"/>
        <v>0</v>
      </c>
      <c r="AI1243" s="222">
        <f t="shared" si="633"/>
        <v>5.2880000000000003</v>
      </c>
      <c r="AJ1243" s="222">
        <f t="shared" si="634"/>
        <v>21.152000000000001</v>
      </c>
      <c r="AK1243" s="222">
        <f t="shared" si="635"/>
        <v>26.44</v>
      </c>
      <c r="AL1243" s="5">
        <f t="shared" si="636"/>
        <v>0</v>
      </c>
      <c r="AM1243" s="5">
        <f t="shared" si="637"/>
        <v>0</v>
      </c>
      <c r="AN1243" s="5">
        <f t="shared" si="638"/>
        <v>0</v>
      </c>
      <c r="AO1243" s="5">
        <f t="shared" si="639"/>
        <v>5.2880000000000003</v>
      </c>
      <c r="AP1243" s="5">
        <f t="shared" si="640"/>
        <v>21.152000000000001</v>
      </c>
      <c r="AQ1243" s="221">
        <f t="shared" si="641"/>
        <v>21.152000000000001</v>
      </c>
      <c r="AR1243" s="177"/>
    </row>
    <row r="1244" spans="1:44" s="94" customFormat="1" ht="24.75" customHeight="1" x14ac:dyDescent="0.25">
      <c r="A1244" s="60">
        <v>3184000030</v>
      </c>
      <c r="B1244" s="59" t="s">
        <v>1604</v>
      </c>
      <c r="C1244" s="60" t="s">
        <v>136</v>
      </c>
      <c r="D1244" s="74"/>
      <c r="E1244" s="60"/>
      <c r="F1244" s="60" t="s">
        <v>1824</v>
      </c>
      <c r="G1244" s="27">
        <v>0</v>
      </c>
      <c r="H1244" s="27">
        <v>0</v>
      </c>
      <c r="I1244" s="27">
        <v>0</v>
      </c>
      <c r="J1244" s="27">
        <v>0.01</v>
      </c>
      <c r="K1244" s="27">
        <v>0.1</v>
      </c>
      <c r="L1244" s="146">
        <v>0</v>
      </c>
      <c r="M1244" s="27">
        <v>0</v>
      </c>
      <c r="N1244" s="27">
        <v>0</v>
      </c>
      <c r="O1244" s="27">
        <v>0</v>
      </c>
      <c r="P1244" s="27">
        <v>0.01</v>
      </c>
      <c r="Q1244" s="27">
        <v>0.1</v>
      </c>
      <c r="R1244" s="148">
        <v>0.1</v>
      </c>
      <c r="S1244" s="27">
        <v>0</v>
      </c>
      <c r="T1244" s="27">
        <v>0</v>
      </c>
      <c r="U1244" s="27">
        <v>0</v>
      </c>
      <c r="V1244" s="27">
        <v>0.01</v>
      </c>
      <c r="W1244" s="27">
        <v>0.1</v>
      </c>
      <c r="X1244" s="148">
        <v>0.1</v>
      </c>
      <c r="Y1244" s="222">
        <v>90.97</v>
      </c>
      <c r="Z1244" s="222">
        <f t="shared" si="624"/>
        <v>0</v>
      </c>
      <c r="AA1244" s="222">
        <f t="shared" si="625"/>
        <v>0</v>
      </c>
      <c r="AB1244" s="222">
        <f t="shared" si="626"/>
        <v>0</v>
      </c>
      <c r="AC1244" s="222">
        <f t="shared" si="627"/>
        <v>0.90969999999999995</v>
      </c>
      <c r="AD1244" s="222">
        <f t="shared" si="628"/>
        <v>9.0969999999999995</v>
      </c>
      <c r="AE1244" s="222">
        <f t="shared" si="629"/>
        <v>0</v>
      </c>
      <c r="AF1244" s="222">
        <f t="shared" si="630"/>
        <v>0</v>
      </c>
      <c r="AG1244" s="222">
        <f t="shared" si="631"/>
        <v>0</v>
      </c>
      <c r="AH1244" s="222">
        <f t="shared" si="632"/>
        <v>0</v>
      </c>
      <c r="AI1244" s="222">
        <f t="shared" si="633"/>
        <v>0.90969999999999995</v>
      </c>
      <c r="AJ1244" s="222">
        <f t="shared" si="634"/>
        <v>9.0969999999999995</v>
      </c>
      <c r="AK1244" s="222">
        <f t="shared" si="635"/>
        <v>9.0969999999999995</v>
      </c>
      <c r="AL1244" s="5">
        <f t="shared" si="636"/>
        <v>0</v>
      </c>
      <c r="AM1244" s="5">
        <f t="shared" si="637"/>
        <v>0</v>
      </c>
      <c r="AN1244" s="5">
        <f t="shared" si="638"/>
        <v>0</v>
      </c>
      <c r="AO1244" s="5">
        <f t="shared" si="639"/>
        <v>0.90969999999999995</v>
      </c>
      <c r="AP1244" s="5">
        <f t="shared" si="640"/>
        <v>9.0969999999999995</v>
      </c>
      <c r="AQ1244" s="221">
        <f t="shared" si="641"/>
        <v>9.0969999999999995</v>
      </c>
      <c r="AR1244" s="177"/>
    </row>
    <row r="1245" spans="1:44" s="94" customFormat="1" ht="24.75" customHeight="1" x14ac:dyDescent="0.25">
      <c r="A1245" s="60">
        <v>3184001467</v>
      </c>
      <c r="B1245" s="59" t="s">
        <v>1592</v>
      </c>
      <c r="C1245" s="60" t="s">
        <v>134</v>
      </c>
      <c r="D1245" s="74"/>
      <c r="E1245" s="60"/>
      <c r="F1245" s="60" t="s">
        <v>1824</v>
      </c>
      <c r="G1245" s="27">
        <v>0</v>
      </c>
      <c r="H1245" s="27">
        <v>0</v>
      </c>
      <c r="I1245" s="27">
        <v>0</v>
      </c>
      <c r="J1245" s="27">
        <v>0</v>
      </c>
      <c r="K1245" s="27">
        <v>0.1</v>
      </c>
      <c r="L1245" s="146">
        <v>0</v>
      </c>
      <c r="M1245" s="27">
        <v>0</v>
      </c>
      <c r="N1245" s="27">
        <v>0</v>
      </c>
      <c r="O1245" s="27">
        <v>0</v>
      </c>
      <c r="P1245" s="27">
        <v>0</v>
      </c>
      <c r="Q1245" s="27">
        <v>0.1</v>
      </c>
      <c r="R1245" s="148">
        <v>0.1</v>
      </c>
      <c r="S1245" s="27">
        <v>0</v>
      </c>
      <c r="T1245" s="27">
        <v>0</v>
      </c>
      <c r="U1245" s="27">
        <v>0</v>
      </c>
      <c r="V1245" s="27">
        <v>0</v>
      </c>
      <c r="W1245" s="27">
        <v>0.1</v>
      </c>
      <c r="X1245" s="148">
        <v>0.1</v>
      </c>
      <c r="Y1245" s="222">
        <v>160.31</v>
      </c>
      <c r="Z1245" s="222">
        <f t="shared" si="624"/>
        <v>0</v>
      </c>
      <c r="AA1245" s="222">
        <f t="shared" si="625"/>
        <v>0</v>
      </c>
      <c r="AB1245" s="222">
        <f t="shared" si="626"/>
        <v>0</v>
      </c>
      <c r="AC1245" s="222">
        <f t="shared" si="627"/>
        <v>0</v>
      </c>
      <c r="AD1245" s="222">
        <f t="shared" si="628"/>
        <v>16.031000000000002</v>
      </c>
      <c r="AE1245" s="222">
        <f t="shared" si="629"/>
        <v>0</v>
      </c>
      <c r="AF1245" s="222">
        <f t="shared" si="630"/>
        <v>0</v>
      </c>
      <c r="AG1245" s="222">
        <f t="shared" si="631"/>
        <v>0</v>
      </c>
      <c r="AH1245" s="222">
        <f t="shared" si="632"/>
        <v>0</v>
      </c>
      <c r="AI1245" s="222">
        <f t="shared" si="633"/>
        <v>0</v>
      </c>
      <c r="AJ1245" s="222">
        <f t="shared" si="634"/>
        <v>16.031000000000002</v>
      </c>
      <c r="AK1245" s="222">
        <f t="shared" si="635"/>
        <v>16.031000000000002</v>
      </c>
      <c r="AL1245" s="5">
        <f t="shared" si="636"/>
        <v>0</v>
      </c>
      <c r="AM1245" s="5">
        <f t="shared" si="637"/>
        <v>0</v>
      </c>
      <c r="AN1245" s="5">
        <f t="shared" si="638"/>
        <v>0</v>
      </c>
      <c r="AO1245" s="5">
        <f t="shared" si="639"/>
        <v>0</v>
      </c>
      <c r="AP1245" s="5">
        <f t="shared" si="640"/>
        <v>16.031000000000002</v>
      </c>
      <c r="AQ1245" s="221">
        <f t="shared" si="641"/>
        <v>16.031000000000002</v>
      </c>
      <c r="AR1245" s="177"/>
    </row>
    <row r="1246" spans="1:44" s="94" customFormat="1" ht="24.75" customHeight="1" x14ac:dyDescent="0.25">
      <c r="A1246" s="60"/>
      <c r="B1246" s="55" t="s">
        <v>1606</v>
      </c>
      <c r="C1246" s="95"/>
      <c r="D1246" s="59"/>
      <c r="E1246" s="60"/>
      <c r="F1246" s="60"/>
      <c r="G1246" s="27"/>
      <c r="H1246" s="27"/>
      <c r="I1246" s="28"/>
      <c r="J1246" s="28"/>
      <c r="K1246" s="31"/>
      <c r="L1246" s="146"/>
      <c r="M1246" s="27"/>
      <c r="N1246" s="27"/>
      <c r="O1246" s="28"/>
      <c r="P1246" s="28"/>
      <c r="Q1246" s="31"/>
      <c r="R1246" s="151"/>
      <c r="S1246" s="27"/>
      <c r="T1246" s="27"/>
      <c r="U1246" s="28"/>
      <c r="V1246" s="28"/>
      <c r="W1246" s="31"/>
      <c r="X1246" s="151"/>
      <c r="Y1246" s="247"/>
      <c r="Z1246" s="222"/>
      <c r="AA1246" s="222"/>
      <c r="AB1246" s="222"/>
      <c r="AC1246" s="222"/>
      <c r="AD1246" s="222"/>
      <c r="AE1246" s="222"/>
      <c r="AF1246" s="222"/>
      <c r="AG1246" s="222"/>
      <c r="AH1246" s="222"/>
      <c r="AI1246" s="222"/>
      <c r="AJ1246" s="222"/>
      <c r="AK1246" s="222"/>
      <c r="AL1246" s="5"/>
      <c r="AM1246" s="5"/>
      <c r="AN1246" s="5"/>
      <c r="AO1246" s="5"/>
      <c r="AP1246" s="5"/>
      <c r="AQ1246" s="221"/>
      <c r="AR1246" s="177"/>
    </row>
    <row r="1247" spans="1:44" s="94" customFormat="1" ht="24.75" customHeight="1" x14ac:dyDescent="0.25">
      <c r="A1247" s="51" t="s">
        <v>154</v>
      </c>
      <c r="B1247" s="25" t="s">
        <v>163</v>
      </c>
      <c r="C1247" s="14" t="s">
        <v>160</v>
      </c>
      <c r="D1247" s="17" t="s">
        <v>161</v>
      </c>
      <c r="E1247" s="17" t="s">
        <v>162</v>
      </c>
      <c r="F1247" s="250" t="s">
        <v>1824</v>
      </c>
      <c r="G1247" s="204">
        <v>0</v>
      </c>
      <c r="H1247" s="204">
        <v>0</v>
      </c>
      <c r="I1247" s="204">
        <v>0</v>
      </c>
      <c r="J1247" s="204">
        <v>0</v>
      </c>
      <c r="K1247" s="204">
        <v>0.3</v>
      </c>
      <c r="L1247" s="146">
        <v>0</v>
      </c>
      <c r="M1247" s="204">
        <v>0</v>
      </c>
      <c r="N1247" s="204">
        <v>0</v>
      </c>
      <c r="O1247" s="204">
        <v>0</v>
      </c>
      <c r="P1247" s="204">
        <v>0</v>
      </c>
      <c r="Q1247" s="204">
        <v>0.3</v>
      </c>
      <c r="R1247" s="251">
        <v>0.6</v>
      </c>
      <c r="S1247" s="204">
        <v>0</v>
      </c>
      <c r="T1247" s="204">
        <v>0</v>
      </c>
      <c r="U1247" s="204">
        <v>0</v>
      </c>
      <c r="V1247" s="204">
        <v>0</v>
      </c>
      <c r="W1247" s="27">
        <v>0.02</v>
      </c>
      <c r="X1247" s="27">
        <v>0.03</v>
      </c>
      <c r="Y1247" s="225">
        <v>3771.41</v>
      </c>
      <c r="Z1247" s="222">
        <f t="shared" si="624"/>
        <v>0</v>
      </c>
      <c r="AA1247" s="222">
        <f t="shared" si="625"/>
        <v>0</v>
      </c>
      <c r="AB1247" s="222">
        <f t="shared" si="626"/>
        <v>0</v>
      </c>
      <c r="AC1247" s="222">
        <f t="shared" si="627"/>
        <v>0</v>
      </c>
      <c r="AD1247" s="222">
        <f t="shared" si="628"/>
        <v>1131.423</v>
      </c>
      <c r="AE1247" s="222">
        <f t="shared" si="629"/>
        <v>0</v>
      </c>
      <c r="AF1247" s="222">
        <f t="shared" si="630"/>
        <v>0</v>
      </c>
      <c r="AG1247" s="222">
        <f t="shared" si="631"/>
        <v>0</v>
      </c>
      <c r="AH1247" s="222">
        <f t="shared" si="632"/>
        <v>0</v>
      </c>
      <c r="AI1247" s="222">
        <f t="shared" si="633"/>
        <v>0</v>
      </c>
      <c r="AJ1247" s="222">
        <f t="shared" si="634"/>
        <v>1131.423</v>
      </c>
      <c r="AK1247" s="222">
        <f t="shared" si="635"/>
        <v>2262.846</v>
      </c>
      <c r="AL1247" s="178">
        <f t="shared" ref="AL1247:AL1254" si="642">Y1247*S1247</f>
        <v>0</v>
      </c>
      <c r="AM1247" s="178">
        <f t="shared" ref="AM1247:AM1254" si="643">Y1247*T1247</f>
        <v>0</v>
      </c>
      <c r="AN1247" s="178">
        <f t="shared" ref="AN1247:AN1254" si="644">Y1247*U1247</f>
        <v>0</v>
      </c>
      <c r="AO1247" s="178">
        <f t="shared" ref="AO1247:AO1254" si="645">Y1247*V1247</f>
        <v>0</v>
      </c>
      <c r="AP1247" s="178">
        <f t="shared" ref="AP1247:AP1254" si="646">Y1247*W1247</f>
        <v>75.428200000000004</v>
      </c>
      <c r="AQ1247" s="220">
        <f t="shared" ref="AQ1247:AQ1254" si="647">Y1247*X1247</f>
        <v>113.14229999999999</v>
      </c>
      <c r="AR1247" s="177"/>
    </row>
    <row r="1248" spans="1:44" s="94" customFormat="1" ht="24.75" customHeight="1" x14ac:dyDescent="0.25">
      <c r="A1248" s="51" t="s">
        <v>180</v>
      </c>
      <c r="B1248" s="25" t="s">
        <v>163</v>
      </c>
      <c r="C1248" s="14" t="s">
        <v>181</v>
      </c>
      <c r="D1248" s="17" t="s">
        <v>161</v>
      </c>
      <c r="E1248" s="17" t="s">
        <v>182</v>
      </c>
      <c r="F1248" s="250" t="s">
        <v>1824</v>
      </c>
      <c r="G1248" s="204">
        <v>0</v>
      </c>
      <c r="H1248" s="204">
        <v>0</v>
      </c>
      <c r="I1248" s="204">
        <v>0</v>
      </c>
      <c r="J1248" s="204">
        <v>0</v>
      </c>
      <c r="K1248" s="27">
        <v>0.05</v>
      </c>
      <c r="L1248" s="146">
        <v>0</v>
      </c>
      <c r="M1248" s="204">
        <v>0</v>
      </c>
      <c r="N1248" s="204">
        <v>0</v>
      </c>
      <c r="O1248" s="204">
        <v>0</v>
      </c>
      <c r="P1248" s="204">
        <v>0</v>
      </c>
      <c r="Q1248" s="27">
        <v>0.05</v>
      </c>
      <c r="R1248" s="31">
        <v>0.1</v>
      </c>
      <c r="S1248" s="204">
        <v>0</v>
      </c>
      <c r="T1248" s="204">
        <v>0</v>
      </c>
      <c r="U1248" s="204">
        <v>0</v>
      </c>
      <c r="V1248" s="204">
        <v>0</v>
      </c>
      <c r="W1248" s="27">
        <v>0.02</v>
      </c>
      <c r="X1248" s="27">
        <v>0.03</v>
      </c>
      <c r="Y1248" s="225">
        <v>3772.41</v>
      </c>
      <c r="Z1248" s="222">
        <f t="shared" si="624"/>
        <v>0</v>
      </c>
      <c r="AA1248" s="222">
        <f t="shared" si="625"/>
        <v>0</v>
      </c>
      <c r="AB1248" s="222">
        <f t="shared" si="626"/>
        <v>0</v>
      </c>
      <c r="AC1248" s="222">
        <f t="shared" si="627"/>
        <v>0</v>
      </c>
      <c r="AD1248" s="222">
        <f t="shared" si="628"/>
        <v>188.62049999999999</v>
      </c>
      <c r="AE1248" s="222">
        <f t="shared" si="629"/>
        <v>0</v>
      </c>
      <c r="AF1248" s="222">
        <f t="shared" si="630"/>
        <v>0</v>
      </c>
      <c r="AG1248" s="222">
        <f t="shared" si="631"/>
        <v>0</v>
      </c>
      <c r="AH1248" s="222">
        <f t="shared" si="632"/>
        <v>0</v>
      </c>
      <c r="AI1248" s="222">
        <f t="shared" si="633"/>
        <v>0</v>
      </c>
      <c r="AJ1248" s="222">
        <f t="shared" si="634"/>
        <v>188.62049999999999</v>
      </c>
      <c r="AK1248" s="222">
        <f t="shared" si="635"/>
        <v>377.24099999999999</v>
      </c>
      <c r="AL1248" s="178">
        <f t="shared" si="642"/>
        <v>0</v>
      </c>
      <c r="AM1248" s="178">
        <f t="shared" si="643"/>
        <v>0</v>
      </c>
      <c r="AN1248" s="178">
        <f t="shared" si="644"/>
        <v>0</v>
      </c>
      <c r="AO1248" s="178">
        <f t="shared" si="645"/>
        <v>0</v>
      </c>
      <c r="AP1248" s="178">
        <f t="shared" si="646"/>
        <v>75.4482</v>
      </c>
      <c r="AQ1248" s="220">
        <f t="shared" si="647"/>
        <v>113.17229999999999</v>
      </c>
      <c r="AR1248" s="177"/>
    </row>
    <row r="1249" spans="1:44" s="94" customFormat="1" ht="24.75" customHeight="1" x14ac:dyDescent="0.25">
      <c r="A1249" s="51" t="s">
        <v>155</v>
      </c>
      <c r="B1249" s="25" t="s">
        <v>1608</v>
      </c>
      <c r="C1249" s="14" t="s">
        <v>164</v>
      </c>
      <c r="D1249" s="17" t="s">
        <v>165</v>
      </c>
      <c r="E1249" s="17" t="s">
        <v>166</v>
      </c>
      <c r="F1249" s="250" t="s">
        <v>1824</v>
      </c>
      <c r="G1249" s="204">
        <v>0</v>
      </c>
      <c r="H1249" s="204">
        <v>0</v>
      </c>
      <c r="I1249" s="204">
        <v>0</v>
      </c>
      <c r="J1249" s="204">
        <v>0</v>
      </c>
      <c r="K1249" s="204">
        <v>0.1</v>
      </c>
      <c r="L1249" s="146">
        <v>0</v>
      </c>
      <c r="M1249" s="204">
        <v>0</v>
      </c>
      <c r="N1249" s="204">
        <v>0</v>
      </c>
      <c r="O1249" s="204">
        <v>0</v>
      </c>
      <c r="P1249" s="204">
        <v>0</v>
      </c>
      <c r="Q1249" s="204">
        <v>0.1</v>
      </c>
      <c r="R1249" s="213">
        <v>0.2</v>
      </c>
      <c r="S1249" s="204">
        <v>0</v>
      </c>
      <c r="T1249" s="204">
        <v>0</v>
      </c>
      <c r="U1249" s="204">
        <v>0</v>
      </c>
      <c r="V1249" s="204">
        <v>0</v>
      </c>
      <c r="W1249" s="27">
        <v>0.02</v>
      </c>
      <c r="X1249" s="27">
        <v>0.03</v>
      </c>
      <c r="Y1249" s="225">
        <v>1309.96</v>
      </c>
      <c r="Z1249" s="222">
        <f t="shared" si="624"/>
        <v>0</v>
      </c>
      <c r="AA1249" s="222">
        <f t="shared" si="625"/>
        <v>0</v>
      </c>
      <c r="AB1249" s="222">
        <f t="shared" si="626"/>
        <v>0</v>
      </c>
      <c r="AC1249" s="222">
        <f t="shared" si="627"/>
        <v>0</v>
      </c>
      <c r="AD1249" s="222">
        <f t="shared" si="628"/>
        <v>130.99600000000001</v>
      </c>
      <c r="AE1249" s="222">
        <f t="shared" si="629"/>
        <v>0</v>
      </c>
      <c r="AF1249" s="222">
        <f t="shared" si="630"/>
        <v>0</v>
      </c>
      <c r="AG1249" s="222">
        <f t="shared" si="631"/>
        <v>0</v>
      </c>
      <c r="AH1249" s="222">
        <f t="shared" si="632"/>
        <v>0</v>
      </c>
      <c r="AI1249" s="222">
        <f t="shared" si="633"/>
        <v>0</v>
      </c>
      <c r="AJ1249" s="222">
        <f t="shared" si="634"/>
        <v>130.99600000000001</v>
      </c>
      <c r="AK1249" s="222">
        <f t="shared" si="635"/>
        <v>261.99200000000002</v>
      </c>
      <c r="AL1249" s="178">
        <f t="shared" si="642"/>
        <v>0</v>
      </c>
      <c r="AM1249" s="178">
        <f t="shared" si="643"/>
        <v>0</v>
      </c>
      <c r="AN1249" s="178">
        <f t="shared" si="644"/>
        <v>0</v>
      </c>
      <c r="AO1249" s="178">
        <f t="shared" si="645"/>
        <v>0</v>
      </c>
      <c r="AP1249" s="178">
        <f t="shared" si="646"/>
        <v>26.199200000000001</v>
      </c>
      <c r="AQ1249" s="220">
        <f t="shared" si="647"/>
        <v>39.2988</v>
      </c>
      <c r="AR1249" s="177"/>
    </row>
    <row r="1250" spans="1:44" s="94" customFormat="1" ht="28.5" customHeight="1" x14ac:dyDescent="0.25">
      <c r="A1250" s="51" t="s">
        <v>156</v>
      </c>
      <c r="B1250" s="25" t="s">
        <v>170</v>
      </c>
      <c r="C1250" s="14" t="s">
        <v>167</v>
      </c>
      <c r="D1250" s="17" t="s">
        <v>168</v>
      </c>
      <c r="E1250" s="96" t="s">
        <v>169</v>
      </c>
      <c r="F1250" s="60" t="s">
        <v>1824</v>
      </c>
      <c r="G1250" s="27">
        <v>0</v>
      </c>
      <c r="H1250" s="27">
        <v>0</v>
      </c>
      <c r="I1250" s="27">
        <v>0</v>
      </c>
      <c r="J1250" s="27">
        <v>0</v>
      </c>
      <c r="K1250" s="27">
        <v>0.05</v>
      </c>
      <c r="L1250" s="146">
        <v>0</v>
      </c>
      <c r="M1250" s="27">
        <v>0</v>
      </c>
      <c r="N1250" s="27">
        <v>0</v>
      </c>
      <c r="O1250" s="27">
        <v>0</v>
      </c>
      <c r="P1250" s="27">
        <v>0</v>
      </c>
      <c r="Q1250" s="27">
        <v>0.05</v>
      </c>
      <c r="R1250" s="148">
        <v>0.1</v>
      </c>
      <c r="S1250" s="27">
        <v>0</v>
      </c>
      <c r="T1250" s="27">
        <v>0</v>
      </c>
      <c r="U1250" s="27">
        <v>0</v>
      </c>
      <c r="V1250" s="27">
        <v>0</v>
      </c>
      <c r="W1250" s="27">
        <v>0.02</v>
      </c>
      <c r="X1250" s="27">
        <v>0.03</v>
      </c>
      <c r="Y1250" s="222">
        <v>2599.1</v>
      </c>
      <c r="Z1250" s="222">
        <f t="shared" si="624"/>
        <v>0</v>
      </c>
      <c r="AA1250" s="222">
        <f t="shared" si="625"/>
        <v>0</v>
      </c>
      <c r="AB1250" s="222">
        <f t="shared" si="626"/>
        <v>0</v>
      </c>
      <c r="AC1250" s="222">
        <f t="shared" si="627"/>
        <v>0</v>
      </c>
      <c r="AD1250" s="222">
        <f t="shared" si="628"/>
        <v>129.95500000000001</v>
      </c>
      <c r="AE1250" s="222">
        <f t="shared" si="629"/>
        <v>0</v>
      </c>
      <c r="AF1250" s="222">
        <f t="shared" si="630"/>
        <v>0</v>
      </c>
      <c r="AG1250" s="222">
        <f t="shared" si="631"/>
        <v>0</v>
      </c>
      <c r="AH1250" s="222">
        <f t="shared" si="632"/>
        <v>0</v>
      </c>
      <c r="AI1250" s="222">
        <f t="shared" si="633"/>
        <v>0</v>
      </c>
      <c r="AJ1250" s="222">
        <f t="shared" si="634"/>
        <v>129.95500000000001</v>
      </c>
      <c r="AK1250" s="222">
        <f t="shared" si="635"/>
        <v>259.91000000000003</v>
      </c>
      <c r="AL1250" s="5">
        <f t="shared" si="642"/>
        <v>0</v>
      </c>
      <c r="AM1250" s="5">
        <f t="shared" si="643"/>
        <v>0</v>
      </c>
      <c r="AN1250" s="5">
        <f t="shared" si="644"/>
        <v>0</v>
      </c>
      <c r="AO1250" s="5">
        <f t="shared" si="645"/>
        <v>0</v>
      </c>
      <c r="AP1250" s="5">
        <f t="shared" si="646"/>
        <v>51.981999999999999</v>
      </c>
      <c r="AQ1250" s="221">
        <f t="shared" si="647"/>
        <v>77.972999999999999</v>
      </c>
      <c r="AR1250" s="177"/>
    </row>
    <row r="1251" spans="1:44" s="94" customFormat="1" ht="24.75" customHeight="1" x14ac:dyDescent="0.25">
      <c r="A1251" s="51" t="s">
        <v>157</v>
      </c>
      <c r="B1251" s="25" t="s">
        <v>1607</v>
      </c>
      <c r="C1251" s="14" t="s">
        <v>171</v>
      </c>
      <c r="D1251" s="17" t="s">
        <v>172</v>
      </c>
      <c r="E1251" s="17" t="s">
        <v>173</v>
      </c>
      <c r="F1251" s="250" t="s">
        <v>1824</v>
      </c>
      <c r="G1251" s="204">
        <v>0</v>
      </c>
      <c r="H1251" s="204">
        <v>0</v>
      </c>
      <c r="I1251" s="204">
        <v>0</v>
      </c>
      <c r="J1251" s="204">
        <v>0</v>
      </c>
      <c r="K1251" s="204">
        <v>0.6</v>
      </c>
      <c r="L1251" s="146">
        <v>0</v>
      </c>
      <c r="M1251" s="204">
        <v>0</v>
      </c>
      <c r="N1251" s="204">
        <v>0</v>
      </c>
      <c r="O1251" s="204">
        <v>0</v>
      </c>
      <c r="P1251" s="204">
        <v>0</v>
      </c>
      <c r="Q1251" s="204">
        <v>0.6</v>
      </c>
      <c r="R1251" s="213">
        <v>1.2</v>
      </c>
      <c r="S1251" s="204">
        <v>0</v>
      </c>
      <c r="T1251" s="204">
        <v>0</v>
      </c>
      <c r="U1251" s="204">
        <v>0</v>
      </c>
      <c r="V1251" s="204">
        <v>0</v>
      </c>
      <c r="W1251" s="27">
        <v>0.02</v>
      </c>
      <c r="X1251" s="27">
        <v>0.03</v>
      </c>
      <c r="Y1251" s="225">
        <v>2599.1</v>
      </c>
      <c r="Z1251" s="222">
        <f t="shared" si="624"/>
        <v>0</v>
      </c>
      <c r="AA1251" s="222">
        <f t="shared" si="625"/>
        <v>0</v>
      </c>
      <c r="AB1251" s="222">
        <f t="shared" si="626"/>
        <v>0</v>
      </c>
      <c r="AC1251" s="222">
        <f t="shared" si="627"/>
        <v>0</v>
      </c>
      <c r="AD1251" s="222">
        <f t="shared" si="628"/>
        <v>1559.4599999999998</v>
      </c>
      <c r="AE1251" s="222">
        <f t="shared" si="629"/>
        <v>0</v>
      </c>
      <c r="AF1251" s="222">
        <f t="shared" si="630"/>
        <v>0</v>
      </c>
      <c r="AG1251" s="222">
        <f t="shared" si="631"/>
        <v>0</v>
      </c>
      <c r="AH1251" s="222">
        <f t="shared" si="632"/>
        <v>0</v>
      </c>
      <c r="AI1251" s="222">
        <f t="shared" si="633"/>
        <v>0</v>
      </c>
      <c r="AJ1251" s="222">
        <f t="shared" si="634"/>
        <v>1559.4599999999998</v>
      </c>
      <c r="AK1251" s="222">
        <f t="shared" si="635"/>
        <v>3118.9199999999996</v>
      </c>
      <c r="AL1251" s="178">
        <f t="shared" si="642"/>
        <v>0</v>
      </c>
      <c r="AM1251" s="178">
        <f t="shared" si="643"/>
        <v>0</v>
      </c>
      <c r="AN1251" s="178">
        <f t="shared" si="644"/>
        <v>0</v>
      </c>
      <c r="AO1251" s="178">
        <f t="shared" si="645"/>
        <v>0</v>
      </c>
      <c r="AP1251" s="178">
        <f t="shared" si="646"/>
        <v>51.981999999999999</v>
      </c>
      <c r="AQ1251" s="220">
        <f t="shared" si="647"/>
        <v>77.972999999999999</v>
      </c>
      <c r="AR1251" s="177"/>
    </row>
    <row r="1252" spans="1:44" s="94" customFormat="1" ht="24.75" customHeight="1" x14ac:dyDescent="0.25">
      <c r="A1252" s="51" t="s">
        <v>158</v>
      </c>
      <c r="B1252" s="25" t="s">
        <v>175</v>
      </c>
      <c r="C1252" s="14" t="s">
        <v>176</v>
      </c>
      <c r="D1252" s="59" t="s">
        <v>168</v>
      </c>
      <c r="E1252" s="17" t="s">
        <v>177</v>
      </c>
      <c r="F1252" s="60" t="s">
        <v>1824</v>
      </c>
      <c r="G1252" s="27">
        <v>0</v>
      </c>
      <c r="H1252" s="27">
        <v>0</v>
      </c>
      <c r="I1252" s="27">
        <v>0</v>
      </c>
      <c r="J1252" s="27">
        <v>0</v>
      </c>
      <c r="K1252" s="31">
        <v>0.3</v>
      </c>
      <c r="L1252" s="146">
        <v>0</v>
      </c>
      <c r="M1252" s="27">
        <v>0</v>
      </c>
      <c r="N1252" s="27">
        <v>0</v>
      </c>
      <c r="O1252" s="27">
        <v>0</v>
      </c>
      <c r="P1252" s="27">
        <v>0</v>
      </c>
      <c r="Q1252" s="31">
        <v>0.3</v>
      </c>
      <c r="R1252" s="151">
        <v>0.64</v>
      </c>
      <c r="S1252" s="27">
        <v>0</v>
      </c>
      <c r="T1252" s="27">
        <v>0</v>
      </c>
      <c r="U1252" s="27">
        <v>0</v>
      </c>
      <c r="V1252" s="27">
        <v>0</v>
      </c>
      <c r="W1252" s="27">
        <v>0.02</v>
      </c>
      <c r="X1252" s="27">
        <v>0.03</v>
      </c>
      <c r="Y1252" s="225">
        <v>2599.1</v>
      </c>
      <c r="Z1252" s="222">
        <f t="shared" si="624"/>
        <v>0</v>
      </c>
      <c r="AA1252" s="222">
        <f t="shared" si="625"/>
        <v>0</v>
      </c>
      <c r="AB1252" s="222">
        <f t="shared" si="626"/>
        <v>0</v>
      </c>
      <c r="AC1252" s="222">
        <f t="shared" si="627"/>
        <v>0</v>
      </c>
      <c r="AD1252" s="222">
        <f t="shared" si="628"/>
        <v>779.7299999999999</v>
      </c>
      <c r="AE1252" s="222">
        <f t="shared" si="629"/>
        <v>0</v>
      </c>
      <c r="AF1252" s="222">
        <f t="shared" si="630"/>
        <v>0</v>
      </c>
      <c r="AG1252" s="222">
        <f t="shared" si="631"/>
        <v>0</v>
      </c>
      <c r="AH1252" s="222">
        <f t="shared" si="632"/>
        <v>0</v>
      </c>
      <c r="AI1252" s="222">
        <f t="shared" si="633"/>
        <v>0</v>
      </c>
      <c r="AJ1252" s="222">
        <f t="shared" si="634"/>
        <v>779.7299999999999</v>
      </c>
      <c r="AK1252" s="222">
        <f t="shared" si="635"/>
        <v>1663.424</v>
      </c>
      <c r="AL1252" s="178">
        <f t="shared" si="642"/>
        <v>0</v>
      </c>
      <c r="AM1252" s="178">
        <f t="shared" si="643"/>
        <v>0</v>
      </c>
      <c r="AN1252" s="178">
        <f t="shared" si="644"/>
        <v>0</v>
      </c>
      <c r="AO1252" s="178">
        <f t="shared" si="645"/>
        <v>0</v>
      </c>
      <c r="AP1252" s="178">
        <f t="shared" si="646"/>
        <v>51.981999999999999</v>
      </c>
      <c r="AQ1252" s="220">
        <f t="shared" si="647"/>
        <v>77.972999999999999</v>
      </c>
      <c r="AR1252" s="177"/>
    </row>
    <row r="1253" spans="1:44" s="94" customFormat="1" ht="24.75" customHeight="1" x14ac:dyDescent="0.25">
      <c r="A1253" s="51" t="s">
        <v>159</v>
      </c>
      <c r="B1253" s="25" t="s">
        <v>174</v>
      </c>
      <c r="C1253" s="14" t="s">
        <v>178</v>
      </c>
      <c r="D1253" s="17" t="s">
        <v>168</v>
      </c>
      <c r="E1253" s="17" t="s">
        <v>179</v>
      </c>
      <c r="F1253" s="250" t="s">
        <v>1824</v>
      </c>
      <c r="G1253" s="204">
        <v>0</v>
      </c>
      <c r="H1253" s="204">
        <v>0</v>
      </c>
      <c r="I1253" s="204">
        <v>0</v>
      </c>
      <c r="J1253" s="204">
        <v>0</v>
      </c>
      <c r="K1253" s="252">
        <v>0.6</v>
      </c>
      <c r="L1253" s="146">
        <v>0</v>
      </c>
      <c r="M1253" s="204">
        <v>0</v>
      </c>
      <c r="N1253" s="204">
        <v>0</v>
      </c>
      <c r="O1253" s="204">
        <v>0</v>
      </c>
      <c r="P1253" s="204">
        <v>0</v>
      </c>
      <c r="Q1253" s="252">
        <v>0.6</v>
      </c>
      <c r="R1253" s="251">
        <v>1.2</v>
      </c>
      <c r="S1253" s="204">
        <v>0</v>
      </c>
      <c r="T1253" s="204">
        <v>0</v>
      </c>
      <c r="U1253" s="204">
        <v>0</v>
      </c>
      <c r="V1253" s="204">
        <v>0</v>
      </c>
      <c r="W1253" s="27">
        <v>0.02</v>
      </c>
      <c r="X1253" s="27">
        <v>0.03</v>
      </c>
      <c r="Y1253" s="225">
        <v>2601.1</v>
      </c>
      <c r="Z1253" s="222">
        <f t="shared" si="624"/>
        <v>0</v>
      </c>
      <c r="AA1253" s="222">
        <f t="shared" si="625"/>
        <v>0</v>
      </c>
      <c r="AB1253" s="222">
        <f t="shared" si="626"/>
        <v>0</v>
      </c>
      <c r="AC1253" s="222">
        <f t="shared" si="627"/>
        <v>0</v>
      </c>
      <c r="AD1253" s="222">
        <f t="shared" si="628"/>
        <v>1560.6599999999999</v>
      </c>
      <c r="AE1253" s="222">
        <f t="shared" si="629"/>
        <v>0</v>
      </c>
      <c r="AF1253" s="222">
        <f t="shared" si="630"/>
        <v>0</v>
      </c>
      <c r="AG1253" s="222">
        <f t="shared" si="631"/>
        <v>0</v>
      </c>
      <c r="AH1253" s="222">
        <f t="shared" si="632"/>
        <v>0</v>
      </c>
      <c r="AI1253" s="222">
        <f t="shared" si="633"/>
        <v>0</v>
      </c>
      <c r="AJ1253" s="222">
        <f t="shared" si="634"/>
        <v>1560.6599999999999</v>
      </c>
      <c r="AK1253" s="222">
        <f t="shared" si="635"/>
        <v>3121.3199999999997</v>
      </c>
      <c r="AL1253" s="178">
        <f t="shared" si="642"/>
        <v>0</v>
      </c>
      <c r="AM1253" s="178">
        <f t="shared" si="643"/>
        <v>0</v>
      </c>
      <c r="AN1253" s="178">
        <f t="shared" si="644"/>
        <v>0</v>
      </c>
      <c r="AO1253" s="178">
        <f t="shared" si="645"/>
        <v>0</v>
      </c>
      <c r="AP1253" s="178">
        <f t="shared" si="646"/>
        <v>52.021999999999998</v>
      </c>
      <c r="AQ1253" s="220">
        <f t="shared" si="647"/>
        <v>78.033000000000001</v>
      </c>
      <c r="AR1253" s="177"/>
    </row>
    <row r="1254" spans="1:44" s="94" customFormat="1" ht="24.75" customHeight="1" x14ac:dyDescent="0.25">
      <c r="A1254" s="51" t="s">
        <v>184</v>
      </c>
      <c r="B1254" s="25" t="s">
        <v>183</v>
      </c>
      <c r="C1254" s="14" t="s">
        <v>185</v>
      </c>
      <c r="D1254" s="60"/>
      <c r="E1254" s="60"/>
      <c r="F1254" s="250" t="s">
        <v>1824</v>
      </c>
      <c r="G1254" s="204">
        <v>0</v>
      </c>
      <c r="H1254" s="204">
        <v>0</v>
      </c>
      <c r="I1254" s="204">
        <v>0</v>
      </c>
      <c r="J1254" s="204">
        <v>0</v>
      </c>
      <c r="K1254" s="252">
        <v>0.5</v>
      </c>
      <c r="L1254" s="146">
        <v>0</v>
      </c>
      <c r="M1254" s="204">
        <v>0</v>
      </c>
      <c r="N1254" s="204">
        <v>0</v>
      </c>
      <c r="O1254" s="204">
        <v>0</v>
      </c>
      <c r="P1254" s="204">
        <v>0</v>
      </c>
      <c r="Q1254" s="252">
        <v>0.5</v>
      </c>
      <c r="R1254" s="251">
        <v>1.1599999999999999</v>
      </c>
      <c r="S1254" s="204">
        <v>0</v>
      </c>
      <c r="T1254" s="204">
        <v>0</v>
      </c>
      <c r="U1254" s="204">
        <v>0</v>
      </c>
      <c r="V1254" s="204">
        <v>0</v>
      </c>
      <c r="W1254" s="27">
        <v>0.02</v>
      </c>
      <c r="X1254" s="27">
        <v>0.03</v>
      </c>
      <c r="Y1254" s="225">
        <v>2599.1</v>
      </c>
      <c r="Z1254" s="222">
        <f t="shared" si="624"/>
        <v>0</v>
      </c>
      <c r="AA1254" s="222">
        <f t="shared" si="625"/>
        <v>0</v>
      </c>
      <c r="AB1254" s="222">
        <f t="shared" si="626"/>
        <v>0</v>
      </c>
      <c r="AC1254" s="222">
        <f t="shared" si="627"/>
        <v>0</v>
      </c>
      <c r="AD1254" s="222">
        <f t="shared" si="628"/>
        <v>1299.55</v>
      </c>
      <c r="AE1254" s="222">
        <f t="shared" si="629"/>
        <v>0</v>
      </c>
      <c r="AF1254" s="222">
        <f t="shared" si="630"/>
        <v>0</v>
      </c>
      <c r="AG1254" s="222">
        <f t="shared" si="631"/>
        <v>0</v>
      </c>
      <c r="AH1254" s="222">
        <f t="shared" si="632"/>
        <v>0</v>
      </c>
      <c r="AI1254" s="222">
        <f t="shared" si="633"/>
        <v>0</v>
      </c>
      <c r="AJ1254" s="222">
        <f t="shared" si="634"/>
        <v>1299.55</v>
      </c>
      <c r="AK1254" s="222">
        <f t="shared" si="635"/>
        <v>3014.9559999999997</v>
      </c>
      <c r="AL1254" s="178">
        <f t="shared" si="642"/>
        <v>0</v>
      </c>
      <c r="AM1254" s="178">
        <f t="shared" si="643"/>
        <v>0</v>
      </c>
      <c r="AN1254" s="178">
        <f t="shared" si="644"/>
        <v>0</v>
      </c>
      <c r="AO1254" s="178">
        <f t="shared" si="645"/>
        <v>0</v>
      </c>
      <c r="AP1254" s="178">
        <f t="shared" si="646"/>
        <v>51.981999999999999</v>
      </c>
      <c r="AQ1254" s="220">
        <f t="shared" si="647"/>
        <v>77.972999999999999</v>
      </c>
      <c r="AR1254" s="177"/>
    </row>
    <row r="1255" spans="1:44" s="94" customFormat="1" ht="24.75" customHeight="1" x14ac:dyDescent="0.25">
      <c r="A1255" s="60"/>
      <c r="B1255" s="55" t="s">
        <v>1609</v>
      </c>
      <c r="C1255" s="14"/>
      <c r="D1255" s="60"/>
      <c r="E1255" s="60"/>
      <c r="F1255" s="60"/>
      <c r="G1255" s="27"/>
      <c r="H1255" s="27"/>
      <c r="I1255" s="28"/>
      <c r="J1255" s="28"/>
      <c r="K1255" s="31"/>
      <c r="L1255" s="146"/>
      <c r="M1255" s="27"/>
      <c r="N1255" s="27"/>
      <c r="O1255" s="28"/>
      <c r="P1255" s="28"/>
      <c r="Q1255" s="31"/>
      <c r="R1255" s="151"/>
      <c r="S1255" s="27"/>
      <c r="T1255" s="27"/>
      <c r="U1255" s="28"/>
      <c r="V1255" s="28"/>
      <c r="W1255" s="31"/>
      <c r="X1255" s="151"/>
      <c r="Y1255" s="247"/>
      <c r="Z1255" s="222"/>
      <c r="AA1255" s="222"/>
      <c r="AB1255" s="222"/>
      <c r="AC1255" s="222"/>
      <c r="AD1255" s="222"/>
      <c r="AE1255" s="222"/>
      <c r="AF1255" s="222"/>
      <c r="AG1255" s="222"/>
      <c r="AH1255" s="222"/>
      <c r="AI1255" s="222"/>
      <c r="AJ1255" s="222"/>
      <c r="AK1255" s="222"/>
      <c r="AL1255" s="5"/>
      <c r="AM1255" s="5"/>
      <c r="AN1255" s="5"/>
      <c r="AO1255" s="5"/>
      <c r="AP1255" s="5"/>
      <c r="AQ1255" s="221"/>
      <c r="AR1255" s="177"/>
    </row>
    <row r="1256" spans="1:44" s="94" customFormat="1" ht="24.75" customHeight="1" x14ac:dyDescent="0.25">
      <c r="A1256" s="60">
        <v>3184411198</v>
      </c>
      <c r="B1256" s="25" t="s">
        <v>1610</v>
      </c>
      <c r="C1256" s="14" t="s">
        <v>1611</v>
      </c>
      <c r="D1256" s="17" t="s">
        <v>1612</v>
      </c>
      <c r="E1256" s="195" t="s">
        <v>1613</v>
      </c>
      <c r="F1256" s="60" t="s">
        <v>1824</v>
      </c>
      <c r="G1256" s="27">
        <v>0</v>
      </c>
      <c r="H1256" s="27">
        <v>0</v>
      </c>
      <c r="I1256" s="27">
        <v>0</v>
      </c>
      <c r="J1256" s="27">
        <v>0</v>
      </c>
      <c r="K1256" s="27">
        <v>0.03</v>
      </c>
      <c r="L1256" s="146">
        <v>0</v>
      </c>
      <c r="M1256" s="27">
        <v>0</v>
      </c>
      <c r="N1256" s="27">
        <v>0</v>
      </c>
      <c r="O1256" s="27">
        <v>0</v>
      </c>
      <c r="P1256" s="27">
        <v>0</v>
      </c>
      <c r="Q1256" s="27">
        <v>0.03</v>
      </c>
      <c r="R1256" s="151">
        <v>0.06</v>
      </c>
      <c r="S1256" s="27">
        <v>0</v>
      </c>
      <c r="T1256" s="27">
        <v>0</v>
      </c>
      <c r="U1256" s="27">
        <v>0</v>
      </c>
      <c r="V1256" s="27">
        <v>0</v>
      </c>
      <c r="W1256" s="27">
        <v>0.03</v>
      </c>
      <c r="X1256" s="27">
        <v>0.03</v>
      </c>
      <c r="Y1256" s="222">
        <v>2031.79</v>
      </c>
      <c r="Z1256" s="222">
        <f t="shared" ref="Z1256:Z1275" si="648">Y1256*G1256</f>
        <v>0</v>
      </c>
      <c r="AA1256" s="222">
        <f t="shared" ref="AA1256:AA1275" si="649">Y1256*H1256</f>
        <v>0</v>
      </c>
      <c r="AB1256" s="222">
        <f t="shared" ref="AB1256:AB1275" si="650">Y1256*I1256</f>
        <v>0</v>
      </c>
      <c r="AC1256" s="222">
        <f t="shared" ref="AC1256:AC1275" si="651">Y1256*J1256</f>
        <v>0</v>
      </c>
      <c r="AD1256" s="222">
        <f t="shared" ref="AD1256:AD1275" si="652">Y1256*K1256</f>
        <v>60.953699999999998</v>
      </c>
      <c r="AE1256" s="222">
        <f t="shared" ref="AE1256:AE1275" si="653">Y1256*L1256</f>
        <v>0</v>
      </c>
      <c r="AF1256" s="222">
        <f t="shared" ref="AF1256:AF1300" si="654">Y1256*M1256</f>
        <v>0</v>
      </c>
      <c r="AG1256" s="222">
        <f t="shared" ref="AG1256:AG1300" si="655">Y1256*N1256</f>
        <v>0</v>
      </c>
      <c r="AH1256" s="222">
        <f t="shared" ref="AH1256:AH1300" si="656">Y1256*O1256</f>
        <v>0</v>
      </c>
      <c r="AI1256" s="222">
        <f t="shared" ref="AI1256:AI1300" si="657">Y1256*P1256</f>
        <v>0</v>
      </c>
      <c r="AJ1256" s="222">
        <f t="shared" ref="AJ1256:AJ1300" si="658">Y1256*Q1256</f>
        <v>60.953699999999998</v>
      </c>
      <c r="AK1256" s="222">
        <f t="shared" ref="AK1256:AK1300" si="659">Y1256*R1256</f>
        <v>121.9074</v>
      </c>
      <c r="AL1256" s="5">
        <f>Y1256*S1256</f>
        <v>0</v>
      </c>
      <c r="AM1256" s="5">
        <f>Y1256*T1256</f>
        <v>0</v>
      </c>
      <c r="AN1256" s="5">
        <f>Y1256*U1256</f>
        <v>0</v>
      </c>
      <c r="AO1256" s="5">
        <f>Y1256*V1256</f>
        <v>0</v>
      </c>
      <c r="AP1256" s="5">
        <f>Y1256*W1256</f>
        <v>60.953699999999998</v>
      </c>
      <c r="AQ1256" s="221">
        <f>Y1256*X1256</f>
        <v>60.953699999999998</v>
      </c>
      <c r="AR1256" s="177"/>
    </row>
    <row r="1257" spans="1:44" s="94" customFormat="1" ht="24.75" customHeight="1" x14ac:dyDescent="0.25">
      <c r="A1257" s="60">
        <v>3451954080</v>
      </c>
      <c r="B1257" s="25" t="s">
        <v>1614</v>
      </c>
      <c r="C1257" s="14" t="s">
        <v>1615</v>
      </c>
      <c r="D1257" s="60"/>
      <c r="E1257" s="60"/>
      <c r="F1257" s="60" t="s">
        <v>1824</v>
      </c>
      <c r="G1257" s="27">
        <v>0</v>
      </c>
      <c r="H1257" s="27">
        <v>0</v>
      </c>
      <c r="I1257" s="27">
        <v>0</v>
      </c>
      <c r="J1257" s="27">
        <v>0</v>
      </c>
      <c r="K1257" s="27">
        <v>4.4999999999999998E-2</v>
      </c>
      <c r="L1257" s="146">
        <v>0</v>
      </c>
      <c r="M1257" s="27">
        <v>0</v>
      </c>
      <c r="N1257" s="27">
        <v>0</v>
      </c>
      <c r="O1257" s="27">
        <v>0</v>
      </c>
      <c r="P1257" s="27">
        <v>0</v>
      </c>
      <c r="Q1257" s="27">
        <v>4.4999999999999998E-2</v>
      </c>
      <c r="R1257" s="151">
        <v>0.09</v>
      </c>
      <c r="S1257" s="27">
        <v>0</v>
      </c>
      <c r="T1257" s="27">
        <v>0</v>
      </c>
      <c r="U1257" s="27">
        <v>0</v>
      </c>
      <c r="V1257" s="27">
        <v>0</v>
      </c>
      <c r="W1257" s="27">
        <v>0.4</v>
      </c>
      <c r="X1257" s="27">
        <v>0.4</v>
      </c>
      <c r="Y1257" s="222">
        <v>157.68</v>
      </c>
      <c r="Z1257" s="222">
        <f t="shared" si="648"/>
        <v>0</v>
      </c>
      <c r="AA1257" s="222">
        <f t="shared" si="649"/>
        <v>0</v>
      </c>
      <c r="AB1257" s="222">
        <f t="shared" si="650"/>
        <v>0</v>
      </c>
      <c r="AC1257" s="222">
        <f t="shared" si="651"/>
        <v>0</v>
      </c>
      <c r="AD1257" s="222">
        <f t="shared" si="652"/>
        <v>7.0956000000000001</v>
      </c>
      <c r="AE1257" s="222">
        <f t="shared" si="653"/>
        <v>0</v>
      </c>
      <c r="AF1257" s="222">
        <f t="shared" si="654"/>
        <v>0</v>
      </c>
      <c r="AG1257" s="222">
        <f t="shared" si="655"/>
        <v>0</v>
      </c>
      <c r="AH1257" s="222">
        <f t="shared" si="656"/>
        <v>0</v>
      </c>
      <c r="AI1257" s="222">
        <f t="shared" si="657"/>
        <v>0</v>
      </c>
      <c r="AJ1257" s="222">
        <f t="shared" si="658"/>
        <v>7.0956000000000001</v>
      </c>
      <c r="AK1257" s="222">
        <f t="shared" si="659"/>
        <v>14.1912</v>
      </c>
      <c r="AL1257" s="5">
        <f>Y1257*S1257</f>
        <v>0</v>
      </c>
      <c r="AM1257" s="5">
        <f>Y1257*T1257</f>
        <v>0</v>
      </c>
      <c r="AN1257" s="5">
        <f>Y1257*U1257</f>
        <v>0</v>
      </c>
      <c r="AO1257" s="5">
        <f>Y1257*V1257</f>
        <v>0</v>
      </c>
      <c r="AP1257" s="5">
        <f>Y1257*W1257</f>
        <v>63.072000000000003</v>
      </c>
      <c r="AQ1257" s="221">
        <f>Y1257*X1257</f>
        <v>63.072000000000003</v>
      </c>
      <c r="AR1257" s="177"/>
    </row>
    <row r="1258" spans="1:44" s="94" customFormat="1" ht="24.75" customHeight="1" x14ac:dyDescent="0.25">
      <c r="A1258" s="60"/>
      <c r="B1258" s="55" t="s">
        <v>1616</v>
      </c>
      <c r="C1258" s="56"/>
      <c r="D1258" s="60"/>
      <c r="E1258" s="60"/>
      <c r="F1258" s="60"/>
      <c r="G1258" s="27"/>
      <c r="H1258" s="27"/>
      <c r="I1258" s="28"/>
      <c r="J1258" s="28"/>
      <c r="K1258" s="31"/>
      <c r="L1258" s="146"/>
      <c r="M1258" s="27"/>
      <c r="N1258" s="27"/>
      <c r="O1258" s="28"/>
      <c r="P1258" s="28"/>
      <c r="Q1258" s="31"/>
      <c r="R1258" s="151"/>
      <c r="S1258" s="27"/>
      <c r="T1258" s="27"/>
      <c r="U1258" s="28"/>
      <c r="V1258" s="28"/>
      <c r="W1258" s="31"/>
      <c r="X1258" s="151"/>
      <c r="Y1258" s="247"/>
      <c r="Z1258" s="222"/>
      <c r="AA1258" s="222"/>
      <c r="AB1258" s="222"/>
      <c r="AC1258" s="222"/>
      <c r="AD1258" s="222"/>
      <c r="AE1258" s="222"/>
      <c r="AF1258" s="222"/>
      <c r="AG1258" s="222"/>
      <c r="AH1258" s="222"/>
      <c r="AI1258" s="222"/>
      <c r="AJ1258" s="222"/>
      <c r="AK1258" s="222"/>
      <c r="AL1258" s="5"/>
      <c r="AM1258" s="5"/>
      <c r="AN1258" s="5"/>
      <c r="AO1258" s="5"/>
      <c r="AP1258" s="5"/>
      <c r="AQ1258" s="221"/>
      <c r="AR1258" s="177"/>
    </row>
    <row r="1259" spans="1:44" s="94" customFormat="1" ht="24.75" customHeight="1" x14ac:dyDescent="0.25">
      <c r="A1259" s="60">
        <v>3187149435</v>
      </c>
      <c r="B1259" s="25" t="s">
        <v>1616</v>
      </c>
      <c r="C1259" s="14" t="s">
        <v>149</v>
      </c>
      <c r="D1259" s="60"/>
      <c r="E1259" s="60"/>
      <c r="F1259" s="60" t="s">
        <v>1824</v>
      </c>
      <c r="G1259" s="27">
        <v>0</v>
      </c>
      <c r="H1259" s="27">
        <v>0</v>
      </c>
      <c r="I1259" s="27">
        <v>0</v>
      </c>
      <c r="J1259" s="27">
        <v>1</v>
      </c>
      <c r="K1259" s="31">
        <v>1.8</v>
      </c>
      <c r="L1259" s="146">
        <v>0</v>
      </c>
      <c r="M1259" s="27">
        <v>0</v>
      </c>
      <c r="N1259" s="27">
        <v>0</v>
      </c>
      <c r="O1259" s="27">
        <v>0</v>
      </c>
      <c r="P1259" s="27">
        <v>1</v>
      </c>
      <c r="Q1259" s="31">
        <v>1.8</v>
      </c>
      <c r="R1259" s="151">
        <v>2</v>
      </c>
      <c r="S1259" s="27">
        <v>0</v>
      </c>
      <c r="T1259" s="27">
        <v>0</v>
      </c>
      <c r="U1259" s="27">
        <v>0</v>
      </c>
      <c r="V1259" s="27">
        <v>0</v>
      </c>
      <c r="W1259" s="31">
        <v>1</v>
      </c>
      <c r="X1259" s="151">
        <v>2</v>
      </c>
      <c r="Y1259" s="222">
        <v>8933.07</v>
      </c>
      <c r="Z1259" s="222">
        <f t="shared" si="648"/>
        <v>0</v>
      </c>
      <c r="AA1259" s="222">
        <f t="shared" si="649"/>
        <v>0</v>
      </c>
      <c r="AB1259" s="222">
        <f t="shared" si="650"/>
        <v>0</v>
      </c>
      <c r="AC1259" s="222">
        <f t="shared" si="651"/>
        <v>8933.07</v>
      </c>
      <c r="AD1259" s="222">
        <f t="shared" si="652"/>
        <v>16079.526</v>
      </c>
      <c r="AE1259" s="222">
        <f t="shared" si="653"/>
        <v>0</v>
      </c>
      <c r="AF1259" s="222">
        <f t="shared" si="654"/>
        <v>0</v>
      </c>
      <c r="AG1259" s="222">
        <f t="shared" si="655"/>
        <v>0</v>
      </c>
      <c r="AH1259" s="222">
        <f t="shared" si="656"/>
        <v>0</v>
      </c>
      <c r="AI1259" s="222">
        <f t="shared" si="657"/>
        <v>8933.07</v>
      </c>
      <c r="AJ1259" s="222">
        <f t="shared" si="658"/>
        <v>16079.526</v>
      </c>
      <c r="AK1259" s="222">
        <f t="shared" si="659"/>
        <v>17866.14</v>
      </c>
      <c r="AL1259" s="5">
        <f>Y1259*S1259</f>
        <v>0</v>
      </c>
      <c r="AM1259" s="5">
        <f>Y1259*T1259</f>
        <v>0</v>
      </c>
      <c r="AN1259" s="5">
        <f>Y1259*U1259</f>
        <v>0</v>
      </c>
      <c r="AO1259" s="5">
        <f>Y1259*V1259</f>
        <v>0</v>
      </c>
      <c r="AP1259" s="5">
        <f>Y1259*W1259</f>
        <v>8933.07</v>
      </c>
      <c r="AQ1259" s="221">
        <f>Y1259*X1259</f>
        <v>17866.14</v>
      </c>
      <c r="AR1259" s="177" t="s">
        <v>146</v>
      </c>
    </row>
    <row r="1260" spans="1:44" s="94" customFormat="1" ht="24.75" customHeight="1" x14ac:dyDescent="0.25">
      <c r="A1260" s="60">
        <v>3187301140</v>
      </c>
      <c r="B1260" s="25" t="s">
        <v>147</v>
      </c>
      <c r="C1260" s="60" t="s">
        <v>148</v>
      </c>
      <c r="D1260" s="60"/>
      <c r="E1260" s="60"/>
      <c r="F1260" s="60" t="s">
        <v>1824</v>
      </c>
      <c r="G1260" s="27">
        <v>0</v>
      </c>
      <c r="H1260" s="27">
        <v>0</v>
      </c>
      <c r="I1260" s="27">
        <v>0</v>
      </c>
      <c r="J1260" s="27">
        <v>1</v>
      </c>
      <c r="K1260" s="31">
        <v>2</v>
      </c>
      <c r="L1260" s="146">
        <v>0</v>
      </c>
      <c r="M1260" s="27">
        <v>0</v>
      </c>
      <c r="N1260" s="27">
        <v>0</v>
      </c>
      <c r="O1260" s="27">
        <v>0</v>
      </c>
      <c r="P1260" s="27">
        <v>1</v>
      </c>
      <c r="Q1260" s="31">
        <v>2</v>
      </c>
      <c r="R1260" s="151">
        <v>4</v>
      </c>
      <c r="S1260" s="27">
        <v>0</v>
      </c>
      <c r="T1260" s="27">
        <v>0</v>
      </c>
      <c r="U1260" s="27">
        <v>0</v>
      </c>
      <c r="V1260" s="27">
        <v>1</v>
      </c>
      <c r="W1260" s="31">
        <v>2</v>
      </c>
      <c r="X1260" s="151">
        <v>4</v>
      </c>
      <c r="Y1260" s="222">
        <v>31.34</v>
      </c>
      <c r="Z1260" s="222">
        <f t="shared" si="648"/>
        <v>0</v>
      </c>
      <c r="AA1260" s="222">
        <f t="shared" si="649"/>
        <v>0</v>
      </c>
      <c r="AB1260" s="222">
        <f t="shared" si="650"/>
        <v>0</v>
      </c>
      <c r="AC1260" s="222">
        <f t="shared" si="651"/>
        <v>31.34</v>
      </c>
      <c r="AD1260" s="222">
        <f t="shared" si="652"/>
        <v>62.68</v>
      </c>
      <c r="AE1260" s="222">
        <f t="shared" si="653"/>
        <v>0</v>
      </c>
      <c r="AF1260" s="222">
        <f t="shared" si="654"/>
        <v>0</v>
      </c>
      <c r="AG1260" s="222">
        <f t="shared" si="655"/>
        <v>0</v>
      </c>
      <c r="AH1260" s="222">
        <f t="shared" si="656"/>
        <v>0</v>
      </c>
      <c r="AI1260" s="222">
        <f t="shared" si="657"/>
        <v>31.34</v>
      </c>
      <c r="AJ1260" s="222">
        <f t="shared" si="658"/>
        <v>62.68</v>
      </c>
      <c r="AK1260" s="222">
        <f t="shared" si="659"/>
        <v>125.36</v>
      </c>
      <c r="AL1260" s="5">
        <f>Y1260*S1260</f>
        <v>0</v>
      </c>
      <c r="AM1260" s="5">
        <f>Y1260*T1260</f>
        <v>0</v>
      </c>
      <c r="AN1260" s="5">
        <f>Y1260*U1260</f>
        <v>0</v>
      </c>
      <c r="AO1260" s="5">
        <f>Y1260*V1260</f>
        <v>31.34</v>
      </c>
      <c r="AP1260" s="5">
        <f>Y1260*W1260</f>
        <v>62.68</v>
      </c>
      <c r="AQ1260" s="221">
        <f>Y1260*X1260</f>
        <v>125.36</v>
      </c>
      <c r="AR1260" s="177"/>
    </row>
    <row r="1261" spans="1:44" s="94" customFormat="1" ht="24.75" customHeight="1" x14ac:dyDescent="0.25">
      <c r="A1261" s="51" t="s">
        <v>211</v>
      </c>
      <c r="B1261" s="25" t="s">
        <v>212</v>
      </c>
      <c r="C1261" s="60" t="s">
        <v>213</v>
      </c>
      <c r="D1261" s="60"/>
      <c r="E1261" s="60"/>
      <c r="F1261" s="60" t="s">
        <v>1824</v>
      </c>
      <c r="G1261" s="27">
        <v>0</v>
      </c>
      <c r="H1261" s="27">
        <v>0</v>
      </c>
      <c r="I1261" s="27">
        <v>0</v>
      </c>
      <c r="J1261" s="27">
        <v>2</v>
      </c>
      <c r="K1261" s="31">
        <v>2</v>
      </c>
      <c r="L1261" s="146">
        <v>0</v>
      </c>
      <c r="M1261" s="27">
        <v>0</v>
      </c>
      <c r="N1261" s="27">
        <v>0</v>
      </c>
      <c r="O1261" s="27">
        <v>0</v>
      </c>
      <c r="P1261" s="27">
        <v>2</v>
      </c>
      <c r="Q1261" s="31">
        <v>2</v>
      </c>
      <c r="R1261" s="151">
        <v>0</v>
      </c>
      <c r="S1261" s="27">
        <v>0</v>
      </c>
      <c r="T1261" s="27">
        <v>0</v>
      </c>
      <c r="U1261" s="27">
        <v>0</v>
      </c>
      <c r="V1261" s="27">
        <v>1</v>
      </c>
      <c r="W1261" s="31">
        <v>1.8</v>
      </c>
      <c r="X1261" s="31">
        <v>2</v>
      </c>
      <c r="Y1261" s="222">
        <v>28.4</v>
      </c>
      <c r="Z1261" s="222">
        <f t="shared" si="648"/>
        <v>0</v>
      </c>
      <c r="AA1261" s="222">
        <f t="shared" si="649"/>
        <v>0</v>
      </c>
      <c r="AB1261" s="222">
        <f t="shared" si="650"/>
        <v>0</v>
      </c>
      <c r="AC1261" s="222">
        <f t="shared" si="651"/>
        <v>56.8</v>
      </c>
      <c r="AD1261" s="222">
        <f t="shared" si="652"/>
        <v>56.8</v>
      </c>
      <c r="AE1261" s="222">
        <f t="shared" si="653"/>
        <v>0</v>
      </c>
      <c r="AF1261" s="222">
        <f t="shared" si="654"/>
        <v>0</v>
      </c>
      <c r="AG1261" s="222">
        <f t="shared" si="655"/>
        <v>0</v>
      </c>
      <c r="AH1261" s="222">
        <f t="shared" si="656"/>
        <v>0</v>
      </c>
      <c r="AI1261" s="222">
        <f t="shared" si="657"/>
        <v>56.8</v>
      </c>
      <c r="AJ1261" s="222">
        <f t="shared" si="658"/>
        <v>56.8</v>
      </c>
      <c r="AK1261" s="222">
        <f t="shared" si="659"/>
        <v>0</v>
      </c>
      <c r="AL1261" s="5">
        <f>Y1261*S1261</f>
        <v>0</v>
      </c>
      <c r="AM1261" s="5">
        <f>Y1261*T1261</f>
        <v>0</v>
      </c>
      <c r="AN1261" s="5">
        <f>Y1261*U1261</f>
        <v>0</v>
      </c>
      <c r="AO1261" s="5">
        <f>Y1261*V1261</f>
        <v>28.4</v>
      </c>
      <c r="AP1261" s="5">
        <f>Y1261*W1261</f>
        <v>51.12</v>
      </c>
      <c r="AQ1261" s="221">
        <f>Y1261*X1261</f>
        <v>56.8</v>
      </c>
      <c r="AR1261" s="177"/>
    </row>
    <row r="1262" spans="1:44" s="94" customFormat="1" ht="24.75" customHeight="1" x14ac:dyDescent="0.25">
      <c r="A1262" s="60"/>
      <c r="B1262" s="103" t="s">
        <v>1617</v>
      </c>
      <c r="C1262" s="56"/>
      <c r="D1262" s="60"/>
      <c r="E1262" s="60"/>
      <c r="F1262" s="60"/>
      <c r="G1262" s="27"/>
      <c r="H1262" s="27"/>
      <c r="I1262" s="28"/>
      <c r="J1262" s="28"/>
      <c r="K1262" s="31"/>
      <c r="L1262" s="146"/>
      <c r="M1262" s="27"/>
      <c r="N1262" s="27"/>
      <c r="O1262" s="28"/>
      <c r="P1262" s="28"/>
      <c r="Q1262" s="31"/>
      <c r="R1262" s="151"/>
      <c r="S1262" s="27"/>
      <c r="T1262" s="27"/>
      <c r="U1262" s="28"/>
      <c r="V1262" s="28"/>
      <c r="W1262" s="31"/>
      <c r="X1262" s="151"/>
      <c r="Y1262" s="247"/>
      <c r="Z1262" s="222"/>
      <c r="AA1262" s="222"/>
      <c r="AB1262" s="222"/>
      <c r="AC1262" s="222"/>
      <c r="AD1262" s="222"/>
      <c r="AE1262" s="222"/>
      <c r="AF1262" s="222"/>
      <c r="AG1262" s="222"/>
      <c r="AH1262" s="222"/>
      <c r="AI1262" s="222"/>
      <c r="AJ1262" s="222"/>
      <c r="AK1262" s="222"/>
      <c r="AL1262" s="5"/>
      <c r="AM1262" s="5"/>
      <c r="AN1262" s="5"/>
      <c r="AO1262" s="5"/>
      <c r="AP1262" s="5"/>
      <c r="AQ1262" s="221"/>
      <c r="AR1262" s="177"/>
    </row>
    <row r="1263" spans="1:44" s="94" customFormat="1" ht="30.75" customHeight="1" x14ac:dyDescent="0.25">
      <c r="A1263" s="51" t="s">
        <v>150</v>
      </c>
      <c r="B1263" s="25" t="s">
        <v>151</v>
      </c>
      <c r="C1263" s="14" t="s">
        <v>152</v>
      </c>
      <c r="D1263" s="60" t="s">
        <v>1618</v>
      </c>
      <c r="E1263" s="60" t="s">
        <v>153</v>
      </c>
      <c r="F1263" s="60" t="s">
        <v>1824</v>
      </c>
      <c r="G1263" s="27">
        <v>0</v>
      </c>
      <c r="H1263" s="27">
        <v>0</v>
      </c>
      <c r="I1263" s="27">
        <v>1</v>
      </c>
      <c r="J1263" s="27">
        <v>2</v>
      </c>
      <c r="K1263" s="31">
        <v>4</v>
      </c>
      <c r="L1263" s="146">
        <v>0</v>
      </c>
      <c r="M1263" s="27">
        <v>0</v>
      </c>
      <c r="N1263" s="27">
        <v>0</v>
      </c>
      <c r="O1263" s="27">
        <v>1</v>
      </c>
      <c r="P1263" s="27">
        <v>2</v>
      </c>
      <c r="Q1263" s="31">
        <v>4</v>
      </c>
      <c r="R1263" s="151">
        <v>4</v>
      </c>
      <c r="S1263" s="27">
        <v>0</v>
      </c>
      <c r="T1263" s="27">
        <v>0</v>
      </c>
      <c r="U1263" s="27">
        <v>0</v>
      </c>
      <c r="V1263" s="27">
        <v>0</v>
      </c>
      <c r="W1263" s="27">
        <v>0</v>
      </c>
      <c r="X1263" s="151">
        <v>4</v>
      </c>
      <c r="Y1263" s="222">
        <v>796.16</v>
      </c>
      <c r="Z1263" s="222">
        <f t="shared" si="648"/>
        <v>0</v>
      </c>
      <c r="AA1263" s="222">
        <f t="shared" si="649"/>
        <v>0</v>
      </c>
      <c r="AB1263" s="222">
        <f t="shared" si="650"/>
        <v>796.16</v>
      </c>
      <c r="AC1263" s="222">
        <f t="shared" si="651"/>
        <v>1592.32</v>
      </c>
      <c r="AD1263" s="222">
        <f t="shared" si="652"/>
        <v>3184.64</v>
      </c>
      <c r="AE1263" s="222">
        <f t="shared" si="653"/>
        <v>0</v>
      </c>
      <c r="AF1263" s="222">
        <f t="shared" si="654"/>
        <v>0</v>
      </c>
      <c r="AG1263" s="222">
        <f t="shared" si="655"/>
        <v>0</v>
      </c>
      <c r="AH1263" s="222">
        <f t="shared" si="656"/>
        <v>796.16</v>
      </c>
      <c r="AI1263" s="222">
        <f t="shared" si="657"/>
        <v>1592.32</v>
      </c>
      <c r="AJ1263" s="222">
        <f t="shared" si="658"/>
        <v>3184.64</v>
      </c>
      <c r="AK1263" s="222">
        <f t="shared" si="659"/>
        <v>3184.64</v>
      </c>
      <c r="AL1263" s="5">
        <f>Y1263*S1263</f>
        <v>0</v>
      </c>
      <c r="AM1263" s="5">
        <f>Y1263*T1263</f>
        <v>0</v>
      </c>
      <c r="AN1263" s="5">
        <f>Y1263*U1263</f>
        <v>0</v>
      </c>
      <c r="AO1263" s="5">
        <f>Y1263*V1263</f>
        <v>0</v>
      </c>
      <c r="AP1263" s="5">
        <f>Y1263*W1263</f>
        <v>0</v>
      </c>
      <c r="AQ1263" s="221">
        <f>Y1263*X1263</f>
        <v>3184.64</v>
      </c>
      <c r="AR1263" s="177"/>
    </row>
    <row r="1264" spans="1:44" s="94" customFormat="1" ht="30.75" customHeight="1" x14ac:dyDescent="0.25">
      <c r="A1264" s="60">
        <v>3184001437</v>
      </c>
      <c r="B1264" s="25" t="s">
        <v>151</v>
      </c>
      <c r="C1264" s="60" t="s">
        <v>2245</v>
      </c>
      <c r="D1264" s="60" t="s">
        <v>1618</v>
      </c>
      <c r="E1264" s="14" t="s">
        <v>2246</v>
      </c>
      <c r="F1264" s="60" t="s">
        <v>1824</v>
      </c>
      <c r="G1264" s="27">
        <v>0</v>
      </c>
      <c r="H1264" s="27">
        <v>0</v>
      </c>
      <c r="I1264" s="28">
        <v>1</v>
      </c>
      <c r="J1264" s="28">
        <v>1.8</v>
      </c>
      <c r="K1264" s="31">
        <v>2</v>
      </c>
      <c r="L1264" s="146">
        <v>0</v>
      </c>
      <c r="M1264" s="27">
        <v>0</v>
      </c>
      <c r="N1264" s="27">
        <v>0</v>
      </c>
      <c r="O1264" s="28">
        <v>1</v>
      </c>
      <c r="P1264" s="28">
        <v>1.8</v>
      </c>
      <c r="Q1264" s="31">
        <v>2</v>
      </c>
      <c r="R1264" s="151">
        <v>2</v>
      </c>
      <c r="S1264" s="27">
        <v>0</v>
      </c>
      <c r="T1264" s="27">
        <v>0</v>
      </c>
      <c r="U1264" s="27">
        <v>0</v>
      </c>
      <c r="V1264" s="27">
        <v>0</v>
      </c>
      <c r="W1264" s="27">
        <v>0</v>
      </c>
      <c r="X1264" s="151">
        <v>2</v>
      </c>
      <c r="Y1264" s="222">
        <v>1255.0899999999999</v>
      </c>
      <c r="Z1264" s="222">
        <f t="shared" si="648"/>
        <v>0</v>
      </c>
      <c r="AA1264" s="222">
        <f t="shared" si="649"/>
        <v>0</v>
      </c>
      <c r="AB1264" s="222">
        <f t="shared" si="650"/>
        <v>1255.0899999999999</v>
      </c>
      <c r="AC1264" s="222">
        <f t="shared" si="651"/>
        <v>2259.1619999999998</v>
      </c>
      <c r="AD1264" s="222">
        <f t="shared" si="652"/>
        <v>2510.1799999999998</v>
      </c>
      <c r="AE1264" s="222">
        <f t="shared" si="653"/>
        <v>0</v>
      </c>
      <c r="AF1264" s="222">
        <f t="shared" si="654"/>
        <v>0</v>
      </c>
      <c r="AG1264" s="222">
        <f t="shared" si="655"/>
        <v>0</v>
      </c>
      <c r="AH1264" s="222">
        <f t="shared" si="656"/>
        <v>1255.0899999999999</v>
      </c>
      <c r="AI1264" s="222">
        <f t="shared" si="657"/>
        <v>2259.1619999999998</v>
      </c>
      <c r="AJ1264" s="222">
        <f t="shared" si="658"/>
        <v>2510.1799999999998</v>
      </c>
      <c r="AK1264" s="222">
        <f t="shared" si="659"/>
        <v>2510.1799999999998</v>
      </c>
      <c r="AL1264" s="5">
        <f>Y1264*S1264</f>
        <v>0</v>
      </c>
      <c r="AM1264" s="5">
        <f>Y1264*T1264</f>
        <v>0</v>
      </c>
      <c r="AN1264" s="5">
        <f>Y1264*U1264</f>
        <v>0</v>
      </c>
      <c r="AO1264" s="5">
        <f>Y1264*V1264</f>
        <v>0</v>
      </c>
      <c r="AP1264" s="5">
        <f>Y1264*W1264</f>
        <v>0</v>
      </c>
      <c r="AQ1264" s="221">
        <f>Y1264*X1264</f>
        <v>2510.1799999999998</v>
      </c>
      <c r="AR1264" s="177"/>
    </row>
    <row r="1265" spans="1:44" s="94" customFormat="1" ht="20.25" customHeight="1" x14ac:dyDescent="0.25">
      <c r="A1265" s="60"/>
      <c r="B1265" s="103" t="s">
        <v>1619</v>
      </c>
      <c r="C1265" s="56"/>
      <c r="D1265" s="59"/>
      <c r="E1265" s="60"/>
      <c r="F1265" s="60"/>
      <c r="G1265" s="27"/>
      <c r="H1265" s="27"/>
      <c r="I1265" s="28"/>
      <c r="J1265" s="28"/>
      <c r="K1265" s="31"/>
      <c r="L1265" s="146"/>
      <c r="M1265" s="27"/>
      <c r="N1265" s="27"/>
      <c r="O1265" s="28"/>
      <c r="P1265" s="28"/>
      <c r="Q1265" s="31"/>
      <c r="R1265" s="151"/>
      <c r="S1265" s="27"/>
      <c r="T1265" s="27"/>
      <c r="U1265" s="28"/>
      <c r="V1265" s="28"/>
      <c r="W1265" s="31"/>
      <c r="X1265" s="151"/>
      <c r="Y1265" s="247"/>
      <c r="Z1265" s="222"/>
      <c r="AA1265" s="222"/>
      <c r="AB1265" s="222"/>
      <c r="AC1265" s="222"/>
      <c r="AD1265" s="222"/>
      <c r="AE1265" s="222"/>
      <c r="AF1265" s="222"/>
      <c r="AG1265" s="222"/>
      <c r="AH1265" s="222"/>
      <c r="AI1265" s="222"/>
      <c r="AJ1265" s="222"/>
      <c r="AK1265" s="222"/>
      <c r="AL1265" s="5"/>
      <c r="AM1265" s="5"/>
      <c r="AN1265" s="5"/>
      <c r="AO1265" s="5"/>
      <c r="AP1265" s="5"/>
      <c r="AQ1265" s="221"/>
      <c r="AR1265" s="177"/>
    </row>
    <row r="1266" spans="1:44" s="94" customFormat="1" ht="24.75" customHeight="1" x14ac:dyDescent="0.25">
      <c r="A1266" s="60">
        <v>3183820081</v>
      </c>
      <c r="B1266" s="59" t="s">
        <v>1619</v>
      </c>
      <c r="C1266" s="60" t="s">
        <v>2247</v>
      </c>
      <c r="D1266" s="59"/>
      <c r="E1266" s="60"/>
      <c r="F1266" s="60" t="s">
        <v>1824</v>
      </c>
      <c r="G1266" s="27">
        <v>0</v>
      </c>
      <c r="H1266" s="27">
        <v>0</v>
      </c>
      <c r="I1266" s="27">
        <v>0</v>
      </c>
      <c r="J1266" s="28">
        <v>0.2</v>
      </c>
      <c r="K1266" s="31">
        <v>1</v>
      </c>
      <c r="L1266" s="146">
        <v>0</v>
      </c>
      <c r="M1266" s="27">
        <v>0</v>
      </c>
      <c r="N1266" s="27">
        <v>0</v>
      </c>
      <c r="O1266" s="27">
        <v>0</v>
      </c>
      <c r="P1266" s="28">
        <v>0.2</v>
      </c>
      <c r="Q1266" s="31">
        <v>1</v>
      </c>
      <c r="R1266" s="151">
        <v>1</v>
      </c>
      <c r="S1266" s="27">
        <v>0</v>
      </c>
      <c r="T1266" s="27">
        <v>0</v>
      </c>
      <c r="U1266" s="27">
        <v>0</v>
      </c>
      <c r="V1266" s="28">
        <v>0.2</v>
      </c>
      <c r="W1266" s="31">
        <v>0.25</v>
      </c>
      <c r="X1266" s="151">
        <v>0.3</v>
      </c>
      <c r="Y1266" s="222">
        <v>12481</v>
      </c>
      <c r="Z1266" s="222">
        <f t="shared" si="648"/>
        <v>0</v>
      </c>
      <c r="AA1266" s="222">
        <f t="shared" si="649"/>
        <v>0</v>
      </c>
      <c r="AB1266" s="222">
        <f t="shared" si="650"/>
        <v>0</v>
      </c>
      <c r="AC1266" s="222">
        <f t="shared" si="651"/>
        <v>2496.2000000000003</v>
      </c>
      <c r="AD1266" s="222">
        <f t="shared" si="652"/>
        <v>12481</v>
      </c>
      <c r="AE1266" s="222">
        <f t="shared" si="653"/>
        <v>0</v>
      </c>
      <c r="AF1266" s="222">
        <f t="shared" si="654"/>
        <v>0</v>
      </c>
      <c r="AG1266" s="222">
        <f t="shared" si="655"/>
        <v>0</v>
      </c>
      <c r="AH1266" s="222">
        <f t="shared" si="656"/>
        <v>0</v>
      </c>
      <c r="AI1266" s="222">
        <f t="shared" si="657"/>
        <v>2496.2000000000003</v>
      </c>
      <c r="AJ1266" s="222">
        <f t="shared" si="658"/>
        <v>12481</v>
      </c>
      <c r="AK1266" s="222">
        <f t="shared" si="659"/>
        <v>12481</v>
      </c>
      <c r="AL1266" s="5">
        <f t="shared" ref="AL1266:AL1275" si="660">Y1266*S1266</f>
        <v>0</v>
      </c>
      <c r="AM1266" s="5">
        <f t="shared" ref="AM1266:AM1275" si="661">Y1266*T1266</f>
        <v>0</v>
      </c>
      <c r="AN1266" s="5">
        <f t="shared" ref="AN1266:AN1275" si="662">Y1266*U1266</f>
        <v>0</v>
      </c>
      <c r="AO1266" s="5">
        <f t="shared" ref="AO1266:AO1275" si="663">Y1266*V1266</f>
        <v>2496.2000000000003</v>
      </c>
      <c r="AP1266" s="5">
        <f t="shared" ref="AP1266:AP1275" si="664">Y1266*W1266</f>
        <v>3120.25</v>
      </c>
      <c r="AQ1266" s="221">
        <f t="shared" ref="AQ1266:AQ1275" si="665">Y1266*X1266</f>
        <v>3744.2999999999997</v>
      </c>
      <c r="AR1266" s="177"/>
    </row>
    <row r="1267" spans="1:44" s="94" customFormat="1" ht="24.75" customHeight="1" x14ac:dyDescent="0.25">
      <c r="A1267" s="60">
        <v>3183820111</v>
      </c>
      <c r="B1267" s="25" t="s">
        <v>1620</v>
      </c>
      <c r="C1267" s="60" t="s">
        <v>1621</v>
      </c>
      <c r="D1267" s="59"/>
      <c r="E1267" s="60"/>
      <c r="F1267" s="60" t="s">
        <v>1824</v>
      </c>
      <c r="G1267" s="27">
        <v>0</v>
      </c>
      <c r="H1267" s="27">
        <v>0</v>
      </c>
      <c r="I1267" s="27">
        <v>0</v>
      </c>
      <c r="J1267" s="28">
        <v>5.0000000000000001E-3</v>
      </c>
      <c r="K1267" s="31">
        <v>0.01</v>
      </c>
      <c r="L1267" s="146">
        <v>0</v>
      </c>
      <c r="M1267" s="27">
        <v>0</v>
      </c>
      <c r="N1267" s="27">
        <v>0</v>
      </c>
      <c r="O1267" s="27">
        <v>0</v>
      </c>
      <c r="P1267" s="28">
        <v>5.0000000000000001E-3</v>
      </c>
      <c r="Q1267" s="31">
        <v>0.01</v>
      </c>
      <c r="R1267" s="151">
        <v>0.4</v>
      </c>
      <c r="S1267" s="27">
        <v>0</v>
      </c>
      <c r="T1267" s="27">
        <v>0</v>
      </c>
      <c r="U1267" s="27">
        <v>0</v>
      </c>
      <c r="V1267" s="28">
        <v>5.0000000000000001E-3</v>
      </c>
      <c r="W1267" s="31">
        <v>0.01</v>
      </c>
      <c r="X1267" s="151">
        <v>0.4</v>
      </c>
      <c r="Y1267" s="222">
        <v>609.48</v>
      </c>
      <c r="Z1267" s="222">
        <f t="shared" si="648"/>
        <v>0</v>
      </c>
      <c r="AA1267" s="222">
        <f t="shared" si="649"/>
        <v>0</v>
      </c>
      <c r="AB1267" s="222">
        <f t="shared" si="650"/>
        <v>0</v>
      </c>
      <c r="AC1267" s="222">
        <f t="shared" si="651"/>
        <v>3.0474000000000001</v>
      </c>
      <c r="AD1267" s="222">
        <f t="shared" si="652"/>
        <v>6.0948000000000002</v>
      </c>
      <c r="AE1267" s="222">
        <f t="shared" si="653"/>
        <v>0</v>
      </c>
      <c r="AF1267" s="222">
        <f t="shared" si="654"/>
        <v>0</v>
      </c>
      <c r="AG1267" s="222">
        <f t="shared" si="655"/>
        <v>0</v>
      </c>
      <c r="AH1267" s="222">
        <f t="shared" si="656"/>
        <v>0</v>
      </c>
      <c r="AI1267" s="222">
        <f t="shared" si="657"/>
        <v>3.0474000000000001</v>
      </c>
      <c r="AJ1267" s="222">
        <f t="shared" si="658"/>
        <v>6.0948000000000002</v>
      </c>
      <c r="AK1267" s="222">
        <f t="shared" si="659"/>
        <v>243.79200000000003</v>
      </c>
      <c r="AL1267" s="5">
        <f t="shared" si="660"/>
        <v>0</v>
      </c>
      <c r="AM1267" s="5">
        <f t="shared" si="661"/>
        <v>0</v>
      </c>
      <c r="AN1267" s="5">
        <f t="shared" si="662"/>
        <v>0</v>
      </c>
      <c r="AO1267" s="5">
        <f t="shared" si="663"/>
        <v>3.0474000000000001</v>
      </c>
      <c r="AP1267" s="5">
        <f t="shared" si="664"/>
        <v>6.0948000000000002</v>
      </c>
      <c r="AQ1267" s="221">
        <f t="shared" si="665"/>
        <v>243.79200000000003</v>
      </c>
      <c r="AR1267" s="177"/>
    </row>
    <row r="1268" spans="1:44" s="94" customFormat="1" ht="24.75" customHeight="1" x14ac:dyDescent="0.25">
      <c r="A1268" s="60">
        <v>3183831554</v>
      </c>
      <c r="B1268" s="25" t="s">
        <v>1622</v>
      </c>
      <c r="C1268" s="60" t="s">
        <v>1623</v>
      </c>
      <c r="D1268" s="59"/>
      <c r="E1268" s="60"/>
      <c r="F1268" s="60" t="s">
        <v>1824</v>
      </c>
      <c r="G1268" s="27">
        <v>0</v>
      </c>
      <c r="H1268" s="27">
        <v>0</v>
      </c>
      <c r="I1268" s="28">
        <v>0</v>
      </c>
      <c r="J1268" s="28">
        <v>0</v>
      </c>
      <c r="K1268" s="31">
        <v>0</v>
      </c>
      <c r="L1268" s="146">
        <v>0</v>
      </c>
      <c r="M1268" s="27">
        <v>0</v>
      </c>
      <c r="N1268" s="27">
        <v>0</v>
      </c>
      <c r="O1268" s="28">
        <v>0</v>
      </c>
      <c r="P1268" s="28">
        <v>0</v>
      </c>
      <c r="Q1268" s="31">
        <v>0</v>
      </c>
      <c r="R1268" s="151">
        <v>0.6</v>
      </c>
      <c r="S1268" s="27">
        <v>0</v>
      </c>
      <c r="T1268" s="27">
        <v>0</v>
      </c>
      <c r="U1268" s="28">
        <v>0</v>
      </c>
      <c r="V1268" s="28">
        <v>0</v>
      </c>
      <c r="W1268" s="31">
        <v>0</v>
      </c>
      <c r="X1268" s="151">
        <v>0.6</v>
      </c>
      <c r="Y1268" s="222">
        <v>250.54</v>
      </c>
      <c r="Z1268" s="222">
        <f t="shared" si="648"/>
        <v>0</v>
      </c>
      <c r="AA1268" s="222">
        <f t="shared" si="649"/>
        <v>0</v>
      </c>
      <c r="AB1268" s="222">
        <f t="shared" si="650"/>
        <v>0</v>
      </c>
      <c r="AC1268" s="222">
        <f t="shared" si="651"/>
        <v>0</v>
      </c>
      <c r="AD1268" s="222">
        <f t="shared" si="652"/>
        <v>0</v>
      </c>
      <c r="AE1268" s="222">
        <f t="shared" si="653"/>
        <v>0</v>
      </c>
      <c r="AF1268" s="222">
        <f t="shared" si="654"/>
        <v>0</v>
      </c>
      <c r="AG1268" s="222">
        <f t="shared" si="655"/>
        <v>0</v>
      </c>
      <c r="AH1268" s="222">
        <f t="shared" si="656"/>
        <v>0</v>
      </c>
      <c r="AI1268" s="222">
        <f t="shared" si="657"/>
        <v>0</v>
      </c>
      <c r="AJ1268" s="222">
        <f t="shared" si="658"/>
        <v>0</v>
      </c>
      <c r="AK1268" s="222">
        <f t="shared" si="659"/>
        <v>150.32399999999998</v>
      </c>
      <c r="AL1268" s="5">
        <f t="shared" si="660"/>
        <v>0</v>
      </c>
      <c r="AM1268" s="5">
        <f t="shared" si="661"/>
        <v>0</v>
      </c>
      <c r="AN1268" s="5">
        <f t="shared" si="662"/>
        <v>0</v>
      </c>
      <c r="AO1268" s="5">
        <f t="shared" si="663"/>
        <v>0</v>
      </c>
      <c r="AP1268" s="5">
        <f t="shared" si="664"/>
        <v>0</v>
      </c>
      <c r="AQ1268" s="221">
        <f t="shared" si="665"/>
        <v>150.32399999999998</v>
      </c>
      <c r="AR1268" s="177"/>
    </row>
    <row r="1269" spans="1:44" s="94" customFormat="1" ht="24.75" customHeight="1" x14ac:dyDescent="0.25">
      <c r="A1269" s="60">
        <v>3183831556</v>
      </c>
      <c r="B1269" s="25" t="s">
        <v>1624</v>
      </c>
      <c r="C1269" s="60" t="s">
        <v>1625</v>
      </c>
      <c r="D1269" s="59"/>
      <c r="E1269" s="60"/>
      <c r="F1269" s="60" t="s">
        <v>1824</v>
      </c>
      <c r="G1269" s="27">
        <v>0</v>
      </c>
      <c r="H1269" s="27">
        <v>0</v>
      </c>
      <c r="I1269" s="28">
        <v>0</v>
      </c>
      <c r="J1269" s="28">
        <v>0</v>
      </c>
      <c r="K1269" s="31">
        <v>0</v>
      </c>
      <c r="L1269" s="146">
        <v>0</v>
      </c>
      <c r="M1269" s="27">
        <v>0</v>
      </c>
      <c r="N1269" s="27">
        <v>0</v>
      </c>
      <c r="O1269" s="28">
        <v>0</v>
      </c>
      <c r="P1269" s="28">
        <v>0</v>
      </c>
      <c r="Q1269" s="31">
        <v>0</v>
      </c>
      <c r="R1269" s="151">
        <v>0.7</v>
      </c>
      <c r="S1269" s="27">
        <v>0</v>
      </c>
      <c r="T1269" s="27">
        <v>0</v>
      </c>
      <c r="U1269" s="28">
        <v>0</v>
      </c>
      <c r="V1269" s="28">
        <v>0</v>
      </c>
      <c r="W1269" s="31">
        <v>0</v>
      </c>
      <c r="X1269" s="151">
        <v>0.3</v>
      </c>
      <c r="Y1269" s="222">
        <v>293.24</v>
      </c>
      <c r="Z1269" s="222">
        <f t="shared" si="648"/>
        <v>0</v>
      </c>
      <c r="AA1269" s="222">
        <f t="shared" si="649"/>
        <v>0</v>
      </c>
      <c r="AB1269" s="222">
        <f t="shared" si="650"/>
        <v>0</v>
      </c>
      <c r="AC1269" s="222">
        <f t="shared" si="651"/>
        <v>0</v>
      </c>
      <c r="AD1269" s="222">
        <f t="shared" si="652"/>
        <v>0</v>
      </c>
      <c r="AE1269" s="222">
        <f t="shared" si="653"/>
        <v>0</v>
      </c>
      <c r="AF1269" s="222">
        <f t="shared" si="654"/>
        <v>0</v>
      </c>
      <c r="AG1269" s="222">
        <f t="shared" si="655"/>
        <v>0</v>
      </c>
      <c r="AH1269" s="222">
        <f t="shared" si="656"/>
        <v>0</v>
      </c>
      <c r="AI1269" s="222">
        <f t="shared" si="657"/>
        <v>0</v>
      </c>
      <c r="AJ1269" s="222">
        <f t="shared" si="658"/>
        <v>0</v>
      </c>
      <c r="AK1269" s="222">
        <f t="shared" si="659"/>
        <v>205.268</v>
      </c>
      <c r="AL1269" s="5">
        <f t="shared" si="660"/>
        <v>0</v>
      </c>
      <c r="AM1269" s="5">
        <f t="shared" si="661"/>
        <v>0</v>
      </c>
      <c r="AN1269" s="5">
        <f t="shared" si="662"/>
        <v>0</v>
      </c>
      <c r="AO1269" s="5">
        <f t="shared" si="663"/>
        <v>0</v>
      </c>
      <c r="AP1269" s="5">
        <f t="shared" si="664"/>
        <v>0</v>
      </c>
      <c r="AQ1269" s="221">
        <f t="shared" si="665"/>
        <v>87.971999999999994</v>
      </c>
      <c r="AR1269" s="177"/>
    </row>
    <row r="1270" spans="1:44" s="94" customFormat="1" ht="24.75" customHeight="1" x14ac:dyDescent="0.25">
      <c r="A1270" s="60">
        <v>3183831557</v>
      </c>
      <c r="B1270" s="25" t="s">
        <v>1626</v>
      </c>
      <c r="C1270" s="60" t="s">
        <v>1627</v>
      </c>
      <c r="D1270" s="59"/>
      <c r="E1270" s="60"/>
      <c r="F1270" s="60" t="s">
        <v>1824</v>
      </c>
      <c r="G1270" s="27">
        <v>0</v>
      </c>
      <c r="H1270" s="27">
        <v>0</v>
      </c>
      <c r="I1270" s="28">
        <v>0</v>
      </c>
      <c r="J1270" s="28">
        <v>0</v>
      </c>
      <c r="K1270" s="31">
        <v>0</v>
      </c>
      <c r="L1270" s="146">
        <v>0</v>
      </c>
      <c r="M1270" s="27">
        <v>0</v>
      </c>
      <c r="N1270" s="27">
        <v>0</v>
      </c>
      <c r="O1270" s="28">
        <v>0</v>
      </c>
      <c r="P1270" s="28">
        <v>0</v>
      </c>
      <c r="Q1270" s="31">
        <v>0</v>
      </c>
      <c r="R1270" s="151">
        <v>0.6</v>
      </c>
      <c r="S1270" s="27">
        <v>0</v>
      </c>
      <c r="T1270" s="27">
        <v>0</v>
      </c>
      <c r="U1270" s="28">
        <v>0</v>
      </c>
      <c r="V1270" s="28">
        <v>0</v>
      </c>
      <c r="W1270" s="31">
        <v>0</v>
      </c>
      <c r="X1270" s="151">
        <v>0.3</v>
      </c>
      <c r="Y1270" s="222">
        <v>396.95</v>
      </c>
      <c r="Z1270" s="222">
        <f t="shared" si="648"/>
        <v>0</v>
      </c>
      <c r="AA1270" s="222">
        <f t="shared" si="649"/>
        <v>0</v>
      </c>
      <c r="AB1270" s="222">
        <f t="shared" si="650"/>
        <v>0</v>
      </c>
      <c r="AC1270" s="222">
        <f t="shared" si="651"/>
        <v>0</v>
      </c>
      <c r="AD1270" s="222">
        <f t="shared" si="652"/>
        <v>0</v>
      </c>
      <c r="AE1270" s="222">
        <f t="shared" si="653"/>
        <v>0</v>
      </c>
      <c r="AF1270" s="222">
        <f t="shared" si="654"/>
        <v>0</v>
      </c>
      <c r="AG1270" s="222">
        <f t="shared" si="655"/>
        <v>0</v>
      </c>
      <c r="AH1270" s="222">
        <f t="shared" si="656"/>
        <v>0</v>
      </c>
      <c r="AI1270" s="222">
        <f t="shared" si="657"/>
        <v>0</v>
      </c>
      <c r="AJ1270" s="222">
        <f t="shared" si="658"/>
        <v>0</v>
      </c>
      <c r="AK1270" s="222">
        <f t="shared" si="659"/>
        <v>238.17</v>
      </c>
      <c r="AL1270" s="5">
        <f t="shared" si="660"/>
        <v>0</v>
      </c>
      <c r="AM1270" s="5">
        <f t="shared" si="661"/>
        <v>0</v>
      </c>
      <c r="AN1270" s="5">
        <f t="shared" si="662"/>
        <v>0</v>
      </c>
      <c r="AO1270" s="5">
        <f t="shared" si="663"/>
        <v>0</v>
      </c>
      <c r="AP1270" s="5">
        <f t="shared" si="664"/>
        <v>0</v>
      </c>
      <c r="AQ1270" s="221">
        <f t="shared" si="665"/>
        <v>119.08499999999999</v>
      </c>
      <c r="AR1270" s="177"/>
    </row>
    <row r="1271" spans="1:44" s="94" customFormat="1" ht="24.75" customHeight="1" x14ac:dyDescent="0.25">
      <c r="A1271" s="60">
        <v>3183831555</v>
      </c>
      <c r="B1271" s="25" t="s">
        <v>1628</v>
      </c>
      <c r="C1271" s="60" t="s">
        <v>1629</v>
      </c>
      <c r="D1271" s="59"/>
      <c r="E1271" s="60"/>
      <c r="F1271" s="60" t="s">
        <v>1824</v>
      </c>
      <c r="G1271" s="27">
        <v>0</v>
      </c>
      <c r="H1271" s="27">
        <v>0</v>
      </c>
      <c r="I1271" s="28">
        <v>0</v>
      </c>
      <c r="J1271" s="28">
        <v>0</v>
      </c>
      <c r="K1271" s="31">
        <v>0</v>
      </c>
      <c r="L1271" s="146">
        <v>0</v>
      </c>
      <c r="M1271" s="27">
        <v>0</v>
      </c>
      <c r="N1271" s="27">
        <v>0</v>
      </c>
      <c r="O1271" s="28">
        <v>0</v>
      </c>
      <c r="P1271" s="28">
        <v>0</v>
      </c>
      <c r="Q1271" s="31">
        <v>0</v>
      </c>
      <c r="R1271" s="151">
        <v>0.5</v>
      </c>
      <c r="S1271" s="27">
        <v>0</v>
      </c>
      <c r="T1271" s="27">
        <v>0</v>
      </c>
      <c r="U1271" s="28">
        <v>0</v>
      </c>
      <c r="V1271" s="28">
        <v>0</v>
      </c>
      <c r="W1271" s="31">
        <v>0</v>
      </c>
      <c r="X1271" s="151">
        <v>0.2</v>
      </c>
      <c r="Y1271" s="222">
        <v>226.67</v>
      </c>
      <c r="Z1271" s="222">
        <f t="shared" si="648"/>
        <v>0</v>
      </c>
      <c r="AA1271" s="222">
        <f t="shared" si="649"/>
        <v>0</v>
      </c>
      <c r="AB1271" s="222">
        <f t="shared" si="650"/>
        <v>0</v>
      </c>
      <c r="AC1271" s="222">
        <f t="shared" si="651"/>
        <v>0</v>
      </c>
      <c r="AD1271" s="222">
        <f t="shared" si="652"/>
        <v>0</v>
      </c>
      <c r="AE1271" s="222">
        <f t="shared" si="653"/>
        <v>0</v>
      </c>
      <c r="AF1271" s="222">
        <f t="shared" si="654"/>
        <v>0</v>
      </c>
      <c r="AG1271" s="222">
        <f t="shared" si="655"/>
        <v>0</v>
      </c>
      <c r="AH1271" s="222">
        <f t="shared" si="656"/>
        <v>0</v>
      </c>
      <c r="AI1271" s="222">
        <f t="shared" si="657"/>
        <v>0</v>
      </c>
      <c r="AJ1271" s="222">
        <f t="shared" si="658"/>
        <v>0</v>
      </c>
      <c r="AK1271" s="222">
        <f t="shared" si="659"/>
        <v>113.33499999999999</v>
      </c>
      <c r="AL1271" s="5">
        <f t="shared" si="660"/>
        <v>0</v>
      </c>
      <c r="AM1271" s="5">
        <f t="shared" si="661"/>
        <v>0</v>
      </c>
      <c r="AN1271" s="5">
        <f t="shared" si="662"/>
        <v>0</v>
      </c>
      <c r="AO1271" s="5">
        <f t="shared" si="663"/>
        <v>0</v>
      </c>
      <c r="AP1271" s="5">
        <f t="shared" si="664"/>
        <v>0</v>
      </c>
      <c r="AQ1271" s="221">
        <f t="shared" si="665"/>
        <v>45.334000000000003</v>
      </c>
      <c r="AR1271" s="177"/>
    </row>
    <row r="1272" spans="1:44" s="94" customFormat="1" ht="24.75" customHeight="1" x14ac:dyDescent="0.25">
      <c r="A1272" s="60">
        <v>3183831563</v>
      </c>
      <c r="B1272" s="25" t="s">
        <v>1630</v>
      </c>
      <c r="C1272" s="60" t="s">
        <v>1631</v>
      </c>
      <c r="D1272" s="59"/>
      <c r="E1272" s="60"/>
      <c r="F1272" s="60" t="s">
        <v>1824</v>
      </c>
      <c r="G1272" s="27">
        <v>0</v>
      </c>
      <c r="H1272" s="27">
        <v>0</v>
      </c>
      <c r="I1272" s="28">
        <v>0.1</v>
      </c>
      <c r="J1272" s="28">
        <v>0.2</v>
      </c>
      <c r="K1272" s="31">
        <v>0.5</v>
      </c>
      <c r="L1272" s="146">
        <v>0</v>
      </c>
      <c r="M1272" s="27">
        <v>0</v>
      </c>
      <c r="N1272" s="27">
        <v>0</v>
      </c>
      <c r="O1272" s="28">
        <v>0.1</v>
      </c>
      <c r="P1272" s="28">
        <v>0.2</v>
      </c>
      <c r="Q1272" s="31">
        <v>0.5</v>
      </c>
      <c r="R1272" s="151">
        <v>2</v>
      </c>
      <c r="S1272" s="27">
        <v>0</v>
      </c>
      <c r="T1272" s="27">
        <v>0</v>
      </c>
      <c r="U1272" s="27">
        <v>0</v>
      </c>
      <c r="V1272" s="27">
        <v>0</v>
      </c>
      <c r="W1272" s="31">
        <v>0.2</v>
      </c>
      <c r="X1272" s="31">
        <v>0.2</v>
      </c>
      <c r="Y1272" s="222">
        <v>244.93</v>
      </c>
      <c r="Z1272" s="222">
        <f t="shared" si="648"/>
        <v>0</v>
      </c>
      <c r="AA1272" s="222">
        <f t="shared" si="649"/>
        <v>0</v>
      </c>
      <c r="AB1272" s="222">
        <f t="shared" si="650"/>
        <v>24.493000000000002</v>
      </c>
      <c r="AC1272" s="222">
        <f t="shared" si="651"/>
        <v>48.986000000000004</v>
      </c>
      <c r="AD1272" s="222">
        <f t="shared" si="652"/>
        <v>122.465</v>
      </c>
      <c r="AE1272" s="222">
        <f t="shared" si="653"/>
        <v>0</v>
      </c>
      <c r="AF1272" s="222">
        <f t="shared" si="654"/>
        <v>0</v>
      </c>
      <c r="AG1272" s="222">
        <f t="shared" si="655"/>
        <v>0</v>
      </c>
      <c r="AH1272" s="222">
        <f t="shared" si="656"/>
        <v>24.493000000000002</v>
      </c>
      <c r="AI1272" s="222">
        <f t="shared" si="657"/>
        <v>48.986000000000004</v>
      </c>
      <c r="AJ1272" s="222">
        <f t="shared" si="658"/>
        <v>122.465</v>
      </c>
      <c r="AK1272" s="222">
        <f t="shared" si="659"/>
        <v>489.86</v>
      </c>
      <c r="AL1272" s="5">
        <f t="shared" si="660"/>
        <v>0</v>
      </c>
      <c r="AM1272" s="5">
        <f t="shared" si="661"/>
        <v>0</v>
      </c>
      <c r="AN1272" s="5">
        <f t="shared" si="662"/>
        <v>0</v>
      </c>
      <c r="AO1272" s="5">
        <f t="shared" si="663"/>
        <v>0</v>
      </c>
      <c r="AP1272" s="5">
        <f t="shared" si="664"/>
        <v>48.986000000000004</v>
      </c>
      <c r="AQ1272" s="221">
        <f t="shared" si="665"/>
        <v>48.986000000000004</v>
      </c>
      <c r="AR1272" s="177"/>
    </row>
    <row r="1273" spans="1:44" s="94" customFormat="1" ht="24.75" customHeight="1" x14ac:dyDescent="0.25">
      <c r="A1273" s="51" t="s">
        <v>187</v>
      </c>
      <c r="B1273" s="25" t="s">
        <v>188</v>
      </c>
      <c r="C1273" s="60" t="s">
        <v>189</v>
      </c>
      <c r="D1273" s="59"/>
      <c r="E1273" s="60"/>
      <c r="F1273" s="60" t="s">
        <v>1824</v>
      </c>
      <c r="G1273" s="27">
        <v>0</v>
      </c>
      <c r="H1273" s="27">
        <v>0</v>
      </c>
      <c r="I1273" s="27">
        <v>0</v>
      </c>
      <c r="J1273" s="27">
        <v>0</v>
      </c>
      <c r="K1273" s="31">
        <v>1</v>
      </c>
      <c r="L1273" s="146">
        <v>0</v>
      </c>
      <c r="M1273" s="27">
        <v>0</v>
      </c>
      <c r="N1273" s="27">
        <v>0</v>
      </c>
      <c r="O1273" s="27">
        <v>0</v>
      </c>
      <c r="P1273" s="27">
        <v>0</v>
      </c>
      <c r="Q1273" s="31">
        <v>1</v>
      </c>
      <c r="R1273" s="151">
        <v>1</v>
      </c>
      <c r="S1273" s="27">
        <v>0</v>
      </c>
      <c r="T1273" s="27">
        <v>0</v>
      </c>
      <c r="U1273" s="27">
        <v>0</v>
      </c>
      <c r="V1273" s="27">
        <v>0</v>
      </c>
      <c r="W1273" s="31">
        <v>1</v>
      </c>
      <c r="X1273" s="151">
        <v>1</v>
      </c>
      <c r="Y1273" s="222">
        <v>86.78</v>
      </c>
      <c r="Z1273" s="222">
        <f t="shared" si="648"/>
        <v>0</v>
      </c>
      <c r="AA1273" s="222">
        <f t="shared" si="649"/>
        <v>0</v>
      </c>
      <c r="AB1273" s="222">
        <f t="shared" si="650"/>
        <v>0</v>
      </c>
      <c r="AC1273" s="222">
        <f t="shared" si="651"/>
        <v>0</v>
      </c>
      <c r="AD1273" s="222">
        <f t="shared" si="652"/>
        <v>86.78</v>
      </c>
      <c r="AE1273" s="222">
        <f t="shared" si="653"/>
        <v>0</v>
      </c>
      <c r="AF1273" s="222">
        <f t="shared" si="654"/>
        <v>0</v>
      </c>
      <c r="AG1273" s="222">
        <f t="shared" si="655"/>
        <v>0</v>
      </c>
      <c r="AH1273" s="222">
        <f t="shared" si="656"/>
        <v>0</v>
      </c>
      <c r="AI1273" s="222">
        <f t="shared" si="657"/>
        <v>0</v>
      </c>
      <c r="AJ1273" s="222">
        <f t="shared" si="658"/>
        <v>86.78</v>
      </c>
      <c r="AK1273" s="222">
        <f t="shared" si="659"/>
        <v>86.78</v>
      </c>
      <c r="AL1273" s="5">
        <f t="shared" si="660"/>
        <v>0</v>
      </c>
      <c r="AM1273" s="5">
        <f t="shared" si="661"/>
        <v>0</v>
      </c>
      <c r="AN1273" s="5">
        <f t="shared" si="662"/>
        <v>0</v>
      </c>
      <c r="AO1273" s="5">
        <f t="shared" si="663"/>
        <v>0</v>
      </c>
      <c r="AP1273" s="5">
        <f t="shared" si="664"/>
        <v>86.78</v>
      </c>
      <c r="AQ1273" s="221">
        <f t="shared" si="665"/>
        <v>86.78</v>
      </c>
      <c r="AR1273" s="177"/>
    </row>
    <row r="1274" spans="1:44" s="94" customFormat="1" ht="24.75" customHeight="1" x14ac:dyDescent="0.25">
      <c r="A1274" s="60">
        <v>3183830527</v>
      </c>
      <c r="B1274" s="25" t="s">
        <v>1554</v>
      </c>
      <c r="C1274" s="60" t="s">
        <v>1632</v>
      </c>
      <c r="D1274" s="59"/>
      <c r="E1274" s="60"/>
      <c r="F1274" s="60" t="s">
        <v>1824</v>
      </c>
      <c r="G1274" s="27">
        <v>0</v>
      </c>
      <c r="H1274" s="27">
        <v>0</v>
      </c>
      <c r="I1274" s="28">
        <v>0</v>
      </c>
      <c r="J1274" s="28">
        <v>0</v>
      </c>
      <c r="K1274" s="31">
        <v>0.08</v>
      </c>
      <c r="L1274" s="146">
        <v>0</v>
      </c>
      <c r="M1274" s="27">
        <v>0</v>
      </c>
      <c r="N1274" s="27">
        <v>0</v>
      </c>
      <c r="O1274" s="28">
        <v>0</v>
      </c>
      <c r="P1274" s="28">
        <v>0</v>
      </c>
      <c r="Q1274" s="31">
        <v>0.08</v>
      </c>
      <c r="R1274" s="151">
        <v>0.1</v>
      </c>
      <c r="S1274" s="27">
        <v>0</v>
      </c>
      <c r="T1274" s="27">
        <v>0</v>
      </c>
      <c r="U1274" s="28">
        <v>0</v>
      </c>
      <c r="V1274" s="28">
        <v>0</v>
      </c>
      <c r="W1274" s="31">
        <v>0.08</v>
      </c>
      <c r="X1274" s="31">
        <v>0.08</v>
      </c>
      <c r="Y1274" s="222">
        <v>221.86</v>
      </c>
      <c r="Z1274" s="222">
        <f t="shared" si="648"/>
        <v>0</v>
      </c>
      <c r="AA1274" s="222">
        <f t="shared" si="649"/>
        <v>0</v>
      </c>
      <c r="AB1274" s="222">
        <f t="shared" si="650"/>
        <v>0</v>
      </c>
      <c r="AC1274" s="222">
        <f t="shared" si="651"/>
        <v>0</v>
      </c>
      <c r="AD1274" s="222">
        <f t="shared" si="652"/>
        <v>17.748800000000003</v>
      </c>
      <c r="AE1274" s="222">
        <f t="shared" si="653"/>
        <v>0</v>
      </c>
      <c r="AF1274" s="222">
        <f t="shared" si="654"/>
        <v>0</v>
      </c>
      <c r="AG1274" s="222">
        <f t="shared" si="655"/>
        <v>0</v>
      </c>
      <c r="AH1274" s="222">
        <f t="shared" si="656"/>
        <v>0</v>
      </c>
      <c r="AI1274" s="222">
        <f t="shared" si="657"/>
        <v>0</v>
      </c>
      <c r="AJ1274" s="222">
        <f t="shared" si="658"/>
        <v>17.748800000000003</v>
      </c>
      <c r="AK1274" s="222">
        <f t="shared" si="659"/>
        <v>22.186000000000003</v>
      </c>
      <c r="AL1274" s="5">
        <f t="shared" si="660"/>
        <v>0</v>
      </c>
      <c r="AM1274" s="5">
        <f t="shared" si="661"/>
        <v>0</v>
      </c>
      <c r="AN1274" s="5">
        <f t="shared" si="662"/>
        <v>0</v>
      </c>
      <c r="AO1274" s="5">
        <f t="shared" si="663"/>
        <v>0</v>
      </c>
      <c r="AP1274" s="5">
        <f t="shared" si="664"/>
        <v>17.748800000000003</v>
      </c>
      <c r="AQ1274" s="221">
        <f t="shared" si="665"/>
        <v>17.748800000000003</v>
      </c>
      <c r="AR1274" s="177"/>
    </row>
    <row r="1275" spans="1:44" s="94" customFormat="1" ht="24.75" customHeight="1" x14ac:dyDescent="0.25">
      <c r="A1275" s="60">
        <v>3183830021</v>
      </c>
      <c r="B1275" s="25" t="s">
        <v>1633</v>
      </c>
      <c r="C1275" s="60" t="s">
        <v>1634</v>
      </c>
      <c r="D1275" s="59"/>
      <c r="E1275" s="60"/>
      <c r="F1275" s="60" t="s">
        <v>1824</v>
      </c>
      <c r="G1275" s="27">
        <v>0</v>
      </c>
      <c r="H1275" s="27">
        <v>0</v>
      </c>
      <c r="I1275" s="28">
        <v>0</v>
      </c>
      <c r="J1275" s="28">
        <v>0</v>
      </c>
      <c r="K1275" s="31">
        <v>0.08</v>
      </c>
      <c r="L1275" s="146">
        <v>0</v>
      </c>
      <c r="M1275" s="27">
        <v>0</v>
      </c>
      <c r="N1275" s="27">
        <v>0</v>
      </c>
      <c r="O1275" s="28">
        <v>0</v>
      </c>
      <c r="P1275" s="28">
        <v>0</v>
      </c>
      <c r="Q1275" s="31">
        <v>0.08</v>
      </c>
      <c r="R1275" s="151">
        <v>0.1</v>
      </c>
      <c r="S1275" s="27">
        <v>0</v>
      </c>
      <c r="T1275" s="27">
        <v>0</v>
      </c>
      <c r="U1275" s="28">
        <v>0</v>
      </c>
      <c r="V1275" s="28">
        <v>0</v>
      </c>
      <c r="W1275" s="31">
        <v>0.08</v>
      </c>
      <c r="X1275" s="31">
        <v>0.08</v>
      </c>
      <c r="Y1275" s="222">
        <v>86.78</v>
      </c>
      <c r="Z1275" s="222">
        <f t="shared" si="648"/>
        <v>0</v>
      </c>
      <c r="AA1275" s="222">
        <f t="shared" si="649"/>
        <v>0</v>
      </c>
      <c r="AB1275" s="222">
        <f t="shared" si="650"/>
        <v>0</v>
      </c>
      <c r="AC1275" s="222">
        <f t="shared" si="651"/>
        <v>0</v>
      </c>
      <c r="AD1275" s="222">
        <f t="shared" si="652"/>
        <v>6.9424000000000001</v>
      </c>
      <c r="AE1275" s="222">
        <f t="shared" si="653"/>
        <v>0</v>
      </c>
      <c r="AF1275" s="222">
        <f t="shared" si="654"/>
        <v>0</v>
      </c>
      <c r="AG1275" s="222">
        <f t="shared" si="655"/>
        <v>0</v>
      </c>
      <c r="AH1275" s="222">
        <f t="shared" si="656"/>
        <v>0</v>
      </c>
      <c r="AI1275" s="222">
        <f t="shared" si="657"/>
        <v>0</v>
      </c>
      <c r="AJ1275" s="222">
        <f t="shared" si="658"/>
        <v>6.9424000000000001</v>
      </c>
      <c r="AK1275" s="222">
        <f t="shared" si="659"/>
        <v>8.6780000000000008</v>
      </c>
      <c r="AL1275" s="5">
        <f t="shared" si="660"/>
        <v>0</v>
      </c>
      <c r="AM1275" s="5">
        <f t="shared" si="661"/>
        <v>0</v>
      </c>
      <c r="AN1275" s="5">
        <f t="shared" si="662"/>
        <v>0</v>
      </c>
      <c r="AO1275" s="5">
        <f t="shared" si="663"/>
        <v>0</v>
      </c>
      <c r="AP1275" s="5">
        <f t="shared" si="664"/>
        <v>6.9424000000000001</v>
      </c>
      <c r="AQ1275" s="221">
        <f t="shared" si="665"/>
        <v>6.9424000000000001</v>
      </c>
      <c r="AR1275" s="177"/>
    </row>
    <row r="1276" spans="1:44" s="22" customFormat="1" ht="24.75" customHeight="1" x14ac:dyDescent="0.25">
      <c r="A1276" s="14"/>
      <c r="B1276" s="628" t="s">
        <v>1635</v>
      </c>
      <c r="C1276" s="628"/>
      <c r="D1276" s="628"/>
      <c r="E1276" s="628"/>
      <c r="F1276" s="100"/>
      <c r="G1276" s="21"/>
      <c r="H1276" s="21"/>
      <c r="I1276" s="21"/>
      <c r="J1276" s="21"/>
      <c r="K1276" s="88"/>
      <c r="L1276" s="146"/>
      <c r="M1276" s="21"/>
      <c r="N1276" s="21"/>
      <c r="O1276" s="21"/>
      <c r="P1276" s="21"/>
      <c r="Q1276" s="88"/>
      <c r="R1276" s="153"/>
      <c r="S1276" s="21"/>
      <c r="T1276" s="21"/>
      <c r="U1276" s="21"/>
      <c r="V1276" s="21"/>
      <c r="W1276" s="88"/>
      <c r="X1276" s="153"/>
      <c r="Y1276" s="221"/>
      <c r="Z1276" s="222"/>
      <c r="AA1276" s="222"/>
      <c r="AB1276" s="222"/>
      <c r="AC1276" s="222"/>
      <c r="AD1276" s="222"/>
      <c r="AE1276" s="222"/>
      <c r="AF1276" s="222"/>
      <c r="AG1276" s="222"/>
      <c r="AH1276" s="222"/>
      <c r="AI1276" s="222"/>
      <c r="AJ1276" s="222"/>
      <c r="AK1276" s="222"/>
      <c r="AL1276" s="5"/>
      <c r="AM1276" s="5"/>
      <c r="AN1276" s="5"/>
      <c r="AO1276" s="5"/>
      <c r="AP1276" s="5"/>
      <c r="AQ1276" s="221"/>
      <c r="AR1276" s="86"/>
    </row>
    <row r="1277" spans="1:44" s="22" customFormat="1" ht="24.75" customHeight="1" x14ac:dyDescent="0.25">
      <c r="A1277" s="14">
        <v>4611110562</v>
      </c>
      <c r="B1277" s="59" t="s">
        <v>1636</v>
      </c>
      <c r="C1277" s="14">
        <v>23</v>
      </c>
      <c r="D1277" s="14" t="s">
        <v>1637</v>
      </c>
      <c r="E1277" s="14" t="s">
        <v>1638</v>
      </c>
      <c r="F1277" s="14" t="s">
        <v>1824</v>
      </c>
      <c r="G1277" s="21">
        <v>0</v>
      </c>
      <c r="H1277" s="21">
        <v>0</v>
      </c>
      <c r="I1277" s="21">
        <v>0</v>
      </c>
      <c r="J1277" s="21">
        <v>0</v>
      </c>
      <c r="K1277" s="28">
        <v>0.18</v>
      </c>
      <c r="L1277" s="146">
        <v>0</v>
      </c>
      <c r="M1277" s="21">
        <v>0</v>
      </c>
      <c r="N1277" s="21">
        <v>0</v>
      </c>
      <c r="O1277" s="21">
        <v>0</v>
      </c>
      <c r="P1277" s="21">
        <v>0</v>
      </c>
      <c r="Q1277" s="28">
        <v>0.18</v>
      </c>
      <c r="R1277" s="158">
        <v>0.2</v>
      </c>
      <c r="S1277" s="21">
        <v>0</v>
      </c>
      <c r="T1277" s="21">
        <v>0</v>
      </c>
      <c r="U1277" s="21">
        <v>0</v>
      </c>
      <c r="V1277" s="21">
        <v>0</v>
      </c>
      <c r="W1277" s="28">
        <v>0.18</v>
      </c>
      <c r="X1277" s="158">
        <v>0.2</v>
      </c>
      <c r="Y1277" s="239">
        <v>5.6</v>
      </c>
      <c r="Z1277" s="222">
        <f t="shared" ref="Z1277:Z1300" si="666">Y1277*G1277</f>
        <v>0</v>
      </c>
      <c r="AA1277" s="222">
        <f t="shared" ref="AA1277:AA1300" si="667">Y1277*H1277</f>
        <v>0</v>
      </c>
      <c r="AB1277" s="222">
        <f t="shared" ref="AB1277:AB1300" si="668">Y1277*I1277</f>
        <v>0</v>
      </c>
      <c r="AC1277" s="222">
        <f t="shared" ref="AC1277:AC1300" si="669">Y1277*J1277</f>
        <v>0</v>
      </c>
      <c r="AD1277" s="222">
        <f t="shared" ref="AD1277:AD1300" si="670">Y1277*K1277</f>
        <v>1.008</v>
      </c>
      <c r="AE1277" s="222">
        <f t="shared" ref="AE1277:AE1300" si="671">Y1277*L1277</f>
        <v>0</v>
      </c>
      <c r="AF1277" s="222">
        <f t="shared" si="654"/>
        <v>0</v>
      </c>
      <c r="AG1277" s="222">
        <f t="shared" si="655"/>
        <v>0</v>
      </c>
      <c r="AH1277" s="222">
        <f t="shared" si="656"/>
        <v>0</v>
      </c>
      <c r="AI1277" s="222">
        <f t="shared" si="657"/>
        <v>0</v>
      </c>
      <c r="AJ1277" s="222">
        <f t="shared" si="658"/>
        <v>1.008</v>
      </c>
      <c r="AK1277" s="222">
        <f t="shared" si="659"/>
        <v>1.1199999999999999</v>
      </c>
      <c r="AL1277" s="5">
        <f t="shared" ref="AL1277:AL1300" si="672">Y1277*S1277</f>
        <v>0</v>
      </c>
      <c r="AM1277" s="5">
        <f t="shared" ref="AM1277:AM1300" si="673">Y1277*T1277</f>
        <v>0</v>
      </c>
      <c r="AN1277" s="5">
        <f t="shared" ref="AN1277:AN1300" si="674">Y1277*U1277</f>
        <v>0</v>
      </c>
      <c r="AO1277" s="5">
        <f t="shared" ref="AO1277:AO1300" si="675">Y1277*V1277</f>
        <v>0</v>
      </c>
      <c r="AP1277" s="5">
        <f t="shared" ref="AP1277:AP1300" si="676">Y1277*W1277</f>
        <v>1.008</v>
      </c>
      <c r="AQ1277" s="221">
        <f t="shared" ref="AQ1277:AQ1300" si="677">Y1277*X1277</f>
        <v>1.1199999999999999</v>
      </c>
      <c r="AR1277" s="86"/>
    </row>
    <row r="1278" spans="1:44" s="22" customFormat="1" ht="24.75" customHeight="1" x14ac:dyDescent="0.25">
      <c r="A1278" s="14">
        <v>4699990431</v>
      </c>
      <c r="B1278" s="59" t="s">
        <v>1639</v>
      </c>
      <c r="C1278" s="14">
        <v>100</v>
      </c>
      <c r="D1278" s="14" t="s">
        <v>1640</v>
      </c>
      <c r="E1278" s="14"/>
      <c r="F1278" s="14" t="s">
        <v>1824</v>
      </c>
      <c r="G1278" s="21">
        <v>0</v>
      </c>
      <c r="H1278" s="21">
        <v>0</v>
      </c>
      <c r="I1278" s="21">
        <v>0</v>
      </c>
      <c r="J1278" s="21">
        <v>0</v>
      </c>
      <c r="K1278" s="28">
        <v>0.4</v>
      </c>
      <c r="L1278" s="146">
        <v>0</v>
      </c>
      <c r="M1278" s="21">
        <v>0</v>
      </c>
      <c r="N1278" s="21">
        <v>0</v>
      </c>
      <c r="O1278" s="21">
        <v>0</v>
      </c>
      <c r="P1278" s="21">
        <v>0</v>
      </c>
      <c r="Q1278" s="28">
        <v>0.4</v>
      </c>
      <c r="R1278" s="158">
        <v>0.8</v>
      </c>
      <c r="S1278" s="21">
        <v>0</v>
      </c>
      <c r="T1278" s="21">
        <v>0</v>
      </c>
      <c r="U1278" s="21">
        <v>0</v>
      </c>
      <c r="V1278" s="21">
        <v>0</v>
      </c>
      <c r="W1278" s="28">
        <v>0.4</v>
      </c>
      <c r="X1278" s="28">
        <v>0.4</v>
      </c>
      <c r="Y1278" s="239">
        <v>35.72</v>
      </c>
      <c r="Z1278" s="222">
        <f t="shared" si="666"/>
        <v>0</v>
      </c>
      <c r="AA1278" s="222">
        <f t="shared" si="667"/>
        <v>0</v>
      </c>
      <c r="AB1278" s="222">
        <f t="shared" si="668"/>
        <v>0</v>
      </c>
      <c r="AC1278" s="222">
        <f t="shared" si="669"/>
        <v>0</v>
      </c>
      <c r="AD1278" s="222">
        <f t="shared" si="670"/>
        <v>14.288</v>
      </c>
      <c r="AE1278" s="222">
        <f t="shared" si="671"/>
        <v>0</v>
      </c>
      <c r="AF1278" s="222">
        <f t="shared" si="654"/>
        <v>0</v>
      </c>
      <c r="AG1278" s="222">
        <f t="shared" si="655"/>
        <v>0</v>
      </c>
      <c r="AH1278" s="222">
        <f t="shared" si="656"/>
        <v>0</v>
      </c>
      <c r="AI1278" s="222">
        <f t="shared" si="657"/>
        <v>0</v>
      </c>
      <c r="AJ1278" s="222">
        <f t="shared" si="658"/>
        <v>14.288</v>
      </c>
      <c r="AK1278" s="222">
        <f t="shared" si="659"/>
        <v>28.576000000000001</v>
      </c>
      <c r="AL1278" s="5">
        <f t="shared" si="672"/>
        <v>0</v>
      </c>
      <c r="AM1278" s="5">
        <f t="shared" si="673"/>
        <v>0</v>
      </c>
      <c r="AN1278" s="5">
        <f t="shared" si="674"/>
        <v>0</v>
      </c>
      <c r="AO1278" s="5">
        <f t="shared" si="675"/>
        <v>0</v>
      </c>
      <c r="AP1278" s="5">
        <f t="shared" si="676"/>
        <v>14.288</v>
      </c>
      <c r="AQ1278" s="221">
        <f t="shared" si="677"/>
        <v>14.288</v>
      </c>
      <c r="AR1278" s="86"/>
    </row>
    <row r="1279" spans="1:44" s="22" customFormat="1" ht="24.75" customHeight="1" x14ac:dyDescent="0.25">
      <c r="A1279" s="14">
        <v>4612140528</v>
      </c>
      <c r="B1279" s="59" t="s">
        <v>1639</v>
      </c>
      <c r="C1279" s="14">
        <v>117</v>
      </c>
      <c r="D1279" s="14" t="s">
        <v>1640</v>
      </c>
      <c r="E1279" s="14" t="s">
        <v>1641</v>
      </c>
      <c r="F1279" s="14" t="s">
        <v>1824</v>
      </c>
      <c r="G1279" s="21">
        <v>0</v>
      </c>
      <c r="H1279" s="21">
        <v>0</v>
      </c>
      <c r="I1279" s="21">
        <v>0</v>
      </c>
      <c r="J1279" s="21">
        <v>0</v>
      </c>
      <c r="K1279" s="28">
        <v>1.2</v>
      </c>
      <c r="L1279" s="146">
        <v>0</v>
      </c>
      <c r="M1279" s="21">
        <v>0</v>
      </c>
      <c r="N1279" s="21">
        <v>0</v>
      </c>
      <c r="O1279" s="21">
        <v>0</v>
      </c>
      <c r="P1279" s="21">
        <v>0</v>
      </c>
      <c r="Q1279" s="28">
        <v>1.2</v>
      </c>
      <c r="R1279" s="28">
        <v>1.3</v>
      </c>
      <c r="S1279" s="21">
        <v>0</v>
      </c>
      <c r="T1279" s="21">
        <v>0</v>
      </c>
      <c r="U1279" s="21">
        <v>0</v>
      </c>
      <c r="V1279" s="21">
        <v>0</v>
      </c>
      <c r="W1279" s="28">
        <v>1</v>
      </c>
      <c r="X1279" s="28">
        <v>1</v>
      </c>
      <c r="Y1279" s="239">
        <v>178.13</v>
      </c>
      <c r="Z1279" s="222">
        <f t="shared" si="666"/>
        <v>0</v>
      </c>
      <c r="AA1279" s="222">
        <f t="shared" si="667"/>
        <v>0</v>
      </c>
      <c r="AB1279" s="222">
        <f t="shared" si="668"/>
        <v>0</v>
      </c>
      <c r="AC1279" s="222">
        <f t="shared" si="669"/>
        <v>0</v>
      </c>
      <c r="AD1279" s="222">
        <f t="shared" si="670"/>
        <v>213.756</v>
      </c>
      <c r="AE1279" s="222">
        <f t="shared" si="671"/>
        <v>0</v>
      </c>
      <c r="AF1279" s="222">
        <f t="shared" si="654"/>
        <v>0</v>
      </c>
      <c r="AG1279" s="222">
        <f t="shared" si="655"/>
        <v>0</v>
      </c>
      <c r="AH1279" s="222">
        <f t="shared" si="656"/>
        <v>0</v>
      </c>
      <c r="AI1279" s="222">
        <f t="shared" si="657"/>
        <v>0</v>
      </c>
      <c r="AJ1279" s="222">
        <f t="shared" si="658"/>
        <v>213.756</v>
      </c>
      <c r="AK1279" s="222">
        <f t="shared" si="659"/>
        <v>231.56899999999999</v>
      </c>
      <c r="AL1279" s="5">
        <f t="shared" si="672"/>
        <v>0</v>
      </c>
      <c r="AM1279" s="5">
        <f t="shared" si="673"/>
        <v>0</v>
      </c>
      <c r="AN1279" s="5">
        <f t="shared" si="674"/>
        <v>0</v>
      </c>
      <c r="AO1279" s="5">
        <f t="shared" si="675"/>
        <v>0</v>
      </c>
      <c r="AP1279" s="5">
        <f t="shared" si="676"/>
        <v>178.13</v>
      </c>
      <c r="AQ1279" s="221">
        <f t="shared" si="677"/>
        <v>178.13</v>
      </c>
      <c r="AR1279" s="86"/>
    </row>
    <row r="1280" spans="1:44" s="22" customFormat="1" ht="24.75" customHeight="1" x14ac:dyDescent="0.25">
      <c r="A1280" s="14">
        <v>4699990401</v>
      </c>
      <c r="B1280" s="59" t="s">
        <v>1639</v>
      </c>
      <c r="C1280" s="14">
        <v>201</v>
      </c>
      <c r="D1280" s="14" t="s">
        <v>1640</v>
      </c>
      <c r="E1280" s="14"/>
      <c r="F1280" s="14" t="s">
        <v>1824</v>
      </c>
      <c r="G1280" s="21">
        <v>0</v>
      </c>
      <c r="H1280" s="21">
        <v>0</v>
      </c>
      <c r="I1280" s="21">
        <v>0</v>
      </c>
      <c r="J1280" s="21">
        <v>0</v>
      </c>
      <c r="K1280" s="28">
        <v>0.2</v>
      </c>
      <c r="L1280" s="146">
        <v>0</v>
      </c>
      <c r="M1280" s="21">
        <v>0</v>
      </c>
      <c r="N1280" s="21">
        <v>0</v>
      </c>
      <c r="O1280" s="21">
        <v>0</v>
      </c>
      <c r="P1280" s="21">
        <v>0</v>
      </c>
      <c r="Q1280" s="28">
        <v>0.2</v>
      </c>
      <c r="R1280" s="158">
        <v>0.3</v>
      </c>
      <c r="S1280" s="21">
        <v>0</v>
      </c>
      <c r="T1280" s="21">
        <v>0</v>
      </c>
      <c r="U1280" s="21">
        <v>0</v>
      </c>
      <c r="V1280" s="21">
        <v>0</v>
      </c>
      <c r="W1280" s="28">
        <v>0.2</v>
      </c>
      <c r="X1280" s="28">
        <v>0.2</v>
      </c>
      <c r="Y1280" s="239">
        <v>19.64</v>
      </c>
      <c r="Z1280" s="222">
        <f t="shared" si="666"/>
        <v>0</v>
      </c>
      <c r="AA1280" s="222">
        <f t="shared" si="667"/>
        <v>0</v>
      </c>
      <c r="AB1280" s="222">
        <f t="shared" si="668"/>
        <v>0</v>
      </c>
      <c r="AC1280" s="222">
        <f t="shared" si="669"/>
        <v>0</v>
      </c>
      <c r="AD1280" s="222">
        <f t="shared" si="670"/>
        <v>3.9280000000000004</v>
      </c>
      <c r="AE1280" s="222">
        <f t="shared" si="671"/>
        <v>0</v>
      </c>
      <c r="AF1280" s="222">
        <f t="shared" si="654"/>
        <v>0</v>
      </c>
      <c r="AG1280" s="222">
        <f t="shared" si="655"/>
        <v>0</v>
      </c>
      <c r="AH1280" s="222">
        <f t="shared" si="656"/>
        <v>0</v>
      </c>
      <c r="AI1280" s="222">
        <f t="shared" si="657"/>
        <v>0</v>
      </c>
      <c r="AJ1280" s="222">
        <f t="shared" si="658"/>
        <v>3.9280000000000004</v>
      </c>
      <c r="AK1280" s="222">
        <f t="shared" si="659"/>
        <v>5.8920000000000003</v>
      </c>
      <c r="AL1280" s="5">
        <f t="shared" si="672"/>
        <v>0</v>
      </c>
      <c r="AM1280" s="5">
        <f t="shared" si="673"/>
        <v>0</v>
      </c>
      <c r="AN1280" s="5">
        <f t="shared" si="674"/>
        <v>0</v>
      </c>
      <c r="AO1280" s="5">
        <f t="shared" si="675"/>
        <v>0</v>
      </c>
      <c r="AP1280" s="5">
        <f t="shared" si="676"/>
        <v>3.9280000000000004</v>
      </c>
      <c r="AQ1280" s="221">
        <f t="shared" si="677"/>
        <v>3.9280000000000004</v>
      </c>
      <c r="AR1280" s="86"/>
    </row>
    <row r="1281" spans="1:44" s="22" customFormat="1" ht="24.75" customHeight="1" x14ac:dyDescent="0.25">
      <c r="A1281" s="14">
        <v>4699992367</v>
      </c>
      <c r="B1281" s="59" t="s">
        <v>1636</v>
      </c>
      <c r="C1281" s="14">
        <v>202</v>
      </c>
      <c r="D1281" s="14" t="s">
        <v>1637</v>
      </c>
      <c r="E1281" s="14" t="s">
        <v>1642</v>
      </c>
      <c r="F1281" s="14" t="s">
        <v>1824</v>
      </c>
      <c r="G1281" s="21">
        <v>0</v>
      </c>
      <c r="H1281" s="21">
        <v>0</v>
      </c>
      <c r="I1281" s="21">
        <v>0</v>
      </c>
      <c r="J1281" s="21">
        <v>0</v>
      </c>
      <c r="K1281" s="28">
        <v>0.2</v>
      </c>
      <c r="L1281" s="146">
        <v>0</v>
      </c>
      <c r="M1281" s="21">
        <v>0</v>
      </c>
      <c r="N1281" s="21">
        <v>0</v>
      </c>
      <c r="O1281" s="21">
        <v>0</v>
      </c>
      <c r="P1281" s="21">
        <v>0</v>
      </c>
      <c r="Q1281" s="28">
        <v>0.2</v>
      </c>
      <c r="R1281" s="158">
        <v>0.3</v>
      </c>
      <c r="S1281" s="21">
        <v>0</v>
      </c>
      <c r="T1281" s="21">
        <v>0</v>
      </c>
      <c r="U1281" s="21">
        <v>0</v>
      </c>
      <c r="V1281" s="21">
        <v>0</v>
      </c>
      <c r="W1281" s="28">
        <v>0.2</v>
      </c>
      <c r="X1281" s="28">
        <v>0.2</v>
      </c>
      <c r="Y1281" s="239">
        <v>14.15</v>
      </c>
      <c r="Z1281" s="222">
        <f t="shared" si="666"/>
        <v>0</v>
      </c>
      <c r="AA1281" s="222">
        <f t="shared" si="667"/>
        <v>0</v>
      </c>
      <c r="AB1281" s="222">
        <f t="shared" si="668"/>
        <v>0</v>
      </c>
      <c r="AC1281" s="222">
        <f t="shared" si="669"/>
        <v>0</v>
      </c>
      <c r="AD1281" s="222">
        <f t="shared" si="670"/>
        <v>2.83</v>
      </c>
      <c r="AE1281" s="222">
        <f t="shared" si="671"/>
        <v>0</v>
      </c>
      <c r="AF1281" s="222">
        <f t="shared" si="654"/>
        <v>0</v>
      </c>
      <c r="AG1281" s="222">
        <f t="shared" si="655"/>
        <v>0</v>
      </c>
      <c r="AH1281" s="222">
        <f t="shared" si="656"/>
        <v>0</v>
      </c>
      <c r="AI1281" s="222">
        <f t="shared" si="657"/>
        <v>0</v>
      </c>
      <c r="AJ1281" s="222">
        <f t="shared" si="658"/>
        <v>2.83</v>
      </c>
      <c r="AK1281" s="222">
        <f t="shared" si="659"/>
        <v>4.2450000000000001</v>
      </c>
      <c r="AL1281" s="5">
        <f t="shared" si="672"/>
        <v>0</v>
      </c>
      <c r="AM1281" s="5">
        <f t="shared" si="673"/>
        <v>0</v>
      </c>
      <c r="AN1281" s="5">
        <f t="shared" si="674"/>
        <v>0</v>
      </c>
      <c r="AO1281" s="5">
        <f t="shared" si="675"/>
        <v>0</v>
      </c>
      <c r="AP1281" s="5">
        <f t="shared" si="676"/>
        <v>2.83</v>
      </c>
      <c r="AQ1281" s="221">
        <f t="shared" si="677"/>
        <v>2.83</v>
      </c>
      <c r="AR1281" s="86"/>
    </row>
    <row r="1282" spans="1:44" s="22" customFormat="1" ht="24.75" customHeight="1" x14ac:dyDescent="0.25">
      <c r="A1282" s="14">
        <v>4612130317</v>
      </c>
      <c r="B1282" s="59" t="s">
        <v>1636</v>
      </c>
      <c r="C1282" s="14">
        <v>207</v>
      </c>
      <c r="D1282" s="14" t="s">
        <v>2267</v>
      </c>
      <c r="E1282" s="14" t="s">
        <v>2268</v>
      </c>
      <c r="F1282" s="14" t="s">
        <v>1824</v>
      </c>
      <c r="G1282" s="21">
        <v>0</v>
      </c>
      <c r="H1282" s="21">
        <v>0</v>
      </c>
      <c r="I1282" s="21">
        <v>0</v>
      </c>
      <c r="J1282" s="21">
        <v>0</v>
      </c>
      <c r="K1282" s="19">
        <v>0.87</v>
      </c>
      <c r="L1282" s="146">
        <v>0</v>
      </c>
      <c r="M1282" s="21">
        <v>0</v>
      </c>
      <c r="N1282" s="21">
        <v>0</v>
      </c>
      <c r="O1282" s="21">
        <v>0</v>
      </c>
      <c r="P1282" s="21">
        <v>0</v>
      </c>
      <c r="Q1282" s="19">
        <v>0.87</v>
      </c>
      <c r="R1282" s="158">
        <v>0.89</v>
      </c>
      <c r="S1282" s="21">
        <v>0</v>
      </c>
      <c r="T1282" s="21">
        <v>0</v>
      </c>
      <c r="U1282" s="21">
        <v>0</v>
      </c>
      <c r="V1282" s="21">
        <v>0</v>
      </c>
      <c r="W1282" s="19">
        <v>0.6</v>
      </c>
      <c r="X1282" s="158">
        <v>0.6</v>
      </c>
      <c r="Y1282" s="239">
        <v>61.52</v>
      </c>
      <c r="Z1282" s="222">
        <f t="shared" si="666"/>
        <v>0</v>
      </c>
      <c r="AA1282" s="222">
        <f t="shared" si="667"/>
        <v>0</v>
      </c>
      <c r="AB1282" s="222">
        <f t="shared" si="668"/>
        <v>0</v>
      </c>
      <c r="AC1282" s="222">
        <f t="shared" si="669"/>
        <v>0</v>
      </c>
      <c r="AD1282" s="222">
        <f t="shared" si="670"/>
        <v>53.522400000000005</v>
      </c>
      <c r="AE1282" s="222">
        <f t="shared" si="671"/>
        <v>0</v>
      </c>
      <c r="AF1282" s="222">
        <f t="shared" si="654"/>
        <v>0</v>
      </c>
      <c r="AG1282" s="222">
        <f t="shared" si="655"/>
        <v>0</v>
      </c>
      <c r="AH1282" s="222">
        <f t="shared" si="656"/>
        <v>0</v>
      </c>
      <c r="AI1282" s="222">
        <f t="shared" si="657"/>
        <v>0</v>
      </c>
      <c r="AJ1282" s="222">
        <f t="shared" si="658"/>
        <v>53.522400000000005</v>
      </c>
      <c r="AK1282" s="222">
        <f t="shared" si="659"/>
        <v>54.752800000000001</v>
      </c>
      <c r="AL1282" s="5">
        <f t="shared" si="672"/>
        <v>0</v>
      </c>
      <c r="AM1282" s="5">
        <f t="shared" si="673"/>
        <v>0</v>
      </c>
      <c r="AN1282" s="5">
        <f t="shared" si="674"/>
        <v>0</v>
      </c>
      <c r="AO1282" s="5">
        <f t="shared" si="675"/>
        <v>0</v>
      </c>
      <c r="AP1282" s="5">
        <f t="shared" si="676"/>
        <v>36.911999999999999</v>
      </c>
      <c r="AQ1282" s="221">
        <f t="shared" si="677"/>
        <v>36.911999999999999</v>
      </c>
      <c r="AR1282" s="86"/>
    </row>
    <row r="1283" spans="1:44" s="22" customFormat="1" ht="24.75" customHeight="1" x14ac:dyDescent="0.25">
      <c r="A1283" s="14">
        <v>4699990410</v>
      </c>
      <c r="B1283" s="59" t="s">
        <v>1636</v>
      </c>
      <c r="C1283" s="14">
        <v>302</v>
      </c>
      <c r="D1283" s="14" t="s">
        <v>1637</v>
      </c>
      <c r="E1283" s="14" t="s">
        <v>1644</v>
      </c>
      <c r="F1283" s="14" t="s">
        <v>1824</v>
      </c>
      <c r="G1283" s="21">
        <v>0</v>
      </c>
      <c r="H1283" s="21">
        <v>0</v>
      </c>
      <c r="I1283" s="21">
        <v>0</v>
      </c>
      <c r="J1283" s="21">
        <v>0</v>
      </c>
      <c r="K1283" s="28">
        <v>0.2</v>
      </c>
      <c r="L1283" s="146">
        <v>0</v>
      </c>
      <c r="M1283" s="21">
        <v>0</v>
      </c>
      <c r="N1283" s="21">
        <v>0</v>
      </c>
      <c r="O1283" s="21">
        <v>0</v>
      </c>
      <c r="P1283" s="21">
        <v>0</v>
      </c>
      <c r="Q1283" s="28">
        <v>0.2</v>
      </c>
      <c r="R1283" s="158">
        <v>0.3</v>
      </c>
      <c r="S1283" s="21">
        <v>0</v>
      </c>
      <c r="T1283" s="21">
        <v>0</v>
      </c>
      <c r="U1283" s="21">
        <v>0</v>
      </c>
      <c r="V1283" s="21">
        <v>0</v>
      </c>
      <c r="W1283" s="28">
        <v>0.2</v>
      </c>
      <c r="X1283" s="158">
        <v>0.2</v>
      </c>
      <c r="Y1283" s="239">
        <v>27</v>
      </c>
      <c r="Z1283" s="222">
        <f t="shared" si="666"/>
        <v>0</v>
      </c>
      <c r="AA1283" s="222">
        <f t="shared" si="667"/>
        <v>0</v>
      </c>
      <c r="AB1283" s="222">
        <f t="shared" si="668"/>
        <v>0</v>
      </c>
      <c r="AC1283" s="222">
        <f t="shared" si="669"/>
        <v>0</v>
      </c>
      <c r="AD1283" s="222">
        <f t="shared" si="670"/>
        <v>5.4</v>
      </c>
      <c r="AE1283" s="222">
        <f t="shared" si="671"/>
        <v>0</v>
      </c>
      <c r="AF1283" s="222">
        <f t="shared" si="654"/>
        <v>0</v>
      </c>
      <c r="AG1283" s="222">
        <f t="shared" si="655"/>
        <v>0</v>
      </c>
      <c r="AH1283" s="222">
        <f t="shared" si="656"/>
        <v>0</v>
      </c>
      <c r="AI1283" s="222">
        <f t="shared" si="657"/>
        <v>0</v>
      </c>
      <c r="AJ1283" s="222">
        <f t="shared" si="658"/>
        <v>5.4</v>
      </c>
      <c r="AK1283" s="222">
        <f t="shared" si="659"/>
        <v>8.1</v>
      </c>
      <c r="AL1283" s="5">
        <f t="shared" si="672"/>
        <v>0</v>
      </c>
      <c r="AM1283" s="5">
        <f t="shared" si="673"/>
        <v>0</v>
      </c>
      <c r="AN1283" s="5">
        <f t="shared" si="674"/>
        <v>0</v>
      </c>
      <c r="AO1283" s="5">
        <f t="shared" si="675"/>
        <v>0</v>
      </c>
      <c r="AP1283" s="5">
        <f t="shared" si="676"/>
        <v>5.4</v>
      </c>
      <c r="AQ1283" s="221">
        <f t="shared" si="677"/>
        <v>5.4</v>
      </c>
      <c r="AR1283" s="86"/>
    </row>
    <row r="1284" spans="1:44" s="22" customFormat="1" ht="24.75" customHeight="1" x14ac:dyDescent="0.25">
      <c r="A1284" s="14">
        <v>4612123641</v>
      </c>
      <c r="B1284" s="59" t="s">
        <v>1639</v>
      </c>
      <c r="C1284" s="14" t="s">
        <v>1643</v>
      </c>
      <c r="D1284" s="14" t="s">
        <v>1640</v>
      </c>
      <c r="E1284" s="14" t="s">
        <v>1644</v>
      </c>
      <c r="F1284" s="14" t="s">
        <v>1824</v>
      </c>
      <c r="G1284" s="21">
        <v>0</v>
      </c>
      <c r="H1284" s="21">
        <v>0</v>
      </c>
      <c r="I1284" s="21">
        <v>0</v>
      </c>
      <c r="J1284" s="21">
        <v>0</v>
      </c>
      <c r="K1284" s="28">
        <v>0.2</v>
      </c>
      <c r="L1284" s="146">
        <v>0</v>
      </c>
      <c r="M1284" s="21">
        <v>0</v>
      </c>
      <c r="N1284" s="21">
        <v>0</v>
      </c>
      <c r="O1284" s="21">
        <v>0</v>
      </c>
      <c r="P1284" s="21">
        <v>0</v>
      </c>
      <c r="Q1284" s="28">
        <v>0.2</v>
      </c>
      <c r="R1284" s="158">
        <v>0.3</v>
      </c>
      <c r="S1284" s="21">
        <v>0</v>
      </c>
      <c r="T1284" s="21">
        <v>0</v>
      </c>
      <c r="U1284" s="21">
        <v>0</v>
      </c>
      <c r="V1284" s="21">
        <v>0</v>
      </c>
      <c r="W1284" s="28">
        <v>0.2</v>
      </c>
      <c r="X1284" s="158">
        <v>0.2</v>
      </c>
      <c r="Y1284" s="239">
        <v>25.92</v>
      </c>
      <c r="Z1284" s="222">
        <f t="shared" si="666"/>
        <v>0</v>
      </c>
      <c r="AA1284" s="222">
        <f t="shared" si="667"/>
        <v>0</v>
      </c>
      <c r="AB1284" s="222">
        <f t="shared" si="668"/>
        <v>0</v>
      </c>
      <c r="AC1284" s="222">
        <f t="shared" si="669"/>
        <v>0</v>
      </c>
      <c r="AD1284" s="222">
        <f t="shared" si="670"/>
        <v>5.1840000000000011</v>
      </c>
      <c r="AE1284" s="222">
        <f t="shared" si="671"/>
        <v>0</v>
      </c>
      <c r="AF1284" s="222">
        <f t="shared" si="654"/>
        <v>0</v>
      </c>
      <c r="AG1284" s="222">
        <f t="shared" si="655"/>
        <v>0</v>
      </c>
      <c r="AH1284" s="222">
        <f t="shared" si="656"/>
        <v>0</v>
      </c>
      <c r="AI1284" s="222">
        <f t="shared" si="657"/>
        <v>0</v>
      </c>
      <c r="AJ1284" s="222">
        <f t="shared" si="658"/>
        <v>5.1840000000000011</v>
      </c>
      <c r="AK1284" s="222">
        <f t="shared" si="659"/>
        <v>7.7759999999999998</v>
      </c>
      <c r="AL1284" s="5">
        <f t="shared" si="672"/>
        <v>0</v>
      </c>
      <c r="AM1284" s="5">
        <f t="shared" si="673"/>
        <v>0</v>
      </c>
      <c r="AN1284" s="5">
        <f t="shared" si="674"/>
        <v>0</v>
      </c>
      <c r="AO1284" s="5">
        <f t="shared" si="675"/>
        <v>0</v>
      </c>
      <c r="AP1284" s="5">
        <f t="shared" si="676"/>
        <v>5.1840000000000011</v>
      </c>
      <c r="AQ1284" s="221">
        <f t="shared" si="677"/>
        <v>5.1840000000000011</v>
      </c>
      <c r="AR1284" s="86"/>
    </row>
    <row r="1285" spans="1:44" s="22" customFormat="1" ht="24.75" customHeight="1" x14ac:dyDescent="0.25">
      <c r="A1285" s="14">
        <v>4699990739</v>
      </c>
      <c r="B1285" s="59" t="s">
        <v>1636</v>
      </c>
      <c r="C1285" s="14">
        <v>304</v>
      </c>
      <c r="D1285" s="14" t="s">
        <v>1637</v>
      </c>
      <c r="E1285" s="14" t="s">
        <v>1645</v>
      </c>
      <c r="F1285" s="14" t="s">
        <v>1824</v>
      </c>
      <c r="G1285" s="21">
        <v>0</v>
      </c>
      <c r="H1285" s="21">
        <v>0</v>
      </c>
      <c r="I1285" s="21">
        <v>0</v>
      </c>
      <c r="J1285" s="21">
        <v>0</v>
      </c>
      <c r="K1285" s="28">
        <v>0.25</v>
      </c>
      <c r="L1285" s="146">
        <v>0</v>
      </c>
      <c r="M1285" s="21">
        <v>0</v>
      </c>
      <c r="N1285" s="21">
        <v>0</v>
      </c>
      <c r="O1285" s="21">
        <v>0</v>
      </c>
      <c r="P1285" s="21">
        <v>0</v>
      </c>
      <c r="Q1285" s="28">
        <v>0.25</v>
      </c>
      <c r="R1285" s="158">
        <v>0.3</v>
      </c>
      <c r="S1285" s="21">
        <v>0</v>
      </c>
      <c r="T1285" s="21">
        <v>0</v>
      </c>
      <c r="U1285" s="21">
        <v>0</v>
      </c>
      <c r="V1285" s="21">
        <v>0</v>
      </c>
      <c r="W1285" s="28">
        <v>0.2</v>
      </c>
      <c r="X1285" s="158">
        <v>0.2</v>
      </c>
      <c r="Y1285" s="239">
        <v>49.09</v>
      </c>
      <c r="Z1285" s="222">
        <f t="shared" si="666"/>
        <v>0</v>
      </c>
      <c r="AA1285" s="222">
        <f t="shared" si="667"/>
        <v>0</v>
      </c>
      <c r="AB1285" s="222">
        <f t="shared" si="668"/>
        <v>0</v>
      </c>
      <c r="AC1285" s="222">
        <f t="shared" si="669"/>
        <v>0</v>
      </c>
      <c r="AD1285" s="222">
        <f t="shared" si="670"/>
        <v>12.272500000000001</v>
      </c>
      <c r="AE1285" s="222">
        <f t="shared" si="671"/>
        <v>0</v>
      </c>
      <c r="AF1285" s="222">
        <f t="shared" si="654"/>
        <v>0</v>
      </c>
      <c r="AG1285" s="222">
        <f t="shared" si="655"/>
        <v>0</v>
      </c>
      <c r="AH1285" s="222">
        <f t="shared" si="656"/>
        <v>0</v>
      </c>
      <c r="AI1285" s="222">
        <f t="shared" si="657"/>
        <v>0</v>
      </c>
      <c r="AJ1285" s="222">
        <f t="shared" si="658"/>
        <v>12.272500000000001</v>
      </c>
      <c r="AK1285" s="222">
        <f t="shared" si="659"/>
        <v>14.727</v>
      </c>
      <c r="AL1285" s="5">
        <f t="shared" si="672"/>
        <v>0</v>
      </c>
      <c r="AM1285" s="5">
        <f t="shared" si="673"/>
        <v>0</v>
      </c>
      <c r="AN1285" s="5">
        <f t="shared" si="674"/>
        <v>0</v>
      </c>
      <c r="AO1285" s="5">
        <f t="shared" si="675"/>
        <v>0</v>
      </c>
      <c r="AP1285" s="5">
        <f t="shared" si="676"/>
        <v>9.8180000000000014</v>
      </c>
      <c r="AQ1285" s="221">
        <f t="shared" si="677"/>
        <v>9.8180000000000014</v>
      </c>
      <c r="AR1285" s="86"/>
    </row>
    <row r="1286" spans="1:44" s="22" customFormat="1" ht="24.75" customHeight="1" x14ac:dyDescent="0.25">
      <c r="A1286" s="14">
        <v>4612123793</v>
      </c>
      <c r="B1286" s="59" t="s">
        <v>1639</v>
      </c>
      <c r="C1286" s="14" t="s">
        <v>1646</v>
      </c>
      <c r="D1286" s="14" t="s">
        <v>186</v>
      </c>
      <c r="E1286" s="14" t="s">
        <v>1645</v>
      </c>
      <c r="F1286" s="14" t="s">
        <v>1824</v>
      </c>
      <c r="G1286" s="21">
        <v>0</v>
      </c>
      <c r="H1286" s="21">
        <v>0</v>
      </c>
      <c r="I1286" s="21">
        <v>0</v>
      </c>
      <c r="J1286" s="21">
        <v>0</v>
      </c>
      <c r="K1286" s="28">
        <v>0.25</v>
      </c>
      <c r="L1286" s="146">
        <v>0</v>
      </c>
      <c r="M1286" s="21">
        <v>0</v>
      </c>
      <c r="N1286" s="21">
        <v>0</v>
      </c>
      <c r="O1286" s="21">
        <v>0</v>
      </c>
      <c r="P1286" s="21">
        <v>0</v>
      </c>
      <c r="Q1286" s="28">
        <v>0.25</v>
      </c>
      <c r="R1286" s="158">
        <v>0.3</v>
      </c>
      <c r="S1286" s="21">
        <v>0</v>
      </c>
      <c r="T1286" s="21">
        <v>0</v>
      </c>
      <c r="U1286" s="21">
        <v>0</v>
      </c>
      <c r="V1286" s="21">
        <v>0</v>
      </c>
      <c r="W1286" s="28">
        <v>0.2</v>
      </c>
      <c r="X1286" s="158">
        <v>0.2</v>
      </c>
      <c r="Y1286" s="239">
        <v>54.55</v>
      </c>
      <c r="Z1286" s="222">
        <f t="shared" si="666"/>
        <v>0</v>
      </c>
      <c r="AA1286" s="222">
        <f t="shared" si="667"/>
        <v>0</v>
      </c>
      <c r="AB1286" s="222">
        <f t="shared" si="668"/>
        <v>0</v>
      </c>
      <c r="AC1286" s="222">
        <f t="shared" si="669"/>
        <v>0</v>
      </c>
      <c r="AD1286" s="222">
        <f t="shared" si="670"/>
        <v>13.637499999999999</v>
      </c>
      <c r="AE1286" s="222">
        <f t="shared" si="671"/>
        <v>0</v>
      </c>
      <c r="AF1286" s="222">
        <f t="shared" si="654"/>
        <v>0</v>
      </c>
      <c r="AG1286" s="222">
        <f t="shared" si="655"/>
        <v>0</v>
      </c>
      <c r="AH1286" s="222">
        <f t="shared" si="656"/>
        <v>0</v>
      </c>
      <c r="AI1286" s="222">
        <f t="shared" si="657"/>
        <v>0</v>
      </c>
      <c r="AJ1286" s="222">
        <f t="shared" si="658"/>
        <v>13.637499999999999</v>
      </c>
      <c r="AK1286" s="222">
        <f t="shared" si="659"/>
        <v>16.364999999999998</v>
      </c>
      <c r="AL1286" s="5">
        <f t="shared" si="672"/>
        <v>0</v>
      </c>
      <c r="AM1286" s="5">
        <f t="shared" si="673"/>
        <v>0</v>
      </c>
      <c r="AN1286" s="5">
        <f t="shared" si="674"/>
        <v>0</v>
      </c>
      <c r="AO1286" s="5">
        <f t="shared" si="675"/>
        <v>0</v>
      </c>
      <c r="AP1286" s="5">
        <f t="shared" si="676"/>
        <v>10.91</v>
      </c>
      <c r="AQ1286" s="221">
        <f t="shared" si="677"/>
        <v>10.91</v>
      </c>
      <c r="AR1286" s="86"/>
    </row>
    <row r="1287" spans="1:44" s="22" customFormat="1" ht="24.75" customHeight="1" x14ac:dyDescent="0.25">
      <c r="A1287" s="14">
        <v>4612130319</v>
      </c>
      <c r="B1287" s="59" t="s">
        <v>1636</v>
      </c>
      <c r="C1287" s="14">
        <v>307</v>
      </c>
      <c r="D1287" s="14" t="s">
        <v>1637</v>
      </c>
      <c r="E1287" s="14" t="s">
        <v>1647</v>
      </c>
      <c r="F1287" s="14" t="s">
        <v>1824</v>
      </c>
      <c r="G1287" s="21">
        <v>0</v>
      </c>
      <c r="H1287" s="21">
        <v>0</v>
      </c>
      <c r="I1287" s="21">
        <v>0</v>
      </c>
      <c r="J1287" s="21">
        <v>0</v>
      </c>
      <c r="K1287" s="28">
        <v>0.45</v>
      </c>
      <c r="L1287" s="146">
        <v>0</v>
      </c>
      <c r="M1287" s="21">
        <v>0</v>
      </c>
      <c r="N1287" s="21">
        <v>0</v>
      </c>
      <c r="O1287" s="21">
        <v>0</v>
      </c>
      <c r="P1287" s="21">
        <v>0</v>
      </c>
      <c r="Q1287" s="28">
        <v>0.45</v>
      </c>
      <c r="R1287" s="158">
        <v>0.5</v>
      </c>
      <c r="S1287" s="21">
        <v>0</v>
      </c>
      <c r="T1287" s="21">
        <v>0</v>
      </c>
      <c r="U1287" s="21">
        <v>0</v>
      </c>
      <c r="V1287" s="21">
        <v>0</v>
      </c>
      <c r="W1287" s="28">
        <v>0.4</v>
      </c>
      <c r="X1287" s="28">
        <v>0.4</v>
      </c>
      <c r="Y1287" s="228">
        <v>52.44</v>
      </c>
      <c r="Z1287" s="222">
        <f t="shared" si="666"/>
        <v>0</v>
      </c>
      <c r="AA1287" s="222">
        <f t="shared" si="667"/>
        <v>0</v>
      </c>
      <c r="AB1287" s="222">
        <f t="shared" si="668"/>
        <v>0</v>
      </c>
      <c r="AC1287" s="222">
        <f t="shared" si="669"/>
        <v>0</v>
      </c>
      <c r="AD1287" s="222">
        <f t="shared" si="670"/>
        <v>23.597999999999999</v>
      </c>
      <c r="AE1287" s="222">
        <f t="shared" si="671"/>
        <v>0</v>
      </c>
      <c r="AF1287" s="222">
        <f t="shared" si="654"/>
        <v>0</v>
      </c>
      <c r="AG1287" s="222">
        <f t="shared" si="655"/>
        <v>0</v>
      </c>
      <c r="AH1287" s="222">
        <f t="shared" si="656"/>
        <v>0</v>
      </c>
      <c r="AI1287" s="222">
        <f t="shared" si="657"/>
        <v>0</v>
      </c>
      <c r="AJ1287" s="222">
        <f t="shared" si="658"/>
        <v>23.597999999999999</v>
      </c>
      <c r="AK1287" s="222">
        <f t="shared" si="659"/>
        <v>26.22</v>
      </c>
      <c r="AL1287" s="5">
        <f t="shared" si="672"/>
        <v>0</v>
      </c>
      <c r="AM1287" s="5">
        <f t="shared" si="673"/>
        <v>0</v>
      </c>
      <c r="AN1287" s="5">
        <f t="shared" si="674"/>
        <v>0</v>
      </c>
      <c r="AO1287" s="5">
        <f t="shared" si="675"/>
        <v>0</v>
      </c>
      <c r="AP1287" s="5">
        <f t="shared" si="676"/>
        <v>20.975999999999999</v>
      </c>
      <c r="AQ1287" s="221">
        <f t="shared" si="677"/>
        <v>20.975999999999999</v>
      </c>
      <c r="AR1287" s="86"/>
    </row>
    <row r="1288" spans="1:44" s="22" customFormat="1" ht="24.75" customHeight="1" x14ac:dyDescent="0.25">
      <c r="A1288" s="14">
        <v>4612134360</v>
      </c>
      <c r="B1288" s="59" t="s">
        <v>1639</v>
      </c>
      <c r="C1288" s="14">
        <v>309</v>
      </c>
      <c r="D1288" s="14" t="s">
        <v>1640</v>
      </c>
      <c r="E1288" s="14" t="s">
        <v>1648</v>
      </c>
      <c r="F1288" s="14" t="s">
        <v>1824</v>
      </c>
      <c r="G1288" s="21">
        <v>0</v>
      </c>
      <c r="H1288" s="21">
        <v>0</v>
      </c>
      <c r="I1288" s="21">
        <v>0</v>
      </c>
      <c r="J1288" s="21">
        <v>0</v>
      </c>
      <c r="K1288" s="28">
        <v>0.45</v>
      </c>
      <c r="L1288" s="146">
        <v>0</v>
      </c>
      <c r="M1288" s="21">
        <v>0</v>
      </c>
      <c r="N1288" s="21">
        <v>0</v>
      </c>
      <c r="O1288" s="21">
        <v>0</v>
      </c>
      <c r="P1288" s="21">
        <v>0</v>
      </c>
      <c r="Q1288" s="28">
        <v>0.45</v>
      </c>
      <c r="R1288" s="158">
        <v>0.5</v>
      </c>
      <c r="S1288" s="21">
        <v>0</v>
      </c>
      <c r="T1288" s="21">
        <v>0</v>
      </c>
      <c r="U1288" s="21">
        <v>0</v>
      </c>
      <c r="V1288" s="21">
        <v>0</v>
      </c>
      <c r="W1288" s="28">
        <v>0.4</v>
      </c>
      <c r="X1288" s="28">
        <v>0.4</v>
      </c>
      <c r="Y1288" s="228">
        <v>107.07</v>
      </c>
      <c r="Z1288" s="222">
        <f t="shared" si="666"/>
        <v>0</v>
      </c>
      <c r="AA1288" s="222">
        <f t="shared" si="667"/>
        <v>0</v>
      </c>
      <c r="AB1288" s="222">
        <f t="shared" si="668"/>
        <v>0</v>
      </c>
      <c r="AC1288" s="222">
        <f t="shared" si="669"/>
        <v>0</v>
      </c>
      <c r="AD1288" s="222">
        <f t="shared" si="670"/>
        <v>48.1815</v>
      </c>
      <c r="AE1288" s="222">
        <f t="shared" si="671"/>
        <v>0</v>
      </c>
      <c r="AF1288" s="222">
        <f t="shared" si="654"/>
        <v>0</v>
      </c>
      <c r="AG1288" s="222">
        <f t="shared" si="655"/>
        <v>0</v>
      </c>
      <c r="AH1288" s="222">
        <f t="shared" si="656"/>
        <v>0</v>
      </c>
      <c r="AI1288" s="222">
        <f t="shared" si="657"/>
        <v>0</v>
      </c>
      <c r="AJ1288" s="222">
        <f t="shared" si="658"/>
        <v>48.1815</v>
      </c>
      <c r="AK1288" s="222">
        <f t="shared" si="659"/>
        <v>53.534999999999997</v>
      </c>
      <c r="AL1288" s="5">
        <f t="shared" si="672"/>
        <v>0</v>
      </c>
      <c r="AM1288" s="5">
        <f t="shared" si="673"/>
        <v>0</v>
      </c>
      <c r="AN1288" s="5">
        <f t="shared" si="674"/>
        <v>0</v>
      </c>
      <c r="AO1288" s="5">
        <f t="shared" si="675"/>
        <v>0</v>
      </c>
      <c r="AP1288" s="5">
        <f t="shared" si="676"/>
        <v>42.828000000000003</v>
      </c>
      <c r="AQ1288" s="221">
        <f t="shared" si="677"/>
        <v>42.828000000000003</v>
      </c>
      <c r="AR1288" s="257"/>
    </row>
    <row r="1289" spans="1:44" s="22" customFormat="1" ht="24.75" customHeight="1" x14ac:dyDescent="0.25">
      <c r="A1289" s="14">
        <v>4612134531</v>
      </c>
      <c r="B1289" s="59" t="s">
        <v>1639</v>
      </c>
      <c r="C1289" s="14">
        <v>311</v>
      </c>
      <c r="D1289" s="14" t="s">
        <v>1640</v>
      </c>
      <c r="E1289" s="14" t="s">
        <v>1649</v>
      </c>
      <c r="F1289" s="14" t="s">
        <v>1824</v>
      </c>
      <c r="G1289" s="21">
        <v>0</v>
      </c>
      <c r="H1289" s="21">
        <v>0</v>
      </c>
      <c r="I1289" s="21">
        <v>0</v>
      </c>
      <c r="J1289" s="21">
        <v>2</v>
      </c>
      <c r="K1289" s="28">
        <v>2.7</v>
      </c>
      <c r="L1289" s="146">
        <v>0</v>
      </c>
      <c r="M1289" s="21">
        <v>0</v>
      </c>
      <c r="N1289" s="21">
        <v>0</v>
      </c>
      <c r="O1289" s="21">
        <v>0</v>
      </c>
      <c r="P1289" s="21">
        <v>2</v>
      </c>
      <c r="Q1289" s="28">
        <v>2.7</v>
      </c>
      <c r="R1289" s="158">
        <v>2.8</v>
      </c>
      <c r="S1289" s="21">
        <v>0</v>
      </c>
      <c r="T1289" s="21">
        <v>0</v>
      </c>
      <c r="U1289" s="21">
        <v>0</v>
      </c>
      <c r="V1289" s="21">
        <v>1</v>
      </c>
      <c r="W1289" s="28">
        <v>2</v>
      </c>
      <c r="X1289" s="28">
        <v>2</v>
      </c>
      <c r="Y1289" s="228">
        <v>142.77297872340426</v>
      </c>
      <c r="Z1289" s="222">
        <f t="shared" si="666"/>
        <v>0</v>
      </c>
      <c r="AA1289" s="222">
        <f t="shared" si="667"/>
        <v>0</v>
      </c>
      <c r="AB1289" s="222">
        <f t="shared" si="668"/>
        <v>0</v>
      </c>
      <c r="AC1289" s="222">
        <f t="shared" si="669"/>
        <v>285.54595744680853</v>
      </c>
      <c r="AD1289" s="222">
        <f t="shared" si="670"/>
        <v>385.48704255319154</v>
      </c>
      <c r="AE1289" s="222">
        <f t="shared" si="671"/>
        <v>0</v>
      </c>
      <c r="AF1289" s="222">
        <f t="shared" si="654"/>
        <v>0</v>
      </c>
      <c r="AG1289" s="222">
        <f t="shared" si="655"/>
        <v>0</v>
      </c>
      <c r="AH1289" s="222">
        <f t="shared" si="656"/>
        <v>0</v>
      </c>
      <c r="AI1289" s="222">
        <f t="shared" si="657"/>
        <v>285.54595744680853</v>
      </c>
      <c r="AJ1289" s="222">
        <f t="shared" si="658"/>
        <v>385.48704255319154</v>
      </c>
      <c r="AK1289" s="222">
        <f t="shared" si="659"/>
        <v>399.76434042553194</v>
      </c>
      <c r="AL1289" s="5">
        <f t="shared" si="672"/>
        <v>0</v>
      </c>
      <c r="AM1289" s="5">
        <f t="shared" si="673"/>
        <v>0</v>
      </c>
      <c r="AN1289" s="5">
        <f t="shared" si="674"/>
        <v>0</v>
      </c>
      <c r="AO1289" s="5">
        <f t="shared" si="675"/>
        <v>142.77297872340426</v>
      </c>
      <c r="AP1289" s="5">
        <f t="shared" si="676"/>
        <v>285.54595744680853</v>
      </c>
      <c r="AQ1289" s="221">
        <f t="shared" si="677"/>
        <v>285.54595744680853</v>
      </c>
      <c r="AR1289" s="86"/>
    </row>
    <row r="1290" spans="1:44" s="22" customFormat="1" ht="24.75" customHeight="1" x14ac:dyDescent="0.25">
      <c r="A1290" s="14">
        <v>4699990813</v>
      </c>
      <c r="B1290" s="59" t="s">
        <v>1639</v>
      </c>
      <c r="C1290" s="14">
        <v>313</v>
      </c>
      <c r="D1290" s="14" t="s">
        <v>1640</v>
      </c>
      <c r="E1290" s="14" t="s">
        <v>1650</v>
      </c>
      <c r="F1290" s="14" t="s">
        <v>1824</v>
      </c>
      <c r="G1290" s="21">
        <v>0</v>
      </c>
      <c r="H1290" s="21">
        <v>0</v>
      </c>
      <c r="I1290" s="21">
        <v>0</v>
      </c>
      <c r="J1290" s="21">
        <v>0</v>
      </c>
      <c r="K1290" s="28">
        <v>0.5</v>
      </c>
      <c r="L1290" s="146">
        <v>0</v>
      </c>
      <c r="M1290" s="21">
        <v>0</v>
      </c>
      <c r="N1290" s="21">
        <v>0</v>
      </c>
      <c r="O1290" s="21">
        <v>0</v>
      </c>
      <c r="P1290" s="21">
        <v>0</v>
      </c>
      <c r="Q1290" s="28">
        <v>0.5</v>
      </c>
      <c r="R1290" s="158">
        <v>0.55000000000000004</v>
      </c>
      <c r="S1290" s="21">
        <v>0</v>
      </c>
      <c r="T1290" s="21">
        <v>0</v>
      </c>
      <c r="U1290" s="21">
        <v>0</v>
      </c>
      <c r="V1290" s="21">
        <v>0</v>
      </c>
      <c r="W1290" s="28">
        <v>0.4</v>
      </c>
      <c r="X1290" s="28">
        <v>0.4</v>
      </c>
      <c r="Y1290" s="228">
        <v>225.41507692307692</v>
      </c>
      <c r="Z1290" s="222">
        <f t="shared" si="666"/>
        <v>0</v>
      </c>
      <c r="AA1290" s="222">
        <f t="shared" si="667"/>
        <v>0</v>
      </c>
      <c r="AB1290" s="222">
        <f t="shared" si="668"/>
        <v>0</v>
      </c>
      <c r="AC1290" s="222">
        <f t="shared" si="669"/>
        <v>0</v>
      </c>
      <c r="AD1290" s="222">
        <f t="shared" si="670"/>
        <v>112.70753846153846</v>
      </c>
      <c r="AE1290" s="222">
        <f t="shared" si="671"/>
        <v>0</v>
      </c>
      <c r="AF1290" s="222">
        <f t="shared" si="654"/>
        <v>0</v>
      </c>
      <c r="AG1290" s="222">
        <f t="shared" si="655"/>
        <v>0</v>
      </c>
      <c r="AH1290" s="222">
        <f t="shared" si="656"/>
        <v>0</v>
      </c>
      <c r="AI1290" s="222">
        <f t="shared" si="657"/>
        <v>0</v>
      </c>
      <c r="AJ1290" s="222">
        <f t="shared" si="658"/>
        <v>112.70753846153846</v>
      </c>
      <c r="AK1290" s="222">
        <f t="shared" si="659"/>
        <v>123.97829230769231</v>
      </c>
      <c r="AL1290" s="5">
        <f t="shared" si="672"/>
        <v>0</v>
      </c>
      <c r="AM1290" s="5">
        <f t="shared" si="673"/>
        <v>0</v>
      </c>
      <c r="AN1290" s="5">
        <f t="shared" si="674"/>
        <v>0</v>
      </c>
      <c r="AO1290" s="5">
        <f t="shared" si="675"/>
        <v>0</v>
      </c>
      <c r="AP1290" s="5">
        <f t="shared" si="676"/>
        <v>90.166030769230773</v>
      </c>
      <c r="AQ1290" s="221">
        <f t="shared" si="677"/>
        <v>90.166030769230773</v>
      </c>
      <c r="AR1290" s="86"/>
    </row>
    <row r="1291" spans="1:44" s="22" customFormat="1" ht="24.75" customHeight="1" x14ac:dyDescent="0.25">
      <c r="A1291" s="14">
        <v>4615232962</v>
      </c>
      <c r="B1291" s="59" t="s">
        <v>1639</v>
      </c>
      <c r="C1291" s="14" t="s">
        <v>1651</v>
      </c>
      <c r="D1291" s="14" t="s">
        <v>1640</v>
      </c>
      <c r="E1291" s="14" t="s">
        <v>1652</v>
      </c>
      <c r="F1291" s="14" t="s">
        <v>1824</v>
      </c>
      <c r="G1291" s="21">
        <v>0</v>
      </c>
      <c r="H1291" s="21">
        <v>0</v>
      </c>
      <c r="I1291" s="21">
        <v>0</v>
      </c>
      <c r="J1291" s="21">
        <v>0</v>
      </c>
      <c r="K1291" s="28">
        <v>0.25</v>
      </c>
      <c r="L1291" s="146">
        <v>0</v>
      </c>
      <c r="M1291" s="21">
        <v>0</v>
      </c>
      <c r="N1291" s="21">
        <v>0</v>
      </c>
      <c r="O1291" s="21">
        <v>0</v>
      </c>
      <c r="P1291" s="21">
        <v>0</v>
      </c>
      <c r="Q1291" s="28">
        <v>0.25</v>
      </c>
      <c r="R1291" s="158">
        <v>0.3</v>
      </c>
      <c r="S1291" s="21">
        <v>0</v>
      </c>
      <c r="T1291" s="21">
        <v>0</v>
      </c>
      <c r="U1291" s="21">
        <v>0</v>
      </c>
      <c r="V1291" s="21">
        <v>0</v>
      </c>
      <c r="W1291" s="28">
        <v>0.2</v>
      </c>
      <c r="X1291" s="28">
        <v>0.2</v>
      </c>
      <c r="Y1291" s="239">
        <v>538.13</v>
      </c>
      <c r="Z1291" s="222">
        <f t="shared" si="666"/>
        <v>0</v>
      </c>
      <c r="AA1291" s="222">
        <f t="shared" si="667"/>
        <v>0</v>
      </c>
      <c r="AB1291" s="222">
        <f t="shared" si="668"/>
        <v>0</v>
      </c>
      <c r="AC1291" s="222">
        <f t="shared" si="669"/>
        <v>0</v>
      </c>
      <c r="AD1291" s="222">
        <f t="shared" si="670"/>
        <v>134.5325</v>
      </c>
      <c r="AE1291" s="222">
        <f t="shared" si="671"/>
        <v>0</v>
      </c>
      <c r="AF1291" s="222">
        <f t="shared" si="654"/>
        <v>0</v>
      </c>
      <c r="AG1291" s="222">
        <f t="shared" si="655"/>
        <v>0</v>
      </c>
      <c r="AH1291" s="222">
        <f t="shared" si="656"/>
        <v>0</v>
      </c>
      <c r="AI1291" s="222">
        <f t="shared" si="657"/>
        <v>0</v>
      </c>
      <c r="AJ1291" s="222">
        <f t="shared" si="658"/>
        <v>134.5325</v>
      </c>
      <c r="AK1291" s="222">
        <f t="shared" si="659"/>
        <v>161.43899999999999</v>
      </c>
      <c r="AL1291" s="5">
        <f t="shared" si="672"/>
        <v>0</v>
      </c>
      <c r="AM1291" s="5">
        <f t="shared" si="673"/>
        <v>0</v>
      </c>
      <c r="AN1291" s="5">
        <f t="shared" si="674"/>
        <v>0</v>
      </c>
      <c r="AO1291" s="5">
        <f t="shared" si="675"/>
        <v>0</v>
      </c>
      <c r="AP1291" s="5">
        <f t="shared" si="676"/>
        <v>107.626</v>
      </c>
      <c r="AQ1291" s="221">
        <f t="shared" si="677"/>
        <v>107.626</v>
      </c>
      <c r="AR1291" s="86"/>
    </row>
    <row r="1292" spans="1:44" s="22" customFormat="1" ht="24.75" customHeight="1" x14ac:dyDescent="0.25">
      <c r="A1292" s="14">
        <v>4616120571</v>
      </c>
      <c r="B1292" s="59" t="s">
        <v>1639</v>
      </c>
      <c r="C1292" s="14">
        <v>8105</v>
      </c>
      <c r="D1292" s="14" t="s">
        <v>1640</v>
      </c>
      <c r="E1292" s="14" t="s">
        <v>1653</v>
      </c>
      <c r="F1292" s="14" t="s">
        <v>1824</v>
      </c>
      <c r="G1292" s="21">
        <v>0</v>
      </c>
      <c r="H1292" s="21">
        <v>0</v>
      </c>
      <c r="I1292" s="21">
        <v>0</v>
      </c>
      <c r="J1292" s="21">
        <v>0</v>
      </c>
      <c r="K1292" s="28">
        <v>0.45</v>
      </c>
      <c r="L1292" s="146">
        <v>0</v>
      </c>
      <c r="M1292" s="21">
        <v>0</v>
      </c>
      <c r="N1292" s="21">
        <v>0</v>
      </c>
      <c r="O1292" s="21">
        <v>0</v>
      </c>
      <c r="P1292" s="21">
        <v>0</v>
      </c>
      <c r="Q1292" s="28">
        <v>0.45</v>
      </c>
      <c r="R1292" s="158">
        <v>0.5</v>
      </c>
      <c r="S1292" s="21">
        <v>0</v>
      </c>
      <c r="T1292" s="21">
        <v>0</v>
      </c>
      <c r="U1292" s="21">
        <v>0</v>
      </c>
      <c r="V1292" s="21">
        <v>0</v>
      </c>
      <c r="W1292" s="28">
        <v>0.4</v>
      </c>
      <c r="X1292" s="28">
        <v>0.4</v>
      </c>
      <c r="Y1292" s="239">
        <v>21.58</v>
      </c>
      <c r="Z1292" s="222">
        <f t="shared" si="666"/>
        <v>0</v>
      </c>
      <c r="AA1292" s="222">
        <f t="shared" si="667"/>
        <v>0</v>
      </c>
      <c r="AB1292" s="222">
        <f t="shared" si="668"/>
        <v>0</v>
      </c>
      <c r="AC1292" s="222">
        <f t="shared" si="669"/>
        <v>0</v>
      </c>
      <c r="AD1292" s="222">
        <f t="shared" si="670"/>
        <v>9.7110000000000003</v>
      </c>
      <c r="AE1292" s="222">
        <f t="shared" si="671"/>
        <v>0</v>
      </c>
      <c r="AF1292" s="222">
        <f t="shared" si="654"/>
        <v>0</v>
      </c>
      <c r="AG1292" s="222">
        <f t="shared" si="655"/>
        <v>0</v>
      </c>
      <c r="AH1292" s="222">
        <f t="shared" si="656"/>
        <v>0</v>
      </c>
      <c r="AI1292" s="222">
        <f t="shared" si="657"/>
        <v>0</v>
      </c>
      <c r="AJ1292" s="222">
        <f t="shared" si="658"/>
        <v>9.7110000000000003</v>
      </c>
      <c r="AK1292" s="222">
        <f t="shared" si="659"/>
        <v>10.79</v>
      </c>
      <c r="AL1292" s="5">
        <f t="shared" si="672"/>
        <v>0</v>
      </c>
      <c r="AM1292" s="5">
        <f t="shared" si="673"/>
        <v>0</v>
      </c>
      <c r="AN1292" s="5">
        <f t="shared" si="674"/>
        <v>0</v>
      </c>
      <c r="AO1292" s="5">
        <f t="shared" si="675"/>
        <v>0</v>
      </c>
      <c r="AP1292" s="5">
        <f t="shared" si="676"/>
        <v>8.6319999999999997</v>
      </c>
      <c r="AQ1292" s="221">
        <f t="shared" si="677"/>
        <v>8.6319999999999997</v>
      </c>
      <c r="AR1292" s="86"/>
    </row>
    <row r="1293" spans="1:44" s="22" customFormat="1" ht="24.75" customHeight="1" x14ac:dyDescent="0.25">
      <c r="A1293" s="14">
        <v>4619223653</v>
      </c>
      <c r="B1293" s="59" t="s">
        <v>1639</v>
      </c>
      <c r="C1293" s="14" t="s">
        <v>1654</v>
      </c>
      <c r="D1293" s="14" t="s">
        <v>1640</v>
      </c>
      <c r="E1293" s="14" t="s">
        <v>1655</v>
      </c>
      <c r="F1293" s="14" t="s">
        <v>1824</v>
      </c>
      <c r="G1293" s="21">
        <v>0</v>
      </c>
      <c r="H1293" s="21">
        <v>0</v>
      </c>
      <c r="I1293" s="21">
        <v>0</v>
      </c>
      <c r="J1293" s="21">
        <v>0</v>
      </c>
      <c r="K1293" s="28">
        <v>0.45</v>
      </c>
      <c r="L1293" s="146">
        <v>0</v>
      </c>
      <c r="M1293" s="21">
        <v>0</v>
      </c>
      <c r="N1293" s="21">
        <v>0</v>
      </c>
      <c r="O1293" s="21">
        <v>0</v>
      </c>
      <c r="P1293" s="21">
        <v>0</v>
      </c>
      <c r="Q1293" s="28">
        <v>0.45</v>
      </c>
      <c r="R1293" s="158">
        <v>0.5</v>
      </c>
      <c r="S1293" s="21">
        <v>0</v>
      </c>
      <c r="T1293" s="21">
        <v>0</v>
      </c>
      <c r="U1293" s="21">
        <v>0</v>
      </c>
      <c r="V1293" s="21">
        <v>0</v>
      </c>
      <c r="W1293" s="28">
        <v>0.4</v>
      </c>
      <c r="X1293" s="28">
        <v>0.4</v>
      </c>
      <c r="Y1293" s="239">
        <v>26.49</v>
      </c>
      <c r="Z1293" s="222">
        <f t="shared" si="666"/>
        <v>0</v>
      </c>
      <c r="AA1293" s="222">
        <f t="shared" si="667"/>
        <v>0</v>
      </c>
      <c r="AB1293" s="222">
        <f t="shared" si="668"/>
        <v>0</v>
      </c>
      <c r="AC1293" s="222">
        <f t="shared" si="669"/>
        <v>0</v>
      </c>
      <c r="AD1293" s="222">
        <f t="shared" si="670"/>
        <v>11.920499999999999</v>
      </c>
      <c r="AE1293" s="222">
        <f t="shared" si="671"/>
        <v>0</v>
      </c>
      <c r="AF1293" s="222">
        <f t="shared" si="654"/>
        <v>0</v>
      </c>
      <c r="AG1293" s="222">
        <f t="shared" si="655"/>
        <v>0</v>
      </c>
      <c r="AH1293" s="222">
        <f t="shared" si="656"/>
        <v>0</v>
      </c>
      <c r="AI1293" s="222">
        <f t="shared" si="657"/>
        <v>0</v>
      </c>
      <c r="AJ1293" s="222">
        <f t="shared" si="658"/>
        <v>11.920499999999999</v>
      </c>
      <c r="AK1293" s="222">
        <f t="shared" si="659"/>
        <v>13.244999999999999</v>
      </c>
      <c r="AL1293" s="5">
        <f t="shared" si="672"/>
        <v>0</v>
      </c>
      <c r="AM1293" s="5">
        <f t="shared" si="673"/>
        <v>0</v>
      </c>
      <c r="AN1293" s="5">
        <f t="shared" si="674"/>
        <v>0</v>
      </c>
      <c r="AO1293" s="5">
        <f t="shared" si="675"/>
        <v>0</v>
      </c>
      <c r="AP1293" s="5">
        <f t="shared" si="676"/>
        <v>10.596</v>
      </c>
      <c r="AQ1293" s="221">
        <f t="shared" si="677"/>
        <v>10.596</v>
      </c>
      <c r="AR1293" s="86"/>
    </row>
    <row r="1294" spans="1:44" s="22" customFormat="1" ht="24.75" customHeight="1" x14ac:dyDescent="0.25">
      <c r="A1294" s="14">
        <v>4622222147</v>
      </c>
      <c r="B1294" s="59" t="s">
        <v>1639</v>
      </c>
      <c r="C1294" s="14" t="s">
        <v>1656</v>
      </c>
      <c r="D1294" s="14" t="s">
        <v>1640</v>
      </c>
      <c r="E1294" s="14" t="s">
        <v>1657</v>
      </c>
      <c r="F1294" s="14" t="s">
        <v>1824</v>
      </c>
      <c r="G1294" s="21">
        <v>0</v>
      </c>
      <c r="H1294" s="21">
        <v>0</v>
      </c>
      <c r="I1294" s="21">
        <v>0</v>
      </c>
      <c r="J1294" s="21">
        <v>0</v>
      </c>
      <c r="K1294" s="28">
        <v>2.2999999999999998</v>
      </c>
      <c r="L1294" s="146">
        <v>0</v>
      </c>
      <c r="M1294" s="21">
        <v>0</v>
      </c>
      <c r="N1294" s="21">
        <v>0</v>
      </c>
      <c r="O1294" s="21">
        <v>0</v>
      </c>
      <c r="P1294" s="21">
        <v>0</v>
      </c>
      <c r="Q1294" s="28">
        <v>2.2999999999999998</v>
      </c>
      <c r="R1294" s="158">
        <v>2.4</v>
      </c>
      <c r="S1294" s="21">
        <v>0</v>
      </c>
      <c r="T1294" s="21">
        <v>0</v>
      </c>
      <c r="U1294" s="21">
        <v>0</v>
      </c>
      <c r="V1294" s="21">
        <v>0</v>
      </c>
      <c r="W1294" s="28">
        <v>2</v>
      </c>
      <c r="X1294" s="28">
        <v>2</v>
      </c>
      <c r="Y1294" s="239">
        <v>125.47</v>
      </c>
      <c r="Z1294" s="222">
        <f t="shared" si="666"/>
        <v>0</v>
      </c>
      <c r="AA1294" s="222">
        <f t="shared" si="667"/>
        <v>0</v>
      </c>
      <c r="AB1294" s="222">
        <f t="shared" si="668"/>
        <v>0</v>
      </c>
      <c r="AC1294" s="222">
        <f t="shared" si="669"/>
        <v>0</v>
      </c>
      <c r="AD1294" s="222">
        <f t="shared" si="670"/>
        <v>288.58099999999996</v>
      </c>
      <c r="AE1294" s="222">
        <f t="shared" si="671"/>
        <v>0</v>
      </c>
      <c r="AF1294" s="222">
        <f t="shared" si="654"/>
        <v>0</v>
      </c>
      <c r="AG1294" s="222">
        <f t="shared" si="655"/>
        <v>0</v>
      </c>
      <c r="AH1294" s="222">
        <f t="shared" si="656"/>
        <v>0</v>
      </c>
      <c r="AI1294" s="222">
        <f t="shared" si="657"/>
        <v>0</v>
      </c>
      <c r="AJ1294" s="222">
        <f t="shared" si="658"/>
        <v>288.58099999999996</v>
      </c>
      <c r="AK1294" s="222">
        <f t="shared" si="659"/>
        <v>301.12799999999999</v>
      </c>
      <c r="AL1294" s="5">
        <f t="shared" si="672"/>
        <v>0</v>
      </c>
      <c r="AM1294" s="5">
        <f t="shared" si="673"/>
        <v>0</v>
      </c>
      <c r="AN1294" s="5">
        <f t="shared" si="674"/>
        <v>0</v>
      </c>
      <c r="AO1294" s="5">
        <f t="shared" si="675"/>
        <v>0</v>
      </c>
      <c r="AP1294" s="5">
        <f t="shared" si="676"/>
        <v>250.94</v>
      </c>
      <c r="AQ1294" s="221">
        <f t="shared" si="677"/>
        <v>250.94</v>
      </c>
      <c r="AR1294" s="86"/>
    </row>
    <row r="1295" spans="1:44" s="22" customFormat="1" ht="24.75" customHeight="1" x14ac:dyDescent="0.25">
      <c r="A1295" s="14">
        <v>4622232988</v>
      </c>
      <c r="B1295" s="59" t="s">
        <v>1639</v>
      </c>
      <c r="C1295" s="14" t="s">
        <v>1658</v>
      </c>
      <c r="D1295" s="14" t="s">
        <v>1640</v>
      </c>
      <c r="E1295" s="14" t="s">
        <v>1648</v>
      </c>
      <c r="F1295" s="14" t="s">
        <v>1824</v>
      </c>
      <c r="G1295" s="21">
        <v>0</v>
      </c>
      <c r="H1295" s="21">
        <v>0</v>
      </c>
      <c r="I1295" s="21">
        <v>0</v>
      </c>
      <c r="J1295" s="21">
        <v>0</v>
      </c>
      <c r="K1295" s="28">
        <v>0.2</v>
      </c>
      <c r="L1295" s="146">
        <v>0</v>
      </c>
      <c r="M1295" s="21">
        <v>0</v>
      </c>
      <c r="N1295" s="21">
        <v>0</v>
      </c>
      <c r="O1295" s="21">
        <v>0</v>
      </c>
      <c r="P1295" s="21">
        <v>0</v>
      </c>
      <c r="Q1295" s="28">
        <v>0.2</v>
      </c>
      <c r="R1295" s="158">
        <v>0.3</v>
      </c>
      <c r="S1295" s="21">
        <v>0</v>
      </c>
      <c r="T1295" s="21">
        <v>0</v>
      </c>
      <c r="U1295" s="21">
        <v>0</v>
      </c>
      <c r="V1295" s="21">
        <v>0</v>
      </c>
      <c r="W1295" s="28">
        <v>0.2</v>
      </c>
      <c r="X1295" s="28">
        <v>0.2</v>
      </c>
      <c r="Y1295" s="228">
        <v>263.81</v>
      </c>
      <c r="Z1295" s="222">
        <f t="shared" si="666"/>
        <v>0</v>
      </c>
      <c r="AA1295" s="222">
        <f t="shared" si="667"/>
        <v>0</v>
      </c>
      <c r="AB1295" s="222">
        <f t="shared" si="668"/>
        <v>0</v>
      </c>
      <c r="AC1295" s="222">
        <f t="shared" si="669"/>
        <v>0</v>
      </c>
      <c r="AD1295" s="222">
        <f t="shared" si="670"/>
        <v>52.762</v>
      </c>
      <c r="AE1295" s="222">
        <f t="shared" si="671"/>
        <v>0</v>
      </c>
      <c r="AF1295" s="222">
        <f t="shared" si="654"/>
        <v>0</v>
      </c>
      <c r="AG1295" s="222">
        <f t="shared" si="655"/>
        <v>0</v>
      </c>
      <c r="AH1295" s="222">
        <f t="shared" si="656"/>
        <v>0</v>
      </c>
      <c r="AI1295" s="222">
        <f t="shared" si="657"/>
        <v>0</v>
      </c>
      <c r="AJ1295" s="222">
        <f t="shared" si="658"/>
        <v>52.762</v>
      </c>
      <c r="AK1295" s="222">
        <f t="shared" si="659"/>
        <v>79.143000000000001</v>
      </c>
      <c r="AL1295" s="5">
        <f t="shared" si="672"/>
        <v>0</v>
      </c>
      <c r="AM1295" s="5">
        <f t="shared" si="673"/>
        <v>0</v>
      </c>
      <c r="AN1295" s="5">
        <f t="shared" si="674"/>
        <v>0</v>
      </c>
      <c r="AO1295" s="5">
        <f t="shared" si="675"/>
        <v>0</v>
      </c>
      <c r="AP1295" s="5">
        <f t="shared" si="676"/>
        <v>52.762</v>
      </c>
      <c r="AQ1295" s="221">
        <f t="shared" si="677"/>
        <v>52.762</v>
      </c>
      <c r="AR1295" s="86"/>
    </row>
    <row r="1296" spans="1:44" s="22" customFormat="1" ht="24.75" customHeight="1" x14ac:dyDescent="0.25">
      <c r="A1296" s="14">
        <v>4622234853</v>
      </c>
      <c r="B1296" s="59" t="s">
        <v>1639</v>
      </c>
      <c r="C1296" s="14" t="s">
        <v>1659</v>
      </c>
      <c r="D1296" s="14" t="s">
        <v>1640</v>
      </c>
      <c r="E1296" s="14" t="s">
        <v>1649</v>
      </c>
      <c r="F1296" s="14" t="s">
        <v>1824</v>
      </c>
      <c r="G1296" s="21">
        <v>0</v>
      </c>
      <c r="H1296" s="21">
        <v>0</v>
      </c>
      <c r="I1296" s="21">
        <v>0.2</v>
      </c>
      <c r="J1296" s="21">
        <v>0.5</v>
      </c>
      <c r="K1296" s="21">
        <v>1</v>
      </c>
      <c r="L1296" s="146">
        <v>0</v>
      </c>
      <c r="M1296" s="21">
        <v>0</v>
      </c>
      <c r="N1296" s="21">
        <v>0</v>
      </c>
      <c r="O1296" s="21">
        <v>0.2</v>
      </c>
      <c r="P1296" s="21">
        <v>0.5</v>
      </c>
      <c r="Q1296" s="21">
        <v>1</v>
      </c>
      <c r="R1296" s="21">
        <v>2</v>
      </c>
      <c r="S1296" s="21">
        <v>0</v>
      </c>
      <c r="T1296" s="21">
        <v>0</v>
      </c>
      <c r="U1296" s="21">
        <v>0.2</v>
      </c>
      <c r="V1296" s="21">
        <v>0.5</v>
      </c>
      <c r="W1296" s="21">
        <v>0.45</v>
      </c>
      <c r="X1296" s="21">
        <v>0.45</v>
      </c>
      <c r="Y1296" s="228">
        <v>416.63402439024389</v>
      </c>
      <c r="Z1296" s="222">
        <f t="shared" si="666"/>
        <v>0</v>
      </c>
      <c r="AA1296" s="222">
        <f t="shared" si="667"/>
        <v>0</v>
      </c>
      <c r="AB1296" s="222">
        <f t="shared" si="668"/>
        <v>83.32680487804879</v>
      </c>
      <c r="AC1296" s="222">
        <f t="shared" si="669"/>
        <v>208.31701219512195</v>
      </c>
      <c r="AD1296" s="222">
        <f t="shared" si="670"/>
        <v>416.63402439024389</v>
      </c>
      <c r="AE1296" s="222">
        <f t="shared" si="671"/>
        <v>0</v>
      </c>
      <c r="AF1296" s="222">
        <f t="shared" si="654"/>
        <v>0</v>
      </c>
      <c r="AG1296" s="222">
        <f t="shared" si="655"/>
        <v>0</v>
      </c>
      <c r="AH1296" s="222">
        <f t="shared" si="656"/>
        <v>83.32680487804879</v>
      </c>
      <c r="AI1296" s="222">
        <f t="shared" si="657"/>
        <v>208.31701219512195</v>
      </c>
      <c r="AJ1296" s="222">
        <f t="shared" si="658"/>
        <v>416.63402439024389</v>
      </c>
      <c r="AK1296" s="222">
        <f t="shared" si="659"/>
        <v>833.26804878048779</v>
      </c>
      <c r="AL1296" s="5">
        <f t="shared" si="672"/>
        <v>0</v>
      </c>
      <c r="AM1296" s="5">
        <f t="shared" si="673"/>
        <v>0</v>
      </c>
      <c r="AN1296" s="5">
        <f t="shared" si="674"/>
        <v>83.32680487804879</v>
      </c>
      <c r="AO1296" s="5">
        <f t="shared" si="675"/>
        <v>208.31701219512195</v>
      </c>
      <c r="AP1296" s="5">
        <f t="shared" si="676"/>
        <v>187.48531097560976</v>
      </c>
      <c r="AQ1296" s="221">
        <f t="shared" si="677"/>
        <v>187.48531097560976</v>
      </c>
      <c r="AR1296" s="86"/>
    </row>
    <row r="1297" spans="1:44" s="22" customFormat="1" ht="24.75" customHeight="1" x14ac:dyDescent="0.25">
      <c r="A1297" s="14">
        <v>4699990436</v>
      </c>
      <c r="B1297" s="59" t="s">
        <v>1639</v>
      </c>
      <c r="C1297" s="14">
        <v>53608</v>
      </c>
      <c r="D1297" s="14" t="s">
        <v>1640</v>
      </c>
      <c r="E1297" s="14"/>
      <c r="F1297" s="14" t="s">
        <v>1824</v>
      </c>
      <c r="G1297" s="21">
        <v>0</v>
      </c>
      <c r="H1297" s="21">
        <v>0</v>
      </c>
      <c r="I1297" s="21">
        <v>0</v>
      </c>
      <c r="J1297" s="21">
        <v>0</v>
      </c>
      <c r="K1297" s="28">
        <v>0.45</v>
      </c>
      <c r="L1297" s="146">
        <v>0</v>
      </c>
      <c r="M1297" s="21">
        <v>0</v>
      </c>
      <c r="N1297" s="21">
        <v>0</v>
      </c>
      <c r="O1297" s="21">
        <v>0</v>
      </c>
      <c r="P1297" s="21">
        <v>0</v>
      </c>
      <c r="Q1297" s="28">
        <v>0.45</v>
      </c>
      <c r="R1297" s="158">
        <v>0.5</v>
      </c>
      <c r="S1297" s="21">
        <v>0</v>
      </c>
      <c r="T1297" s="21">
        <v>0</v>
      </c>
      <c r="U1297" s="21">
        <v>0</v>
      </c>
      <c r="V1297" s="21">
        <v>0</v>
      </c>
      <c r="W1297" s="28">
        <v>0.45</v>
      </c>
      <c r="X1297" s="28">
        <v>0.45</v>
      </c>
      <c r="Y1297" s="239">
        <v>438.14</v>
      </c>
      <c r="Z1297" s="222">
        <f t="shared" si="666"/>
        <v>0</v>
      </c>
      <c r="AA1297" s="222">
        <f t="shared" si="667"/>
        <v>0</v>
      </c>
      <c r="AB1297" s="222">
        <f t="shared" si="668"/>
        <v>0</v>
      </c>
      <c r="AC1297" s="222">
        <f t="shared" si="669"/>
        <v>0</v>
      </c>
      <c r="AD1297" s="222">
        <f t="shared" si="670"/>
        <v>197.16300000000001</v>
      </c>
      <c r="AE1297" s="222">
        <f t="shared" si="671"/>
        <v>0</v>
      </c>
      <c r="AF1297" s="222">
        <f t="shared" si="654"/>
        <v>0</v>
      </c>
      <c r="AG1297" s="222">
        <f t="shared" si="655"/>
        <v>0</v>
      </c>
      <c r="AH1297" s="222">
        <f t="shared" si="656"/>
        <v>0</v>
      </c>
      <c r="AI1297" s="222">
        <f t="shared" si="657"/>
        <v>0</v>
      </c>
      <c r="AJ1297" s="222">
        <f t="shared" si="658"/>
        <v>197.16300000000001</v>
      </c>
      <c r="AK1297" s="222">
        <f t="shared" si="659"/>
        <v>219.07</v>
      </c>
      <c r="AL1297" s="5">
        <f t="shared" si="672"/>
        <v>0</v>
      </c>
      <c r="AM1297" s="5">
        <f t="shared" si="673"/>
        <v>0</v>
      </c>
      <c r="AN1297" s="5">
        <f t="shared" si="674"/>
        <v>0</v>
      </c>
      <c r="AO1297" s="5">
        <f t="shared" si="675"/>
        <v>0</v>
      </c>
      <c r="AP1297" s="5">
        <f t="shared" si="676"/>
        <v>197.16300000000001</v>
      </c>
      <c r="AQ1297" s="221">
        <f t="shared" si="677"/>
        <v>197.16300000000001</v>
      </c>
      <c r="AR1297" s="86"/>
    </row>
    <row r="1298" spans="1:44" s="22" customFormat="1" ht="24.75" customHeight="1" x14ac:dyDescent="0.25">
      <c r="A1298" s="14">
        <v>4624433860</v>
      </c>
      <c r="B1298" s="59" t="s">
        <v>1639</v>
      </c>
      <c r="C1298" s="14">
        <v>27311</v>
      </c>
      <c r="D1298" s="14" t="s">
        <v>1640</v>
      </c>
      <c r="E1298" s="14" t="s">
        <v>1660</v>
      </c>
      <c r="F1298" s="14" t="s">
        <v>1824</v>
      </c>
      <c r="G1298" s="21">
        <v>0</v>
      </c>
      <c r="H1298" s="21">
        <v>0</v>
      </c>
      <c r="I1298" s="135">
        <v>0</v>
      </c>
      <c r="J1298" s="135">
        <v>0</v>
      </c>
      <c r="K1298" s="28">
        <v>0.15</v>
      </c>
      <c r="L1298" s="146">
        <v>0</v>
      </c>
      <c r="M1298" s="21">
        <v>0</v>
      </c>
      <c r="N1298" s="21">
        <v>0</v>
      </c>
      <c r="O1298" s="135">
        <v>0</v>
      </c>
      <c r="P1298" s="135">
        <v>0</v>
      </c>
      <c r="Q1298" s="28">
        <v>0.15</v>
      </c>
      <c r="R1298" s="158">
        <v>0.2</v>
      </c>
      <c r="S1298" s="21">
        <v>0</v>
      </c>
      <c r="T1298" s="21">
        <v>0</v>
      </c>
      <c r="U1298" s="135">
        <v>0</v>
      </c>
      <c r="V1298" s="135">
        <v>0</v>
      </c>
      <c r="W1298" s="28">
        <v>0.15</v>
      </c>
      <c r="X1298" s="28">
        <v>0.15</v>
      </c>
      <c r="Y1298" s="239">
        <v>213.48</v>
      </c>
      <c r="Z1298" s="222">
        <f t="shared" si="666"/>
        <v>0</v>
      </c>
      <c r="AA1298" s="222">
        <f t="shared" si="667"/>
        <v>0</v>
      </c>
      <c r="AB1298" s="222">
        <f t="shared" si="668"/>
        <v>0</v>
      </c>
      <c r="AC1298" s="222">
        <f t="shared" si="669"/>
        <v>0</v>
      </c>
      <c r="AD1298" s="222">
        <f t="shared" si="670"/>
        <v>32.021999999999998</v>
      </c>
      <c r="AE1298" s="222">
        <f t="shared" si="671"/>
        <v>0</v>
      </c>
      <c r="AF1298" s="222">
        <f t="shared" si="654"/>
        <v>0</v>
      </c>
      <c r="AG1298" s="222">
        <f t="shared" si="655"/>
        <v>0</v>
      </c>
      <c r="AH1298" s="222">
        <f t="shared" si="656"/>
        <v>0</v>
      </c>
      <c r="AI1298" s="222">
        <f t="shared" si="657"/>
        <v>0</v>
      </c>
      <c r="AJ1298" s="222">
        <f t="shared" si="658"/>
        <v>32.021999999999998</v>
      </c>
      <c r="AK1298" s="222">
        <f t="shared" si="659"/>
        <v>42.695999999999998</v>
      </c>
      <c r="AL1298" s="5">
        <f t="shared" si="672"/>
        <v>0</v>
      </c>
      <c r="AM1298" s="5">
        <f t="shared" si="673"/>
        <v>0</v>
      </c>
      <c r="AN1298" s="5">
        <f t="shared" si="674"/>
        <v>0</v>
      </c>
      <c r="AO1298" s="5">
        <f t="shared" si="675"/>
        <v>0</v>
      </c>
      <c r="AP1298" s="5">
        <f t="shared" si="676"/>
        <v>32.021999999999998</v>
      </c>
      <c r="AQ1298" s="221">
        <f t="shared" si="677"/>
        <v>32.021999999999998</v>
      </c>
      <c r="AR1298" s="86"/>
    </row>
    <row r="1299" spans="1:44" s="22" customFormat="1" ht="24.75" customHeight="1" x14ac:dyDescent="0.25">
      <c r="A1299" s="140">
        <v>4643214220</v>
      </c>
      <c r="B1299" s="141" t="s">
        <v>1639</v>
      </c>
      <c r="C1299" s="140" t="s">
        <v>1661</v>
      </c>
      <c r="D1299" s="140" t="s">
        <v>1640</v>
      </c>
      <c r="E1299" s="140" t="s">
        <v>1662</v>
      </c>
      <c r="F1299" s="140" t="s">
        <v>1824</v>
      </c>
      <c r="G1299" s="142">
        <v>0</v>
      </c>
      <c r="H1299" s="142">
        <v>0</v>
      </c>
      <c r="I1299" s="143">
        <v>0</v>
      </c>
      <c r="J1299" s="143">
        <v>0</v>
      </c>
      <c r="K1299" s="144">
        <v>0.2</v>
      </c>
      <c r="L1299" s="146">
        <v>0</v>
      </c>
      <c r="M1299" s="142">
        <v>0</v>
      </c>
      <c r="N1299" s="142">
        <v>0</v>
      </c>
      <c r="O1299" s="143">
        <v>0</v>
      </c>
      <c r="P1299" s="143">
        <v>0</v>
      </c>
      <c r="Q1299" s="144">
        <v>0.2</v>
      </c>
      <c r="R1299" s="166">
        <v>0.3</v>
      </c>
      <c r="S1299" s="142">
        <v>0</v>
      </c>
      <c r="T1299" s="142">
        <v>0</v>
      </c>
      <c r="U1299" s="143">
        <v>0</v>
      </c>
      <c r="V1299" s="143">
        <v>0</v>
      </c>
      <c r="W1299" s="144">
        <v>0.2</v>
      </c>
      <c r="X1299" s="144">
        <v>0.2</v>
      </c>
      <c r="Y1299" s="239">
        <v>46.38</v>
      </c>
      <c r="Z1299" s="222">
        <f t="shared" si="666"/>
        <v>0</v>
      </c>
      <c r="AA1299" s="222">
        <f t="shared" si="667"/>
        <v>0</v>
      </c>
      <c r="AB1299" s="222">
        <f t="shared" si="668"/>
        <v>0</v>
      </c>
      <c r="AC1299" s="222">
        <f t="shared" si="669"/>
        <v>0</v>
      </c>
      <c r="AD1299" s="222">
        <f t="shared" si="670"/>
        <v>9.2760000000000016</v>
      </c>
      <c r="AE1299" s="222">
        <f t="shared" si="671"/>
        <v>0</v>
      </c>
      <c r="AF1299" s="222">
        <f t="shared" si="654"/>
        <v>0</v>
      </c>
      <c r="AG1299" s="222">
        <f t="shared" si="655"/>
        <v>0</v>
      </c>
      <c r="AH1299" s="222">
        <f t="shared" si="656"/>
        <v>0</v>
      </c>
      <c r="AI1299" s="222">
        <f t="shared" si="657"/>
        <v>0</v>
      </c>
      <c r="AJ1299" s="222">
        <f t="shared" si="658"/>
        <v>9.2760000000000016</v>
      </c>
      <c r="AK1299" s="222">
        <f t="shared" si="659"/>
        <v>13.914</v>
      </c>
      <c r="AL1299" s="5">
        <f t="shared" si="672"/>
        <v>0</v>
      </c>
      <c r="AM1299" s="5">
        <f t="shared" si="673"/>
        <v>0</v>
      </c>
      <c r="AN1299" s="5">
        <f t="shared" si="674"/>
        <v>0</v>
      </c>
      <c r="AO1299" s="5">
        <f t="shared" si="675"/>
        <v>0</v>
      </c>
      <c r="AP1299" s="5">
        <f t="shared" si="676"/>
        <v>9.2760000000000016</v>
      </c>
      <c r="AQ1299" s="221">
        <f t="shared" si="677"/>
        <v>9.2760000000000016</v>
      </c>
      <c r="AR1299" s="86"/>
    </row>
    <row r="1300" spans="1:44" s="22" customFormat="1" ht="24.75" customHeight="1" x14ac:dyDescent="0.25">
      <c r="A1300" s="14">
        <v>4699990407</v>
      </c>
      <c r="B1300" s="25" t="s">
        <v>1639</v>
      </c>
      <c r="C1300" s="14" t="s">
        <v>1663</v>
      </c>
      <c r="D1300" s="14" t="s">
        <v>1664</v>
      </c>
      <c r="E1300" s="14"/>
      <c r="F1300" s="14" t="s">
        <v>1824</v>
      </c>
      <c r="G1300" s="21">
        <v>0</v>
      </c>
      <c r="H1300" s="21">
        <v>0</v>
      </c>
      <c r="I1300" s="21">
        <v>0</v>
      </c>
      <c r="J1300" s="21">
        <v>0.2</v>
      </c>
      <c r="K1300" s="158">
        <v>0.4</v>
      </c>
      <c r="L1300" s="146">
        <v>0</v>
      </c>
      <c r="M1300" s="21">
        <v>0</v>
      </c>
      <c r="N1300" s="21">
        <v>0</v>
      </c>
      <c r="O1300" s="21">
        <v>0</v>
      </c>
      <c r="P1300" s="21">
        <v>0.2</v>
      </c>
      <c r="Q1300" s="158">
        <v>0.4</v>
      </c>
      <c r="R1300" s="21">
        <v>0.5</v>
      </c>
      <c r="S1300" s="21">
        <v>0</v>
      </c>
      <c r="T1300" s="21">
        <v>0</v>
      </c>
      <c r="U1300" s="21">
        <v>0</v>
      </c>
      <c r="V1300" s="21">
        <v>0.05</v>
      </c>
      <c r="W1300" s="158">
        <v>0.1</v>
      </c>
      <c r="X1300" s="158">
        <v>0.1</v>
      </c>
      <c r="Y1300" s="239">
        <v>17485.71</v>
      </c>
      <c r="Z1300" s="222">
        <f t="shared" si="666"/>
        <v>0</v>
      </c>
      <c r="AA1300" s="222">
        <f t="shared" si="667"/>
        <v>0</v>
      </c>
      <c r="AB1300" s="222">
        <f t="shared" si="668"/>
        <v>0</v>
      </c>
      <c r="AC1300" s="222">
        <f t="shared" si="669"/>
        <v>3497.1419999999998</v>
      </c>
      <c r="AD1300" s="222">
        <f t="shared" si="670"/>
        <v>6994.2839999999997</v>
      </c>
      <c r="AE1300" s="222">
        <f t="shared" si="671"/>
        <v>0</v>
      </c>
      <c r="AF1300" s="222">
        <f t="shared" si="654"/>
        <v>0</v>
      </c>
      <c r="AG1300" s="222">
        <f t="shared" si="655"/>
        <v>0</v>
      </c>
      <c r="AH1300" s="222">
        <f t="shared" si="656"/>
        <v>0</v>
      </c>
      <c r="AI1300" s="222">
        <f t="shared" si="657"/>
        <v>3497.1419999999998</v>
      </c>
      <c r="AJ1300" s="222">
        <f t="shared" si="658"/>
        <v>6994.2839999999997</v>
      </c>
      <c r="AK1300" s="222">
        <f t="shared" si="659"/>
        <v>8742.8549999999996</v>
      </c>
      <c r="AL1300" s="5">
        <f t="shared" si="672"/>
        <v>0</v>
      </c>
      <c r="AM1300" s="5">
        <f t="shared" si="673"/>
        <v>0</v>
      </c>
      <c r="AN1300" s="5">
        <f t="shared" si="674"/>
        <v>0</v>
      </c>
      <c r="AO1300" s="5">
        <f t="shared" si="675"/>
        <v>874.28549999999996</v>
      </c>
      <c r="AP1300" s="5">
        <f t="shared" si="676"/>
        <v>1748.5709999999999</v>
      </c>
      <c r="AQ1300" s="221">
        <f t="shared" si="677"/>
        <v>1748.5709999999999</v>
      </c>
      <c r="AR1300" s="86"/>
    </row>
    <row r="1301" spans="1:44" s="22" customFormat="1" x14ac:dyDescent="0.25">
      <c r="A1301" s="86"/>
      <c r="B1301" s="86" t="s">
        <v>2298</v>
      </c>
      <c r="C1301" s="4"/>
      <c r="D1301" s="4"/>
      <c r="E1301" s="4"/>
      <c r="F1301" s="4" t="s">
        <v>2300</v>
      </c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5"/>
      <c r="Z1301" s="274">
        <f t="shared" ref="Z1301:AK1301" si="678">SUM(Z443:Z1300)</f>
        <v>0</v>
      </c>
      <c r="AA1301" s="274">
        <f t="shared" si="678"/>
        <v>1641.7714500000002</v>
      </c>
      <c r="AB1301" s="274">
        <f t="shared" si="678"/>
        <v>29511.84060207806</v>
      </c>
      <c r="AC1301" s="274">
        <f t="shared" si="678"/>
        <v>173469.52096664193</v>
      </c>
      <c r="AD1301" s="274">
        <f t="shared" si="678"/>
        <v>682443.37301840505</v>
      </c>
      <c r="AE1301" s="274">
        <f t="shared" si="678"/>
        <v>15136</v>
      </c>
      <c r="AF1301" s="274">
        <f t="shared" si="678"/>
        <v>42.29</v>
      </c>
      <c r="AG1301" s="274">
        <f t="shared" si="678"/>
        <v>4511.9269899999999</v>
      </c>
      <c r="AH1301" s="274">
        <f t="shared" si="678"/>
        <v>78179.234414878054</v>
      </c>
      <c r="AI1301" s="274">
        <f t="shared" si="678"/>
        <v>203825.16077764169</v>
      </c>
      <c r="AJ1301" s="274">
        <f t="shared" si="678"/>
        <v>660280.43857539271</v>
      </c>
      <c r="AK1301" s="274">
        <f t="shared" si="678"/>
        <v>1078728.5686726638</v>
      </c>
      <c r="AL1301" s="274">
        <f t="shared" ref="AL1301:AQ1301" si="679">SUM(AL443:AL1300)</f>
        <v>42.29</v>
      </c>
      <c r="AM1301" s="274">
        <f t="shared" si="679"/>
        <v>704.87923999999998</v>
      </c>
      <c r="AN1301" s="274">
        <f t="shared" si="679"/>
        <v>16434.32615487805</v>
      </c>
      <c r="AO1301" s="274">
        <f t="shared" si="679"/>
        <v>145308.17490891842</v>
      </c>
      <c r="AP1301" s="274">
        <f t="shared" si="679"/>
        <v>511266.16236919176</v>
      </c>
      <c r="AQ1301" s="311">
        <f t="shared" si="679"/>
        <v>866591.4130420303</v>
      </c>
      <c r="AR1301" s="86"/>
    </row>
    <row r="1302" spans="1:44" s="22" customFormat="1" x14ac:dyDescent="0.25">
      <c r="A1302" s="86"/>
      <c r="B1302" s="86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86"/>
      <c r="T1302" s="4"/>
      <c r="U1302" s="4"/>
      <c r="V1302" s="4"/>
      <c r="W1302" s="4"/>
      <c r="X1302" s="4"/>
      <c r="Y1302" s="5"/>
      <c r="Z1302" s="274"/>
      <c r="AA1302" s="274"/>
      <c r="AB1302" s="274"/>
      <c r="AC1302" s="274"/>
      <c r="AD1302" s="274"/>
      <c r="AE1302" s="274"/>
      <c r="AF1302" s="274"/>
      <c r="AG1302" s="274"/>
      <c r="AH1302" s="274"/>
      <c r="AI1302" s="274"/>
      <c r="AJ1302" s="274"/>
      <c r="AK1302" s="274"/>
      <c r="AL1302" s="274"/>
      <c r="AM1302" s="274"/>
      <c r="AN1302" s="274"/>
      <c r="AO1302" s="274"/>
      <c r="AP1302" s="274"/>
      <c r="AQ1302" s="311"/>
      <c r="AR1302" s="86"/>
    </row>
    <row r="1303" spans="1:44" s="22" customFormat="1" x14ac:dyDescent="0.25">
      <c r="A1303" s="86"/>
      <c r="B1303" s="86" t="s">
        <v>2299</v>
      </c>
      <c r="C1303" s="4"/>
      <c r="D1303" s="4"/>
      <c r="E1303" s="4"/>
      <c r="F1303" s="4" t="s">
        <v>2300</v>
      </c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5"/>
      <c r="Z1303" s="274">
        <f t="shared" ref="Z1303:AQ1303" si="680">Z1301+Z441</f>
        <v>1004.5362750077386</v>
      </c>
      <c r="AA1303" s="274">
        <f t="shared" si="680"/>
        <v>3869.9706997669241</v>
      </c>
      <c r="AB1303" s="274">
        <f t="shared" si="680"/>
        <v>38949.897512340074</v>
      </c>
      <c r="AC1303" s="274">
        <f t="shared" si="680"/>
        <v>200712.23741979033</v>
      </c>
      <c r="AD1303" s="274">
        <f t="shared" si="680"/>
        <v>742756.40473793773</v>
      </c>
      <c r="AE1303" s="274">
        <f t="shared" si="680"/>
        <v>15163.648950000001</v>
      </c>
      <c r="AF1303" s="274">
        <f t="shared" si="680"/>
        <v>1137.1955350077385</v>
      </c>
      <c r="AG1303" s="274">
        <f t="shared" si="680"/>
        <v>8068.3176700154781</v>
      </c>
      <c r="AH1303" s="274">
        <f t="shared" si="680"/>
        <v>100642.95478495545</v>
      </c>
      <c r="AI1303" s="274">
        <f t="shared" si="680"/>
        <v>277256.56488226639</v>
      </c>
      <c r="AJ1303" s="274">
        <f t="shared" si="680"/>
        <v>761302.19689882966</v>
      </c>
      <c r="AK1303" s="274">
        <f t="shared" si="680"/>
        <v>1187800.5839401851</v>
      </c>
      <c r="AL1303" s="274">
        <f t="shared" si="680"/>
        <v>1062.1480350077388</v>
      </c>
      <c r="AM1303" s="274">
        <f t="shared" si="680"/>
        <v>3523.7829300154781</v>
      </c>
      <c r="AN1303" s="274">
        <f t="shared" si="680"/>
        <v>32782.672674955436</v>
      </c>
      <c r="AO1303" s="274">
        <f t="shared" si="680"/>
        <v>185249.73681041098</v>
      </c>
      <c r="AP1303" s="274">
        <f t="shared" si="680"/>
        <v>569289.77235626732</v>
      </c>
      <c r="AQ1303" s="311">
        <f t="shared" si="680"/>
        <v>928054.23182464112</v>
      </c>
      <c r="AR1303" s="86"/>
    </row>
    <row r="1304" spans="1:44" s="22" customFormat="1" x14ac:dyDescent="0.25">
      <c r="A1304" s="86"/>
      <c r="B1304" s="86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86"/>
      <c r="T1304" s="4"/>
      <c r="U1304" s="4"/>
      <c r="V1304" s="4"/>
      <c r="W1304" s="4"/>
      <c r="X1304" s="4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221"/>
      <c r="AR1304" s="86"/>
    </row>
    <row r="1305" spans="1:44" x14ac:dyDescent="0.25">
      <c r="A1305" s="262"/>
      <c r="B1305" s="262" t="s">
        <v>670</v>
      </c>
      <c r="C1305" s="4"/>
      <c r="D1305" s="4"/>
      <c r="E1305" s="4"/>
      <c r="F1305" s="4" t="s">
        <v>2300</v>
      </c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262"/>
      <c r="T1305" s="4"/>
      <c r="U1305" s="4"/>
      <c r="V1305" s="4"/>
      <c r="W1305" s="4"/>
      <c r="X1305" s="4"/>
      <c r="Y1305" s="263"/>
      <c r="Z1305" s="263"/>
      <c r="AA1305" s="263"/>
      <c r="AB1305" s="263"/>
      <c r="AC1305" s="263"/>
      <c r="AD1305" s="263"/>
      <c r="AE1305" s="263"/>
      <c r="AF1305" s="263">
        <f>AF1303-Z1303</f>
        <v>132.6592599999999</v>
      </c>
      <c r="AG1305" s="263">
        <f>AG1303-AA1303</f>
        <v>4198.3469702485545</v>
      </c>
      <c r="AH1305" s="263">
        <f>AH1303-AC1303</f>
        <v>-100069.28263483488</v>
      </c>
      <c r="AI1305" s="263">
        <f>AI1303-AC1303</f>
        <v>76544.327462476067</v>
      </c>
      <c r="AJ1305" s="263">
        <f>AJ1303-AD1303</f>
        <v>18545.792160891928</v>
      </c>
      <c r="AK1305" s="263"/>
      <c r="AL1305" s="263">
        <f>AL1303-Z1303</f>
        <v>57.611760000000231</v>
      </c>
      <c r="AM1305" s="263">
        <f>AM1303-AA1303</f>
        <v>-346.18776975144601</v>
      </c>
      <c r="AN1305" s="263">
        <f>AN1303-AB1303</f>
        <v>-6167.2248373846378</v>
      </c>
      <c r="AO1305" s="263">
        <f>AO1303-AC1303</f>
        <v>-15462.500609379349</v>
      </c>
      <c r="AP1305" s="263">
        <f>AP1301-AD1301</f>
        <v>-171177.21064921329</v>
      </c>
      <c r="AQ1305" s="312"/>
      <c r="AR1305" s="262"/>
    </row>
    <row r="1306" spans="1:44" x14ac:dyDescent="0.25">
      <c r="A1306" s="262"/>
      <c r="B1306" s="262" t="s">
        <v>671</v>
      </c>
      <c r="C1306" s="4"/>
      <c r="D1306" s="4"/>
      <c r="E1306" s="4"/>
      <c r="F1306" s="4" t="s">
        <v>672</v>
      </c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262"/>
      <c r="T1306" s="4"/>
      <c r="U1306" s="4"/>
      <c r="V1306" s="4"/>
      <c r="W1306" s="4"/>
      <c r="X1306" s="4"/>
      <c r="Y1306" s="263"/>
      <c r="Z1306" s="263"/>
      <c r="AA1306" s="263"/>
      <c r="AB1306" s="263"/>
      <c r="AC1306" s="263"/>
      <c r="AD1306" s="263"/>
      <c r="AE1306" s="263"/>
      <c r="AF1306" s="263">
        <f>AF1303*100/Z1303-100</f>
        <v>13.206019862147627</v>
      </c>
      <c r="AG1306" s="263">
        <f>AG1303*100/AA1303-100</f>
        <v>108.48523919060699</v>
      </c>
      <c r="AH1306" s="263">
        <f>AH1303*100/AB1303-100</f>
        <v>158.3908077115475</v>
      </c>
      <c r="AI1306" s="263">
        <f>AI1303*100/AC1303-100</f>
        <v>38.136353042781025</v>
      </c>
      <c r="AJ1306" s="263">
        <f>AJ1303*100/AD1303-100</f>
        <v>2.4968875451750989</v>
      </c>
      <c r="AK1306" s="263"/>
      <c r="AL1306" s="263">
        <f>AL1303*100/Z1303-100</f>
        <v>5.7351597382141648</v>
      </c>
      <c r="AM1306" s="263">
        <f>AM1303*100/AA1303-100</f>
        <v>-8.945488134375168</v>
      </c>
      <c r="AN1306" s="263">
        <f>AN1303*100/AB1303-100</f>
        <v>-15.833738292714997</v>
      </c>
      <c r="AO1306" s="263">
        <f>AO1303*100/AC1303-100</f>
        <v>-7.7038155760475462</v>
      </c>
      <c r="AP1306" s="263">
        <f>AP1303*100/AD1303-100</f>
        <v>-23.354444509014172</v>
      </c>
      <c r="AQ1306" s="312"/>
      <c r="AR1306" s="262"/>
    </row>
    <row r="1307" spans="1:44" ht="18.75" customHeight="1" x14ac:dyDescent="0.25">
      <c r="A1307" s="262"/>
      <c r="B1307" s="262" t="s">
        <v>673</v>
      </c>
      <c r="C1307" s="4"/>
      <c r="D1307" s="4"/>
      <c r="E1307" s="4"/>
      <c r="F1307" s="4" t="s">
        <v>2300</v>
      </c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262"/>
      <c r="T1307" s="4"/>
      <c r="U1307" s="4"/>
      <c r="V1307" s="4"/>
      <c r="W1307" s="4"/>
      <c r="X1307" s="4"/>
      <c r="Y1307" s="263"/>
      <c r="Z1307" s="263"/>
      <c r="AA1307" s="263"/>
      <c r="AB1307" s="263"/>
      <c r="AC1307" s="263"/>
      <c r="AD1307" s="263"/>
      <c r="AE1307" s="263"/>
      <c r="AF1307" s="263"/>
      <c r="AG1307" s="263"/>
      <c r="AH1307" s="263"/>
      <c r="AI1307" s="263"/>
      <c r="AJ1307" s="263"/>
      <c r="AK1307" s="263"/>
      <c r="AL1307" s="263">
        <f t="shared" ref="AL1307:AQ1307" si="681">AL1303-AF1303</f>
        <v>-75.047499999999673</v>
      </c>
      <c r="AM1307" s="263">
        <f t="shared" si="681"/>
        <v>-4544.5347400000001</v>
      </c>
      <c r="AN1307" s="263">
        <f t="shared" si="681"/>
        <v>-67860.282110000015</v>
      </c>
      <c r="AO1307" s="263">
        <f t="shared" si="681"/>
        <v>-92006.828071855416</v>
      </c>
      <c r="AP1307" s="263">
        <f t="shared" si="681"/>
        <v>-192012.42454256234</v>
      </c>
      <c r="AQ1307" s="312">
        <f t="shared" si="681"/>
        <v>-259746.35211554402</v>
      </c>
      <c r="AR1307" s="262"/>
    </row>
    <row r="1308" spans="1:44" x14ac:dyDescent="0.25">
      <c r="A1308" s="262"/>
      <c r="B1308" s="262" t="s">
        <v>674</v>
      </c>
      <c r="C1308" s="4"/>
      <c r="D1308" s="4"/>
      <c r="E1308" s="4"/>
      <c r="F1308" s="4" t="s">
        <v>672</v>
      </c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262"/>
      <c r="T1308" s="4"/>
      <c r="U1308" s="4"/>
      <c r="V1308" s="4"/>
      <c r="W1308" s="4"/>
      <c r="X1308" s="4"/>
      <c r="Y1308" s="263"/>
      <c r="Z1308" s="263"/>
      <c r="AA1308" s="263"/>
      <c r="AB1308" s="263"/>
      <c r="AC1308" s="263"/>
      <c r="AD1308" s="263"/>
      <c r="AE1308" s="263"/>
      <c r="AF1308" s="263"/>
      <c r="AG1308" s="263"/>
      <c r="AH1308" s="263"/>
      <c r="AI1308" s="263"/>
      <c r="AJ1308" s="263"/>
      <c r="AK1308" s="263"/>
      <c r="AL1308" s="263">
        <f t="shared" ref="AL1308:AQ1308" si="682">AL1303*100/AF1303-100</f>
        <v>-6.5993488093926658</v>
      </c>
      <c r="AM1308" s="263">
        <f t="shared" si="682"/>
        <v>-56.325679353069916</v>
      </c>
      <c r="AN1308" s="263">
        <f t="shared" si="682"/>
        <v>-67.426758539629105</v>
      </c>
      <c r="AO1308" s="263">
        <f t="shared" si="682"/>
        <v>-33.184724809284489</v>
      </c>
      <c r="AP1308" s="263">
        <f t="shared" si="682"/>
        <v>-25.221577623803839</v>
      </c>
      <c r="AQ1308" s="312">
        <f t="shared" si="682"/>
        <v>-21.867841759591542</v>
      </c>
      <c r="AR1308" s="262"/>
    </row>
    <row r="1309" spans="1:44" x14ac:dyDescent="0.25">
      <c r="A1309" s="313"/>
      <c r="B1309" s="313"/>
      <c r="C1309" s="314"/>
      <c r="D1309" s="314"/>
      <c r="E1309" s="314"/>
      <c r="F1309" s="314"/>
      <c r="G1309" s="314"/>
      <c r="H1309" s="314"/>
      <c r="I1309" s="314"/>
      <c r="J1309" s="314"/>
      <c r="K1309" s="314"/>
      <c r="L1309" s="314"/>
      <c r="M1309" s="314"/>
      <c r="N1309" s="314"/>
      <c r="O1309" s="314"/>
      <c r="P1309" s="314"/>
      <c r="Q1309" s="314"/>
      <c r="R1309" s="314"/>
      <c r="S1309" s="313"/>
      <c r="T1309" s="314"/>
      <c r="U1309" s="314"/>
      <c r="V1309" s="314"/>
      <c r="W1309" s="314"/>
      <c r="X1309" s="314"/>
      <c r="Y1309" s="315"/>
      <c r="Z1309" s="315"/>
      <c r="AA1309" s="315"/>
      <c r="AB1309" s="315"/>
      <c r="AC1309" s="315"/>
      <c r="AD1309" s="315"/>
      <c r="AE1309" s="315"/>
      <c r="AF1309" s="315"/>
      <c r="AG1309" s="315"/>
      <c r="AH1309" s="315"/>
      <c r="AI1309" s="315"/>
      <c r="AJ1309" s="315"/>
      <c r="AK1309" s="315"/>
      <c r="AL1309" s="315"/>
      <c r="AM1309" s="315"/>
      <c r="AN1309" s="315"/>
      <c r="AO1309" s="315"/>
      <c r="AP1309" s="315"/>
      <c r="AQ1309" s="315"/>
      <c r="AR1309" s="313"/>
    </row>
    <row r="1310" spans="1:44" x14ac:dyDescent="0.25">
      <c r="A1310" s="313"/>
      <c r="B1310" s="313"/>
      <c r="C1310" s="314"/>
      <c r="D1310" s="314"/>
      <c r="E1310" s="314"/>
      <c r="F1310" s="314"/>
      <c r="G1310" s="314"/>
      <c r="H1310" s="314"/>
      <c r="I1310" s="314"/>
      <c r="J1310" s="314"/>
      <c r="K1310" s="314"/>
      <c r="L1310" s="314"/>
      <c r="M1310" s="314"/>
      <c r="N1310" s="314"/>
      <c r="O1310" s="314"/>
      <c r="P1310" s="314"/>
      <c r="Q1310" s="314"/>
      <c r="R1310" s="314"/>
      <c r="S1310" s="313"/>
      <c r="T1310" s="314"/>
      <c r="U1310" s="314"/>
      <c r="V1310" s="314"/>
      <c r="W1310" s="314"/>
      <c r="X1310" s="314"/>
      <c r="Y1310" s="315"/>
      <c r="Z1310" s="315"/>
      <c r="AA1310" s="315"/>
      <c r="AB1310" s="315"/>
      <c r="AC1310" s="315"/>
      <c r="AD1310" s="315"/>
      <c r="AE1310" s="315"/>
      <c r="AF1310" s="315"/>
      <c r="AG1310" s="315"/>
      <c r="AH1310" s="315"/>
      <c r="AI1310" s="315"/>
      <c r="AJ1310" s="315"/>
      <c r="AK1310" s="315"/>
      <c r="AL1310" s="315"/>
      <c r="AM1310" s="315"/>
      <c r="AN1310" s="315"/>
      <c r="AO1310" s="315"/>
      <c r="AP1310" s="315"/>
      <c r="AQ1310" s="315"/>
      <c r="AR1310" s="313"/>
    </row>
    <row r="1311" spans="1:44" x14ac:dyDescent="0.25">
      <c r="A1311" s="313"/>
      <c r="B1311" s="313"/>
      <c r="C1311" s="314"/>
      <c r="D1311" s="314"/>
      <c r="E1311" s="314"/>
      <c r="F1311" s="314"/>
      <c r="G1311" s="314"/>
      <c r="H1311" s="314"/>
      <c r="I1311" s="314"/>
      <c r="J1311" s="314"/>
      <c r="K1311" s="314"/>
      <c r="L1311" s="314"/>
      <c r="M1311" s="314"/>
      <c r="N1311" s="314"/>
      <c r="O1311" s="314"/>
      <c r="P1311" s="314"/>
      <c r="Q1311" s="314"/>
      <c r="R1311" s="314"/>
      <c r="S1311" s="313"/>
      <c r="T1311" s="314"/>
      <c r="U1311" s="314"/>
      <c r="V1311" s="314"/>
      <c r="W1311" s="314"/>
      <c r="X1311" s="314"/>
      <c r="Y1311" s="315"/>
      <c r="Z1311" s="315"/>
      <c r="AA1311" s="315"/>
      <c r="AB1311" s="315"/>
      <c r="AC1311" s="315"/>
      <c r="AD1311" s="315"/>
      <c r="AE1311" s="315"/>
      <c r="AF1311" s="315"/>
      <c r="AG1311" s="315"/>
      <c r="AH1311" s="315"/>
      <c r="AI1311" s="315"/>
      <c r="AJ1311" s="315"/>
      <c r="AK1311" s="315"/>
      <c r="AL1311" s="315"/>
      <c r="AM1311" s="315"/>
      <c r="AN1311" s="315"/>
      <c r="AO1311" s="315"/>
      <c r="AP1311" s="315"/>
      <c r="AQ1311" s="315"/>
      <c r="AR1311" s="313"/>
    </row>
    <row r="1312" spans="1:44" x14ac:dyDescent="0.25">
      <c r="A1312" s="313"/>
      <c r="B1312" s="313"/>
      <c r="C1312" s="314"/>
      <c r="D1312" s="314"/>
      <c r="E1312" s="314"/>
      <c r="F1312" s="314"/>
      <c r="G1312" s="314"/>
      <c r="H1312" s="314"/>
      <c r="I1312" s="314"/>
      <c r="J1312" s="314"/>
      <c r="K1312" s="314"/>
      <c r="L1312" s="314"/>
      <c r="M1312" s="314"/>
      <c r="N1312" s="314"/>
      <c r="O1312" s="314"/>
      <c r="P1312" s="314"/>
      <c r="Q1312" s="314"/>
      <c r="R1312" s="314"/>
      <c r="S1312" s="313"/>
      <c r="T1312" s="314"/>
      <c r="U1312" s="314"/>
      <c r="V1312" s="314"/>
      <c r="W1312" s="314"/>
      <c r="X1312" s="314"/>
      <c r="Y1312" s="315"/>
      <c r="Z1312" s="315"/>
      <c r="AA1312" s="315"/>
      <c r="AB1312" s="315"/>
      <c r="AC1312" s="315"/>
      <c r="AD1312" s="315"/>
      <c r="AE1312" s="315"/>
      <c r="AF1312" s="315"/>
      <c r="AG1312" s="315"/>
      <c r="AH1312" s="315"/>
      <c r="AI1312" s="315"/>
      <c r="AJ1312" s="315"/>
      <c r="AK1312" s="315"/>
      <c r="AL1312" s="315"/>
      <c r="AM1312" s="315"/>
      <c r="AN1312" s="315"/>
      <c r="AO1312" s="315"/>
      <c r="AP1312" s="315"/>
      <c r="AQ1312" s="315"/>
      <c r="AR1312" s="313"/>
    </row>
    <row r="1313" spans="1:44" x14ac:dyDescent="0.25">
      <c r="A1313" s="313"/>
      <c r="B1313" s="313"/>
      <c r="C1313" s="314"/>
      <c r="D1313" s="314"/>
      <c r="E1313" s="314"/>
      <c r="F1313" s="314"/>
      <c r="G1313" s="314"/>
      <c r="H1313" s="314"/>
      <c r="I1313" s="314"/>
      <c r="J1313" s="314"/>
      <c r="K1313" s="314"/>
      <c r="L1313" s="314"/>
      <c r="M1313" s="314"/>
      <c r="N1313" s="314"/>
      <c r="O1313" s="314"/>
      <c r="P1313" s="314"/>
      <c r="Q1313" s="314"/>
      <c r="R1313" s="314"/>
      <c r="S1313" s="313"/>
      <c r="T1313" s="314"/>
      <c r="U1313" s="314"/>
      <c r="V1313" s="314"/>
      <c r="W1313" s="314"/>
      <c r="X1313" s="314"/>
      <c r="Y1313" s="315"/>
      <c r="Z1313" s="315"/>
      <c r="AA1313" s="315"/>
      <c r="AB1313" s="315"/>
      <c r="AC1313" s="315"/>
      <c r="AD1313" s="315"/>
      <c r="AE1313" s="315"/>
      <c r="AF1313" s="315"/>
      <c r="AG1313" s="315"/>
      <c r="AH1313" s="315"/>
      <c r="AI1313" s="315"/>
      <c r="AJ1313" s="315"/>
      <c r="AK1313" s="315"/>
      <c r="AL1313" s="315"/>
      <c r="AM1313" s="315"/>
      <c r="AN1313" s="315"/>
      <c r="AO1313" s="315"/>
      <c r="AP1313" s="315"/>
      <c r="AQ1313" s="315"/>
      <c r="AR1313" s="313"/>
    </row>
    <row r="1315" spans="1:44" s="196" customFormat="1" ht="25.5" x14ac:dyDescent="0.35">
      <c r="A1315" s="629" t="s">
        <v>2320</v>
      </c>
      <c r="B1315" s="629"/>
      <c r="C1315" s="629"/>
      <c r="D1315" s="629"/>
      <c r="E1315" s="629"/>
      <c r="F1315" s="629"/>
      <c r="G1315" s="629"/>
      <c r="H1315" s="629"/>
      <c r="I1315" s="629"/>
      <c r="J1315" s="629"/>
      <c r="K1315" s="629"/>
      <c r="L1315" s="629"/>
      <c r="M1315" s="629"/>
      <c r="N1315" s="629"/>
      <c r="O1315" s="629"/>
      <c r="P1315" s="629"/>
      <c r="Q1315" s="629"/>
      <c r="R1315" s="629"/>
      <c r="S1315" s="629"/>
      <c r="T1315" s="629"/>
      <c r="U1315" s="629"/>
      <c r="V1315" s="629"/>
      <c r="W1315" s="629"/>
      <c r="X1315" s="629"/>
      <c r="Y1315" s="629"/>
      <c r="Z1315" s="629"/>
      <c r="AA1315" s="629"/>
      <c r="AB1315" s="629"/>
      <c r="AC1315" s="629"/>
      <c r="AD1315" s="629"/>
      <c r="AE1315" s="629"/>
      <c r="AF1315" s="629"/>
      <c r="AG1315" s="629"/>
      <c r="AH1315" s="629"/>
      <c r="AI1315" s="629"/>
      <c r="AJ1315" s="629"/>
      <c r="AK1315" s="629"/>
      <c r="AL1315" s="629"/>
      <c r="AM1315" s="629"/>
      <c r="AN1315" s="629"/>
      <c r="AO1315" s="629"/>
      <c r="AP1315" s="629"/>
      <c r="AQ1315" s="629"/>
    </row>
  </sheetData>
  <mergeCells count="223">
    <mergeCell ref="AQ25:AQ26"/>
    <mergeCell ref="AP19:AP22"/>
    <mergeCell ref="AQ19:AQ22"/>
    <mergeCell ref="U25:U26"/>
    <mergeCell ref="V25:V26"/>
    <mergeCell ref="W25:W26"/>
    <mergeCell ref="X25:X26"/>
    <mergeCell ref="Y25:Y26"/>
    <mergeCell ref="AN25:AN26"/>
    <mergeCell ref="AO25:AO26"/>
    <mergeCell ref="AP25:AP26"/>
    <mergeCell ref="AL19:AL22"/>
    <mergeCell ref="AM19:AM22"/>
    <mergeCell ref="AN19:AN22"/>
    <mergeCell ref="AO19:AO22"/>
    <mergeCell ref="T19:T22"/>
    <mergeCell ref="U19:U22"/>
    <mergeCell ref="V19:V22"/>
    <mergeCell ref="W19:W22"/>
    <mergeCell ref="X19:X22"/>
    <mergeCell ref="F23:F24"/>
    <mergeCell ref="A1:AR1"/>
    <mergeCell ref="A2:AR2"/>
    <mergeCell ref="A3:AR3"/>
    <mergeCell ref="AF23:AF24"/>
    <mergeCell ref="AG23:AG24"/>
    <mergeCell ref="AH23:AH24"/>
    <mergeCell ref="AI23:AI24"/>
    <mergeCell ref="AJ23:AJ24"/>
    <mergeCell ref="S19:S22"/>
    <mergeCell ref="E4:E5"/>
    <mergeCell ref="F4:F5"/>
    <mergeCell ref="G4:L4"/>
    <mergeCell ref="M4:R4"/>
    <mergeCell ref="A4:A5"/>
    <mergeCell ref="B4:B5"/>
    <mergeCell ref="C4:C5"/>
    <mergeCell ref="D4:D5"/>
    <mergeCell ref="K23:K24"/>
    <mergeCell ref="L23:L24"/>
    <mergeCell ref="Z23:Z24"/>
    <mergeCell ref="AC23:AC24"/>
    <mergeCell ref="G23:G24"/>
    <mergeCell ref="H23:H24"/>
    <mergeCell ref="I23:I24"/>
    <mergeCell ref="J23:J24"/>
    <mergeCell ref="M23:M24"/>
    <mergeCell ref="N23:N24"/>
    <mergeCell ref="S4:X4"/>
    <mergeCell ref="Y4:Y5"/>
    <mergeCell ref="AL4:AQ4"/>
    <mergeCell ref="AR4:AR5"/>
    <mergeCell ref="W23:W24"/>
    <mergeCell ref="X23:X24"/>
    <mergeCell ref="U23:U24"/>
    <mergeCell ref="V23:V24"/>
    <mergeCell ref="AD23:AD24"/>
    <mergeCell ref="AE23:AE24"/>
    <mergeCell ref="O23:O24"/>
    <mergeCell ref="P23:P24"/>
    <mergeCell ref="Q23:Q24"/>
    <mergeCell ref="R23:R24"/>
    <mergeCell ref="S23:S24"/>
    <mergeCell ref="T23:T24"/>
    <mergeCell ref="K36:K37"/>
    <mergeCell ref="L36:L37"/>
    <mergeCell ref="M36:M37"/>
    <mergeCell ref="N36:N37"/>
    <mergeCell ref="X36:X37"/>
    <mergeCell ref="Y36:Y37"/>
    <mergeCell ref="G36:G37"/>
    <mergeCell ref="H36:H37"/>
    <mergeCell ref="I36:I37"/>
    <mergeCell ref="J36:J37"/>
    <mergeCell ref="S36:S37"/>
    <mergeCell ref="T36:T37"/>
    <mergeCell ref="O36:O37"/>
    <mergeCell ref="P36:P37"/>
    <mergeCell ref="Q36:Q37"/>
    <mergeCell ref="R36:R37"/>
    <mergeCell ref="AP23:AP24"/>
    <mergeCell ref="AQ23:AQ24"/>
    <mergeCell ref="Y23:Y24"/>
    <mergeCell ref="AL23:AL24"/>
    <mergeCell ref="AM23:AM24"/>
    <mergeCell ref="AN23:AN24"/>
    <mergeCell ref="AO23:AO24"/>
    <mergeCell ref="AK23:AK24"/>
    <mergeCell ref="AA23:AA24"/>
    <mergeCell ref="AB23:AB24"/>
    <mergeCell ref="AL36:AL37"/>
    <mergeCell ref="Z36:Z37"/>
    <mergeCell ref="AA36:AA37"/>
    <mergeCell ref="AB36:AB37"/>
    <mergeCell ref="AC36:AC37"/>
    <mergeCell ref="AJ36:AJ37"/>
    <mergeCell ref="AK36:AK37"/>
    <mergeCell ref="AH36:AH37"/>
    <mergeCell ref="AI36:AI37"/>
    <mergeCell ref="AP36:AP37"/>
    <mergeCell ref="AQ36:AQ37"/>
    <mergeCell ref="F444:F453"/>
    <mergeCell ref="G444:G453"/>
    <mergeCell ref="H444:H453"/>
    <mergeCell ref="I444:I453"/>
    <mergeCell ref="J444:J453"/>
    <mergeCell ref="U36:U37"/>
    <mergeCell ref="V36:V37"/>
    <mergeCell ref="W36:W37"/>
    <mergeCell ref="V444:V453"/>
    <mergeCell ref="K444:K453"/>
    <mergeCell ref="L444:L453"/>
    <mergeCell ref="M444:M453"/>
    <mergeCell ref="N444:N453"/>
    <mergeCell ref="O444:O453"/>
    <mergeCell ref="P444:P453"/>
    <mergeCell ref="Q444:Q453"/>
    <mergeCell ref="R444:R453"/>
    <mergeCell ref="T444:T453"/>
    <mergeCell ref="X444:X453"/>
    <mergeCell ref="Y444:Y453"/>
    <mergeCell ref="AL444:AL453"/>
    <mergeCell ref="AM444:AM453"/>
    <mergeCell ref="AB444:AB453"/>
    <mergeCell ref="AA444:AA453"/>
    <mergeCell ref="Z444:Z453"/>
    <mergeCell ref="U444:U453"/>
    <mergeCell ref="AD444:AD453"/>
    <mergeCell ref="AP444:AP453"/>
    <mergeCell ref="AQ444:AQ453"/>
    <mergeCell ref="F454:F462"/>
    <mergeCell ref="G454:G462"/>
    <mergeCell ref="H454:H462"/>
    <mergeCell ref="I454:I462"/>
    <mergeCell ref="J454:J462"/>
    <mergeCell ref="K454:K462"/>
    <mergeCell ref="L454:L462"/>
    <mergeCell ref="W444:W453"/>
    <mergeCell ref="Z454:Z462"/>
    <mergeCell ref="AA454:AA462"/>
    <mergeCell ref="M454:M462"/>
    <mergeCell ref="N454:N462"/>
    <mergeCell ref="O454:O462"/>
    <mergeCell ref="P454:P462"/>
    <mergeCell ref="Q454:Q462"/>
    <mergeCell ref="R454:R462"/>
    <mergeCell ref="S444:S453"/>
    <mergeCell ref="B696:C696"/>
    <mergeCell ref="B708:C708"/>
    <mergeCell ref="Y454:Y462"/>
    <mergeCell ref="AL454:AL462"/>
    <mergeCell ref="S454:S462"/>
    <mergeCell ref="T454:T462"/>
    <mergeCell ref="U454:U462"/>
    <mergeCell ref="V454:V462"/>
    <mergeCell ref="W454:W462"/>
    <mergeCell ref="X454:X462"/>
    <mergeCell ref="B1089:C1089"/>
    <mergeCell ref="B872:F872"/>
    <mergeCell ref="B874:F874"/>
    <mergeCell ref="B901:E901"/>
    <mergeCell ref="B983:C983"/>
    <mergeCell ref="B1008:D1008"/>
    <mergeCell ref="B1038:C1038"/>
    <mergeCell ref="B1069:C1069"/>
    <mergeCell ref="B1076:C1076"/>
    <mergeCell ref="B1083:C1083"/>
    <mergeCell ref="B716:C716"/>
    <mergeCell ref="B718:D718"/>
    <mergeCell ref="B754:F754"/>
    <mergeCell ref="B756:F756"/>
    <mergeCell ref="B837:C837"/>
    <mergeCell ref="B862:C862"/>
    <mergeCell ref="Z4:AE4"/>
    <mergeCell ref="AF4:AK4"/>
    <mergeCell ref="B1044:C1044"/>
    <mergeCell ref="B1068:C1068"/>
    <mergeCell ref="B794:D794"/>
    <mergeCell ref="B780:C780"/>
    <mergeCell ref="B818:C818"/>
    <mergeCell ref="B476:D476"/>
    <mergeCell ref="B532:D532"/>
    <mergeCell ref="B544:C544"/>
    <mergeCell ref="B1164:D1164"/>
    <mergeCell ref="B1191:C1191"/>
    <mergeCell ref="B1276:E1276"/>
    <mergeCell ref="A1315:AQ1315"/>
    <mergeCell ref="B1172:C1172"/>
    <mergeCell ref="AR36:AR37"/>
    <mergeCell ref="AD36:AD37"/>
    <mergeCell ref="AE36:AE37"/>
    <mergeCell ref="AF36:AF37"/>
    <mergeCell ref="AG36:AG37"/>
    <mergeCell ref="AM36:AM37"/>
    <mergeCell ref="AN36:AN37"/>
    <mergeCell ref="AO36:AO37"/>
    <mergeCell ref="AI444:AI453"/>
    <mergeCell ref="AH444:AH453"/>
    <mergeCell ref="AB454:AB462"/>
    <mergeCell ref="AC454:AC462"/>
    <mergeCell ref="AD454:AD462"/>
    <mergeCell ref="AE454:AE462"/>
    <mergeCell ref="AF454:AF462"/>
    <mergeCell ref="AR454:AR462"/>
    <mergeCell ref="AR444:AR453"/>
    <mergeCell ref="AK444:AK453"/>
    <mergeCell ref="AJ444:AJ453"/>
    <mergeCell ref="AQ454:AQ462"/>
    <mergeCell ref="AM454:AM462"/>
    <mergeCell ref="AN454:AN462"/>
    <mergeCell ref="AO454:AO462"/>
    <mergeCell ref="AP454:AP462"/>
    <mergeCell ref="AN444:AN453"/>
    <mergeCell ref="AO444:AO453"/>
    <mergeCell ref="AH454:AH462"/>
    <mergeCell ref="AI454:AI462"/>
    <mergeCell ref="AJ454:AJ462"/>
    <mergeCell ref="AK454:AK462"/>
    <mergeCell ref="AC444:AC453"/>
    <mergeCell ref="AG454:AG462"/>
    <mergeCell ref="AG444:AG453"/>
    <mergeCell ref="AF444:AF453"/>
    <mergeCell ref="AE444:AE453"/>
  </mergeCells>
  <phoneticPr fontId="41" type="noConversion"/>
  <conditionalFormatting sqref="A121:A137">
    <cfRule type="duplicateValues" dxfId="52" priority="87" stopIfTrue="1"/>
    <cfRule type="duplicateValues" dxfId="51" priority="88" stopIfTrue="1"/>
    <cfRule type="duplicateValues" dxfId="50" priority="89" stopIfTrue="1"/>
  </conditionalFormatting>
  <conditionalFormatting sqref="A121:A137">
    <cfRule type="duplicateValues" dxfId="49" priority="86" stopIfTrue="1"/>
  </conditionalFormatting>
  <conditionalFormatting sqref="A140">
    <cfRule type="duplicateValues" dxfId="48" priority="79" stopIfTrue="1"/>
    <cfRule type="duplicateValues" dxfId="47" priority="80" stopIfTrue="1"/>
    <cfRule type="duplicateValues" dxfId="46" priority="81" stopIfTrue="1"/>
  </conditionalFormatting>
  <conditionalFormatting sqref="A140">
    <cfRule type="duplicateValues" dxfId="45" priority="78" stopIfTrue="1"/>
  </conditionalFormatting>
  <conditionalFormatting sqref="A140:A158">
    <cfRule type="duplicateValues" dxfId="44" priority="71" stopIfTrue="1"/>
    <cfRule type="duplicateValues" dxfId="43" priority="72" stopIfTrue="1"/>
    <cfRule type="duplicateValues" dxfId="42" priority="73" stopIfTrue="1"/>
  </conditionalFormatting>
  <conditionalFormatting sqref="A140:A158">
    <cfRule type="duplicateValues" dxfId="41" priority="70" stopIfTrue="1"/>
  </conditionalFormatting>
  <conditionalFormatting sqref="A157:A158">
    <cfRule type="duplicateValues" dxfId="40" priority="67" stopIfTrue="1"/>
    <cfRule type="duplicateValues" dxfId="39" priority="68" stopIfTrue="1"/>
    <cfRule type="duplicateValues" dxfId="38" priority="69" stopIfTrue="1"/>
  </conditionalFormatting>
  <conditionalFormatting sqref="A157:A158">
    <cfRule type="duplicateValues" dxfId="37" priority="66" stopIfTrue="1"/>
  </conditionalFormatting>
  <conditionalFormatting sqref="A183:A191">
    <cfRule type="duplicateValues" dxfId="36" priority="59" stopIfTrue="1"/>
    <cfRule type="duplicateValues" dxfId="35" priority="60" stopIfTrue="1"/>
    <cfRule type="duplicateValues" dxfId="34" priority="61" stopIfTrue="1"/>
  </conditionalFormatting>
  <conditionalFormatting sqref="A183:A191">
    <cfRule type="duplicateValues" dxfId="33" priority="58" stopIfTrue="1"/>
  </conditionalFormatting>
  <conditionalFormatting sqref="A193:A195">
    <cfRule type="duplicateValues" dxfId="32" priority="51" stopIfTrue="1"/>
    <cfRule type="duplicateValues" dxfId="31" priority="52" stopIfTrue="1"/>
    <cfRule type="duplicateValues" dxfId="30" priority="53" stopIfTrue="1"/>
  </conditionalFormatting>
  <conditionalFormatting sqref="A193:A195">
    <cfRule type="duplicateValues" dxfId="29" priority="50" stopIfTrue="1"/>
  </conditionalFormatting>
  <conditionalFormatting sqref="A197:A199">
    <cfRule type="duplicateValues" dxfId="28" priority="47" stopIfTrue="1"/>
    <cfRule type="duplicateValues" dxfId="27" priority="48" stopIfTrue="1"/>
    <cfRule type="duplicateValues" dxfId="26" priority="49" stopIfTrue="1"/>
  </conditionalFormatting>
  <conditionalFormatting sqref="A197:A199">
    <cfRule type="duplicateValues" dxfId="25" priority="46" stopIfTrue="1"/>
  </conditionalFormatting>
  <conditionalFormatting sqref="A267">
    <cfRule type="duplicateValues" dxfId="24" priority="39" stopIfTrue="1"/>
    <cfRule type="duplicateValues" dxfId="23" priority="40" stopIfTrue="1"/>
    <cfRule type="duplicateValues" dxfId="22" priority="41" stopIfTrue="1"/>
  </conditionalFormatting>
  <conditionalFormatting sqref="A267">
    <cfRule type="duplicateValues" dxfId="21" priority="38" stopIfTrue="1"/>
  </conditionalFormatting>
  <conditionalFormatting sqref="A280:A281">
    <cfRule type="duplicateValues" dxfId="20" priority="31" stopIfTrue="1"/>
    <cfRule type="duplicateValues" dxfId="19" priority="32" stopIfTrue="1"/>
    <cfRule type="duplicateValues" dxfId="18" priority="33" stopIfTrue="1"/>
  </conditionalFormatting>
  <conditionalFormatting sqref="A280:A281">
    <cfRule type="duplicateValues" dxfId="17" priority="30" stopIfTrue="1"/>
  </conditionalFormatting>
  <conditionalFormatting sqref="A332">
    <cfRule type="duplicateValues" dxfId="16" priority="23" stopIfTrue="1"/>
    <cfRule type="duplicateValues" dxfId="15" priority="24" stopIfTrue="1"/>
    <cfRule type="duplicateValues" dxfId="14" priority="25" stopIfTrue="1"/>
  </conditionalFormatting>
  <conditionalFormatting sqref="A332">
    <cfRule type="duplicateValues" dxfId="13" priority="22" stopIfTrue="1"/>
  </conditionalFormatting>
  <conditionalFormatting sqref="A354:A356">
    <cfRule type="duplicateValues" dxfId="12" priority="15" stopIfTrue="1"/>
    <cfRule type="duplicateValues" dxfId="11" priority="16" stopIfTrue="1"/>
    <cfRule type="duplicateValues" dxfId="10" priority="17" stopIfTrue="1"/>
  </conditionalFormatting>
  <conditionalFormatting sqref="A354:A356">
    <cfRule type="duplicateValues" dxfId="9" priority="14" stopIfTrue="1"/>
  </conditionalFormatting>
  <conditionalFormatting sqref="A362">
    <cfRule type="duplicateValues" dxfId="8" priority="11" stopIfTrue="1"/>
    <cfRule type="duplicateValues" dxfId="7" priority="12" stopIfTrue="1"/>
    <cfRule type="duplicateValues" dxfId="6" priority="13" stopIfTrue="1"/>
  </conditionalFormatting>
  <conditionalFormatting sqref="A362">
    <cfRule type="duplicateValues" dxfId="5" priority="10" stopIfTrue="1"/>
  </conditionalFormatting>
  <conditionalFormatting sqref="A404:A412">
    <cfRule type="duplicateValues" dxfId="4" priority="3" stopIfTrue="1"/>
    <cfRule type="duplicateValues" dxfId="3" priority="4" stopIfTrue="1"/>
    <cfRule type="duplicateValues" dxfId="2" priority="5" stopIfTrue="1"/>
  </conditionalFormatting>
  <conditionalFormatting sqref="A404:A412">
    <cfRule type="duplicateValues" dxfId="1" priority="2" stopIfTrue="1"/>
  </conditionalFormatting>
  <conditionalFormatting sqref="A33:A65536 A1:A14 A16 A18:A19 A23:A25 A27:A30">
    <cfRule type="duplicateValues" dxfId="0" priority="884" stopIfTrue="1"/>
  </conditionalFormatting>
  <printOptions horizontalCentered="1"/>
  <pageMargins left="7.874015748031496E-2" right="7.874015748031496E-2" top="0.47244094488188981" bottom="0.43307086614173229" header="0.31496062992125984" footer="0.23622047244094491"/>
  <pageSetup paperSize="8" scale="34" orientation="landscape" useFirstPageNumber="1" horizontalDpi="300" verticalDpi="300" r:id="rId1"/>
  <headerFooter alignWithMargins="0">
    <oddFooter>&amp;R&amp;P</oddFooter>
  </headerFooter>
  <rowBreaks count="3" manualBreakCount="3">
    <brk id="430" max="43" man="1"/>
    <brk id="1163" max="43" man="1"/>
    <brk id="1254" max="4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0161E236C3B324992BDF4470132C42C" ma:contentTypeVersion="0" ma:contentTypeDescription="Создание документа." ma:contentTypeScope="" ma:versionID="78a5e8d5856e0b8072bb24250d3a9d9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20A70B-CC9B-436A-990D-D3D160127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1DBD0-B000-40E6-8AD6-F8948F20C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8C4091-C56F-44DA-ACE0-1EE9A7FAC6D0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 ЧМЭ3, ЧМЭ3Т материалы</vt:lpstr>
      <vt:lpstr>ЧМЭ3, ЧМЭ3Т зап.части</vt:lpstr>
      <vt:lpstr>ЧМЭ-3,ЧМЭ3Т ТЭО</vt:lpstr>
      <vt:lpstr>' ЧМЭ3, ЧМЭ3Т материалы'!Заголовки_для_печати</vt:lpstr>
      <vt:lpstr>'ЧМЭ3, ЧМЭ3Т зап.части'!Заголовки_для_печати</vt:lpstr>
      <vt:lpstr>'ЧМЭ-3,ЧМЭ3Т ТЭО'!Заголовки_для_печати</vt:lpstr>
      <vt:lpstr>' ЧМЭ3, ЧМЭ3Т материалы'!Область_печати</vt:lpstr>
      <vt:lpstr>'ЧМЭ3, ЧМЭ3Т зап.части'!Область_печати</vt:lpstr>
      <vt:lpstr>'ЧМЭ-3,ЧМЭ3Т ТЭО'!Область_печати</vt:lpstr>
    </vt:vector>
  </TitlesOfParts>
  <Company>ПКТБ ЦУНР - филиал ОАО "РЖД"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Калиновская Татьяна</dc:creator>
  <cp:lastModifiedBy>Теплоухов Егор Станиславович</cp:lastModifiedBy>
  <cp:lastPrinted>2011-08-03T10:11:03Z</cp:lastPrinted>
  <dcterms:created xsi:type="dcterms:W3CDTF">2011-01-18T10:45:20Z</dcterms:created>
  <dcterms:modified xsi:type="dcterms:W3CDTF">2022-06-11T09:52:06Z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0x01010060161E236C3B324992BDF4470132C42C</vt:lpwstr>
  </property>
</Properties>
</file>