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учимся жить\nov22\original\"/>
    </mc:Choice>
  </mc:AlternateContent>
  <xr:revisionPtr revIDLastSave="0" documentId="13_ncr:1_{71167702-C181-4B9B-B700-7A5B2EBA0CF5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таблица на холод" sheetId="1" r:id="rId1"/>
    <sheet name="price" sheetId="4" r:id="rId2"/>
    <sheet name="vedomost" sheetId="2" r:id="rId3"/>
    <sheet name="fine-encourag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V1" i="2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4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A3" i="3"/>
  <c r="A4" i="3"/>
  <c r="A5" i="3"/>
  <c r="B5" i="3" s="1"/>
  <c r="A6" i="3"/>
  <c r="B6" i="3" s="1"/>
  <c r="A7" i="3"/>
  <c r="B7" i="3" s="1"/>
  <c r="A8" i="3"/>
  <c r="B8" i="3" s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W3" i="1"/>
  <c r="A2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B2" i="3" l="1"/>
  <c r="B3" i="3"/>
  <c r="B4" i="3"/>
  <c r="W2" i="1"/>
  <c r="W1" i="1"/>
  <c r="A2" i="2"/>
  <c r="B2" i="2" s="1"/>
  <c r="U7" i="1"/>
  <c r="U19" i="1"/>
  <c r="U15" i="1"/>
  <c r="U16" i="1"/>
  <c r="A1" i="3"/>
  <c r="A1" i="2"/>
  <c r="U1" i="1"/>
  <c r="U2" i="1"/>
  <c r="U3" i="1"/>
  <c r="U4" i="1"/>
  <c r="U5" i="1"/>
  <c r="U8" i="1"/>
  <c r="U9" i="1"/>
  <c r="U10" i="1"/>
  <c r="U11" i="1"/>
  <c r="U12" i="1"/>
  <c r="U14" i="1"/>
  <c r="U18" i="1"/>
  <c r="U20" i="1"/>
  <c r="A3" i="2" l="1"/>
  <c r="E3" i="2" s="1"/>
  <c r="E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4" i="2" l="1"/>
  <c r="E4" i="2" s="1"/>
  <c r="B3" i="2"/>
  <c r="B4" i="2" l="1"/>
  <c r="A5" i="2"/>
  <c r="E5" i="2" s="1"/>
  <c r="B5" i="2" l="1"/>
  <c r="A6" i="2"/>
  <c r="E6" i="2" s="1"/>
  <c r="A7" i="2" l="1"/>
  <c r="E7" i="2" s="1"/>
  <c r="B6" i="2"/>
  <c r="A8" i="2" l="1"/>
  <c r="E8" i="2" s="1"/>
  <c r="B7" i="2"/>
  <c r="B8" i="2"/>
  <c r="A9" i="2" l="1"/>
  <c r="E9" i="2" s="1"/>
  <c r="B9" i="2"/>
  <c r="A10" i="2" l="1"/>
  <c r="E10" i="2" s="1"/>
  <c r="B10" i="2" l="1"/>
  <c r="A11" i="2"/>
  <c r="E11" i="2" s="1"/>
  <c r="B11" i="2" l="1"/>
  <c r="A12" i="2"/>
  <c r="E12" i="2" s="1"/>
  <c r="B12" i="2" l="1"/>
  <c r="A13" i="2"/>
  <c r="E13" i="2" s="1"/>
  <c r="B13" i="2" l="1"/>
  <c r="A14" i="2"/>
  <c r="E14" i="2" s="1"/>
  <c r="A15" i="2" l="1"/>
  <c r="E15" i="2" s="1"/>
  <c r="B14" i="2"/>
  <c r="A16" i="2"/>
  <c r="E16" i="2" s="1"/>
  <c r="B15" i="2"/>
  <c r="B16" i="2" l="1"/>
  <c r="A17" i="2"/>
  <c r="E17" i="2" s="1"/>
  <c r="A18" i="2" l="1"/>
  <c r="E18" i="2" s="1"/>
  <c r="B17" i="2"/>
  <c r="B18" i="2" l="1"/>
  <c r="A19" i="2"/>
  <c r="E19" i="2" s="1"/>
  <c r="B19" i="2" l="1"/>
</calcChain>
</file>

<file path=xl/sharedStrings.xml><?xml version="1.0" encoding="utf-8"?>
<sst xmlns="http://schemas.openxmlformats.org/spreadsheetml/2006/main" count="373" uniqueCount="100">
  <si>
    <t>В МАСЛЕ</t>
  </si>
  <si>
    <t xml:space="preserve">     |</t>
  </si>
  <si>
    <t xml:space="preserve">        |</t>
  </si>
  <si>
    <t xml:space="preserve">       |до       ч</t>
  </si>
  <si>
    <t xml:space="preserve">       |</t>
  </si>
  <si>
    <t>СОЖАЛЕНИЕ</t>
  </si>
  <si>
    <t>ВОЛОСЫ</t>
  </si>
  <si>
    <t>ЧАШКА</t>
  </si>
  <si>
    <t>РАСПРАВА</t>
  </si>
  <si>
    <t>РУГАНЬ</t>
  </si>
  <si>
    <t>штрафы</t>
  </si>
  <si>
    <t>Поощрения</t>
  </si>
  <si>
    <t>долгий ящик</t>
  </si>
  <si>
    <t>Л:еда</t>
  </si>
  <si>
    <t>Л:зубы</t>
  </si>
  <si>
    <t>Е:еда</t>
  </si>
  <si>
    <t>E:план</t>
  </si>
  <si>
    <t>Е:py/vim</t>
  </si>
  <si>
    <t>Е:гигена</t>
  </si>
  <si>
    <t>З:теле</t>
  </si>
  <si>
    <t>З:зубы</t>
  </si>
  <si>
    <t>З:засыпание</t>
  </si>
  <si>
    <t>З:улица</t>
  </si>
  <si>
    <t>деж</t>
  </si>
  <si>
    <t>МОД</t>
  </si>
  <si>
    <t>дата</t>
  </si>
  <si>
    <t>боль</t>
  </si>
  <si>
    <t>О:кухня</t>
  </si>
  <si>
    <t>Е: ООП</t>
  </si>
  <si>
    <t>Е: перенеси на питон</t>
  </si>
  <si>
    <t>Л: стоматолог</t>
  </si>
  <si>
    <t>ЗАБЫВАШКА</t>
  </si>
  <si>
    <t>НОСКИ</t>
  </si>
  <si>
    <t>DATE</t>
  </si>
  <si>
    <t>MOD</t>
  </si>
  <si>
    <t>WEAK</t>
  </si>
  <si>
    <t>DUTY</t>
  </si>
  <si>
    <t>STROLL MOD</t>
  </si>
  <si>
    <t>Z:TEETH</t>
  </si>
  <si>
    <t>Z:TELE</t>
  </si>
  <si>
    <t>Z:SLEEPTIME</t>
  </si>
  <si>
    <t>Z:VELO</t>
  </si>
  <si>
    <t>F:KITCHEN</t>
  </si>
  <si>
    <t>E:HYDIENE</t>
  </si>
  <si>
    <t>E:PY</t>
  </si>
  <si>
    <t>E:VIM</t>
  </si>
  <si>
    <t>E:PLAN</t>
  </si>
  <si>
    <t>E:DIET</t>
  </si>
  <si>
    <t>E:MEALS</t>
  </si>
  <si>
    <t>L:DIET</t>
  </si>
  <si>
    <t>L:MEALS</t>
  </si>
  <si>
    <t>FORGET</t>
  </si>
  <si>
    <t>BADWORDS</t>
  </si>
  <si>
    <t>MASSACRE</t>
  </si>
  <si>
    <t>CUP</t>
  </si>
  <si>
    <t>HAIR</t>
  </si>
  <si>
    <t>REGRET</t>
  </si>
  <si>
    <t>COVRD IN OIL</t>
  </si>
  <si>
    <t>SOCKS</t>
  </si>
  <si>
    <t>ENCOURAGE</t>
  </si>
  <si>
    <t>longbox</t>
  </si>
  <si>
    <t>E:OOP</t>
  </si>
  <si>
    <t>E:TO PYTHON</t>
  </si>
  <si>
    <t>L:STOMA</t>
  </si>
  <si>
    <t>mod</t>
  </si>
  <si>
    <t>price</t>
  </si>
  <si>
    <t>DAY</t>
  </si>
  <si>
    <t>E:SLEEPTIME</t>
  </si>
  <si>
    <t>L:SLEEPTIME</t>
  </si>
  <si>
    <t>E:до23</t>
  </si>
  <si>
    <t>Л:до23</t>
  </si>
  <si>
    <t>KG</t>
  </si>
  <si>
    <t>Д</t>
  </si>
  <si>
    <t>category</t>
  </si>
  <si>
    <t>duty_24</t>
  </si>
  <si>
    <t>duty_8</t>
  </si>
  <si>
    <t>duty_False</t>
  </si>
  <si>
    <t>True</t>
  </si>
  <si>
    <t>False</t>
  </si>
  <si>
    <t>WEAK1</t>
  </si>
  <si>
    <t>WEAK2</t>
  </si>
  <si>
    <t>KGD</t>
  </si>
  <si>
    <t>M</t>
  </si>
  <si>
    <t>1, 50; 2, 100</t>
  </si>
  <si>
    <t>1, 37; 2, 75</t>
  </si>
  <si>
    <t>10*num</t>
  </si>
  <si>
    <t>30*num</t>
  </si>
  <si>
    <t>20*num</t>
  </si>
  <si>
    <t>22, 50; 21, 100</t>
  </si>
  <si>
    <t>22, 0; 21, 50</t>
  </si>
  <si>
    <t>Е: линзы</t>
  </si>
  <si>
    <t>Е: приборка</t>
  </si>
  <si>
    <t>Е: прыгуны</t>
  </si>
  <si>
    <t>Е: кресло</t>
  </si>
  <si>
    <t>E:GLASS</t>
  </si>
  <si>
    <t>E:CLEAN</t>
  </si>
  <si>
    <t>E:JUMP</t>
  </si>
  <si>
    <t>E:CHAIR</t>
  </si>
  <si>
    <t>T</t>
  </si>
  <si>
    <t>L:TEETH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</si>
</sst>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1" xfId="0" applyNumberFormat="1" applyFont="1" applyBorder="1"/>
    <xf numFmtId="0" fontId="2" fillId="0" borderId="3" xfId="0" applyFont="1" applyBorder="1"/>
    <xf numFmtId="0" fontId="2" fillId="2" borderId="0" xfId="0" applyFont="1" applyFill="1"/>
    <xf numFmtId="0" fontId="2" fillId="3" borderId="0" xfId="0" applyFont="1" applyFill="1"/>
    <xf numFmtId="0" fontId="1" fillId="0" borderId="4" xfId="0" applyFont="1" applyBorder="1"/>
    <xf numFmtId="0" fontId="2" fillId="0" borderId="4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0" fillId="4" borderId="0" xfId="0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/>
    <xf numFmtId="14" fontId="2" fillId="0" borderId="5" xfId="0" applyNumberFormat="1" applyFont="1" applyBorder="1"/>
    <xf numFmtId="164" fontId="1" fillId="0" borderId="5" xfId="0" applyNumberFormat="1" applyFont="1" applyBorder="1"/>
    <xf numFmtId="0" fontId="2" fillId="0" borderId="7" xfId="0" applyFont="1" applyBorder="1"/>
    <xf numFmtId="0" fontId="1" fillId="0" borderId="7" xfId="0" applyFont="1" applyBorder="1"/>
    <xf numFmtId="0" fontId="2" fillId="0" borderId="6" xfId="0" applyFont="1" applyBorder="1"/>
    <xf numFmtId="0" fontId="1" fillId="0" borderId="6" xfId="0" applyFont="1" applyBorder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</cellXfs>
  <cellStyles count="1">
    <cellStyle name="Обычный" xfId="0" builtinId="0"/>
  </cellStyles>
  <dxfs count="5">
    <dxf>
      <font>
        <color theme="0"/>
      </font>
      <fill>
        <patternFill>
          <bgColor theme="1"/>
        </patternFill>
      </fill>
    </dxf>
    <dxf>
      <font>
        <b val="0"/>
        <i/>
        <strike val="0"/>
        <color theme="0"/>
      </font>
      <fill>
        <patternFill>
          <bgColor theme="1" tint="0.49998474074526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/>
        </patternFill>
      </fill>
    </dxf>
    <dxf>
      <font>
        <b val="0"/>
        <i/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workbookViewId="0">
      <selection activeCell="V26" sqref="V26"/>
    </sheetView>
  </sheetViews>
  <sheetFormatPr defaultRowHeight="12.75" x14ac:dyDescent="0.2"/>
  <cols>
    <col min="1" max="1" width="5.42578125" style="4" bestFit="1" customWidth="1"/>
    <col min="2" max="2" width="3" style="1" bestFit="1" customWidth="1"/>
    <col min="3" max="3" width="6.140625" style="1" bestFit="1" customWidth="1"/>
    <col min="4" max="4" width="4.85546875" style="1" bestFit="1" customWidth="1"/>
    <col min="5" max="5" width="4.5703125" style="3" bestFit="1" customWidth="1"/>
    <col min="6" max="6" width="7.140625" style="1" bestFit="1" customWidth="1"/>
    <col min="7" max="7" width="10.7109375" style="1" customWidth="1"/>
    <col min="8" max="8" width="6.42578125" style="1" bestFit="1" customWidth="1"/>
    <col min="9" max="9" width="6.140625" style="1" bestFit="1" customWidth="1"/>
    <col min="10" max="10" width="7" style="1" bestFit="1" customWidth="1"/>
    <col min="11" max="11" width="7.7109375" style="1" bestFit="1" customWidth="1"/>
    <col min="12" max="12" width="8" style="1" bestFit="1" customWidth="1"/>
    <col min="13" max="13" width="6.28515625" style="1" bestFit="1" customWidth="1"/>
    <col min="14" max="14" width="6.5703125" style="1" bestFit="1" customWidth="1"/>
    <col min="15" max="15" width="5.7109375" style="1" customWidth="1"/>
    <col min="16" max="16" width="6.7109375" style="1" bestFit="1" customWidth="1"/>
    <col min="17" max="17" width="6.85546875" style="1" bestFit="1" customWidth="1"/>
    <col min="18" max="18" width="5.85546875" style="1" customWidth="1"/>
    <col min="19" max="19" width="18" style="2" bestFit="1" customWidth="1"/>
    <col min="20" max="20" width="9.140625" style="1"/>
    <col min="21" max="21" width="11.140625" style="1" bestFit="1" customWidth="1"/>
    <col min="22" max="22" width="10.85546875" style="1" bestFit="1" customWidth="1"/>
    <col min="23" max="23" width="19.5703125" style="1" bestFit="1" customWidth="1"/>
    <col min="24" max="24" width="11.5703125" style="1" bestFit="1" customWidth="1"/>
    <col min="25" max="25" width="11.5703125" style="1" customWidth="1"/>
    <col min="26" max="26" width="10.42578125" style="1" bestFit="1" customWidth="1"/>
    <col min="27" max="27" width="3.85546875" style="1" bestFit="1" customWidth="1"/>
    <col min="28" max="16384" width="9.140625" style="1"/>
  </cols>
  <sheetData>
    <row r="1" spans="1:27" s="3" customFormat="1" x14ac:dyDescent="0.2">
      <c r="A1" s="14" t="s">
        <v>25</v>
      </c>
      <c r="B1" s="15" t="s">
        <v>72</v>
      </c>
      <c r="C1" s="15" t="s">
        <v>24</v>
      </c>
      <c r="D1" s="16" t="s">
        <v>26</v>
      </c>
      <c r="E1" s="9" t="s">
        <v>23</v>
      </c>
      <c r="F1" s="15" t="s">
        <v>22</v>
      </c>
      <c r="G1" s="15" t="s">
        <v>21</v>
      </c>
      <c r="H1" s="15" t="s">
        <v>20</v>
      </c>
      <c r="I1" s="9" t="s">
        <v>19</v>
      </c>
      <c r="J1" s="26" t="s">
        <v>27</v>
      </c>
      <c r="K1" s="24" t="s">
        <v>18</v>
      </c>
      <c r="L1" s="15" t="s">
        <v>17</v>
      </c>
      <c r="M1" s="15" t="s">
        <v>16</v>
      </c>
      <c r="N1" s="16" t="s">
        <v>69</v>
      </c>
      <c r="O1" s="9" t="s">
        <v>15</v>
      </c>
      <c r="P1" s="14" t="s">
        <v>14</v>
      </c>
      <c r="Q1" s="22" t="s">
        <v>70</v>
      </c>
      <c r="R1" s="9" t="s">
        <v>13</v>
      </c>
      <c r="S1" s="13" t="s">
        <v>12</v>
      </c>
      <c r="U1" s="4" t="str">
        <f>A1</f>
        <v>дата</v>
      </c>
      <c r="V1" s="1" t="s">
        <v>33</v>
      </c>
      <c r="W1" s="1" t="str">
        <f>S1</f>
        <v>долгий ящик</v>
      </c>
      <c r="X1" s="1" t="s">
        <v>60</v>
      </c>
      <c r="Y1" s="1" t="s">
        <v>65</v>
      </c>
      <c r="Z1" s="1"/>
      <c r="AA1" s="1"/>
    </row>
    <row r="2" spans="1:27" x14ac:dyDescent="0.2">
      <c r="A2" s="8">
        <v>44878</v>
      </c>
      <c r="B2" s="5">
        <f>WEEKDAY(A2,2)</f>
        <v>7</v>
      </c>
      <c r="C2" s="5"/>
      <c r="D2" s="17"/>
      <c r="E2" s="9"/>
      <c r="F2" s="5" t="s">
        <v>4</v>
      </c>
      <c r="G2" s="5" t="s">
        <v>3</v>
      </c>
      <c r="H2" s="5"/>
      <c r="I2" s="7"/>
      <c r="J2" s="27"/>
      <c r="K2" s="25"/>
      <c r="L2" s="5" t="s">
        <v>2</v>
      </c>
      <c r="M2" s="5"/>
      <c r="N2" s="17"/>
      <c r="O2" s="7" t="s">
        <v>1</v>
      </c>
      <c r="P2" s="8"/>
      <c r="Q2" s="23"/>
      <c r="R2" s="7" t="s">
        <v>1</v>
      </c>
      <c r="S2" s="12" t="s">
        <v>28</v>
      </c>
      <c r="U2" s="1" t="str">
        <f>C1</f>
        <v>МОД</v>
      </c>
      <c r="V2" s="1" t="s">
        <v>34</v>
      </c>
      <c r="W2" s="1" t="str">
        <f t="shared" ref="W2" si="0">S2</f>
        <v>Е: ООП</v>
      </c>
      <c r="X2" s="1" t="s">
        <v>61</v>
      </c>
      <c r="Y2" s="1">
        <v>100</v>
      </c>
    </row>
    <row r="3" spans="1:27" x14ac:dyDescent="0.2">
      <c r="A3" s="8">
        <v>44879</v>
      </c>
      <c r="B3" s="5">
        <f t="shared" ref="B3:B27" si="1">WEEKDAY(A3,2)</f>
        <v>1</v>
      </c>
      <c r="C3" s="5"/>
      <c r="D3" s="17"/>
      <c r="E3" s="9">
        <v>24</v>
      </c>
      <c r="F3" s="5" t="s">
        <v>4</v>
      </c>
      <c r="G3" s="5" t="s">
        <v>3</v>
      </c>
      <c r="H3" s="5"/>
      <c r="I3" s="7"/>
      <c r="J3" s="27"/>
      <c r="K3" s="25"/>
      <c r="L3" s="5" t="s">
        <v>2</v>
      </c>
      <c r="M3" s="5"/>
      <c r="N3" s="17"/>
      <c r="O3" s="7" t="s">
        <v>1</v>
      </c>
      <c r="P3" s="8"/>
      <c r="Q3" s="23"/>
      <c r="R3" s="7" t="s">
        <v>1</v>
      </c>
      <c r="S3" s="12" t="s">
        <v>29</v>
      </c>
      <c r="U3" s="1" t="str">
        <f>D1</f>
        <v>боль</v>
      </c>
      <c r="V3" s="1" t="s">
        <v>35</v>
      </c>
      <c r="W3" s="1" t="str">
        <f>S3</f>
        <v>Е: перенеси на питон</v>
      </c>
      <c r="X3" s="1" t="s">
        <v>62</v>
      </c>
      <c r="Y3" s="1">
        <v>100</v>
      </c>
    </row>
    <row r="4" spans="1:27" x14ac:dyDescent="0.2">
      <c r="A4" s="8">
        <v>44880</v>
      </c>
      <c r="B4" s="5">
        <f t="shared" si="1"/>
        <v>2</v>
      </c>
      <c r="C4" s="5"/>
      <c r="D4" s="17"/>
      <c r="E4" s="9">
        <v>8</v>
      </c>
      <c r="F4" s="5" t="s">
        <v>4</v>
      </c>
      <c r="G4" s="5" t="s">
        <v>3</v>
      </c>
      <c r="H4" s="5"/>
      <c r="I4" s="7"/>
      <c r="J4" s="27"/>
      <c r="K4" s="25"/>
      <c r="L4" s="5" t="s">
        <v>2</v>
      </c>
      <c r="M4" s="5"/>
      <c r="N4" s="17"/>
      <c r="O4" s="7" t="s">
        <v>1</v>
      </c>
      <c r="P4" s="8"/>
      <c r="Q4" s="23"/>
      <c r="R4" s="7" t="s">
        <v>1</v>
      </c>
      <c r="S4" s="12" t="s">
        <v>30</v>
      </c>
      <c r="U4" s="1" t="str">
        <f>E1</f>
        <v>деж</v>
      </c>
      <c r="V4" s="1" t="s">
        <v>36</v>
      </c>
      <c r="W4" s="1" t="str">
        <f>S4</f>
        <v>Л: стоматолог</v>
      </c>
      <c r="X4" s="1" t="s">
        <v>63</v>
      </c>
      <c r="Y4" s="1">
        <v>100</v>
      </c>
    </row>
    <row r="5" spans="1:27" x14ac:dyDescent="0.2">
      <c r="A5" s="8">
        <v>44881</v>
      </c>
      <c r="B5" s="5">
        <f t="shared" si="1"/>
        <v>3</v>
      </c>
      <c r="C5" s="5"/>
      <c r="D5" s="17"/>
      <c r="E5" s="9"/>
      <c r="F5" s="5" t="s">
        <v>4</v>
      </c>
      <c r="G5" s="5" t="s">
        <v>3</v>
      </c>
      <c r="H5" s="5"/>
      <c r="I5" s="7"/>
      <c r="J5" s="27"/>
      <c r="K5" s="25"/>
      <c r="L5" s="5" t="s">
        <v>2</v>
      </c>
      <c r="M5" s="5"/>
      <c r="N5" s="17"/>
      <c r="O5" s="7" t="s">
        <v>1</v>
      </c>
      <c r="P5" s="8"/>
      <c r="Q5" s="23"/>
      <c r="R5" s="7" t="s">
        <v>1</v>
      </c>
      <c r="S5" s="2" t="s">
        <v>90</v>
      </c>
      <c r="U5" s="1" t="str">
        <f>F1</f>
        <v>З:улица</v>
      </c>
      <c r="V5" s="1" t="s">
        <v>37</v>
      </c>
      <c r="W5" s="1" t="str">
        <f t="shared" ref="W5:W27" si="2">S5</f>
        <v>Е: линзы</v>
      </c>
      <c r="X5" s="1" t="s">
        <v>94</v>
      </c>
      <c r="Y5" s="1">
        <v>100</v>
      </c>
    </row>
    <row r="6" spans="1:27" x14ac:dyDescent="0.2">
      <c r="A6" s="8">
        <v>44882</v>
      </c>
      <c r="B6" s="5">
        <f t="shared" si="1"/>
        <v>4</v>
      </c>
      <c r="C6" s="5"/>
      <c r="D6" s="17"/>
      <c r="E6" s="9"/>
      <c r="F6" s="5" t="s">
        <v>4</v>
      </c>
      <c r="G6" s="5" t="s">
        <v>3</v>
      </c>
      <c r="H6" s="5"/>
      <c r="I6" s="7"/>
      <c r="J6" s="27"/>
      <c r="K6" s="25"/>
      <c r="L6" s="5" t="s">
        <v>2</v>
      </c>
      <c r="M6" s="5"/>
      <c r="N6" s="17"/>
      <c r="O6" s="7" t="s">
        <v>1</v>
      </c>
      <c r="P6" s="8"/>
      <c r="Q6" s="23"/>
      <c r="R6" s="7" t="s">
        <v>1</v>
      </c>
      <c r="S6" s="12" t="s">
        <v>91</v>
      </c>
      <c r="V6" s="1" t="s">
        <v>41</v>
      </c>
      <c r="W6" s="1" t="str">
        <f t="shared" si="2"/>
        <v>Е: приборка</v>
      </c>
      <c r="X6" s="1" t="s">
        <v>95</v>
      </c>
      <c r="Y6" s="1">
        <v>100</v>
      </c>
    </row>
    <row r="7" spans="1:27" x14ac:dyDescent="0.2">
      <c r="A7" s="8">
        <v>44883</v>
      </c>
      <c r="B7" s="5">
        <f t="shared" si="1"/>
        <v>5</v>
      </c>
      <c r="C7" s="5"/>
      <c r="D7" s="17"/>
      <c r="E7" s="9"/>
      <c r="F7" s="5" t="s">
        <v>4</v>
      </c>
      <c r="G7" s="5" t="s">
        <v>3</v>
      </c>
      <c r="H7" s="5"/>
      <c r="I7" s="7"/>
      <c r="J7" s="27"/>
      <c r="K7" s="25"/>
      <c r="L7" s="5" t="s">
        <v>2</v>
      </c>
      <c r="M7" s="5"/>
      <c r="N7" s="17"/>
      <c r="O7" s="7" t="s">
        <v>1</v>
      </c>
      <c r="P7" s="8"/>
      <c r="Q7" s="23"/>
      <c r="R7" s="7" t="s">
        <v>1</v>
      </c>
      <c r="S7" s="2" t="s">
        <v>92</v>
      </c>
      <c r="U7" s="1" t="str">
        <f>G1</f>
        <v>З:засыпание</v>
      </c>
      <c r="V7" s="1" t="s">
        <v>40</v>
      </c>
      <c r="W7" s="1" t="str">
        <f t="shared" si="2"/>
        <v>Е: прыгуны</v>
      </c>
      <c r="X7" s="1" t="s">
        <v>96</v>
      </c>
      <c r="Y7" s="1">
        <v>50</v>
      </c>
    </row>
    <row r="8" spans="1:27" x14ac:dyDescent="0.2">
      <c r="A8" s="8">
        <v>44884</v>
      </c>
      <c r="B8" s="5">
        <f t="shared" si="1"/>
        <v>6</v>
      </c>
      <c r="C8" s="5"/>
      <c r="D8" s="17"/>
      <c r="E8" s="9">
        <v>24</v>
      </c>
      <c r="F8" s="5" t="s">
        <v>4</v>
      </c>
      <c r="G8" s="5" t="s">
        <v>3</v>
      </c>
      <c r="H8" s="5"/>
      <c r="I8" s="7"/>
      <c r="J8" s="27"/>
      <c r="K8" s="25"/>
      <c r="L8" s="5" t="s">
        <v>2</v>
      </c>
      <c r="M8" s="5"/>
      <c r="N8" s="17"/>
      <c r="O8" s="7" t="s">
        <v>1</v>
      </c>
      <c r="P8" s="8"/>
      <c r="Q8" s="23"/>
      <c r="R8" s="7" t="s">
        <v>1</v>
      </c>
      <c r="S8" s="12" t="s">
        <v>93</v>
      </c>
      <c r="U8" s="1" t="str">
        <f>H1</f>
        <v>З:зубы</v>
      </c>
      <c r="V8" s="1" t="s">
        <v>38</v>
      </c>
      <c r="W8" s="1" t="str">
        <f t="shared" si="2"/>
        <v>Е: кресло</v>
      </c>
      <c r="X8" s="1" t="s">
        <v>97</v>
      </c>
      <c r="Y8" s="1">
        <v>50</v>
      </c>
      <c r="Z8" s="20"/>
    </row>
    <row r="9" spans="1:27" x14ac:dyDescent="0.2">
      <c r="A9" s="8">
        <v>44885</v>
      </c>
      <c r="B9" s="5">
        <f t="shared" si="1"/>
        <v>7</v>
      </c>
      <c r="C9" s="5"/>
      <c r="D9" s="17"/>
      <c r="E9" s="9"/>
      <c r="F9" s="5" t="s">
        <v>4</v>
      </c>
      <c r="G9" s="5" t="s">
        <v>3</v>
      </c>
      <c r="H9" s="5"/>
      <c r="I9" s="7"/>
      <c r="J9" s="27"/>
      <c r="K9" s="25"/>
      <c r="L9" s="5" t="s">
        <v>2</v>
      </c>
      <c r="M9" s="5"/>
      <c r="N9" s="17"/>
      <c r="O9" s="7" t="s">
        <v>1</v>
      </c>
      <c r="P9" s="8"/>
      <c r="Q9" s="23"/>
      <c r="R9" s="7" t="s">
        <v>1</v>
      </c>
      <c r="U9" s="1" t="str">
        <f>I1</f>
        <v>З:теле</v>
      </c>
      <c r="V9" s="1" t="s">
        <v>39</v>
      </c>
      <c r="W9" s="1">
        <f t="shared" si="2"/>
        <v>0</v>
      </c>
    </row>
    <row r="10" spans="1:27" x14ac:dyDescent="0.2">
      <c r="A10" s="8">
        <v>44886</v>
      </c>
      <c r="B10" s="5">
        <f t="shared" si="1"/>
        <v>1</v>
      </c>
      <c r="C10" s="5"/>
      <c r="D10" s="17"/>
      <c r="E10" s="9"/>
      <c r="F10" s="5" t="s">
        <v>4</v>
      </c>
      <c r="G10" s="5" t="s">
        <v>3</v>
      </c>
      <c r="H10" s="5"/>
      <c r="I10" s="7"/>
      <c r="J10" s="27"/>
      <c r="K10" s="25"/>
      <c r="L10" s="5" t="s">
        <v>2</v>
      </c>
      <c r="M10" s="5"/>
      <c r="N10" s="17"/>
      <c r="O10" s="7" t="s">
        <v>1</v>
      </c>
      <c r="P10" s="8"/>
      <c r="Q10" s="23"/>
      <c r="R10" s="7" t="s">
        <v>1</v>
      </c>
      <c r="U10" s="1" t="str">
        <f>J1</f>
        <v>О:кухня</v>
      </c>
      <c r="V10" s="1" t="s">
        <v>42</v>
      </c>
      <c r="W10" s="1">
        <f t="shared" si="2"/>
        <v>0</v>
      </c>
    </row>
    <row r="11" spans="1:27" x14ac:dyDescent="0.2">
      <c r="A11" s="8">
        <v>44887</v>
      </c>
      <c r="B11" s="5">
        <f t="shared" si="1"/>
        <v>2</v>
      </c>
      <c r="C11" s="5"/>
      <c r="D11" s="17"/>
      <c r="E11" s="9">
        <v>24</v>
      </c>
      <c r="F11" s="5" t="s">
        <v>4</v>
      </c>
      <c r="G11" s="5" t="s">
        <v>3</v>
      </c>
      <c r="H11" s="5"/>
      <c r="I11" s="7"/>
      <c r="J11" s="27"/>
      <c r="K11" s="25"/>
      <c r="L11" s="5" t="s">
        <v>2</v>
      </c>
      <c r="M11" s="5"/>
      <c r="N11" s="17"/>
      <c r="O11" s="7" t="s">
        <v>1</v>
      </c>
      <c r="P11" s="8"/>
      <c r="Q11" s="23"/>
      <c r="R11" s="7" t="s">
        <v>1</v>
      </c>
      <c r="U11" s="1" t="str">
        <f>K1</f>
        <v>Е:гигена</v>
      </c>
      <c r="V11" s="1" t="s">
        <v>43</v>
      </c>
      <c r="W11" s="1">
        <f t="shared" si="2"/>
        <v>0</v>
      </c>
    </row>
    <row r="12" spans="1:27" x14ac:dyDescent="0.2">
      <c r="A12" s="8">
        <v>44888</v>
      </c>
      <c r="B12" s="5">
        <f t="shared" si="1"/>
        <v>3</v>
      </c>
      <c r="C12" s="5"/>
      <c r="D12" s="17"/>
      <c r="E12" s="9"/>
      <c r="F12" s="5" t="s">
        <v>4</v>
      </c>
      <c r="G12" s="5" t="s">
        <v>3</v>
      </c>
      <c r="H12" s="5"/>
      <c r="I12" s="7"/>
      <c r="J12" s="27"/>
      <c r="K12" s="25"/>
      <c r="L12" s="5" t="s">
        <v>2</v>
      </c>
      <c r="M12" s="5"/>
      <c r="N12" s="17"/>
      <c r="O12" s="7" t="s">
        <v>1</v>
      </c>
      <c r="P12" s="8"/>
      <c r="Q12" s="23"/>
      <c r="R12" s="7" t="s">
        <v>1</v>
      </c>
      <c r="U12" s="1" t="str">
        <f>L1</f>
        <v>Е:py/vim</v>
      </c>
      <c r="V12" s="1" t="s">
        <v>44</v>
      </c>
      <c r="W12" s="1">
        <f t="shared" si="2"/>
        <v>0</v>
      </c>
    </row>
    <row r="13" spans="1:27" x14ac:dyDescent="0.2">
      <c r="A13" s="8">
        <v>44889</v>
      </c>
      <c r="B13" s="5">
        <f t="shared" si="1"/>
        <v>4</v>
      </c>
      <c r="C13" s="5"/>
      <c r="D13" s="17"/>
      <c r="E13" s="9">
        <v>8</v>
      </c>
      <c r="F13" s="5" t="s">
        <v>4</v>
      </c>
      <c r="G13" s="5" t="s">
        <v>3</v>
      </c>
      <c r="H13" s="5"/>
      <c r="I13" s="7"/>
      <c r="J13" s="27"/>
      <c r="K13" s="25"/>
      <c r="L13" s="5" t="s">
        <v>2</v>
      </c>
      <c r="M13" s="5"/>
      <c r="N13" s="17"/>
      <c r="O13" s="7" t="s">
        <v>1</v>
      </c>
      <c r="P13" s="8"/>
      <c r="Q13" s="23"/>
      <c r="R13" s="7" t="s">
        <v>1</v>
      </c>
      <c r="V13" s="1" t="s">
        <v>45</v>
      </c>
      <c r="W13" s="1">
        <f t="shared" si="2"/>
        <v>0</v>
      </c>
    </row>
    <row r="14" spans="1:27" x14ac:dyDescent="0.2">
      <c r="A14" s="8">
        <v>44890</v>
      </c>
      <c r="B14" s="5">
        <f t="shared" si="1"/>
        <v>5</v>
      </c>
      <c r="C14" s="5"/>
      <c r="D14" s="17"/>
      <c r="E14" s="9"/>
      <c r="F14" s="5" t="s">
        <v>4</v>
      </c>
      <c r="G14" s="5" t="s">
        <v>3</v>
      </c>
      <c r="H14" s="5"/>
      <c r="I14" s="7"/>
      <c r="J14" s="27"/>
      <c r="K14" s="25"/>
      <c r="L14" s="5" t="s">
        <v>2</v>
      </c>
      <c r="M14" s="5"/>
      <c r="N14" s="17"/>
      <c r="O14" s="7" t="s">
        <v>1</v>
      </c>
      <c r="P14" s="8"/>
      <c r="Q14" s="23"/>
      <c r="R14" s="7" t="s">
        <v>1</v>
      </c>
      <c r="U14" s="1" t="str">
        <f>M1</f>
        <v>E:план</v>
      </c>
      <c r="V14" s="1" t="s">
        <v>46</v>
      </c>
      <c r="W14" s="1">
        <f t="shared" si="2"/>
        <v>0</v>
      </c>
    </row>
    <row r="15" spans="1:27" x14ac:dyDescent="0.2">
      <c r="A15" s="8">
        <v>44891</v>
      </c>
      <c r="B15" s="5">
        <f t="shared" si="1"/>
        <v>6</v>
      </c>
      <c r="C15" s="5"/>
      <c r="D15" s="17"/>
      <c r="E15" s="9">
        <v>24</v>
      </c>
      <c r="F15" s="5" t="s">
        <v>4</v>
      </c>
      <c r="G15" s="5" t="s">
        <v>3</v>
      </c>
      <c r="H15" s="5"/>
      <c r="I15" s="7"/>
      <c r="J15" s="27"/>
      <c r="K15" s="25"/>
      <c r="L15" s="5" t="s">
        <v>2</v>
      </c>
      <c r="M15" s="5"/>
      <c r="N15" s="17"/>
      <c r="O15" s="7" t="s">
        <v>1</v>
      </c>
      <c r="P15" s="8"/>
      <c r="Q15" s="23"/>
      <c r="R15" s="7" t="s">
        <v>1</v>
      </c>
      <c r="U15" s="1" t="str">
        <f>N1</f>
        <v>E:до23</v>
      </c>
      <c r="V15" s="1" t="s">
        <v>67</v>
      </c>
      <c r="W15" s="1">
        <f t="shared" si="2"/>
        <v>0</v>
      </c>
    </row>
    <row r="16" spans="1:27" x14ac:dyDescent="0.2">
      <c r="A16" s="8">
        <v>44892</v>
      </c>
      <c r="B16" s="5">
        <f t="shared" si="1"/>
        <v>7</v>
      </c>
      <c r="C16" s="5"/>
      <c r="D16" s="17"/>
      <c r="E16" s="9"/>
      <c r="F16" s="5" t="s">
        <v>4</v>
      </c>
      <c r="G16" s="5" t="s">
        <v>3</v>
      </c>
      <c r="H16" s="5"/>
      <c r="I16" s="7"/>
      <c r="J16" s="27"/>
      <c r="K16" s="25"/>
      <c r="L16" s="5" t="s">
        <v>2</v>
      </c>
      <c r="M16" s="5"/>
      <c r="N16" s="17"/>
      <c r="O16" s="7" t="s">
        <v>1</v>
      </c>
      <c r="P16" s="8"/>
      <c r="Q16" s="23"/>
      <c r="R16" s="7" t="s">
        <v>1</v>
      </c>
      <c r="S16" s="11" t="s">
        <v>11</v>
      </c>
      <c r="U16" s="1" t="str">
        <f>O1</f>
        <v>Е:еда</v>
      </c>
      <c r="V16" s="1" t="s">
        <v>47</v>
      </c>
      <c r="W16" s="1" t="str">
        <f t="shared" si="2"/>
        <v>Поощрения</v>
      </c>
      <c r="X16" s="1" t="s">
        <v>59</v>
      </c>
      <c r="Y16" s="1">
        <v>50</v>
      </c>
    </row>
    <row r="17" spans="1:25" x14ac:dyDescent="0.2">
      <c r="A17" s="8">
        <v>44893</v>
      </c>
      <c r="B17" s="5">
        <f t="shared" si="1"/>
        <v>1</v>
      </c>
      <c r="C17" s="5"/>
      <c r="D17" s="17"/>
      <c r="E17" s="9">
        <v>24</v>
      </c>
      <c r="F17" s="5" t="s">
        <v>4</v>
      </c>
      <c r="G17" s="5" t="s">
        <v>3</v>
      </c>
      <c r="H17" s="5"/>
      <c r="I17" s="7"/>
      <c r="J17" s="27"/>
      <c r="K17" s="25"/>
      <c r="L17" s="5" t="s">
        <v>2</v>
      </c>
      <c r="M17" s="5"/>
      <c r="N17" s="17"/>
      <c r="O17" s="7" t="s">
        <v>1</v>
      </c>
      <c r="P17" s="8"/>
      <c r="Q17" s="23"/>
      <c r="R17" s="7" t="s">
        <v>1</v>
      </c>
      <c r="S17" s="1"/>
      <c r="V17" s="1" t="s">
        <v>48</v>
      </c>
      <c r="W17" s="1">
        <f t="shared" si="2"/>
        <v>0</v>
      </c>
    </row>
    <row r="18" spans="1:25" x14ac:dyDescent="0.2">
      <c r="A18" s="8">
        <v>44894</v>
      </c>
      <c r="B18" s="5">
        <f t="shared" si="1"/>
        <v>2</v>
      </c>
      <c r="C18" s="5"/>
      <c r="D18" s="17"/>
      <c r="E18" s="9"/>
      <c r="F18" s="5" t="s">
        <v>4</v>
      </c>
      <c r="G18" s="5" t="s">
        <v>3</v>
      </c>
      <c r="H18" s="5"/>
      <c r="I18" s="7"/>
      <c r="J18" s="27"/>
      <c r="K18" s="25"/>
      <c r="L18" s="5" t="s">
        <v>2</v>
      </c>
      <c r="M18" s="5"/>
      <c r="N18" s="17"/>
      <c r="O18" s="7" t="s">
        <v>1</v>
      </c>
      <c r="P18" s="8"/>
      <c r="Q18" s="23"/>
      <c r="R18" s="7" t="s">
        <v>1</v>
      </c>
      <c r="S18" s="1"/>
      <c r="U18" s="4" t="str">
        <f>P1</f>
        <v>Л:зубы</v>
      </c>
      <c r="V18" s="1" t="s">
        <v>99</v>
      </c>
      <c r="W18" s="1">
        <f t="shared" si="2"/>
        <v>0</v>
      </c>
    </row>
    <row r="19" spans="1:25" x14ac:dyDescent="0.2">
      <c r="A19" s="8">
        <v>44895</v>
      </c>
      <c r="B19" s="5">
        <f t="shared" si="1"/>
        <v>3</v>
      </c>
      <c r="C19" s="5"/>
      <c r="D19" s="17"/>
      <c r="E19" s="9"/>
      <c r="F19" s="5" t="s">
        <v>4</v>
      </c>
      <c r="G19" s="5" t="s">
        <v>3</v>
      </c>
      <c r="H19" s="5"/>
      <c r="I19" s="7"/>
      <c r="J19" s="27"/>
      <c r="K19" s="25"/>
      <c r="L19" s="5" t="s">
        <v>2</v>
      </c>
      <c r="M19" s="5"/>
      <c r="N19" s="17"/>
      <c r="O19" s="7" t="s">
        <v>1</v>
      </c>
      <c r="P19" s="8"/>
      <c r="Q19" s="23"/>
      <c r="R19" s="7" t="s">
        <v>1</v>
      </c>
      <c r="S19" s="10" t="s">
        <v>10</v>
      </c>
      <c r="U19" s="4" t="str">
        <f>Q1</f>
        <v>Л:до23</v>
      </c>
      <c r="V19" s="1" t="s">
        <v>68</v>
      </c>
      <c r="W19" s="1" t="str">
        <f t="shared" si="2"/>
        <v>штрафы</v>
      </c>
    </row>
    <row r="20" spans="1:25" x14ac:dyDescent="0.2">
      <c r="A20" s="8">
        <v>44896</v>
      </c>
      <c r="B20" s="5">
        <f t="shared" si="1"/>
        <v>4</v>
      </c>
      <c r="C20" s="5"/>
      <c r="D20" s="17"/>
      <c r="E20" s="9"/>
      <c r="F20" s="5" t="s">
        <v>4</v>
      </c>
      <c r="G20" s="5" t="s">
        <v>3</v>
      </c>
      <c r="H20" s="5"/>
      <c r="I20" s="7"/>
      <c r="J20" s="27"/>
      <c r="K20" s="25"/>
      <c r="L20" s="5" t="s">
        <v>2</v>
      </c>
      <c r="M20" s="5"/>
      <c r="N20" s="17"/>
      <c r="O20" s="7" t="s">
        <v>1</v>
      </c>
      <c r="P20" s="8"/>
      <c r="Q20" s="23"/>
      <c r="R20" s="7" t="s">
        <v>1</v>
      </c>
      <c r="S20" s="2" t="s">
        <v>32</v>
      </c>
      <c r="U20" s="1" t="str">
        <f>R1</f>
        <v>Л:еда</v>
      </c>
      <c r="V20" s="1" t="s">
        <v>49</v>
      </c>
      <c r="W20" s="1" t="str">
        <f t="shared" si="2"/>
        <v>НОСКИ</v>
      </c>
      <c r="X20" s="1" t="s">
        <v>58</v>
      </c>
      <c r="Y20" s="1">
        <v>-100</v>
      </c>
    </row>
    <row r="21" spans="1:25" x14ac:dyDescent="0.2">
      <c r="A21" s="8">
        <v>44897</v>
      </c>
      <c r="B21" s="5">
        <f t="shared" si="1"/>
        <v>5</v>
      </c>
      <c r="C21" s="5"/>
      <c r="D21" s="17"/>
      <c r="E21" s="9"/>
      <c r="F21" s="5" t="s">
        <v>4</v>
      </c>
      <c r="G21" s="5" t="s">
        <v>3</v>
      </c>
      <c r="H21" s="5"/>
      <c r="I21" s="7"/>
      <c r="J21" s="27"/>
      <c r="K21" s="25"/>
      <c r="L21" s="5" t="s">
        <v>2</v>
      </c>
      <c r="M21" s="5"/>
      <c r="N21" s="17"/>
      <c r="O21" s="7" t="s">
        <v>1</v>
      </c>
      <c r="P21" s="8"/>
      <c r="Q21" s="23"/>
      <c r="R21" s="7" t="s">
        <v>1</v>
      </c>
      <c r="S21" s="2" t="s">
        <v>31</v>
      </c>
      <c r="V21" s="1" t="s">
        <v>50</v>
      </c>
      <c r="W21" s="1" t="str">
        <f t="shared" si="2"/>
        <v>ЗАБЫВАШКА</v>
      </c>
      <c r="X21" s="1" t="s">
        <v>51</v>
      </c>
      <c r="Y21" s="1">
        <v>-100</v>
      </c>
    </row>
    <row r="22" spans="1:25" x14ac:dyDescent="0.2">
      <c r="A22" s="8">
        <v>44898</v>
      </c>
      <c r="B22" s="5">
        <f t="shared" si="1"/>
        <v>6</v>
      </c>
      <c r="C22" s="5"/>
      <c r="D22" s="17"/>
      <c r="E22" s="9"/>
      <c r="F22" s="5" t="s">
        <v>4</v>
      </c>
      <c r="G22" s="5" t="s">
        <v>3</v>
      </c>
      <c r="H22" s="5"/>
      <c r="I22" s="7"/>
      <c r="J22" s="27"/>
      <c r="K22" s="25"/>
      <c r="L22" s="5" t="s">
        <v>2</v>
      </c>
      <c r="M22" s="5"/>
      <c r="N22" s="17"/>
      <c r="O22" s="7" t="s">
        <v>1</v>
      </c>
      <c r="P22" s="8"/>
      <c r="Q22" s="23"/>
      <c r="R22" s="7" t="s">
        <v>1</v>
      </c>
      <c r="S22" s="1" t="s">
        <v>9</v>
      </c>
      <c r="W22" s="1" t="str">
        <f t="shared" si="2"/>
        <v>РУГАНЬ</v>
      </c>
      <c r="X22" s="1" t="s">
        <v>52</v>
      </c>
      <c r="Y22" s="1">
        <v>-50</v>
      </c>
    </row>
    <row r="23" spans="1:25" x14ac:dyDescent="0.2">
      <c r="A23" s="8">
        <v>44899</v>
      </c>
      <c r="B23" s="5">
        <f t="shared" si="1"/>
        <v>7</v>
      </c>
      <c r="C23" s="5"/>
      <c r="D23" s="17"/>
      <c r="E23" s="9"/>
      <c r="F23" s="5" t="s">
        <v>4</v>
      </c>
      <c r="G23" s="5" t="s">
        <v>3</v>
      </c>
      <c r="H23" s="5"/>
      <c r="I23" s="7"/>
      <c r="J23" s="27"/>
      <c r="K23" s="25"/>
      <c r="L23" s="5" t="s">
        <v>2</v>
      </c>
      <c r="M23" s="5"/>
      <c r="N23" s="17"/>
      <c r="O23" s="7" t="s">
        <v>1</v>
      </c>
      <c r="P23" s="8"/>
      <c r="Q23" s="23"/>
      <c r="R23" s="7" t="s">
        <v>1</v>
      </c>
      <c r="S23" s="1" t="s">
        <v>8</v>
      </c>
      <c r="W23" s="1" t="str">
        <f t="shared" si="2"/>
        <v>РАСПРАВА</v>
      </c>
      <c r="X23" s="1" t="s">
        <v>53</v>
      </c>
      <c r="Y23" s="1">
        <v>-100</v>
      </c>
    </row>
    <row r="24" spans="1:25" x14ac:dyDescent="0.2">
      <c r="A24" s="8">
        <v>44900</v>
      </c>
      <c r="B24" s="5">
        <f t="shared" si="1"/>
        <v>1</v>
      </c>
      <c r="C24" s="5"/>
      <c r="D24" s="17"/>
      <c r="E24" s="9"/>
      <c r="F24" s="5" t="s">
        <v>4</v>
      </c>
      <c r="G24" s="5" t="s">
        <v>3</v>
      </c>
      <c r="H24" s="5"/>
      <c r="I24" s="7"/>
      <c r="J24" s="27"/>
      <c r="K24" s="25"/>
      <c r="L24" s="5" t="s">
        <v>2</v>
      </c>
      <c r="M24" s="5"/>
      <c r="N24" s="17"/>
      <c r="O24" s="7" t="s">
        <v>1</v>
      </c>
      <c r="P24" s="8"/>
      <c r="Q24" s="23"/>
      <c r="R24" s="7" t="s">
        <v>1</v>
      </c>
      <c r="S24" s="1" t="s">
        <v>7</v>
      </c>
      <c r="W24" s="1" t="str">
        <f t="shared" si="2"/>
        <v>ЧАШКА</v>
      </c>
      <c r="X24" s="1" t="s">
        <v>54</v>
      </c>
      <c r="Y24" s="1">
        <v>-100</v>
      </c>
    </row>
    <row r="25" spans="1:25" x14ac:dyDescent="0.2">
      <c r="A25" s="8">
        <v>44901</v>
      </c>
      <c r="B25" s="5">
        <f t="shared" si="1"/>
        <v>2</v>
      </c>
      <c r="C25" s="5"/>
      <c r="D25" s="17"/>
      <c r="E25" s="9"/>
      <c r="F25" s="5" t="s">
        <v>4</v>
      </c>
      <c r="G25" s="5" t="s">
        <v>3</v>
      </c>
      <c r="H25" s="5"/>
      <c r="I25" s="7"/>
      <c r="J25" s="27"/>
      <c r="K25" s="25"/>
      <c r="L25" s="5" t="s">
        <v>2</v>
      </c>
      <c r="M25" s="5"/>
      <c r="N25" s="17"/>
      <c r="O25" s="7" t="s">
        <v>1</v>
      </c>
      <c r="P25" s="8"/>
      <c r="Q25" s="23"/>
      <c r="R25" s="7" t="s">
        <v>1</v>
      </c>
      <c r="S25" s="1" t="s">
        <v>6</v>
      </c>
      <c r="W25" s="1" t="str">
        <f t="shared" si="2"/>
        <v>ВОЛОСЫ</v>
      </c>
      <c r="X25" s="1" t="s">
        <v>55</v>
      </c>
      <c r="Y25" s="1">
        <v>-100</v>
      </c>
    </row>
    <row r="26" spans="1:25" x14ac:dyDescent="0.2">
      <c r="A26" s="8">
        <v>44902</v>
      </c>
      <c r="B26" s="5">
        <f t="shared" si="1"/>
        <v>3</v>
      </c>
      <c r="C26" s="5"/>
      <c r="D26" s="17"/>
      <c r="E26" s="9"/>
      <c r="F26" s="5" t="s">
        <v>4</v>
      </c>
      <c r="G26" s="5" t="s">
        <v>3</v>
      </c>
      <c r="H26" s="5"/>
      <c r="I26" s="7"/>
      <c r="J26" s="27"/>
      <c r="K26" s="25"/>
      <c r="L26" s="5" t="s">
        <v>2</v>
      </c>
      <c r="M26" s="5"/>
      <c r="N26" s="17"/>
      <c r="O26" s="7" t="s">
        <v>1</v>
      </c>
      <c r="P26" s="8"/>
      <c r="Q26" s="23"/>
      <c r="R26" s="7" t="s">
        <v>1</v>
      </c>
      <c r="S26" s="1" t="s">
        <v>5</v>
      </c>
      <c r="W26" s="1" t="str">
        <f t="shared" si="2"/>
        <v>СОЖАЛЕНИЕ</v>
      </c>
      <c r="X26" s="1" t="s">
        <v>56</v>
      </c>
      <c r="Y26" s="1">
        <v>-100</v>
      </c>
    </row>
    <row r="27" spans="1:25" x14ac:dyDescent="0.2">
      <c r="A27" s="8">
        <v>44903</v>
      </c>
      <c r="B27" s="5">
        <f t="shared" si="1"/>
        <v>4</v>
      </c>
      <c r="C27" s="5"/>
      <c r="D27" s="17"/>
      <c r="E27" s="9"/>
      <c r="F27" s="5" t="s">
        <v>4</v>
      </c>
      <c r="G27" s="5" t="s">
        <v>3</v>
      </c>
      <c r="H27" s="5"/>
      <c r="I27" s="7"/>
      <c r="J27" s="27"/>
      <c r="K27" s="25"/>
      <c r="L27" s="5" t="s">
        <v>2</v>
      </c>
      <c r="M27" s="5"/>
      <c r="N27" s="17"/>
      <c r="O27" s="7" t="s">
        <v>1</v>
      </c>
      <c r="P27" s="8"/>
      <c r="Q27" s="23"/>
      <c r="R27" s="7" t="s">
        <v>1</v>
      </c>
      <c r="S27" s="6" t="s">
        <v>0</v>
      </c>
      <c r="W27" s="1" t="str">
        <f t="shared" si="2"/>
        <v>В МАСЛЕ</v>
      </c>
      <c r="X27" s="1" t="s">
        <v>57</v>
      </c>
      <c r="Y27" s="1">
        <v>-100</v>
      </c>
    </row>
  </sheetData>
  <conditionalFormatting sqref="V17 V13 W33:XFD1048576 W28:Z32 AA8:XFD32 AC1:XFD7 Z1:AA7 U7:V12 U14:V16 S33:T1048576 T20:T24 T31:T32 T13:T18 X16:X18 Z8:Z27 X20:X27 A1:S2 A2:R1048576 U1:V5 S6 S8 S3:S4 U18 U19:V1048576">
    <cfRule type="containsText" dxfId="4" priority="3" operator="containsText" text="ТЕЩА">
      <formula>NOT(ISERROR(SEARCH("ТЕЩА",A1)))</formula>
    </cfRule>
    <cfRule type="containsText" dxfId="3" priority="4" operator="containsText" text="ДОМ">
      <formula>NOT(ISERROR(SEARCH("ДОМ",A1)))</formula>
    </cfRule>
    <cfRule type="containsText" dxfId="2" priority="5" operator="containsText" text="САД">
      <formula>NOT(ISERROR(SEARCH("САД",A1)))</formula>
    </cfRule>
  </conditionalFormatting>
  <conditionalFormatting sqref="S22:S27 S16:S19">
    <cfRule type="containsText" dxfId="1" priority="1" operator="containsText" text="ТЕЩА">
      <formula>NOT(ISERROR(SEARCH("ТЕЩА",S16)))</formula>
    </cfRule>
    <cfRule type="containsText" dxfId="0" priority="2" operator="containsText" text="дома">
      <formula>NOT(ISERROR(SEARCH("дома",S16)))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workbookViewId="0">
      <selection activeCell="H22" sqref="H22"/>
    </sheetView>
  </sheetViews>
  <sheetFormatPr defaultRowHeight="15" x14ac:dyDescent="0.25"/>
  <cols>
    <col min="1" max="1" width="12.140625" bestFit="1" customWidth="1"/>
    <col min="2" max="2" width="15.140625" bestFit="1" customWidth="1"/>
    <col min="3" max="3" width="10.5703125" bestFit="1" customWidth="1"/>
    <col min="4" max="4" width="13.140625" bestFit="1" customWidth="1"/>
    <col min="5" max="5" width="7.7109375" bestFit="1" customWidth="1"/>
    <col min="6" max="6" width="7.7109375" customWidth="1"/>
  </cols>
  <sheetData>
    <row r="1" spans="1:11" x14ac:dyDescent="0.25">
      <c r="A1" s="29" t="s">
        <v>73</v>
      </c>
      <c r="B1" s="18" t="s">
        <v>74</v>
      </c>
      <c r="C1" s="18" t="s">
        <v>76</v>
      </c>
      <c r="D1" s="28" t="s">
        <v>77</v>
      </c>
      <c r="E1" s="28" t="s">
        <v>78</v>
      </c>
      <c r="F1" s="18" t="s">
        <v>75</v>
      </c>
      <c r="G1" s="30" t="s">
        <v>79</v>
      </c>
      <c r="H1" s="30" t="s">
        <v>80</v>
      </c>
      <c r="I1" s="31" t="s">
        <v>71</v>
      </c>
      <c r="J1" s="31" t="s">
        <v>81</v>
      </c>
      <c r="K1" s="32" t="s">
        <v>82</v>
      </c>
    </row>
    <row r="2" spans="1:11" x14ac:dyDescent="0.25">
      <c r="A2" t="str">
        <f>'таблица на холод'!V5</f>
        <v>STROLL MOD</v>
      </c>
      <c r="B2" t="s">
        <v>83</v>
      </c>
      <c r="C2">
        <v>0</v>
      </c>
      <c r="D2" t="s">
        <v>84</v>
      </c>
      <c r="E2">
        <v>-50</v>
      </c>
      <c r="F2">
        <v>0.75</v>
      </c>
      <c r="G2">
        <v>1.25</v>
      </c>
      <c r="H2">
        <v>1.5</v>
      </c>
      <c r="I2">
        <v>0.5</v>
      </c>
      <c r="J2">
        <v>0.75</v>
      </c>
      <c r="K2">
        <v>1</v>
      </c>
    </row>
    <row r="3" spans="1:11" x14ac:dyDescent="0.25">
      <c r="A3" t="str">
        <f>'таблица на холод'!V6</f>
        <v>Z:VELO</v>
      </c>
      <c r="B3">
        <v>50</v>
      </c>
      <c r="C3">
        <v>0</v>
      </c>
      <c r="D3">
        <v>50</v>
      </c>
      <c r="E3">
        <v>0</v>
      </c>
      <c r="F3">
        <v>0.75</v>
      </c>
      <c r="G3">
        <v>1.25</v>
      </c>
      <c r="H3">
        <v>1.5</v>
      </c>
      <c r="I3">
        <v>0.5</v>
      </c>
      <c r="J3">
        <v>0.75</v>
      </c>
      <c r="K3">
        <v>1</v>
      </c>
    </row>
    <row r="4" spans="1:11" x14ac:dyDescent="0.25">
      <c r="A4" t="str">
        <f>'таблица на холод'!V7</f>
        <v>Z:SLEEPTIME</v>
      </c>
      <c r="B4" t="s">
        <v>88</v>
      </c>
      <c r="C4">
        <v>0</v>
      </c>
      <c r="D4" t="s">
        <v>89</v>
      </c>
      <c r="E4">
        <v>-50</v>
      </c>
      <c r="F4">
        <v>0.75</v>
      </c>
      <c r="G4">
        <v>1.25</v>
      </c>
      <c r="H4">
        <v>1.5</v>
      </c>
      <c r="I4">
        <v>0.5</v>
      </c>
      <c r="J4">
        <v>0.75</v>
      </c>
      <c r="K4">
        <v>1</v>
      </c>
    </row>
    <row r="5" spans="1:11" x14ac:dyDescent="0.25">
      <c r="A5" t="str">
        <f>'таблица на холод'!V8</f>
        <v>Z:TEETH</v>
      </c>
      <c r="B5">
        <v>50</v>
      </c>
      <c r="C5">
        <v>0</v>
      </c>
      <c r="D5">
        <v>50</v>
      </c>
      <c r="E5">
        <v>-50</v>
      </c>
      <c r="F5">
        <v>0.75</v>
      </c>
      <c r="G5">
        <v>1.25</v>
      </c>
      <c r="H5">
        <v>1.5</v>
      </c>
      <c r="I5">
        <v>0.5</v>
      </c>
      <c r="J5">
        <v>0.75</v>
      </c>
      <c r="K5">
        <v>1</v>
      </c>
    </row>
    <row r="6" spans="1:11" x14ac:dyDescent="0.25">
      <c r="A6" t="str">
        <f>'таблица на холод'!V9</f>
        <v>Z:TELE</v>
      </c>
      <c r="B6">
        <v>300</v>
      </c>
      <c r="C6">
        <v>0</v>
      </c>
      <c r="D6">
        <v>50</v>
      </c>
      <c r="E6">
        <v>-50</v>
      </c>
      <c r="F6">
        <v>0.75</v>
      </c>
      <c r="G6">
        <v>1.25</v>
      </c>
      <c r="H6">
        <v>1.5</v>
      </c>
      <c r="I6">
        <v>0.5</v>
      </c>
      <c r="J6">
        <v>0.75</v>
      </c>
      <c r="K6">
        <v>0.5</v>
      </c>
    </row>
    <row r="7" spans="1:11" x14ac:dyDescent="0.25">
      <c r="A7" t="str">
        <f>'таблица на холод'!V10</f>
        <v>F:KITCHEN</v>
      </c>
      <c r="B7" s="33">
        <v>50</v>
      </c>
      <c r="C7" s="33">
        <v>0</v>
      </c>
      <c r="D7" s="33">
        <v>0</v>
      </c>
      <c r="E7" s="33">
        <v>-50</v>
      </c>
      <c r="F7" s="33">
        <v>0.75</v>
      </c>
      <c r="G7" s="33">
        <v>1.25</v>
      </c>
      <c r="H7" s="33">
        <v>1.5</v>
      </c>
      <c r="I7" s="33">
        <v>0.5</v>
      </c>
      <c r="J7" s="33">
        <v>0.75</v>
      </c>
      <c r="K7" s="33">
        <v>1</v>
      </c>
    </row>
    <row r="8" spans="1:11" x14ac:dyDescent="0.25">
      <c r="A8" t="str">
        <f>'таблица на холод'!V11</f>
        <v>E:HYDIENE</v>
      </c>
      <c r="B8">
        <v>50</v>
      </c>
      <c r="C8">
        <v>0</v>
      </c>
      <c r="D8">
        <v>50</v>
      </c>
      <c r="E8">
        <v>0</v>
      </c>
      <c r="F8">
        <v>1.5</v>
      </c>
      <c r="G8">
        <v>1.25</v>
      </c>
      <c r="H8">
        <v>1.5</v>
      </c>
      <c r="I8">
        <v>0.5</v>
      </c>
      <c r="J8">
        <v>0.75</v>
      </c>
      <c r="K8">
        <v>1</v>
      </c>
    </row>
    <row r="9" spans="1:11" x14ac:dyDescent="0.25">
      <c r="A9" t="str">
        <f>'таблица на холод'!V12</f>
        <v>E:PY</v>
      </c>
      <c r="B9">
        <v>50</v>
      </c>
      <c r="C9">
        <v>0</v>
      </c>
      <c r="D9">
        <v>50</v>
      </c>
      <c r="E9">
        <v>0</v>
      </c>
      <c r="F9">
        <v>1.5</v>
      </c>
      <c r="G9">
        <v>1.25</v>
      </c>
      <c r="H9">
        <v>1.5</v>
      </c>
      <c r="I9">
        <v>0.5</v>
      </c>
      <c r="J9">
        <v>0.75</v>
      </c>
      <c r="K9">
        <v>1</v>
      </c>
    </row>
    <row r="10" spans="1:11" x14ac:dyDescent="0.25">
      <c r="A10" t="str">
        <f>'таблица на холод'!V13</f>
        <v>E:VIM</v>
      </c>
      <c r="B10">
        <v>50</v>
      </c>
      <c r="C10">
        <v>0</v>
      </c>
      <c r="D10">
        <v>50</v>
      </c>
      <c r="E10">
        <v>0</v>
      </c>
      <c r="F10">
        <v>1.5</v>
      </c>
      <c r="G10">
        <v>1.25</v>
      </c>
      <c r="H10">
        <v>1.5</v>
      </c>
      <c r="I10">
        <v>0.5</v>
      </c>
      <c r="J10">
        <v>0.75</v>
      </c>
      <c r="K10">
        <v>1</v>
      </c>
    </row>
    <row r="11" spans="1:11" x14ac:dyDescent="0.25">
      <c r="A11" t="str">
        <f>'таблица на холод'!V14</f>
        <v>E:PLAN</v>
      </c>
      <c r="B11">
        <v>50</v>
      </c>
      <c r="C11">
        <v>0</v>
      </c>
      <c r="D11">
        <v>50</v>
      </c>
      <c r="E11">
        <v>0</v>
      </c>
      <c r="F11">
        <v>1.5</v>
      </c>
      <c r="G11">
        <v>1.25</v>
      </c>
      <c r="H11">
        <v>1.5</v>
      </c>
      <c r="I11">
        <v>0.5</v>
      </c>
      <c r="J11">
        <v>0.75</v>
      </c>
      <c r="K11">
        <v>1</v>
      </c>
    </row>
    <row r="12" spans="1:11" x14ac:dyDescent="0.25">
      <c r="A12" t="str">
        <f>'таблица на холод'!V15</f>
        <v>E:SLEEPTIME</v>
      </c>
      <c r="B12">
        <v>100</v>
      </c>
      <c r="C12">
        <v>0</v>
      </c>
      <c r="D12">
        <v>100</v>
      </c>
      <c r="E12">
        <v>0</v>
      </c>
      <c r="F12">
        <v>1.5</v>
      </c>
      <c r="G12">
        <v>1.25</v>
      </c>
      <c r="H12">
        <v>1.5</v>
      </c>
      <c r="I12">
        <v>0.5</v>
      </c>
      <c r="J12">
        <v>0.75</v>
      </c>
      <c r="K12">
        <v>1</v>
      </c>
    </row>
    <row r="13" spans="1:11" x14ac:dyDescent="0.25">
      <c r="A13" t="str">
        <f>'таблица на холод'!V16</f>
        <v>E:DIET</v>
      </c>
      <c r="B13">
        <v>0</v>
      </c>
      <c r="C13">
        <v>-50</v>
      </c>
      <c r="D13">
        <v>50</v>
      </c>
      <c r="E13">
        <v>-50</v>
      </c>
      <c r="F13">
        <v>1.5</v>
      </c>
      <c r="G13">
        <v>1.25</v>
      </c>
      <c r="H13">
        <v>1.5</v>
      </c>
      <c r="I13">
        <v>0.5</v>
      </c>
      <c r="J13">
        <v>0.75</v>
      </c>
      <c r="K13">
        <v>1</v>
      </c>
    </row>
    <row r="14" spans="1:11" x14ac:dyDescent="0.25">
      <c r="A14" t="str">
        <f>'таблица на холод'!V17</f>
        <v>E:MEALS</v>
      </c>
      <c r="B14" s="33" t="s">
        <v>85</v>
      </c>
      <c r="C14" s="33">
        <v>0</v>
      </c>
      <c r="D14" s="33" t="s">
        <v>87</v>
      </c>
      <c r="E14" s="33">
        <v>0</v>
      </c>
      <c r="F14" s="33">
        <v>1</v>
      </c>
      <c r="G14" s="33">
        <v>1.25</v>
      </c>
      <c r="H14" s="33">
        <v>1.5</v>
      </c>
      <c r="I14" s="33">
        <v>1</v>
      </c>
      <c r="J14" s="33">
        <v>1</v>
      </c>
      <c r="K14" s="33">
        <v>1</v>
      </c>
    </row>
    <row r="15" spans="1:11" x14ac:dyDescent="0.25">
      <c r="A15" t="str">
        <f>'таблица на холод'!V18</f>
        <v>L:TEETH</v>
      </c>
      <c r="B15">
        <v>50</v>
      </c>
      <c r="C15">
        <v>0</v>
      </c>
      <c r="D15">
        <v>50</v>
      </c>
      <c r="E15">
        <v>-50</v>
      </c>
      <c r="F15">
        <v>0.75</v>
      </c>
      <c r="G15">
        <v>1.25</v>
      </c>
      <c r="H15">
        <v>1.5</v>
      </c>
      <c r="I15">
        <v>0.5</v>
      </c>
      <c r="J15">
        <v>0.75</v>
      </c>
      <c r="K15">
        <v>1</v>
      </c>
    </row>
    <row r="16" spans="1:11" x14ac:dyDescent="0.25">
      <c r="A16" t="str">
        <f>'таблица на холод'!V19</f>
        <v>L:SLEEPTIME</v>
      </c>
      <c r="B16">
        <v>100</v>
      </c>
      <c r="C16">
        <v>0</v>
      </c>
      <c r="D16">
        <v>100</v>
      </c>
      <c r="E16">
        <v>0</v>
      </c>
      <c r="F16">
        <v>1.5</v>
      </c>
      <c r="G16">
        <v>1.25</v>
      </c>
      <c r="H16">
        <v>1.5</v>
      </c>
      <c r="I16">
        <v>0.5</v>
      </c>
      <c r="J16">
        <v>0.75</v>
      </c>
      <c r="K16">
        <v>1</v>
      </c>
    </row>
    <row r="17" spans="1:11" x14ac:dyDescent="0.25">
      <c r="A17" t="str">
        <f>'таблица на холод'!V20</f>
        <v>L:DIET</v>
      </c>
      <c r="B17">
        <v>100</v>
      </c>
      <c r="C17">
        <v>0</v>
      </c>
      <c r="D17">
        <v>50</v>
      </c>
      <c r="E17">
        <v>-50</v>
      </c>
      <c r="F17">
        <v>0.75</v>
      </c>
      <c r="G17">
        <v>1.25</v>
      </c>
      <c r="H17">
        <v>1.5</v>
      </c>
      <c r="I17">
        <v>0.5</v>
      </c>
      <c r="J17">
        <v>0.75</v>
      </c>
      <c r="K17">
        <v>1</v>
      </c>
    </row>
    <row r="18" spans="1:11" x14ac:dyDescent="0.25">
      <c r="A18" t="str">
        <f>'таблица на холод'!V21</f>
        <v>L:MEALS</v>
      </c>
      <c r="B18" t="s">
        <v>86</v>
      </c>
      <c r="C18">
        <v>0</v>
      </c>
      <c r="D18" t="s">
        <v>87</v>
      </c>
      <c r="E18">
        <v>0</v>
      </c>
      <c r="F18">
        <v>1</v>
      </c>
      <c r="G18">
        <v>1.25</v>
      </c>
      <c r="H18">
        <v>1.5</v>
      </c>
      <c r="I18">
        <v>1</v>
      </c>
      <c r="J18">
        <v>1</v>
      </c>
      <c r="K18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workbookViewId="0">
      <selection activeCell="C1" sqref="C1"/>
    </sheetView>
  </sheetViews>
  <sheetFormatPr defaultRowHeight="15" x14ac:dyDescent="0.25"/>
  <cols>
    <col min="1" max="1" width="5.5703125" style="19" bestFit="1" customWidth="1"/>
    <col min="2" max="2" width="4.5703125" style="19" bestFit="1" customWidth="1"/>
    <col min="3" max="3" width="5.42578125" bestFit="1" customWidth="1"/>
    <col min="4" max="4" width="6.28515625" bestFit="1" customWidth="1"/>
    <col min="5" max="5" width="5.5703125" bestFit="1" customWidth="1"/>
    <col min="6" max="6" width="12.140625" bestFit="1" customWidth="1"/>
    <col min="7" max="8" width="7.140625" bestFit="1" customWidth="1"/>
    <col min="9" max="10" width="7.85546875" bestFit="1" customWidth="1"/>
    <col min="11" max="12" width="10.140625" bestFit="1" customWidth="1"/>
    <col min="13" max="13" width="4.7109375" bestFit="1" customWidth="1"/>
    <col min="14" max="14" width="6.140625" bestFit="1" customWidth="1"/>
    <col min="15" max="15" width="11.85546875" bestFit="1" customWidth="1"/>
    <col min="16" max="17" width="7.28515625" bestFit="1" customWidth="1"/>
    <col min="18" max="19" width="8.42578125" bestFit="1" customWidth="1"/>
    <col min="20" max="21" width="11.7109375" bestFit="1" customWidth="1"/>
  </cols>
  <sheetData>
    <row r="1" spans="1:22" ht="14.25" customHeight="1" x14ac:dyDescent="0.25">
      <c r="A1" s="19" t="str">
        <f>INDEX('таблица на холод'!$V$1:$V$21,1)</f>
        <v>DATE</v>
      </c>
      <c r="B1" s="19" t="s">
        <v>66</v>
      </c>
      <c r="C1" t="str">
        <f>INDEX('таблица на холод'!$V$1:$V$23,MATCH(A1,'таблица на холод'!$V$1:$V$23,0)+1)</f>
        <v>MOD</v>
      </c>
      <c r="D1" t="str">
        <f>INDEX('таблица на холод'!$V$1:$V$23,MATCH(C1,'таблица на холод'!$V$1:$V$23,0)+1)</f>
        <v>WEAK</v>
      </c>
      <c r="E1" t="str">
        <f>INDEX('таблица на холод'!$V$1:$V$23,MATCH(D1,'таблица на холод'!$V$1:$V$23,0)+1)</f>
        <v>DUTY</v>
      </c>
      <c r="F1" t="str">
        <f>INDEX('таблица на холод'!$V$1:$V$23,MATCH(E1,'таблица на холод'!$V$1:$V$23,0)+1)</f>
        <v>STROLL MOD</v>
      </c>
      <c r="G1" t="str">
        <f>INDEX('таблица на холод'!$V$1:$V$23,MATCH(F1,'таблица на холод'!$V$1:$V$23,0)+1)</f>
        <v>Z:VELO</v>
      </c>
      <c r="H1" t="str">
        <f>INDEX('таблица на холод'!$V$1:$V$23,MATCH(G1,'таблица на холод'!$V$1:$V$23,0)+1)</f>
        <v>Z:SLEEPTIME</v>
      </c>
      <c r="I1" t="str">
        <f>INDEX('таблица на холод'!$V$1:$V$23,MATCH(H1,'таблица на холод'!$V$1:$V$23,0)+1)</f>
        <v>Z:TEETH</v>
      </c>
      <c r="J1" t="str">
        <f>INDEX('таблица на холод'!$V$1:$V$23,MATCH(I1,'таблица на холод'!$V$1:$V$23,0)+1)</f>
        <v>Z:TELE</v>
      </c>
      <c r="K1" t="str">
        <f>INDEX('таблица на холод'!$V$1:$V$23,MATCH(J1,'таблица на холод'!$V$1:$V$23,0)+1)</f>
        <v>F:KITCHEN</v>
      </c>
      <c r="L1" t="str">
        <f>INDEX('таблица на холод'!$V$1:$V$23,MATCH(K1,'таблица на холод'!$V$1:$V$23,0)+1)</f>
        <v>E:HYDIENE</v>
      </c>
      <c r="M1" t="str">
        <f>INDEX('таблица на холод'!$V$1:$V$23,MATCH(L1,'таблица на холод'!$V$1:$V$23,0)+1)</f>
        <v>E:PY</v>
      </c>
      <c r="N1" t="str">
        <f>INDEX('таблица на холод'!$V$1:$V$23,MATCH(M1,'таблица на холод'!$V$1:$V$23,0)+1)</f>
        <v>E:VIM</v>
      </c>
      <c r="O1" t="str">
        <f>INDEX('таблица на холод'!$V$1:$V$23,MATCH(N1,'таблица на холод'!$V$1:$V$23,0)+1)</f>
        <v>E:PLAN</v>
      </c>
      <c r="P1" t="str">
        <f>INDEX('таблица на холод'!$V$1:$V$23,MATCH(O1,'таблица на холод'!$V$1:$V$23,0)+1)</f>
        <v>E:SLEEPTIME</v>
      </c>
      <c r="Q1" t="str">
        <f>INDEX('таблица на холод'!$V$1:$V$23,MATCH(P1,'таблица на холод'!$V$1:$V$23,0)+1)</f>
        <v>E:DIET</v>
      </c>
      <c r="R1" t="str">
        <f>INDEX('таблица на холод'!$V$1:$V$23,MATCH(Q1,'таблица на холод'!$V$1:$V$23,0)+1)</f>
        <v>E:MEALS</v>
      </c>
      <c r="S1" t="str">
        <f>INDEX('таблица на холод'!$V$1:$V$23,MATCH(R1,'таблица на холод'!$V$1:$V$23,0)+1)</f>
        <v>L:TEETH</v>
      </c>
      <c r="T1" t="str">
        <f>INDEX('таблица на холод'!$V$1:$V$23,MATCH(S1,'таблица на холод'!$V$1:$V$23,0)+1)</f>
        <v>L:SLEEPTIME</v>
      </c>
      <c r="U1" t="str">
        <f>INDEX('таблица на холод'!$V$1:$V$23,MATCH(T1,'таблица на холод'!$V$1:$V$23,0)+1)</f>
        <v>L:DIET</v>
      </c>
      <c r="V1" t="str">
        <f>INDEX('таблица на холод'!$V$1:$V$23,MATCH(U1,'таблица на холод'!$V$1:$V$23,0)+1)</f>
        <v>L:MEALS</v>
      </c>
    </row>
    <row r="2" spans="1:22" x14ac:dyDescent="0.25">
      <c r="A2" s="19">
        <f>INDEX('таблица на холод'!A:A,2)</f>
        <v>44878</v>
      </c>
      <c r="B2" s="21">
        <f>WEEKDAY(A2,2)</f>
        <v>7</v>
      </c>
      <c r="C2" s="19"/>
      <c r="D2">
        <v>2</v>
      </c>
      <c r="E2" s="21">
        <f>INDEX('таблица на холод'!E:E,MATCH(vedomost!A2,'таблица на холод'!A:A))</f>
        <v>0</v>
      </c>
      <c r="F2">
        <v>1</v>
      </c>
      <c r="G2" t="s">
        <v>98</v>
      </c>
      <c r="H2">
        <v>22</v>
      </c>
      <c r="K2" t="s">
        <v>98</v>
      </c>
      <c r="L2" t="s">
        <v>98</v>
      </c>
      <c r="O2" t="s">
        <v>98</v>
      </c>
      <c r="Q2" t="s">
        <v>98</v>
      </c>
      <c r="R2">
        <v>3</v>
      </c>
    </row>
    <row r="3" spans="1:22" x14ac:dyDescent="0.25">
      <c r="A3" s="19">
        <f>INDEX('таблица на холод'!A:A,MATCH(A2,'таблица на холод'!A:A)+1)</f>
        <v>44879</v>
      </c>
      <c r="B3" s="21">
        <f t="shared" ref="B3:B19" si="0">WEEKDAY(A3,2)</f>
        <v>1</v>
      </c>
      <c r="C3" s="19"/>
      <c r="D3">
        <v>1</v>
      </c>
      <c r="E3" s="21">
        <f>INDEX('таблица на холод'!E:E,MATCH(vedomost!A3,'таблица на холод'!A:A))</f>
        <v>24</v>
      </c>
      <c r="H3">
        <v>23</v>
      </c>
      <c r="I3" t="s">
        <v>98</v>
      </c>
      <c r="K3" t="s">
        <v>98</v>
      </c>
      <c r="L3" t="s">
        <v>98</v>
      </c>
      <c r="P3" t="s">
        <v>98</v>
      </c>
      <c r="Q3" t="s">
        <v>98</v>
      </c>
      <c r="R3">
        <v>4</v>
      </c>
      <c r="S3" t="s">
        <v>98</v>
      </c>
      <c r="U3" t="s">
        <v>98</v>
      </c>
      <c r="V3">
        <v>1</v>
      </c>
    </row>
    <row r="4" spans="1:22" x14ac:dyDescent="0.25">
      <c r="A4" s="19">
        <f>INDEX('таблица на холод'!$A:$A,MATCH(A3,'таблица на холод'!$A:$A)+1)</f>
        <v>44880</v>
      </c>
      <c r="B4" s="21">
        <f t="shared" si="0"/>
        <v>2</v>
      </c>
      <c r="D4">
        <v>1</v>
      </c>
      <c r="E4" s="21">
        <f>INDEX('таблица на холод'!E:E,MATCH(vedomost!A4,'таблица на холод'!A:A))</f>
        <v>8</v>
      </c>
      <c r="F4">
        <v>1</v>
      </c>
      <c r="H4">
        <v>22</v>
      </c>
      <c r="I4" t="s">
        <v>98</v>
      </c>
      <c r="K4" t="s">
        <v>98</v>
      </c>
      <c r="L4" t="s">
        <v>98</v>
      </c>
      <c r="M4" t="s">
        <v>98</v>
      </c>
      <c r="N4" t="s">
        <v>98</v>
      </c>
      <c r="R4">
        <v>3</v>
      </c>
      <c r="S4" t="s">
        <v>98</v>
      </c>
    </row>
    <row r="5" spans="1:22" x14ac:dyDescent="0.25">
      <c r="A5" s="19">
        <f>INDEX('таблица на холод'!$A:$A,MATCH(A4,'таблица на холод'!$A:$A)+1)</f>
        <v>44881</v>
      </c>
      <c r="B5" s="21">
        <f t="shared" si="0"/>
        <v>3</v>
      </c>
      <c r="D5">
        <v>1</v>
      </c>
      <c r="E5" s="21">
        <f>INDEX('таблица на холод'!E:E,MATCH(vedomost!A5,'таблица на холод'!A:A))</f>
        <v>0</v>
      </c>
      <c r="F5">
        <v>1</v>
      </c>
      <c r="G5" t="s">
        <v>98</v>
      </c>
      <c r="H5">
        <v>22</v>
      </c>
      <c r="I5" t="s">
        <v>98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Q5" t="s">
        <v>98</v>
      </c>
      <c r="R5">
        <v>2</v>
      </c>
      <c r="S5" t="s">
        <v>98</v>
      </c>
    </row>
    <row r="6" spans="1:22" x14ac:dyDescent="0.25">
      <c r="A6" s="19">
        <f>INDEX('таблица на холод'!$A:$A,MATCH(A5,'таблица на холод'!$A:$A)+1)</f>
        <v>44882</v>
      </c>
      <c r="B6" s="21">
        <f t="shared" si="0"/>
        <v>4</v>
      </c>
      <c r="D6">
        <v>1</v>
      </c>
      <c r="E6" s="21">
        <f>INDEX('таблица на холод'!E:E,MATCH(vedomost!A6,'таблица на холод'!A:A))</f>
        <v>0</v>
      </c>
      <c r="H6">
        <v>22</v>
      </c>
      <c r="I6" t="s">
        <v>98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98</v>
      </c>
      <c r="R6">
        <v>4</v>
      </c>
      <c r="S6" t="s">
        <v>98</v>
      </c>
    </row>
    <row r="7" spans="1:22" x14ac:dyDescent="0.25">
      <c r="A7" s="19">
        <f>INDEX('таблица на холод'!$A:$A,MATCH(A6,'таблица на холод'!$A:$A)+1)</f>
        <v>44883</v>
      </c>
      <c r="B7" s="21">
        <f t="shared" si="0"/>
        <v>5</v>
      </c>
      <c r="E7" s="21">
        <f>INDEX('таблица на холод'!E:E,MATCH(vedomost!A7,'таблица на холод'!A:A))</f>
        <v>0</v>
      </c>
      <c r="F7">
        <v>1</v>
      </c>
      <c r="H7">
        <v>22</v>
      </c>
      <c r="I7" t="s">
        <v>98</v>
      </c>
      <c r="J7" t="s">
        <v>98</v>
      </c>
      <c r="K7" t="s">
        <v>98</v>
      </c>
      <c r="L7" t="s">
        <v>98</v>
      </c>
      <c r="O7" t="s">
        <v>98</v>
      </c>
      <c r="Q7" t="s">
        <v>98</v>
      </c>
      <c r="R7">
        <v>4</v>
      </c>
      <c r="S7" t="s">
        <v>98</v>
      </c>
      <c r="U7" t="s">
        <v>98</v>
      </c>
    </row>
    <row r="8" spans="1:22" x14ac:dyDescent="0.25">
      <c r="A8" s="19">
        <f>INDEX('таблица на холод'!$A:$A,MATCH(A7,'таблица на холод'!$A:$A)+1)</f>
        <v>44884</v>
      </c>
      <c r="B8" s="21">
        <f t="shared" si="0"/>
        <v>6</v>
      </c>
      <c r="E8" s="21">
        <f>INDEX('таблица на холод'!E:E,MATCH(vedomost!A8,'таблица на холод'!A:A))</f>
        <v>24</v>
      </c>
      <c r="F8">
        <v>2</v>
      </c>
      <c r="H8">
        <v>23</v>
      </c>
      <c r="I8" t="s">
        <v>98</v>
      </c>
      <c r="K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98</v>
      </c>
      <c r="R8">
        <v>4</v>
      </c>
      <c r="U8" t="s">
        <v>98</v>
      </c>
    </row>
    <row r="9" spans="1:22" x14ac:dyDescent="0.25">
      <c r="A9" s="19">
        <f>INDEX('таблица на холод'!$A:$A,MATCH(A8,'таблица на холод'!$A:$A)+1)</f>
        <v>44885</v>
      </c>
      <c r="B9" s="21">
        <f t="shared" si="0"/>
        <v>7</v>
      </c>
      <c r="E9" s="21">
        <f>INDEX('таблица на холод'!E:E,MATCH(vedomost!A9,'таблица на холод'!A:A))</f>
        <v>0</v>
      </c>
      <c r="F9">
        <v>1</v>
      </c>
      <c r="H9">
        <v>23</v>
      </c>
      <c r="I9" t="s">
        <v>98</v>
      </c>
      <c r="J9" t="s">
        <v>98</v>
      </c>
      <c r="L9" t="s">
        <v>98</v>
      </c>
      <c r="M9" t="s">
        <v>98</v>
      </c>
      <c r="N9" t="s">
        <v>98</v>
      </c>
      <c r="O9" t="s">
        <v>98</v>
      </c>
      <c r="Q9" t="s">
        <v>98</v>
      </c>
      <c r="R9">
        <v>3</v>
      </c>
      <c r="U9" t="s">
        <v>98</v>
      </c>
    </row>
    <row r="10" spans="1:22" x14ac:dyDescent="0.25">
      <c r="A10" s="19">
        <f>INDEX('таблица на холод'!$A:$A,MATCH(A9,'таблица на холод'!$A:$A)+1)</f>
        <v>44886</v>
      </c>
      <c r="B10" s="21">
        <f t="shared" si="0"/>
        <v>1</v>
      </c>
      <c r="E10" s="21">
        <f>INDEX('таблица на холод'!E:E,MATCH(vedomost!A10,'таблица на холод'!A:A))</f>
        <v>0</v>
      </c>
      <c r="H10">
        <v>23</v>
      </c>
      <c r="I10" t="s">
        <v>98</v>
      </c>
      <c r="J10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R10">
        <v>3</v>
      </c>
      <c r="S10" t="s">
        <v>98</v>
      </c>
    </row>
    <row r="11" spans="1:22" x14ac:dyDescent="0.25">
      <c r="A11" s="19">
        <f>INDEX('таблица на холод'!$A:$A,MATCH(A10,'таблица на холод'!$A:$A)+1)</f>
        <v>44887</v>
      </c>
      <c r="B11" s="21">
        <f t="shared" si="0"/>
        <v>2</v>
      </c>
      <c r="E11" s="21">
        <f>INDEX('таблица на холод'!E:E,MATCH(vedomost!A11,'таблица на холод'!A:A))</f>
        <v>24</v>
      </c>
      <c r="H11">
        <v>22</v>
      </c>
      <c r="J11" t="s">
        <v>98</v>
      </c>
      <c r="L11" t="s">
        <v>98</v>
      </c>
      <c r="M11" t="s">
        <v>98</v>
      </c>
      <c r="N11" t="s">
        <v>98</v>
      </c>
      <c r="Q11" t="s">
        <v>98</v>
      </c>
      <c r="R11">
        <v>4</v>
      </c>
      <c r="S11" t="s">
        <v>98</v>
      </c>
      <c r="U11" t="s">
        <v>98</v>
      </c>
      <c r="V11">
        <v>2</v>
      </c>
    </row>
    <row r="12" spans="1:22" x14ac:dyDescent="0.25">
      <c r="A12" s="19">
        <f>INDEX('таблица на холод'!$A:$A,MATCH(A11,'таблица на холод'!$A:$A)+1)</f>
        <v>44888</v>
      </c>
      <c r="B12" s="21">
        <f t="shared" si="0"/>
        <v>3</v>
      </c>
      <c r="E12" s="21">
        <f>INDEX('таблица на холод'!E:E,MATCH(vedomost!A12,'таблица на холод'!A:A))</f>
        <v>0</v>
      </c>
      <c r="F12">
        <v>2</v>
      </c>
      <c r="H12">
        <v>22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>
        <v>3</v>
      </c>
      <c r="S12" t="s">
        <v>98</v>
      </c>
      <c r="U12" t="s">
        <v>98</v>
      </c>
    </row>
    <row r="13" spans="1:22" x14ac:dyDescent="0.25">
      <c r="A13" s="19">
        <f>INDEX('таблица на холод'!$A:$A,MATCH(A12,'таблица на холод'!$A:$A)+1)</f>
        <v>44889</v>
      </c>
      <c r="B13" s="21">
        <f t="shared" si="0"/>
        <v>4</v>
      </c>
      <c r="E13" s="21">
        <f>INDEX('таблица на холод'!E:E,MATCH(vedomost!A13,'таблица на холод'!A:A))</f>
        <v>8</v>
      </c>
      <c r="H13">
        <v>22</v>
      </c>
      <c r="I13" t="s">
        <v>98</v>
      </c>
      <c r="J13" t="s">
        <v>98</v>
      </c>
      <c r="K13" t="s">
        <v>98</v>
      </c>
      <c r="L13" t="s">
        <v>98</v>
      </c>
      <c r="M13" t="s">
        <v>98</v>
      </c>
      <c r="N13" t="s">
        <v>98</v>
      </c>
      <c r="P13" t="s">
        <v>98</v>
      </c>
      <c r="R13">
        <v>2</v>
      </c>
      <c r="S13" t="s">
        <v>98</v>
      </c>
      <c r="T13" t="s">
        <v>98</v>
      </c>
      <c r="U13" t="s">
        <v>98</v>
      </c>
      <c r="V13">
        <v>1</v>
      </c>
    </row>
    <row r="14" spans="1:22" x14ac:dyDescent="0.25">
      <c r="A14" s="19">
        <f>INDEX('таблица на холод'!$A:$A,MATCH(A13,'таблица на холод'!$A:$A)+1)</f>
        <v>44890</v>
      </c>
      <c r="B14" s="21">
        <f t="shared" si="0"/>
        <v>5</v>
      </c>
      <c r="E14" s="21">
        <f>INDEX('таблица на холод'!E:E,MATCH(vedomost!A14,'таблица на холод'!A:A))</f>
        <v>0</v>
      </c>
      <c r="H14">
        <v>23</v>
      </c>
      <c r="I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>
        <v>3</v>
      </c>
      <c r="S14" t="s">
        <v>98</v>
      </c>
    </row>
    <row r="15" spans="1:22" x14ac:dyDescent="0.25">
      <c r="A15" s="19">
        <f>INDEX('таблица на холод'!$A:$A,MATCH(A14,'таблица на холод'!$A:$A)+1)</f>
        <v>44891</v>
      </c>
      <c r="B15" s="21">
        <f t="shared" si="0"/>
        <v>6</v>
      </c>
      <c r="E15" s="21">
        <f>INDEX('таблица на холод'!E:E,MATCH(vedomost!A15,'таблица на холод'!A:A))</f>
        <v>24</v>
      </c>
      <c r="H15">
        <v>22</v>
      </c>
      <c r="K15" t="s">
        <v>98</v>
      </c>
      <c r="L15" t="s">
        <v>98</v>
      </c>
      <c r="M15" t="s">
        <v>98</v>
      </c>
      <c r="N15" t="s">
        <v>98</v>
      </c>
      <c r="Q15" t="s">
        <v>98</v>
      </c>
      <c r="R15">
        <v>4</v>
      </c>
      <c r="S15" t="s">
        <v>98</v>
      </c>
    </row>
    <row r="16" spans="1:22" x14ac:dyDescent="0.25">
      <c r="A16" s="19">
        <f>INDEX('таблица на холод'!$A:$A,MATCH(A15,'таблица на холод'!$A:$A)+1)</f>
        <v>44892</v>
      </c>
      <c r="B16" s="21">
        <f t="shared" si="0"/>
        <v>7</v>
      </c>
      <c r="E16" s="21">
        <f>INDEX('таблица на холод'!E:E,MATCH(vedomost!A16,'таблица на холод'!A:A))</f>
        <v>0</v>
      </c>
      <c r="F16">
        <v>1</v>
      </c>
      <c r="H16">
        <v>22</v>
      </c>
      <c r="I16" t="s">
        <v>98</v>
      </c>
      <c r="J16" t="s">
        <v>98</v>
      </c>
      <c r="K16" t="s">
        <v>98</v>
      </c>
      <c r="L16" t="s">
        <v>98</v>
      </c>
      <c r="M16" t="s">
        <v>98</v>
      </c>
      <c r="N16" t="s">
        <v>98</v>
      </c>
      <c r="O16" t="s">
        <v>98</v>
      </c>
      <c r="Q16" t="s">
        <v>98</v>
      </c>
      <c r="R16">
        <v>1</v>
      </c>
      <c r="S16" t="s">
        <v>98</v>
      </c>
      <c r="U16" t="s">
        <v>98</v>
      </c>
      <c r="V16">
        <v>1</v>
      </c>
    </row>
    <row r="17" spans="1:22" x14ac:dyDescent="0.25">
      <c r="A17" s="19">
        <f>INDEX('таблица на холод'!$A:$A,MATCH(A16,'таблица на холод'!$A:$A)+1)</f>
        <v>44893</v>
      </c>
      <c r="B17" s="21">
        <f t="shared" si="0"/>
        <v>1</v>
      </c>
      <c r="E17" s="21">
        <f>INDEX('таблица на холод'!E:E,MATCH(vedomost!A17,'таблица на холод'!A:A))</f>
        <v>24</v>
      </c>
      <c r="F17">
        <v>2</v>
      </c>
      <c r="H17">
        <v>23</v>
      </c>
      <c r="I17" t="s">
        <v>98</v>
      </c>
      <c r="J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>
        <v>4</v>
      </c>
      <c r="S17" t="s">
        <v>98</v>
      </c>
      <c r="U17" t="s">
        <v>98</v>
      </c>
      <c r="V17">
        <v>2</v>
      </c>
    </row>
    <row r="18" spans="1:22" x14ac:dyDescent="0.25">
      <c r="A18" s="19">
        <f>INDEX('таблица на холод'!$A:$A,MATCH(A17,'таблица на холод'!$A:$A)+1)</f>
        <v>44894</v>
      </c>
      <c r="B18" s="21">
        <f t="shared" si="0"/>
        <v>2</v>
      </c>
      <c r="E18" s="21">
        <f>INDEX('таблица на холод'!E:E,MATCH(vedomost!A18,'таблица на холод'!A:A))</f>
        <v>0</v>
      </c>
      <c r="F18">
        <v>1</v>
      </c>
      <c r="H18">
        <v>22</v>
      </c>
      <c r="I18" t="s">
        <v>98</v>
      </c>
      <c r="J18" t="s">
        <v>98</v>
      </c>
      <c r="K18" t="s">
        <v>98</v>
      </c>
      <c r="L18" t="s">
        <v>98</v>
      </c>
      <c r="Q18" t="s">
        <v>98</v>
      </c>
      <c r="R18">
        <v>2</v>
      </c>
      <c r="S18" t="s">
        <v>98</v>
      </c>
      <c r="U18" t="s">
        <v>98</v>
      </c>
      <c r="V18">
        <v>2</v>
      </c>
    </row>
    <row r="19" spans="1:22" x14ac:dyDescent="0.25">
      <c r="A19" s="19">
        <f>INDEX('таблица на холод'!$A:$A,MATCH(A18,'таблица на холод'!$A:$A)+1)</f>
        <v>44895</v>
      </c>
      <c r="B19" s="21">
        <f t="shared" si="0"/>
        <v>3</v>
      </c>
      <c r="E19" s="21">
        <f>INDEX('таблица на холод'!E:E,MATCH(vedomost!A19,'таблица на холод'!A:A))</f>
        <v>0</v>
      </c>
      <c r="F19">
        <v>1</v>
      </c>
      <c r="H19">
        <v>22</v>
      </c>
      <c r="I19" t="s">
        <v>98</v>
      </c>
      <c r="J19" t="s">
        <v>98</v>
      </c>
      <c r="K19" t="s">
        <v>98</v>
      </c>
      <c r="L19" t="s">
        <v>98</v>
      </c>
      <c r="O19" t="s">
        <v>98</v>
      </c>
      <c r="Q19" t="s">
        <v>98</v>
      </c>
      <c r="R19">
        <v>4</v>
      </c>
      <c r="S19" t="s">
        <v>98</v>
      </c>
      <c r="U19" t="s">
        <v>98</v>
      </c>
      <c r="V19">
        <v>3</v>
      </c>
    </row>
    <row r="20" spans="1:22" x14ac:dyDescent="0.25">
      <c r="B20" s="21"/>
      <c r="E20" s="21"/>
    </row>
    <row r="21" spans="1:22" x14ac:dyDescent="0.25">
      <c r="B21" s="21"/>
      <c r="E21" s="21"/>
    </row>
    <row r="22" spans="1:22" x14ac:dyDescent="0.25">
      <c r="B22" s="21"/>
      <c r="E22" s="21"/>
    </row>
    <row r="23" spans="1:22" x14ac:dyDescent="0.25">
      <c r="B23" s="21"/>
      <c r="E23" s="21"/>
    </row>
    <row r="24" spans="1:22" x14ac:dyDescent="0.25">
      <c r="B24" s="21"/>
      <c r="E24" s="21"/>
    </row>
    <row r="25" spans="1:22" x14ac:dyDescent="0.25">
      <c r="B25" s="21"/>
      <c r="E25" s="21"/>
    </row>
    <row r="26" spans="1:22" x14ac:dyDescent="0.25">
      <c r="B26" s="21"/>
      <c r="E26" s="21"/>
    </row>
    <row r="27" spans="1:22" x14ac:dyDescent="0.25">
      <c r="B27" s="21"/>
      <c r="E27" s="21"/>
    </row>
    <row r="28" spans="1:22" x14ac:dyDescent="0.25">
      <c r="B28" s="21"/>
      <c r="E28" s="21"/>
    </row>
    <row r="29" spans="1:22" x14ac:dyDescent="0.25">
      <c r="B29" s="21"/>
      <c r="E29" s="21"/>
    </row>
    <row r="30" spans="1:22" x14ac:dyDescent="0.25">
      <c r="B30" s="21"/>
      <c r="E30" s="21"/>
    </row>
    <row r="31" spans="1:22" x14ac:dyDescent="0.25">
      <c r="B31" s="21"/>
      <c r="E31" s="21"/>
    </row>
    <row r="32" spans="1:22" x14ac:dyDescent="0.25">
      <c r="B32" s="21"/>
      <c r="E32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7" workbookViewId="0">
      <selection activeCell="H20" sqref="H20"/>
    </sheetView>
  </sheetViews>
  <sheetFormatPr defaultRowHeight="15" x14ac:dyDescent="0.25"/>
  <cols>
    <col min="1" max="1" width="13.140625" bestFit="1" customWidth="1"/>
    <col min="3" max="3" width="10.28515625" bestFit="1" customWidth="1"/>
  </cols>
  <sheetData>
    <row r="1" spans="1:3" x14ac:dyDescent="0.25">
      <c r="A1" t="str">
        <f>TEXT('таблица на холод'!X1,"")</f>
        <v>longbox</v>
      </c>
      <c r="B1" t="s">
        <v>64</v>
      </c>
      <c r="C1" t="s">
        <v>65</v>
      </c>
    </row>
    <row r="2" spans="1:3" x14ac:dyDescent="0.25">
      <c r="A2" t="str">
        <f>'таблица на холод'!X2</f>
        <v>E:OOP</v>
      </c>
      <c r="B2" t="str">
        <f>IFERROR(IF(FIND(":",A2)&gt;0,"long_box"),"fine/enc")</f>
        <v>long_box</v>
      </c>
      <c r="C2">
        <f>'таблица на холод'!Y2</f>
        <v>100</v>
      </c>
    </row>
    <row r="3" spans="1:3" x14ac:dyDescent="0.25">
      <c r="A3" t="str">
        <f>'таблица на холод'!X3</f>
        <v>E:TO PYTHON</v>
      </c>
      <c r="B3" t="str">
        <f t="shared" ref="B3:B27" si="0">IFERROR(IF(FIND(":",A3)&gt;0,"long_box"),"fine/enc")</f>
        <v>long_box</v>
      </c>
      <c r="C3">
        <f>'таблица на холод'!Y3</f>
        <v>100</v>
      </c>
    </row>
    <row r="4" spans="1:3" x14ac:dyDescent="0.25">
      <c r="A4" t="str">
        <f>'таблица на холод'!X4</f>
        <v>L:STOMA</v>
      </c>
      <c r="B4" t="str">
        <f t="shared" si="0"/>
        <v>long_box</v>
      </c>
      <c r="C4">
        <f>'таблица на холод'!Y4</f>
        <v>100</v>
      </c>
    </row>
    <row r="5" spans="1:3" x14ac:dyDescent="0.25">
      <c r="A5" t="str">
        <f>'таблица на холод'!X5</f>
        <v>E:GLASS</v>
      </c>
      <c r="B5" t="str">
        <f t="shared" si="0"/>
        <v>long_box</v>
      </c>
      <c r="C5">
        <f>'таблица на холод'!Y5</f>
        <v>100</v>
      </c>
    </row>
    <row r="6" spans="1:3" x14ac:dyDescent="0.25">
      <c r="A6" t="str">
        <f>'таблица на холод'!X6</f>
        <v>E:CLEAN</v>
      </c>
      <c r="B6" t="str">
        <f t="shared" si="0"/>
        <v>long_box</v>
      </c>
      <c r="C6">
        <f>'таблица на холод'!Y6</f>
        <v>100</v>
      </c>
    </row>
    <row r="7" spans="1:3" x14ac:dyDescent="0.25">
      <c r="A7" t="str">
        <f>'таблица на холод'!X7</f>
        <v>E:JUMP</v>
      </c>
      <c r="B7" t="str">
        <f t="shared" si="0"/>
        <v>long_box</v>
      </c>
      <c r="C7">
        <f>'таблица на холод'!Y7</f>
        <v>50</v>
      </c>
    </row>
    <row r="8" spans="1:3" x14ac:dyDescent="0.25">
      <c r="A8" t="str">
        <f>'таблица на холод'!X8</f>
        <v>E:CHAIR</v>
      </c>
      <c r="B8" t="str">
        <f t="shared" si="0"/>
        <v>long_box</v>
      </c>
      <c r="C8">
        <f>'таблица на холод'!Y8</f>
        <v>50</v>
      </c>
    </row>
    <row r="9" spans="1:3" x14ac:dyDescent="0.25">
      <c r="A9">
        <f>'таблица на холод'!X9</f>
        <v>0</v>
      </c>
      <c r="B9" t="str">
        <f t="shared" si="0"/>
        <v>fine/enc</v>
      </c>
      <c r="C9">
        <f>'таблица на холод'!Y9</f>
        <v>0</v>
      </c>
    </row>
    <row r="10" spans="1:3" x14ac:dyDescent="0.25">
      <c r="A10">
        <f>'таблица на холод'!X10</f>
        <v>0</v>
      </c>
      <c r="B10" t="str">
        <f t="shared" si="0"/>
        <v>fine/enc</v>
      </c>
      <c r="C10">
        <f>'таблица на холод'!Y10</f>
        <v>0</v>
      </c>
    </row>
    <row r="11" spans="1:3" x14ac:dyDescent="0.25">
      <c r="A11">
        <f>'таблица на холод'!X11</f>
        <v>0</v>
      </c>
      <c r="B11" t="str">
        <f t="shared" si="0"/>
        <v>fine/enc</v>
      </c>
      <c r="C11">
        <f>'таблица на холод'!Y11</f>
        <v>0</v>
      </c>
    </row>
    <row r="12" spans="1:3" x14ac:dyDescent="0.25">
      <c r="A12">
        <f>'таблица на холод'!X12</f>
        <v>0</v>
      </c>
      <c r="B12" t="str">
        <f t="shared" si="0"/>
        <v>fine/enc</v>
      </c>
      <c r="C12">
        <f>'таблица на холод'!Y12</f>
        <v>0</v>
      </c>
    </row>
    <row r="13" spans="1:3" x14ac:dyDescent="0.25">
      <c r="A13">
        <f>'таблица на холод'!X13</f>
        <v>0</v>
      </c>
      <c r="B13" t="str">
        <f t="shared" si="0"/>
        <v>fine/enc</v>
      </c>
      <c r="C13">
        <f>'таблица на холод'!Y13</f>
        <v>0</v>
      </c>
    </row>
    <row r="14" spans="1:3" x14ac:dyDescent="0.25">
      <c r="A14">
        <f>'таблица на холод'!X14</f>
        <v>0</v>
      </c>
      <c r="B14" t="str">
        <f t="shared" si="0"/>
        <v>fine/enc</v>
      </c>
      <c r="C14">
        <f>'таблица на холод'!Y14</f>
        <v>0</v>
      </c>
    </row>
    <row r="15" spans="1:3" x14ac:dyDescent="0.25">
      <c r="A15">
        <f>'таблица на холод'!X15</f>
        <v>0</v>
      </c>
      <c r="B15" t="str">
        <f t="shared" si="0"/>
        <v>fine/enc</v>
      </c>
      <c r="C15">
        <f>'таблица на холод'!Y15</f>
        <v>0</v>
      </c>
    </row>
    <row r="16" spans="1:3" x14ac:dyDescent="0.25">
      <c r="A16" t="str">
        <f>'таблица на холод'!X16</f>
        <v>ENCOURAGE</v>
      </c>
      <c r="B16" t="str">
        <f t="shared" si="0"/>
        <v>fine/enc</v>
      </c>
      <c r="C16">
        <f>'таблица на холод'!Y16</f>
        <v>50</v>
      </c>
    </row>
    <row r="17" spans="1:3" x14ac:dyDescent="0.25">
      <c r="A17">
        <f>'таблица на холод'!X17</f>
        <v>0</v>
      </c>
      <c r="B17" t="str">
        <f t="shared" si="0"/>
        <v>fine/enc</v>
      </c>
      <c r="C17">
        <f>'таблица на холод'!Y17</f>
        <v>0</v>
      </c>
    </row>
    <row r="18" spans="1:3" x14ac:dyDescent="0.25">
      <c r="A18">
        <f>'таблица на холод'!X18</f>
        <v>0</v>
      </c>
      <c r="B18" t="str">
        <f t="shared" si="0"/>
        <v>fine/enc</v>
      </c>
      <c r="C18">
        <f>'таблица на холод'!Y18</f>
        <v>0</v>
      </c>
    </row>
    <row r="19" spans="1:3" x14ac:dyDescent="0.25">
      <c r="A19">
        <f>'таблица на холод'!X19</f>
        <v>0</v>
      </c>
      <c r="B19" t="str">
        <f t="shared" si="0"/>
        <v>fine/enc</v>
      </c>
      <c r="C19">
        <f>'таблица на холод'!Y19</f>
        <v>0</v>
      </c>
    </row>
    <row r="20" spans="1:3" x14ac:dyDescent="0.25">
      <c r="A20" t="str">
        <f>'таблица на холод'!X20</f>
        <v>SOCKS</v>
      </c>
      <c r="B20" t="str">
        <f t="shared" si="0"/>
        <v>fine/enc</v>
      </c>
      <c r="C20">
        <f>'таблица на холод'!Y20</f>
        <v>-100</v>
      </c>
    </row>
    <row r="21" spans="1:3" x14ac:dyDescent="0.25">
      <c r="A21" t="str">
        <f>'таблица на холод'!X21</f>
        <v>FORGET</v>
      </c>
      <c r="B21" t="str">
        <f t="shared" si="0"/>
        <v>fine/enc</v>
      </c>
      <c r="C21">
        <f>'таблица на холод'!Y21</f>
        <v>-100</v>
      </c>
    </row>
    <row r="22" spans="1:3" x14ac:dyDescent="0.25">
      <c r="A22" t="str">
        <f>'таблица на холод'!X22</f>
        <v>BADWORDS</v>
      </c>
      <c r="B22" t="str">
        <f t="shared" si="0"/>
        <v>fine/enc</v>
      </c>
      <c r="C22">
        <f>'таблица на холод'!Y22</f>
        <v>-50</v>
      </c>
    </row>
    <row r="23" spans="1:3" x14ac:dyDescent="0.25">
      <c r="A23" t="str">
        <f>'таблица на холод'!X23</f>
        <v>MASSACRE</v>
      </c>
      <c r="B23" t="str">
        <f t="shared" si="0"/>
        <v>fine/enc</v>
      </c>
      <c r="C23">
        <f>'таблица на холод'!Y23</f>
        <v>-100</v>
      </c>
    </row>
    <row r="24" spans="1:3" x14ac:dyDescent="0.25">
      <c r="A24" t="str">
        <f>'таблица на холод'!X24</f>
        <v>CUP</v>
      </c>
      <c r="B24" t="str">
        <f t="shared" si="0"/>
        <v>fine/enc</v>
      </c>
      <c r="C24">
        <f>'таблица на холод'!Y24</f>
        <v>-100</v>
      </c>
    </row>
    <row r="25" spans="1:3" x14ac:dyDescent="0.25">
      <c r="A25" t="str">
        <f>'таблица на холод'!X25</f>
        <v>HAIR</v>
      </c>
      <c r="B25" t="str">
        <f t="shared" si="0"/>
        <v>fine/enc</v>
      </c>
      <c r="C25">
        <f>'таблица на холод'!Y25</f>
        <v>-100</v>
      </c>
    </row>
    <row r="26" spans="1:3" x14ac:dyDescent="0.25">
      <c r="A26" t="str">
        <f>'таблица на холод'!X26</f>
        <v>REGRET</v>
      </c>
      <c r="B26" t="str">
        <f t="shared" si="0"/>
        <v>fine/enc</v>
      </c>
      <c r="C26">
        <f>'таблица на холод'!Y26</f>
        <v>-100</v>
      </c>
    </row>
    <row r="27" spans="1:3" x14ac:dyDescent="0.25">
      <c r="A27" t="str">
        <f>'таблица на холод'!X27</f>
        <v>COVRD IN OIL</v>
      </c>
      <c r="B27" t="str">
        <f t="shared" si="0"/>
        <v>fine/enc</v>
      </c>
      <c r="C27">
        <f>'таблица на холод'!Y27</f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 на холод</vt:lpstr>
      <vt:lpstr>price</vt:lpstr>
      <vt:lpstr>vedomost</vt:lpstr>
      <vt:lpstr>fine-encourage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cp:lastPrinted>2022-10-05T17:50:43Z</cp:lastPrinted>
  <dcterms:created xsi:type="dcterms:W3CDTF">2022-09-30T05:26:19Z</dcterms:created>
  <dcterms:modified xsi:type="dcterms:W3CDTF">2022-12-02T07:10:35Z</dcterms:modified>
</cp:coreProperties>
</file>