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r\Documents\"/>
    </mc:Choice>
  </mc:AlternateContent>
  <xr:revisionPtr revIDLastSave="0" documentId="13_ncr:1_{6FA87243-079A-40A9-8C6B-9416F5B6628D}" xr6:coauthVersionLast="47" xr6:coauthVersionMax="47" xr10:uidLastSave="{00000000-0000-0000-0000-000000000000}"/>
  <bookViews>
    <workbookView xWindow="-108" yWindow="-108" windowWidth="27096" windowHeight="16296" xr2:uid="{6AE2535A-9B78-4168-829C-6069B236CDD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1" l="1"/>
  <c r="B19" i="1"/>
  <c r="B18" i="1"/>
  <c r="B17" i="1" s="1"/>
  <c r="B31" i="1" s="1"/>
  <c r="B16" i="1"/>
  <c r="B12" i="1" s="1"/>
  <c r="B28" i="1" s="1"/>
  <c r="B29" i="1" s="1"/>
  <c r="B30" i="1" s="1"/>
  <c r="B13" i="1"/>
  <c r="B36" i="1" s="1"/>
</calcChain>
</file>

<file path=xl/sharedStrings.xml><?xml version="1.0" encoding="utf-8"?>
<sst xmlns="http://schemas.openxmlformats.org/spreadsheetml/2006/main" count="42" uniqueCount="41">
  <si>
    <t>Наименование сценария</t>
  </si>
  <si>
    <t>Параметры сценария</t>
  </si>
  <si>
    <t>Количество поступающих заказов в день, шт.</t>
  </si>
  <si>
    <t>Средняя маржа по заказу, руб.</t>
  </si>
  <si>
    <t>Стоимость доставки, руб.</t>
  </si>
  <si>
    <t>Зарпоата Менеджера, руб. в час</t>
  </si>
  <si>
    <t>Зарплата Кладовщика, руб. в месяц</t>
  </si>
  <si>
    <t>Зарплата Курьера, руб. за доставку</t>
  </si>
  <si>
    <t>Транспортные расходы курьера, руб. за доставку</t>
  </si>
  <si>
    <t>Количество Менеджеров, чел.</t>
  </si>
  <si>
    <t>Количество курьеров, чел.</t>
  </si>
  <si>
    <t>AS IS</t>
  </si>
  <si>
    <t>Доходы</t>
  </si>
  <si>
    <t>Количество полученных заказов, шт. в месяц</t>
  </si>
  <si>
    <t>Количество выполненых заказов, шт. вмесяц</t>
  </si>
  <si>
    <t>Количество отказов покупателей от заказа при получении, шт. в месяца</t>
  </si>
  <si>
    <t>Маржинальная прибыль, руб. в месяц</t>
  </si>
  <si>
    <t>Аренда склада, руб. в месяц</t>
  </si>
  <si>
    <t>Реклама, руб. в месяц</t>
  </si>
  <si>
    <t>Иные постоянные издержки, руб. в месяц</t>
  </si>
  <si>
    <t>Переменные издержки</t>
  </si>
  <si>
    <t>Зарплата Менеджеров, руб. в месяц</t>
  </si>
  <si>
    <t>Зарплата Курьеров, руб. в месяц</t>
  </si>
  <si>
    <t>Транспортные расходы курьеров, руб. в месяц</t>
  </si>
  <si>
    <t>Эффективность</t>
  </si>
  <si>
    <t>Чистая прибыль, руб. в месяц</t>
  </si>
  <si>
    <t>Чистая прибыль с 1-го заказа, руб.</t>
  </si>
  <si>
    <t>Чистая прибыль с 1-го заказа, % от маржи</t>
  </si>
  <si>
    <t>Себестоимость обработки 1-го заказа, руб.</t>
  </si>
  <si>
    <t>Средняя длительность обработки заказа, мин.</t>
  </si>
  <si>
    <t>Максимальное среднее время ожидания ресурса, мин</t>
  </si>
  <si>
    <t>Средняя загрузка менеджера, % от рабочего времени</t>
  </si>
  <si>
    <t>Средняя загрузка курьера, % от рабочего времени</t>
  </si>
  <si>
    <t>Доля отказов от заказов при получении, % от общего количества заказов</t>
  </si>
  <si>
    <t>Выводы</t>
  </si>
  <si>
    <t>Затраты (Себестоимость)</t>
  </si>
  <si>
    <t>Постоянные издержки</t>
  </si>
  <si>
    <t>2ч 57 мин</t>
  </si>
  <si>
    <t>9 мин</t>
  </si>
  <si>
    <t>Мало заказов</t>
  </si>
  <si>
    <t>Недозагрузка ресурсов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</si>
</sst>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4" formatCode="_-* #,##0.00\ [$₽-419]_-;\-* #,##0.00\ [$₽-419]_-;_-* &quot;-&quot;??\ [$₽-419]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896D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0" fillId="4" borderId="0" xfId="0" applyNumberFormat="1" applyFill="1"/>
    <xf numFmtId="0" fontId="0" fillId="5" borderId="0" xfId="0" applyFill="1"/>
    <xf numFmtId="164" fontId="0" fillId="5" borderId="0" xfId="0" applyNumberFormat="1" applyFill="1"/>
    <xf numFmtId="0" fontId="0" fillId="6" borderId="0" xfId="0" applyFill="1"/>
    <xf numFmtId="164" fontId="0" fillId="6" borderId="0" xfId="0" applyNumberForma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2" fontId="0" fillId="0" borderId="0" xfId="0" applyNumberFormat="1"/>
    <xf numFmtId="10" fontId="0" fillId="9" borderId="0" xfId="0" applyNumberFormat="1" applyFill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colors>
    <mruColors>
      <color rgb="FFFF89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EC8ED-A9F5-4C97-9495-9E5BE83A361F}">
  <dimension ref="A1:B39"/>
  <sheetViews>
    <sheetView tabSelected="1" workbookViewId="0">
      <selection activeCell="B3" sqref="B3:B39"/>
    </sheetView>
  </sheetViews>
  <sheetFormatPr defaultRowHeight="14.4" x14ac:dyDescent="0.3"/>
  <cols>
    <col min="1" max="1" width="63.6640625" customWidth="1"/>
    <col min="2" max="2" width="21.5546875" customWidth="1"/>
  </cols>
  <sheetData>
    <row r="1" spans="1:2" x14ac:dyDescent="0.3">
      <c r="A1" s="3" t="s">
        <v>0</v>
      </c>
      <c r="B1" s="3" t="s">
        <v>11</v>
      </c>
    </row>
    <row r="2" spans="1:2" x14ac:dyDescent="0.3">
      <c r="A2" s="4" t="s">
        <v>1</v>
      </c>
      <c r="B2" s="4"/>
    </row>
    <row r="3" spans="1:2" x14ac:dyDescent="0.3">
      <c r="A3" t="s">
        <v>2</v>
      </c>
      <c r="B3">
        <v>10</v>
      </c>
    </row>
    <row r="4" spans="1:2" x14ac:dyDescent="0.3">
      <c r="A4" t="s">
        <v>3</v>
      </c>
      <c r="B4" s="1">
        <v>1000</v>
      </c>
    </row>
    <row r="5" spans="1:2" x14ac:dyDescent="0.3">
      <c r="A5" t="s">
        <v>4</v>
      </c>
      <c r="B5" s="2">
        <v>0</v>
      </c>
    </row>
    <row r="6" spans="1:2" x14ac:dyDescent="0.3">
      <c r="A6" t="s">
        <v>5</v>
      </c>
      <c r="B6" s="2">
        <v>300</v>
      </c>
    </row>
    <row r="7" spans="1:2" x14ac:dyDescent="0.3">
      <c r="A7" t="s">
        <v>6</v>
      </c>
      <c r="B7" s="2">
        <v>30000</v>
      </c>
    </row>
    <row r="8" spans="1:2" x14ac:dyDescent="0.3">
      <c r="A8" t="s">
        <v>7</v>
      </c>
      <c r="B8" s="2">
        <v>200</v>
      </c>
    </row>
    <row r="9" spans="1:2" x14ac:dyDescent="0.3">
      <c r="A9" t="s">
        <v>8</v>
      </c>
      <c r="B9" s="2">
        <v>50</v>
      </c>
    </row>
    <row r="10" spans="1:2" x14ac:dyDescent="0.3">
      <c r="A10" t="s">
        <v>9</v>
      </c>
      <c r="B10" s="14">
        <v>1</v>
      </c>
    </row>
    <row r="11" spans="1:2" x14ac:dyDescent="0.3">
      <c r="A11" t="s">
        <v>10</v>
      </c>
      <c r="B11" s="14">
        <v>2</v>
      </c>
    </row>
    <row r="12" spans="1:2" x14ac:dyDescent="0.3">
      <c r="A12" s="5" t="s">
        <v>12</v>
      </c>
      <c r="B12" s="6">
        <f>B16</f>
        <v>115000</v>
      </c>
    </row>
    <row r="13" spans="1:2" x14ac:dyDescent="0.3">
      <c r="A13" t="s">
        <v>13</v>
      </c>
      <c r="B13">
        <f>B3*30</f>
        <v>300</v>
      </c>
    </row>
    <row r="14" spans="1:2" x14ac:dyDescent="0.3">
      <c r="A14" t="s">
        <v>14</v>
      </c>
      <c r="B14">
        <v>115</v>
      </c>
    </row>
    <row r="15" spans="1:2" x14ac:dyDescent="0.3">
      <c r="A15" t="s">
        <v>15</v>
      </c>
      <c r="B15">
        <v>70</v>
      </c>
    </row>
    <row r="16" spans="1:2" x14ac:dyDescent="0.3">
      <c r="A16" t="s">
        <v>16</v>
      </c>
      <c r="B16" s="2">
        <f>B4*(B14+B5)</f>
        <v>115000</v>
      </c>
    </row>
    <row r="17" spans="1:2" x14ac:dyDescent="0.3">
      <c r="A17" s="7" t="s">
        <v>35</v>
      </c>
      <c r="B17" s="8">
        <f>B18+B23</f>
        <v>155875</v>
      </c>
    </row>
    <row r="18" spans="1:2" x14ac:dyDescent="0.3">
      <c r="A18" s="9" t="s">
        <v>36</v>
      </c>
      <c r="B18" s="10">
        <f>B19+B20+B21+B22</f>
        <v>70000</v>
      </c>
    </row>
    <row r="19" spans="1:2" x14ac:dyDescent="0.3">
      <c r="A19" t="s">
        <v>6</v>
      </c>
      <c r="B19" s="2">
        <f>B7</f>
        <v>30000</v>
      </c>
    </row>
    <row r="20" spans="1:2" x14ac:dyDescent="0.3">
      <c r="A20" t="s">
        <v>17</v>
      </c>
      <c r="B20" s="2">
        <v>10000</v>
      </c>
    </row>
    <row r="21" spans="1:2" x14ac:dyDescent="0.3">
      <c r="A21" t="s">
        <v>18</v>
      </c>
      <c r="B21" s="2">
        <v>10000</v>
      </c>
    </row>
    <row r="22" spans="1:2" x14ac:dyDescent="0.3">
      <c r="A22" t="s">
        <v>19</v>
      </c>
      <c r="B22" s="2">
        <v>20000</v>
      </c>
    </row>
    <row r="23" spans="1:2" x14ac:dyDescent="0.3">
      <c r="A23" s="9" t="s">
        <v>20</v>
      </c>
      <c r="B23" s="10">
        <f>SUM(B24:B26)</f>
        <v>85875</v>
      </c>
    </row>
    <row r="24" spans="1:2" x14ac:dyDescent="0.3">
      <c r="A24" t="s">
        <v>21</v>
      </c>
      <c r="B24" s="1">
        <v>35175</v>
      </c>
    </row>
    <row r="25" spans="1:2" x14ac:dyDescent="0.3">
      <c r="A25" t="s">
        <v>22</v>
      </c>
      <c r="B25" s="1">
        <v>40200</v>
      </c>
    </row>
    <row r="26" spans="1:2" x14ac:dyDescent="0.3">
      <c r="A26" t="s">
        <v>23</v>
      </c>
      <c r="B26" s="1">
        <v>10500</v>
      </c>
    </row>
    <row r="27" spans="1:2" x14ac:dyDescent="0.3">
      <c r="A27" s="11" t="s">
        <v>24</v>
      </c>
      <c r="B27" s="11"/>
    </row>
    <row r="28" spans="1:2" x14ac:dyDescent="0.3">
      <c r="A28" t="s">
        <v>25</v>
      </c>
      <c r="B28" s="2">
        <f>B12-B17</f>
        <v>-40875</v>
      </c>
    </row>
    <row r="29" spans="1:2" x14ac:dyDescent="0.3">
      <c r="A29" t="s">
        <v>26</v>
      </c>
      <c r="B29" s="2">
        <f>B28/B13</f>
        <v>-136.25</v>
      </c>
    </row>
    <row r="30" spans="1:2" x14ac:dyDescent="0.3">
      <c r="A30" t="s">
        <v>27</v>
      </c>
      <c r="B30" t="str">
        <f>B29/B4*100 &amp; "%"</f>
        <v>-13,625%</v>
      </c>
    </row>
    <row r="31" spans="1:2" x14ac:dyDescent="0.3">
      <c r="A31" t="s">
        <v>28</v>
      </c>
      <c r="B31" s="2">
        <f>B17/B13</f>
        <v>519.58333333333337</v>
      </c>
    </row>
    <row r="32" spans="1:2" x14ac:dyDescent="0.3">
      <c r="A32" t="s">
        <v>29</v>
      </c>
      <c r="B32" s="13" t="s">
        <v>37</v>
      </c>
    </row>
    <row r="33" spans="1:2" x14ac:dyDescent="0.3">
      <c r="A33" t="s">
        <v>30</v>
      </c>
      <c r="B33" s="13" t="s">
        <v>38</v>
      </c>
    </row>
    <row r="34" spans="1:2" x14ac:dyDescent="0.3">
      <c r="A34" t="s">
        <v>31</v>
      </c>
      <c r="B34" s="15">
        <v>0.1628</v>
      </c>
    </row>
    <row r="35" spans="1:2" x14ac:dyDescent="0.3">
      <c r="A35" t="s">
        <v>32</v>
      </c>
      <c r="B35" s="15">
        <v>0.2792</v>
      </c>
    </row>
    <row r="36" spans="1:2" x14ac:dyDescent="0.3">
      <c r="A36" t="s">
        <v>33</v>
      </c>
      <c r="B36" t="str">
        <f>B15/B13 * 100 &amp; "%"</f>
        <v>23,3333333333333%</v>
      </c>
    </row>
    <row r="37" spans="1:2" x14ac:dyDescent="0.3">
      <c r="A37" s="12" t="s">
        <v>34</v>
      </c>
      <c r="B37" s="12"/>
    </row>
    <row r="38" spans="1:2" x14ac:dyDescent="0.3">
      <c r="B38" t="s">
        <v>39</v>
      </c>
    </row>
    <row r="39" spans="1:2" x14ac:dyDescent="0.3">
      <c r="B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Egor</cp:lastModifiedBy>
  <dcterms:created xsi:type="dcterms:W3CDTF">2023-06-12T05:52:30Z</dcterms:created>
  <dcterms:modified xsi:type="dcterms:W3CDTF">2023-06-17T11:04:45Z</dcterms:modified>
</cp:coreProperties>
</file>