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\Documents\"/>
    </mc:Choice>
  </mc:AlternateContent>
  <xr:revisionPtr revIDLastSave="0" documentId="13_ncr:1_{8D534158-DA9D-42E5-BCC1-F658D8C80D7E}" xr6:coauthVersionLast="47" xr6:coauthVersionMax="47" xr10:uidLastSave="{00000000-0000-0000-0000-000000000000}"/>
  <bookViews>
    <workbookView xWindow="-108" yWindow="-108" windowWidth="27096" windowHeight="16296" xr2:uid="{6AE2535A-9B78-4168-829C-6069B236CDD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 s="1"/>
  <c r="E10" i="1"/>
  <c r="D18" i="1"/>
  <c r="D17" i="1"/>
  <c r="D16" i="1"/>
  <c r="D15" i="1" s="1"/>
  <c r="D10" i="1"/>
  <c r="C18" i="1"/>
  <c r="C17" i="1"/>
  <c r="C16" i="1"/>
  <c r="C15" i="1" s="1"/>
  <c r="C10" i="1"/>
  <c r="B16" i="1"/>
  <c r="B10" i="1"/>
  <c r="B11" i="1" s="1"/>
  <c r="B13" i="1" s="1"/>
  <c r="B18" i="1"/>
  <c r="B17" i="1"/>
  <c r="B22" i="1" l="1"/>
  <c r="E11" i="1"/>
  <c r="D11" i="1"/>
  <c r="C11" i="1"/>
  <c r="C13" i="1" s="1"/>
  <c r="C9" i="1" s="1"/>
  <c r="B21" i="1"/>
  <c r="B20" i="1" s="1"/>
  <c r="B15" i="1"/>
  <c r="B12" i="1"/>
  <c r="B9" i="1"/>
  <c r="E13" i="1" l="1"/>
  <c r="E9" i="1" s="1"/>
  <c r="E22" i="1"/>
  <c r="E21" i="1" s="1"/>
  <c r="E20" i="1" s="1"/>
  <c r="E14" i="1" s="1"/>
  <c r="E27" i="1" s="1"/>
  <c r="E12" i="1"/>
  <c r="D13" i="1"/>
  <c r="D9" i="1" s="1"/>
  <c r="D22" i="1"/>
  <c r="D21" i="1" s="1"/>
  <c r="D20" i="1" s="1"/>
  <c r="D14" i="1" s="1"/>
  <c r="D27" i="1" s="1"/>
  <c r="D12" i="1"/>
  <c r="C22" i="1"/>
  <c r="C21" i="1" s="1"/>
  <c r="C20" i="1" s="1"/>
  <c r="C14" i="1" s="1"/>
  <c r="C27" i="1" s="1"/>
  <c r="C12" i="1"/>
  <c r="B14" i="1"/>
  <c r="B27" i="1" s="1"/>
  <c r="E24" i="1" l="1"/>
  <c r="D24" i="1"/>
  <c r="D25" i="1" s="1"/>
  <c r="D26" i="1" s="1"/>
  <c r="C24" i="1"/>
  <c r="C25" i="1" s="1"/>
  <c r="C26" i="1" s="1"/>
  <c r="B24" i="1"/>
  <c r="B25" i="1" s="1"/>
  <c r="B26" i="1" s="1"/>
  <c r="E25" i="1" l="1"/>
  <c r="E26" i="1" s="1"/>
  <c r="E31" i="1"/>
</calcChain>
</file>

<file path=xl/sharedStrings.xml><?xml version="1.0" encoding="utf-8"?>
<sst xmlns="http://schemas.openxmlformats.org/spreadsheetml/2006/main" count="38" uniqueCount="38">
  <si>
    <t>Наименование сценария</t>
  </si>
  <si>
    <t>Параметры сценария</t>
  </si>
  <si>
    <t>Количество поступающих заказов в день, шт.</t>
  </si>
  <si>
    <t>Средняя маржа по заказу, руб.</t>
  </si>
  <si>
    <t>AS IS</t>
  </si>
  <si>
    <t>Доходы</t>
  </si>
  <si>
    <t>Маржинальная прибыль, руб. в месяц</t>
  </si>
  <si>
    <t>Реклама, руб. в месяц</t>
  </si>
  <si>
    <t>Иные постоянные издержки, руб. в месяц</t>
  </si>
  <si>
    <t>Переменные издержки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</si>
  <si>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</si>
  <si>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</si>
  <si>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</si>
  <si>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</si>
  <si>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</si>
  <si>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Максимальное среднее время ожидания ресурса, мин</t>
  </si>
  <si>
    <t>Средняя загрузка менеджера, % от рабочего времени</t>
  </si>
  <si>
    <t>Выводы</t>
  </si>
  <si>
    <t>Затраты (Себестоимость)</t>
  </si>
  <si>
    <t>Постоянные издержки</t>
  </si>
  <si>
    <t>Недозагрузка ресурсов</t>
  </si>
  <si>
    <t>Бонус с процента от продаж, руб</t>
  </si>
  <si>
    <t>Количество продавцов, чел.</t>
  </si>
  <si>
    <t>Количество клиентов, шт. в месяц</t>
  </si>
  <si>
    <t>Количество покупок, шт. вмесяц</t>
  </si>
  <si>
    <t>Количество отказов, шт. в месяца</t>
  </si>
  <si>
    <t>Зарплата продавца, руб. в мес</t>
  </si>
  <si>
    <t>Зарплата кладовщика, руб. в мес</t>
  </si>
  <si>
    <t>Количество кладовщиков, чел</t>
  </si>
  <si>
    <t>Зарплата Кладовщиков, руб. в месяц</t>
  </si>
  <si>
    <t>Зарплата продавцов, руб. в месяц</t>
  </si>
  <si>
    <t>Аренда помещения, руб. в месяц</t>
  </si>
  <si>
    <t>Среднее время, мин.</t>
  </si>
  <si>
    <t>минус 2 продавца</t>
  </si>
  <si>
    <t>Значительно лучше</t>
  </si>
  <si>
    <t>Скидка 10% на все</t>
  </si>
  <si>
    <t>Слишком долгое ожидание</t>
  </si>
  <si>
    <t>5 продавцов + скидка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</si>
</sst>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10" fontId="0" fillId="0" borderId="0" xfId="0" applyNumberFormat="1"/>
    <xf numFmtId="164" fontId="0" fillId="0" borderId="0" xfId="1" applyNumberFormat="1" applyFont="1" applyFill="1"/>
    <xf numFmtId="0" fontId="0" fillId="9" borderId="0" xfId="0" applyFill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C8ED-A9F5-4C97-9495-9E5BE83A361F}">
  <dimension ref="A1:F35"/>
  <sheetViews>
    <sheetView tabSelected="1" workbookViewId="0">
      <selection activeCell="E34" sqref="E34"/>
    </sheetView>
  </sheetViews>
  <sheetFormatPr defaultRowHeight="14.4" x14ac:dyDescent="0.3"/>
  <cols>
    <col min="1" max="1" width="63.6640625" customWidth="1"/>
    <col min="2" max="2" width="21.5546875" customWidth="1"/>
    <col min="3" max="3" width="26.44140625" customWidth="1"/>
    <col min="4" max="4" width="25.44140625" customWidth="1"/>
    <col min="5" max="5" width="43.109375" customWidth="1"/>
    <col min="6" max="6" width="17.6640625" customWidth="1"/>
  </cols>
  <sheetData>
    <row r="1" spans="1:6" x14ac:dyDescent="0.3">
      <c r="A1" s="3" t="s">
        <v>0</v>
      </c>
      <c r="B1" s="3" t="s">
        <v>4</v>
      </c>
      <c r="C1" s="3" t="s">
        <v>33</v>
      </c>
      <c r="D1" s="3" t="s">
        <v>35</v>
      </c>
      <c r="E1" s="3" t="s">
        <v>37</v>
      </c>
    </row>
    <row r="2" spans="1:6" x14ac:dyDescent="0.3">
      <c r="A2" s="4" t="s">
        <v>1</v>
      </c>
      <c r="B2" s="4"/>
      <c r="C2" s="4"/>
      <c r="D2" s="4"/>
      <c r="E2" s="4"/>
    </row>
    <row r="3" spans="1:6" x14ac:dyDescent="0.3">
      <c r="A3" t="s">
        <v>2</v>
      </c>
      <c r="B3">
        <v>100</v>
      </c>
      <c r="C3">
        <v>100</v>
      </c>
      <c r="D3">
        <v>150</v>
      </c>
      <c r="E3">
        <v>150</v>
      </c>
    </row>
    <row r="4" spans="1:6" x14ac:dyDescent="0.3">
      <c r="A4" t="s">
        <v>3</v>
      </c>
      <c r="B4" s="1">
        <v>1500</v>
      </c>
      <c r="C4" s="1">
        <v>1500</v>
      </c>
      <c r="D4" s="1">
        <v>1450</v>
      </c>
      <c r="E4" s="1">
        <v>1450</v>
      </c>
      <c r="F4" s="1"/>
    </row>
    <row r="5" spans="1:6" x14ac:dyDescent="0.3">
      <c r="A5" t="s">
        <v>26</v>
      </c>
      <c r="B5" s="2">
        <v>50000</v>
      </c>
      <c r="C5" s="2">
        <v>50000</v>
      </c>
      <c r="D5" s="2">
        <v>50000</v>
      </c>
      <c r="E5" s="2">
        <v>50000</v>
      </c>
      <c r="F5" s="2"/>
    </row>
    <row r="6" spans="1:6" x14ac:dyDescent="0.3">
      <c r="A6" t="s">
        <v>22</v>
      </c>
      <c r="B6" s="13">
        <v>5</v>
      </c>
      <c r="C6" s="13">
        <v>3</v>
      </c>
      <c r="D6" s="13">
        <v>3</v>
      </c>
      <c r="E6" s="13">
        <v>5</v>
      </c>
      <c r="F6" s="2"/>
    </row>
    <row r="7" spans="1:6" x14ac:dyDescent="0.3">
      <c r="A7" t="s">
        <v>27</v>
      </c>
      <c r="B7" s="2">
        <v>40000</v>
      </c>
      <c r="C7" s="2">
        <v>40000</v>
      </c>
      <c r="D7" s="2">
        <v>40000</v>
      </c>
      <c r="E7" s="2">
        <v>40000</v>
      </c>
      <c r="F7" s="2"/>
    </row>
    <row r="8" spans="1:6" x14ac:dyDescent="0.3">
      <c r="A8" t="s">
        <v>28</v>
      </c>
      <c r="B8" s="13">
        <v>3</v>
      </c>
      <c r="C8" s="13">
        <v>3</v>
      </c>
      <c r="D8" s="13">
        <v>3</v>
      </c>
      <c r="E8" s="13">
        <v>3</v>
      </c>
      <c r="F8" s="2"/>
    </row>
    <row r="9" spans="1:6" x14ac:dyDescent="0.3">
      <c r="A9" s="5" t="s">
        <v>5</v>
      </c>
      <c r="B9" s="6">
        <f>B13</f>
        <v>2430000</v>
      </c>
      <c r="C9" s="6">
        <f>C13</f>
        <v>2430000</v>
      </c>
      <c r="D9" s="6">
        <f>D13</f>
        <v>3523500</v>
      </c>
      <c r="E9" s="6">
        <f>E13</f>
        <v>3523500</v>
      </c>
      <c r="F9" s="2"/>
    </row>
    <row r="10" spans="1:6" x14ac:dyDescent="0.3">
      <c r="A10" t="s">
        <v>23</v>
      </c>
      <c r="B10">
        <f>B3*30</f>
        <v>3000</v>
      </c>
      <c r="C10">
        <f>C3*30</f>
        <v>3000</v>
      </c>
      <c r="D10">
        <f>D3*30</f>
        <v>4500</v>
      </c>
      <c r="E10">
        <f>E3*30</f>
        <v>4500</v>
      </c>
      <c r="F10" s="13"/>
    </row>
    <row r="11" spans="1:6" x14ac:dyDescent="0.3">
      <c r="A11" t="s">
        <v>24</v>
      </c>
      <c r="B11">
        <f>(108/200) * B10</f>
        <v>1620</v>
      </c>
      <c r="C11">
        <f>(108/200) * C10</f>
        <v>1620</v>
      </c>
      <c r="D11">
        <f>(108/200) * D10</f>
        <v>2430</v>
      </c>
      <c r="E11">
        <f>(108/200) * E10</f>
        <v>2430</v>
      </c>
    </row>
    <row r="12" spans="1:6" x14ac:dyDescent="0.3">
      <c r="A12" t="s">
        <v>25</v>
      </c>
      <c r="B12">
        <f>B10-B11</f>
        <v>1380</v>
      </c>
      <c r="C12">
        <f>C10-C11</f>
        <v>1380</v>
      </c>
      <c r="D12">
        <f>D10-D11</f>
        <v>2070</v>
      </c>
      <c r="E12">
        <f>E10-E11</f>
        <v>2070</v>
      </c>
      <c r="F12" s="2"/>
    </row>
    <row r="13" spans="1:6" x14ac:dyDescent="0.3">
      <c r="A13" t="s">
        <v>6</v>
      </c>
      <c r="B13" s="2">
        <f>B4*(B11)</f>
        <v>2430000</v>
      </c>
      <c r="C13" s="2">
        <f>C4*(C11)</f>
        <v>2430000</v>
      </c>
      <c r="D13" s="2">
        <f>D4*(D11)</f>
        <v>3523500</v>
      </c>
      <c r="E13" s="2">
        <f>E4*(E11)</f>
        <v>3523500</v>
      </c>
    </row>
    <row r="14" spans="1:6" x14ac:dyDescent="0.3">
      <c r="A14" s="7" t="s">
        <v>18</v>
      </c>
      <c r="B14" s="8">
        <f>B15+B20</f>
        <v>1869000</v>
      </c>
      <c r="C14" s="8">
        <f>C15+C20</f>
        <v>1526000</v>
      </c>
      <c r="D14" s="8">
        <f>D15+D20</f>
        <v>1744700</v>
      </c>
      <c r="E14" s="8">
        <f>E15+E20</f>
        <v>2197050</v>
      </c>
    </row>
    <row r="15" spans="1:6" x14ac:dyDescent="0.3">
      <c r="A15" s="9" t="s">
        <v>19</v>
      </c>
      <c r="B15" s="10">
        <f>B16+B17+B18+B19</f>
        <v>890000</v>
      </c>
      <c r="C15" s="10">
        <f>C16+C17+C18+C19</f>
        <v>890000</v>
      </c>
      <c r="D15" s="10">
        <f>D16+D17+D18+D19</f>
        <v>890000</v>
      </c>
      <c r="E15" s="10">
        <f>E16+E17+E18+E19</f>
        <v>890000</v>
      </c>
    </row>
    <row r="16" spans="1:6" x14ac:dyDescent="0.3">
      <c r="A16" t="s">
        <v>29</v>
      </c>
      <c r="B16" s="2">
        <f>B7*B8</f>
        <v>120000</v>
      </c>
      <c r="C16" s="2">
        <f>C7*C8</f>
        <v>120000</v>
      </c>
      <c r="D16" s="2">
        <f>D7*D8</f>
        <v>120000</v>
      </c>
      <c r="E16" s="2">
        <f>E7*E8</f>
        <v>120000</v>
      </c>
      <c r="F16" s="2"/>
    </row>
    <row r="17" spans="1:6" x14ac:dyDescent="0.3">
      <c r="A17" t="s">
        <v>31</v>
      </c>
      <c r="B17" s="2">
        <f>50000 * 120 / 12</f>
        <v>500000</v>
      </c>
      <c r="C17" s="2">
        <f>50000 * 120 / 12</f>
        <v>500000</v>
      </c>
      <c r="D17" s="2">
        <f>50000 * 120 / 12</f>
        <v>500000</v>
      </c>
      <c r="E17" s="2">
        <f>50000 * 120 / 12</f>
        <v>500000</v>
      </c>
      <c r="F17" s="2"/>
    </row>
    <row r="18" spans="1:6" x14ac:dyDescent="0.3">
      <c r="A18" t="s">
        <v>7</v>
      </c>
      <c r="B18" s="2">
        <f>50000 * 5</f>
        <v>250000</v>
      </c>
      <c r="C18" s="2">
        <f>50000 * 5</f>
        <v>250000</v>
      </c>
      <c r="D18" s="2">
        <f>50000 * 5</f>
        <v>250000</v>
      </c>
      <c r="E18" s="2">
        <f>50000 * 5</f>
        <v>250000</v>
      </c>
      <c r="F18" s="2"/>
    </row>
    <row r="19" spans="1:6" x14ac:dyDescent="0.3">
      <c r="A19" t="s">
        <v>8</v>
      </c>
      <c r="B19" s="2">
        <v>20000</v>
      </c>
      <c r="C19" s="2">
        <v>20000</v>
      </c>
      <c r="D19" s="2">
        <v>20000</v>
      </c>
      <c r="E19" s="2">
        <v>20000</v>
      </c>
      <c r="F19" s="2"/>
    </row>
    <row r="20" spans="1:6" x14ac:dyDescent="0.3">
      <c r="A20" s="9" t="s">
        <v>9</v>
      </c>
      <c r="B20" s="10">
        <f>SUM(B21:B22)</f>
        <v>979000</v>
      </c>
      <c r="C20" s="10">
        <f>SUM(C21:C22)</f>
        <v>636000</v>
      </c>
      <c r="D20" s="10">
        <f>SUM(D21:D22)</f>
        <v>854700</v>
      </c>
      <c r="E20" s="10">
        <f>SUM(E21:E22)</f>
        <v>1307050</v>
      </c>
      <c r="F20" s="2"/>
    </row>
    <row r="21" spans="1:6" x14ac:dyDescent="0.3">
      <c r="A21" t="s">
        <v>30</v>
      </c>
      <c r="B21" s="1">
        <f>(B5+B22)*B6</f>
        <v>857500</v>
      </c>
      <c r="C21" s="1">
        <f>(C5+C22)*C6</f>
        <v>514500</v>
      </c>
      <c r="D21" s="1">
        <f>(D5+D22)*D6</f>
        <v>678525</v>
      </c>
      <c r="E21" s="1">
        <f>(E5+E22)*E6</f>
        <v>1130875</v>
      </c>
      <c r="F21" s="2"/>
    </row>
    <row r="22" spans="1:6" x14ac:dyDescent="0.3">
      <c r="A22" t="s">
        <v>21</v>
      </c>
      <c r="B22" s="2">
        <f>0.05 * B4 * B11</f>
        <v>121500</v>
      </c>
      <c r="C22" s="2">
        <f>0.05 * C4 * C11</f>
        <v>121500</v>
      </c>
      <c r="D22" s="2">
        <f>0.05 * D4 * D11</f>
        <v>176175</v>
      </c>
      <c r="E22" s="2">
        <f>0.05 * E4 * E11</f>
        <v>176175</v>
      </c>
      <c r="F22" s="2"/>
    </row>
    <row r="23" spans="1:6" x14ac:dyDescent="0.3">
      <c r="A23" s="11" t="s">
        <v>10</v>
      </c>
      <c r="B23" s="11"/>
      <c r="C23" s="11"/>
      <c r="D23" s="11"/>
      <c r="E23" s="11"/>
      <c r="F23" s="2"/>
    </row>
    <row r="24" spans="1:6" x14ac:dyDescent="0.3">
      <c r="A24" t="s">
        <v>11</v>
      </c>
      <c r="B24" s="2">
        <f>B9-B14</f>
        <v>561000</v>
      </c>
      <c r="C24" s="2">
        <f>C9-C14</f>
        <v>904000</v>
      </c>
      <c r="D24" s="2">
        <f>D9-D14</f>
        <v>1778800</v>
      </c>
      <c r="E24" s="2">
        <f>E9-E14</f>
        <v>1326450</v>
      </c>
      <c r="F24" s="15"/>
    </row>
    <row r="25" spans="1:6" x14ac:dyDescent="0.3">
      <c r="A25" t="s">
        <v>12</v>
      </c>
      <c r="B25" s="2">
        <f>B24/B10</f>
        <v>187</v>
      </c>
      <c r="C25" s="2">
        <f>C24/C10</f>
        <v>301.33333333333331</v>
      </c>
      <c r="D25" s="2">
        <f>D24/D10</f>
        <v>395.28888888888889</v>
      </c>
      <c r="E25" s="2">
        <f>E24/E10</f>
        <v>294.76666666666665</v>
      </c>
      <c r="F25" s="15"/>
    </row>
    <row r="26" spans="1:6" x14ac:dyDescent="0.3">
      <c r="A26" t="s">
        <v>13</v>
      </c>
      <c r="B26" t="str">
        <f>B25/B4*100 &amp; "%"</f>
        <v>12,4666666666667%</v>
      </c>
      <c r="C26" t="str">
        <f>C25/C4*100 &amp; "%"</f>
        <v>20,0888888888889%</v>
      </c>
      <c r="D26" t="str">
        <f>D25/D4*100 &amp; "%"</f>
        <v>27,2613026819923%</v>
      </c>
      <c r="E26" t="str">
        <f>E25/E4*100 &amp; "%"</f>
        <v>20,3287356321839%</v>
      </c>
      <c r="F26" s="15"/>
    </row>
    <row r="27" spans="1:6" x14ac:dyDescent="0.3">
      <c r="A27" t="s">
        <v>14</v>
      </c>
      <c r="B27" s="2">
        <f>B14/B10</f>
        <v>623</v>
      </c>
      <c r="C27" s="2">
        <f>C14/C10</f>
        <v>508.66666666666669</v>
      </c>
      <c r="D27" s="2">
        <f>D14/D10</f>
        <v>387.71111111111111</v>
      </c>
      <c r="E27" s="2">
        <f>E14/E10</f>
        <v>488.23333333333335</v>
      </c>
    </row>
    <row r="28" spans="1:6" x14ac:dyDescent="0.3">
      <c r="A28" t="s">
        <v>32</v>
      </c>
      <c r="B28">
        <v>16</v>
      </c>
      <c r="C28">
        <v>22</v>
      </c>
      <c r="D28">
        <v>165</v>
      </c>
      <c r="E28">
        <v>17</v>
      </c>
      <c r="F28" s="2"/>
    </row>
    <row r="29" spans="1:6" x14ac:dyDescent="0.3">
      <c r="A29" t="s">
        <v>15</v>
      </c>
      <c r="B29">
        <v>0</v>
      </c>
      <c r="C29">
        <v>2</v>
      </c>
      <c r="D29">
        <v>56</v>
      </c>
      <c r="E29">
        <v>0.56000000000000005</v>
      </c>
      <c r="F29" s="2"/>
    </row>
    <row r="30" spans="1:6" x14ac:dyDescent="0.3">
      <c r="A30" t="s">
        <v>16</v>
      </c>
      <c r="B30" s="14">
        <v>0.5</v>
      </c>
      <c r="C30" s="14">
        <v>0.9</v>
      </c>
      <c r="D30" s="14">
        <v>1</v>
      </c>
      <c r="E30" s="14">
        <v>0.8</v>
      </c>
    </row>
    <row r="31" spans="1:6" x14ac:dyDescent="0.3">
      <c r="A31" s="12" t="s">
        <v>17</v>
      </c>
      <c r="B31" s="16" t="s">
        <v>20</v>
      </c>
      <c r="C31" s="16" t="s">
        <v>34</v>
      </c>
      <c r="D31" s="16" t="s">
        <v>36</v>
      </c>
      <c r="E31" s="16" t="str">
        <f>"Лучший результат. Плюс " &amp; E24-B24 &amp; " рублей в месяц"</f>
        <v>Лучший результат. Плюс 765450 рублей в месяц</v>
      </c>
      <c r="F31" s="2"/>
    </row>
    <row r="34" spans="3:6" x14ac:dyDescent="0.3">
      <c r="C34" s="14"/>
      <c r="D34" s="14"/>
      <c r="E34" s="14"/>
      <c r="F34" s="14"/>
    </row>
    <row r="35" spans="3:6" x14ac:dyDescent="0.3">
      <c r="C35" s="14"/>
      <c r="D35" s="14"/>
      <c r="E35" s="14"/>
      <c r="F35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2023-06-12T05:52:30Z</dcterms:created>
  <dcterms:modified xsi:type="dcterms:W3CDTF">2023-06-15T09:26:54Z</dcterms:modified>
</cp:coreProperties>
</file>