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zki\Desktop\"/>
    </mc:Choice>
  </mc:AlternateContent>
  <xr:revisionPtr revIDLastSave="0" documentId="8_{B98C2B07-33E4-4AAE-AD7E-F95464D95274}" xr6:coauthVersionLast="44" xr6:coauthVersionMax="44" xr10:uidLastSave="{00000000-0000-0000-0000-000000000000}"/>
  <bookViews>
    <workbookView xWindow="-120" yWindow="-120" windowWidth="20730" windowHeight="11310" xr2:uid="{94F3118D-7982-4445-8B2A-92A2689FBD76}"/>
  </bookViews>
  <sheets>
    <sheet name="Material fungible" sheetId="1" r:id="rId1"/>
    <sheet name="Material inventariable" sheetId="2" r:id="rId2"/>
    <sheet name="Otros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C5" i="4"/>
  <c r="E46" i="1"/>
  <c r="F23" i="2"/>
  <c r="F43" i="1"/>
  <c r="F20" i="1"/>
  <c r="F22" i="2"/>
  <c r="E54" i="1"/>
  <c r="F8" i="3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7" i="2"/>
  <c r="F18" i="2"/>
  <c r="F19" i="2"/>
  <c r="F20" i="2"/>
  <c r="F21" i="2"/>
  <c r="D56" i="1"/>
  <c r="F9" i="3"/>
  <c r="F16" i="2"/>
  <c r="F7" i="3"/>
  <c r="F6" i="3"/>
  <c r="F15" i="2"/>
  <c r="F14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14" i="2"/>
  <c r="F9" i="2"/>
  <c r="F10" i="2"/>
  <c r="F11" i="2"/>
  <c r="F12" i="2"/>
  <c r="F13" i="2"/>
  <c r="F7" i="2"/>
  <c r="F8" i="2"/>
  <c r="F6" i="2"/>
  <c r="F5" i="2"/>
  <c r="F4" i="2"/>
  <c r="F24" i="2" s="1"/>
  <c r="F5" i="3"/>
  <c r="F4" i="3"/>
  <c r="F11" i="1"/>
  <c r="F12" i="1"/>
  <c r="F13" i="1"/>
  <c r="F10" i="1"/>
  <c r="F10" i="3" l="1"/>
  <c r="C6" i="4" s="1"/>
  <c r="C4" i="4"/>
  <c r="C7" i="4" l="1"/>
</calcChain>
</file>

<file path=xl/sharedStrings.xml><?xml version="1.0" encoding="utf-8"?>
<sst xmlns="http://schemas.openxmlformats.org/spreadsheetml/2006/main" count="241" uniqueCount="198">
  <si>
    <t>Material fungible</t>
  </si>
  <si>
    <t>Otros</t>
  </si>
  <si>
    <r>
      <t>ATCC® BAA2340</t>
    </r>
    <r>
      <rPr>
        <i/>
        <sz val="12"/>
        <color theme="1"/>
        <rFont val="Garamond"/>
        <family val="1"/>
      </rPr>
      <t>™</t>
    </r>
  </si>
  <si>
    <t>https://www.lgcstandards-atcc.org/products/all/BAA-2340.aspx</t>
  </si>
  <si>
    <t>ATCC® 25922™</t>
  </si>
  <si>
    <t>https://www.lgcstandards-atcc.org/products/all/25922.aspx</t>
  </si>
  <si>
    <t>ATCC® BAA-2344™</t>
  </si>
  <si>
    <t>https://www.lgcstandards-atcc.org/products/all/BAA-2344.aspx</t>
  </si>
  <si>
    <t>ATCC® BAA-2786™</t>
  </si>
  <si>
    <t>https://www.lgcstandards-atcc.org/products/all/BAA-2786.aspx</t>
  </si>
  <si>
    <t>ATCC BAA-1799</t>
  </si>
  <si>
    <t>https://www.lgcstandards-atcc.org/products/all/BAA-1799.aspx</t>
  </si>
  <si>
    <t>ATCC® BAA-1709™</t>
  </si>
  <si>
    <t>https://www.lgcstandards-atcc.org/products/all/BAA-1709.aspx?geo_country=es#characteristics</t>
  </si>
  <si>
    <t>Agar nutritivo, placas (+10 unidades)</t>
  </si>
  <si>
    <t>10 placas</t>
  </si>
  <si>
    <t>https://www.carolina.com/prepared-biological-media/nutrient-agar-prepared-media-plates-100-x-15-mm-pack-of-10/821862.pr</t>
  </si>
  <si>
    <t>Caldo nutritivo</t>
  </si>
  <si>
    <t>500g</t>
  </si>
  <si>
    <t>https://www.sigmaaldrich.com/catalog/product/sial/70122?lang=es&amp;region=ES</t>
  </si>
  <si>
    <t>Agar tripticasa de soja (TSA)</t>
  </si>
  <si>
    <t>https://www.fishersci.com/shop/products/bd-bbl-mycoflask-prepared-pour-tubed-media-trypticase-soy-agar-blood-ag-trypticase-soy-agar-blood-agar-base-deeps-20ml/bb21082</t>
  </si>
  <si>
    <t>Caldo tripticasa de soja (TSB)</t>
  </si>
  <si>
    <t>500 g</t>
  </si>
  <si>
    <t>https://www.sigmaaldrich.com/catalog/product/sial/22092?lang=es&amp;region=ES&amp;gclid=CjwKCAjwwMn1BRAUEiwAZ_jnEiljIcAboULdBD4TGluDI3qG-cgkfNfcKbshCC1ZgpcuF9qxx-IFjBoCLCMQAvD_BwE</t>
  </si>
  <si>
    <t>BHI Broth</t>
  </si>
  <si>
    <t>https://www.sigmaaldrich.com/catalog/substance/brainheartinfusionbroth1234598765?lang=es&amp;region=ES</t>
  </si>
  <si>
    <t xml:space="preserve">LPT Neutralizing Agar </t>
  </si>
  <si>
    <t>no disponible</t>
  </si>
  <si>
    <t>http://www.liofilchem.net/login/pd/ss1/610325_MSDS_english.pdf</t>
  </si>
  <si>
    <t>Reacción de PCR + Secuenciación</t>
  </si>
  <si>
    <t>96 muestras</t>
  </si>
  <si>
    <t>https://www.csic.es/es/investigacion/catalogo-de-servicios-cientifico-tecnico/servicios/amplificacion-por-pcr</t>
  </si>
  <si>
    <t>Antibiograma por VITEK</t>
  </si>
  <si>
    <t>https://www.uspceu.com/portals/0/docs/investigacion/servicios_apoyo/TARIFAS_SAI_MICRO.pdf</t>
  </si>
  <si>
    <t>Agua desionizada</t>
  </si>
  <si>
    <t>3,78 L</t>
  </si>
  <si>
    <t>https://www.sciencecompany.com/Deionized-Water-1-gal-P16280.aspx</t>
  </si>
  <si>
    <t>Centrífuga Eppendorf 5920 R </t>
  </si>
  <si>
    <t>https://www.scientificlabs.co.uk/product/E5948000965#tab-1</t>
  </si>
  <si>
    <t xml:space="preserve">Microcentrífuga Thermo Scientific Micro CL21R </t>
  </si>
  <si>
    <t>https://www.scientificlabs.co.uk/product/CEN0138</t>
  </si>
  <si>
    <t>Ácido fórmico (90%)**</t>
  </si>
  <si>
    <t>4L</t>
  </si>
  <si>
    <t>https://www.laballey.com/collections/formic-acid/products/formic-acid-90-lab</t>
  </si>
  <si>
    <t>Acetonitrilo (calidad HPLC)**</t>
  </si>
  <si>
    <t>1L</t>
  </si>
  <si>
    <t>https://www.laballey.com/products/acetonitrile-hplc-grade-ch3cn-1-liter-bottle-80?_pos=10&amp;_sid=143775435&amp;_ss=r</t>
  </si>
  <si>
    <t>Matriz HCCA</t>
  </si>
  <si>
    <t>10 x 10mg</t>
  </si>
  <si>
    <t>https://www.sigmaaldrich.com/catalog/product/sigma/c8982?lang=es&amp;region=ES&amp;cm_sp=Insite-_-prodRecCold_xviews-_-prodRecCold10-1</t>
  </si>
  <si>
    <t>Micropipetas 100-1.000 µl</t>
  </si>
  <si>
    <t>https://www.expondo.es/steinberg-systems-micropipeta-100-1-000-l-10030259?gclid=CjwKCAjw4871BRAjEiwAbxXi23YrXLsniGZE5Ap8GVSDc6xQ1jV0498xgCqzJLAtEhBi0tZa15FWtxoCs4oQAvD_BwE</t>
  </si>
  <si>
    <t>Puntas micropipetas 100-1000uL</t>
  </si>
  <si>
    <t>http://shop.gabsystem.com/b2c/producto/4018010/1/puntas-micropipeta-azules-100-1000-ul</t>
  </si>
  <si>
    <t>Micropipetas 0.5-10 uL</t>
  </si>
  <si>
    <t>https://www.tecnylab.es/pipetas-automaticas/4538-micropipeta-smart-vol-variable-01-25-ul.html?gclid=CjwKCAjw4871BRAjEiwAbxXi23u3bVgIdCmoLE8QbN_l35aesU1fyhjCtRWUxZqnZYJ9NoxwYfmOxhoCchUQAvD_BwE</t>
  </si>
  <si>
    <t>Puntas micropipetas 1-10 uL</t>
  </si>
  <si>
    <t>http://shop.gabsystem.com/b2c/producto/4018054/1/puntas-micropipeta-blancas-1-10-ul</t>
  </si>
  <si>
    <t>Asa de siembra desechable (10μL )</t>
  </si>
  <si>
    <t>250 uds.</t>
  </si>
  <si>
    <t>https://microspeclabs.com/product/10ul-plastic-inoculation-loops-250/</t>
  </si>
  <si>
    <t>Eppendorf (0,5mL-1,5mL)</t>
  </si>
  <si>
    <t>https://quercuslab.es/microtubos/423-microtubos-centrifuga-05-ml.html?gclid=Cj0KCQjwhtT1BRCiARIsAGlY51JTl4h7O7OLhKFLjRnPAKAXdzO19yYytgsKUVFF3qZPkaDGXGLYLAwaAoTIEALw_wcB</t>
  </si>
  <si>
    <t>Greiner Bio-One VACUETTE ™ Z (4mL, activador de coágulo)</t>
  </si>
  <si>
    <t>https://www.fishersci.com/shop/products/serum-tubes-clot-activator-gel-separator/p-6962057</t>
  </si>
  <si>
    <t>Solución de lisis RCB</t>
  </si>
  <si>
    <t>100 mL</t>
  </si>
  <si>
    <t>https://www.sigmaaldrich.com/catalog/product/roche/11814389001?lang=es&amp;region=ES</t>
  </si>
  <si>
    <t>Incubadora Ensure</t>
  </si>
  <si>
    <t>https://iberomed.es/especialidades/tatuajes/esterilizacion/accesorios-esterilizacion/incubadora-esporas-ensure-kit-inicial.html?gclid=Cj0KCQjwhtT1BRCiARIsAGlY51KhILIzdtf98M-AtWeJ2e6B-DUAyeuQGy-K4gS3Lifnfaid0seQEisaAunHEALw_wcB</t>
  </si>
  <si>
    <t>Etanol (70%)</t>
  </si>
  <si>
    <t>975,93 ml</t>
  </si>
  <si>
    <t>https://www.laballey.com/products/140-proof-ethanol-denatured-70-ethyl-alcohol-1-liter</t>
  </si>
  <si>
    <t>Vortex</t>
  </si>
  <si>
    <t>https://quercuslab.es/agitadores-vortex/67-agitador-vortex-vel-variable.html?gclid=Cj0KCQjwhtT1BRCiARIsAGlY51IsEhss2swOmvJbMBcBnfriIfAXKCa9kBiAAInqNtY37h2J55upN4IaAjaEEALw_wcB</t>
  </si>
  <si>
    <t>Citómetro de Flujo Becton Dickinson FACSCanto II</t>
  </si>
  <si>
    <t>https://www.equipnet.com/es/cit%c3%b3metro-de-flujo-becton-dickinson-facscanto-listid-687397/</t>
  </si>
  <si>
    <t>Agua desionizada (calidad HPLC)</t>
  </si>
  <si>
    <t>https://www.rightpricechemicals.com/buy-deionized-water-reagent-grade.html</t>
  </si>
  <si>
    <t>Etanol absoluto (calidad HPLC)</t>
  </si>
  <si>
    <t>https://www.sigmaaldrich.com/catalog/product/sigald/34852?lang=es&amp;region=ES</t>
  </si>
  <si>
    <t>Bacterial Test Standard (BTS)</t>
  </si>
  <si>
    <t>1 unidad</t>
  </si>
  <si>
    <t>https://www.fishersci.com/shop/products/bruker-bacterial-test/nc0251091</t>
  </si>
  <si>
    <t>Agua destilada (calidad HPLC)</t>
  </si>
  <si>
    <t>https://www.sigmaaldrich.com/catalog/product/saj/076060?lang=es&amp;region=ES</t>
  </si>
  <si>
    <t>Imipenem</t>
  </si>
  <si>
    <t>200mg</t>
  </si>
  <si>
    <t>https://www.sigmaaldrich.com/catalog/substance/imipenem317367443123511?lang=es&amp;region=ES</t>
  </si>
  <si>
    <t>Bradiquinina (1-5)</t>
  </si>
  <si>
    <t>1mg</t>
  </si>
  <si>
    <t>https://www.sigmaaldrich.com/catalog/product/sigma/b1401?lang=es&amp;region=ES</t>
  </si>
  <si>
    <t>Bradiquinina (1-7)</t>
  </si>
  <si>
    <t>https://www.sigmaaldrich.com/catalog/product/sigma/b1651?lang=es&amp;region=ES</t>
  </si>
  <si>
    <t>Balanza electrónica Gram modelo FH-100</t>
  </si>
  <si>
    <t>https://www.balanzasdigitales.com/laboratorio/308-balanza-electronica-gram-modelo-fh-100.html</t>
  </si>
  <si>
    <t>MSP 96 target polished steel BC</t>
  </si>
  <si>
    <t>http://www2.bruker-daltonics.jp/rs/263-LKN-158/images/NEW%20PL%20for%20CARE%20Products%2020171010.pdf</t>
  </si>
  <si>
    <t>Espátula</t>
  </si>
  <si>
    <t>https://quercuslab.es/espatulas/559-espatula-cuchara-200-mm.html?gclid=Cj0KCQjwhtT1BRCiARIsAGlY51K-LvPyvpQlvYk4eSv1IM9RXNJxE_SgCSUoflt65d7UG0ry35yVUkMaAnPIEALw_wcB</t>
  </si>
  <si>
    <t>Liebherr™ Refrigerador con altura de mesa de aire forzado Premium</t>
  </si>
  <si>
    <t>https://www.fishersci.es/shop/products/premium-forced-air-table-height-refrigerator/11971549</t>
  </si>
  <si>
    <t>Liebherr™ Congelador con altura de mesa y refrigeración estática Premium</t>
  </si>
  <si>
    <t>https://www.fishersci.es/shop/products/premium-table-height-freezer-static-cooling/12048281#?keyword=congelador</t>
  </si>
  <si>
    <t>Cabina de seguridad biológica</t>
  </si>
  <si>
    <t>https://www.letslab.es/cabina-de-flujo-laminar-h-100.lab?gclid=Cj0KCQjwhtT1BRCiARIsAGlY51IGYbveO5xM52xdo-75vMV_XNqIEzFCB_rgypuZzy7froCdq5OwCR0aAuGKEALw_wcB</t>
  </si>
  <si>
    <t>Tubos Falcon (15mL)</t>
  </si>
  <si>
    <t>https://www.fishersci.es/shop/products/falcon-15ml-conical-centrifuge-tubes-5/p-193301</t>
  </si>
  <si>
    <t>Solvente estándar de Bruker</t>
  </si>
  <si>
    <t>100mL</t>
  </si>
  <si>
    <t>https://www.sigmaaldrich.com/catalog/product/sial/900666?lang=es&amp;region=ES</t>
  </si>
  <si>
    <t>1-Propanol</t>
  </si>
  <si>
    <t>https://www.sigmaaldrich.com/catalog/search?term=propanol&amp;interface=All&amp;N=0&amp;mode=match%20partialmax&amp;lang=es&amp;region=ES&amp;focus=product</t>
  </si>
  <si>
    <t>2-Propanol</t>
  </si>
  <si>
    <t>500mL</t>
  </si>
  <si>
    <t>Ácido trifluoroacético (99%)**</t>
  </si>
  <si>
    <t>https://www.sigmaaldrich.com/catalog/product/sigald/t6508?lang=es&amp;region=ES</t>
  </si>
  <si>
    <t>Tris/HCl</t>
  </si>
  <si>
    <t>100g</t>
  </si>
  <si>
    <t>https://www.sigmaaldrich.com/catalog/product/sigma/t3253?lang=es&amp;region=ES&amp;gclid=Cj0KCQjwhtT1BRCiARIsAGlY51J_Ek3wOojLpw-GJ79T_wXVC8ly1nvd-Zi5mH_GcZWsU5GmERr19MUaArULEALw_wcB</t>
  </si>
  <si>
    <t>Matriz DHB</t>
  </si>
  <si>
    <t>1g</t>
  </si>
  <si>
    <t>https://www.sigmaaldrich.com/catalog/product/sigma/85707?lang=es&amp;region=ES&amp;gclid=Cj0KCQiAqNPyBRCjARIsAKA-WFzN56JshX6IdmylXxJtFJLSF-EiavwBtER71ooHQ4hUObs86E2KjR8aAoagEALw_wcB</t>
  </si>
  <si>
    <t>Cloruro de magnesio (MgCl₂)</t>
  </si>
  <si>
    <t>1kg</t>
  </si>
  <si>
    <t>https://www.sigmaaldrich.com/catalog/search?term=MgCl2&amp;interface=All&amp;N=0+&amp;mode=partialmax&amp;lang=es&amp;region=ES&amp;focus=product</t>
  </si>
  <si>
    <t>Lauroilsarcosinato de sodio</t>
  </si>
  <si>
    <t>?</t>
  </si>
  <si>
    <t>https://www.sigmaaldrich.com/catalog/product/sial/y0001772?lang=es&amp;region=ES</t>
  </si>
  <si>
    <t>Dodecil sulfato de sodio (SDS)</t>
  </si>
  <si>
    <t>https://www.sigmaaldrich.com/catalog/substance/sodiumdodecylsulfate2883815121311?lang=es&amp;region=ES</t>
  </si>
  <si>
    <t>Cromatografía de intercambio iónico (columna)</t>
  </si>
  <si>
    <t>https://www.sigmaaldrich.com/analytical-chromatography/analytical-products.html?TablePage=9656148</t>
  </si>
  <si>
    <t>Filtración en gel en Bio-Gel A5m</t>
  </si>
  <si>
    <t>Electroforesis PAGE</t>
  </si>
  <si>
    <t>https://www.cipf.es/c/document_library/get_file?uuid=27d530d8-7e43-4e3a-b631-9f98d993abdf&amp;groupId=10157</t>
  </si>
  <si>
    <t>Acrilamida</t>
  </si>
  <si>
    <t>https://www.sigmaaldrich.com/catalog/search?term=acrylamide&amp;interface=All&amp;N=0&amp;mode=match%20partialmax&amp;lang=es&amp;region=ES&amp;focus=product</t>
  </si>
  <si>
    <t>Bisacrilamida</t>
  </si>
  <si>
    <t>25g</t>
  </si>
  <si>
    <t>https://www.sigmaaldrich.com/catalog/search?term=bisacrylamide&amp;interface=All&amp;N=0&amp;mode=match%20partialmax&amp;lang=es&amp;region=ES&amp;focus=product</t>
  </si>
  <si>
    <t>Persulfato de amonio</t>
  </si>
  <si>
    <t>https://www.sigmaaldrich.com/catalog/search?term=ammonium+persulfate&amp;interface=All&amp;N=0&amp;mode=match%20partialmax&amp;lang=es&amp;region=ES&amp;focus=product</t>
  </si>
  <si>
    <t>https://www.ucm.es/data/cont/docs/878-2015-06-10-TARIFAS%20PROTEOMICA%20para%202015.pdf</t>
  </si>
  <si>
    <t>Tampón de muestra de electroforesis</t>
  </si>
  <si>
    <t>25mL</t>
  </si>
  <si>
    <t>https://www.scbt.com/es/p/electrophoresis-sample-buffer-2x-non-reducing</t>
  </si>
  <si>
    <t>Cloruro de sodio (NaCl)</t>
  </si>
  <si>
    <t>https://www.sigmaaldrich.com/catalog/product/sigald/s9888?lang=es&amp;region=ES&amp;gclid=Cj0KCQjwzN71BRCOARIsAF8pjfhBNpNyKO3k7iVAjyispFYzqBYDb-mEHpGb_9MFAbZpSeEoUUWwsP0aAs_4EALw_wcB</t>
  </si>
  <si>
    <t>Electroforesis SDS-PAGE</t>
  </si>
  <si>
    <t>Urea (8M)**</t>
  </si>
  <si>
    <t>https://www.sigmaaldrich.com/catalog/search?term=urea&amp;interface=All&amp;N=0&amp;mode=match%20partialmax&amp;lang=es&amp;region=ES&amp;focus=product</t>
  </si>
  <si>
    <t>Mini-Protean (Bio-Rad).</t>
  </si>
  <si>
    <t>https://www.bio-rad.com/es-es/product/mini-protean-2-d-electrophoresis-cell?ID=738e74a8-7bab-4397-9fc7-9bbdc98a6812</t>
  </si>
  <si>
    <t>Colorante coomassie brilliante azul R-250 .</t>
  </si>
  <si>
    <t>https://www.sigmaaldrich.com/catalog/search?term=Coomassie+blue+250&amp;interface=All&amp;N=0&amp;mode=match%20partialmax&amp;lang=es&amp;region=ES&amp;focus=product</t>
  </si>
  <si>
    <t>Matriz de ácido 2,5-dihidroxibenzoico (DHB)</t>
  </si>
  <si>
    <t>https://www.sigmaaldrich.com/catalog/search?term=DHB&amp;interface=All&amp;N=0&amp;mode=match%20partialmax&amp;lang=es&amp;region=ES&amp;focus=product</t>
  </si>
  <si>
    <t>Protein calibration standard II (Bruker Daltonik GmbH) </t>
  </si>
  <si>
    <t>https://www.fishersci.com/shop/products/protein-standard-ii/nc0416074</t>
  </si>
  <si>
    <t>Asa de siembra metálica</t>
  </si>
  <si>
    <t>https://quercuslab.es/utiles-para-microbiologia/491-asas-de-siembra-para-kolle.html?gclid=Cj0KCQjwzN71BRCOARIsAF8pjfixJ8W14wY9ma19-imEAk-9-Vz0w7R5eqDREnIwEWPZw2lhQAuRkCgaAuTuEALw_wcB</t>
  </si>
  <si>
    <t>Tubos Falcon (50mL)</t>
  </si>
  <si>
    <t>https://www.fishersci.es/shop/products/falcon-50ml-conical-centrifuge-tubes-2/p-193321</t>
  </si>
  <si>
    <t>Análisis de masa molecualr por MALDI-TOF (Servicio de proteómica y genómica) *</t>
  </si>
  <si>
    <t>http://cib.csic.es/sites/default/files/inline-files/TARIFAS%20PROTE%C3%93MICA%202020_3.pdf</t>
  </si>
  <si>
    <t>Mango de kolle</t>
  </si>
  <si>
    <t>https://quercuslab.es/utiles-para-microbiologia/481-mango-de-kolle-200-mm.html?gclid=Cj0KCQjwzN71BRCOARIsAF8pjfhZyzOqvOz5dQ6ZsVHZ9u37E1xWuL24zxV3CFRBm9KNhlIE-5WN6ZIaAmppEALw_wcB</t>
  </si>
  <si>
    <t>Gradillas (16mm)</t>
  </si>
  <si>
    <t>https://quercuslab.es/gradillas/430-gradillas-60-tubos-de-16-mm.html</t>
  </si>
  <si>
    <t>Gradillas para 60 microtubos</t>
  </si>
  <si>
    <t>https://quercuslab.es/gradillas/429-gradillas-para-60-microtubos.html</t>
  </si>
  <si>
    <t>Asa de siembra estéril (1 µL)</t>
  </si>
  <si>
    <t>https://www.akralab.es/producto/asa-calibrada-esteril-1ul-peel-pack/</t>
  </si>
  <si>
    <t>En naranja se marca un valor aproximado, teniendo en cuenta los valores de otros kits.</t>
  </si>
  <si>
    <t>* IVA no incluido</t>
  </si>
  <si>
    <t>** Se tendrá que diluir</t>
  </si>
  <si>
    <t>En rojo se marcan aquellos productos para los que el precio indicado es orientativo, ya que dependerá del producto exacto que se requiera</t>
  </si>
  <si>
    <t>En azul se marcan aquellos productos para los que el precio actúal no se encuentra disponible</t>
  </si>
  <si>
    <t>1 kit</t>
  </si>
  <si>
    <t>Wester blot (kit)</t>
  </si>
  <si>
    <t>https://www.thermofisher.com/search/browse/category/us/en/25901/Western+Blotting+Kits</t>
  </si>
  <si>
    <t>Invitrogen™ XCell SureLock™ Mini-Cell and XCell II™ Blot Module</t>
  </si>
  <si>
    <t>https://www.fishersci.com/us/en/browse/90155095/western-blot-equipment-and-supplies</t>
  </si>
  <si>
    <t>500 unidades</t>
  </si>
  <si>
    <t>Material</t>
  </si>
  <si>
    <t>Precio</t>
  </si>
  <si>
    <t>Cantidad</t>
  </si>
  <si>
    <t>Unidades</t>
  </si>
  <si>
    <t>Caja incubación wester blot (6 muestras)</t>
  </si>
  <si>
    <t>Precio final</t>
  </si>
  <si>
    <t>Material inventariable</t>
  </si>
  <si>
    <t>Enlace</t>
  </si>
  <si>
    <t>https://www.bio-rad.com/es-es/product/bio-gel-agarose-gel?ID=7d922386-85be-4295-a797-e574d7b5f4f6</t>
  </si>
  <si>
    <t>Total</t>
  </si>
  <si>
    <t>Tipo de material</t>
  </si>
  <si>
    <t xml:space="preserve"> Mini 2D-PAGE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</si>
</sst>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Garamond"/>
      <family val="1"/>
    </font>
    <font>
      <i/>
      <sz val="12"/>
      <color theme="1"/>
      <name val="Garamond"/>
      <family val="1"/>
    </font>
    <font>
      <sz val="12"/>
      <color theme="8"/>
      <name val="Garamond"/>
      <family val="1"/>
    </font>
    <font>
      <sz val="12"/>
      <name val="Garamond"/>
      <family val="1"/>
    </font>
    <font>
      <sz val="11"/>
      <color theme="8"/>
      <name val="Calibri"/>
      <family val="2"/>
      <scheme val="minor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sz val="11"/>
      <color theme="5" tint="-0.249977111117893"/>
      <name val="Garamond"/>
      <family val="1"/>
    </font>
    <font>
      <sz val="11"/>
      <color theme="8"/>
      <name val="Garamond"/>
      <family val="1"/>
    </font>
    <font>
      <b/>
      <sz val="11"/>
      <color theme="1"/>
      <name val="Garamond"/>
      <family val="1"/>
    </font>
    <font>
      <sz val="20"/>
      <color theme="1"/>
      <name val="Garamond"/>
      <family val="1"/>
    </font>
    <font>
      <sz val="20"/>
      <color theme="1"/>
      <name val="Calibri"/>
      <family val="2"/>
      <scheme val="minor"/>
    </font>
    <font>
      <sz val="20"/>
      <color theme="1"/>
      <name val="Modern Love"/>
      <family val="5"/>
    </font>
    <font>
      <b/>
      <sz val="11"/>
      <color theme="1"/>
      <name val="Forte"/>
      <family val="4"/>
    </font>
    <font>
      <sz val="11"/>
      <color theme="1"/>
      <name val="Forte"/>
      <family val="4"/>
    </font>
  </fonts>
  <fills count="5">
    <fill>
      <patternFill patternType="none"/>
    </fill>
    <fill>
      <patternFill patternType="gray125"/>
    </fill>
    <fill>
      <patternFill patternType="solid">
        <fgColor rgb="FFB580F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44" fontId="5" fillId="0" borderId="0" xfId="0" applyNumberFormat="1" applyFont="1"/>
    <xf numFmtId="0" fontId="5" fillId="0" borderId="0" xfId="0" applyFont="1"/>
    <xf numFmtId="0" fontId="4" fillId="0" borderId="0" xfId="2"/>
    <xf numFmtId="44" fontId="0" fillId="0" borderId="0" xfId="1" applyFont="1"/>
    <xf numFmtId="0" fontId="0" fillId="0" borderId="0" xfId="0" applyBorder="1"/>
    <xf numFmtId="0" fontId="2" fillId="0" borderId="0" xfId="0" applyFont="1"/>
    <xf numFmtId="0" fontId="10" fillId="0" borderId="0" xfId="0" applyFont="1"/>
    <xf numFmtId="0" fontId="11" fillId="0" borderId="0" xfId="2" applyFont="1"/>
    <xf numFmtId="44" fontId="12" fillId="0" borderId="0" xfId="1" applyFont="1"/>
    <xf numFmtId="44" fontId="10" fillId="0" borderId="0" xfId="0" applyNumberFormat="1" applyFont="1"/>
    <xf numFmtId="44" fontId="10" fillId="0" borderId="0" xfId="1" applyFont="1"/>
    <xf numFmtId="0" fontId="12" fillId="0" borderId="0" xfId="0" applyFont="1"/>
    <xf numFmtId="0" fontId="13" fillId="0" borderId="0" xfId="0" applyFont="1"/>
    <xf numFmtId="0" fontId="16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19" fillId="0" borderId="0" xfId="0" applyFont="1"/>
    <xf numFmtId="0" fontId="0" fillId="0" borderId="1" xfId="0" applyBorder="1"/>
    <xf numFmtId="0" fontId="18" fillId="3" borderId="2" xfId="0" applyFont="1" applyFill="1" applyBorder="1"/>
    <xf numFmtId="0" fontId="19" fillId="3" borderId="1" xfId="0" applyFont="1" applyFill="1" applyBorder="1"/>
    <xf numFmtId="0" fontId="18" fillId="3" borderId="1" xfId="0" applyFont="1" applyFill="1" applyBorder="1"/>
    <xf numFmtId="0" fontId="10" fillId="0" borderId="1" xfId="0" applyFont="1" applyBorder="1"/>
    <xf numFmtId="44" fontId="3" fillId="2" borderId="3" xfId="0" applyNumberFormat="1" applyFont="1" applyFill="1" applyBorder="1"/>
    <xf numFmtId="44" fontId="14" fillId="2" borderId="3" xfId="0" applyNumberFormat="1" applyFont="1" applyFill="1" applyBorder="1"/>
    <xf numFmtId="44" fontId="5" fillId="4" borderId="0" xfId="0" applyNumberFormat="1" applyFont="1" applyFill="1"/>
    <xf numFmtId="0" fontId="5" fillId="4" borderId="0" xfId="0" applyFont="1" applyFill="1"/>
    <xf numFmtId="0" fontId="11" fillId="4" borderId="0" xfId="2" applyFont="1" applyFill="1"/>
    <xf numFmtId="44" fontId="7" fillId="4" borderId="0" xfId="0" applyNumberFormat="1" applyFont="1" applyFill="1" applyAlignment="1">
      <alignment horizontal="center"/>
    </xf>
    <xf numFmtId="44" fontId="7" fillId="4" borderId="0" xfId="0" applyNumberFormat="1" applyFont="1" applyFill="1"/>
    <xf numFmtId="44" fontId="8" fillId="4" borderId="0" xfId="0" applyNumberFormat="1" applyFont="1" applyFill="1"/>
    <xf numFmtId="44" fontId="13" fillId="4" borderId="0" xfId="1" applyFont="1" applyFill="1" applyAlignment="1">
      <alignment horizontal="center"/>
    </xf>
    <xf numFmtId="0" fontId="10" fillId="4" borderId="0" xfId="0" applyFont="1" applyFill="1"/>
    <xf numFmtId="44" fontId="10" fillId="4" borderId="0" xfId="1" applyFont="1" applyFill="1"/>
    <xf numFmtId="44" fontId="5" fillId="4" borderId="1" xfId="0" applyNumberFormat="1" applyFont="1" applyFill="1" applyBorder="1"/>
    <xf numFmtId="44" fontId="9" fillId="4" borderId="1" xfId="1" applyFont="1" applyFill="1" applyBorder="1" applyAlignment="1">
      <alignment horizontal="center"/>
    </xf>
    <xf numFmtId="0" fontId="0" fillId="4" borderId="1" xfId="0" applyFill="1" applyBorder="1"/>
    <xf numFmtId="44" fontId="7" fillId="4" borderId="1" xfId="0" applyNumberFormat="1" applyFont="1" applyFill="1" applyBorder="1"/>
    <xf numFmtId="0" fontId="4" fillId="4" borderId="0" xfId="2" applyFill="1"/>
    <xf numFmtId="0" fontId="5" fillId="4" borderId="1" xfId="0" applyNumberFormat="1" applyFont="1" applyFill="1" applyBorder="1"/>
    <xf numFmtId="0" fontId="5" fillId="4" borderId="1" xfId="0" applyFont="1" applyFill="1" applyBorder="1"/>
    <xf numFmtId="0" fontId="5" fillId="4" borderId="0" xfId="0" applyNumberFormat="1" applyFont="1" applyFill="1"/>
    <xf numFmtId="44" fontId="0" fillId="4" borderId="0" xfId="1" applyFont="1" applyFill="1"/>
    <xf numFmtId="0" fontId="0" fillId="4" borderId="0" xfId="0" applyFill="1"/>
    <xf numFmtId="44" fontId="2" fillId="4" borderId="0" xfId="1" applyFont="1" applyFill="1"/>
    <xf numFmtId="44" fontId="5" fillId="4" borderId="0" xfId="0" applyNumberFormat="1" applyFont="1" applyFill="1" applyBorder="1"/>
    <xf numFmtId="44" fontId="0" fillId="4" borderId="0" xfId="1" applyFont="1" applyFill="1" applyBorder="1"/>
    <xf numFmtId="0" fontId="0" fillId="4" borderId="0" xfId="0" applyFill="1" applyBorder="1"/>
    <xf numFmtId="0" fontId="5" fillId="4" borderId="0" xfId="0" applyFont="1" applyFill="1" applyBorder="1"/>
    <xf numFmtId="0" fontId="4" fillId="4" borderId="0" xfId="2" applyFill="1" applyBorder="1"/>
    <xf numFmtId="44" fontId="0" fillId="4" borderId="1" xfId="1" applyFont="1" applyFill="1" applyBorder="1"/>
    <xf numFmtId="44" fontId="10" fillId="0" borderId="1" xfId="0" applyNumberFormat="1" applyFont="1" applyBorder="1"/>
    <xf numFmtId="44" fontId="10" fillId="4" borderId="0" xfId="0" applyNumberFormat="1" applyFont="1" applyFill="1"/>
    <xf numFmtId="0" fontId="15" fillId="0" borderId="1" xfId="0" applyFont="1" applyBorder="1" applyAlignment="1"/>
    <xf numFmtId="0" fontId="18" fillId="3" borderId="1" xfId="0" applyFont="1" applyFill="1" applyBorder="1" applyAlignment="1"/>
    <xf numFmtId="0" fontId="16" fillId="0" borderId="1" xfId="0" applyFont="1" applyBorder="1" applyAlignment="1"/>
    <xf numFmtId="0" fontId="17" fillId="2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580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balley.com/products/acetonitrile-hplc-grade-ch3cn-1-liter-bottle-80?_pos=10&amp;_sid=143775435&amp;_ss=r" TargetMode="External"/><Relationship Id="rId18" Type="http://schemas.openxmlformats.org/officeDocument/2006/relationships/hyperlink" Target="https://quercuslab.es/microtubos/423-microtubos-centrifuga-05-ml.html?gclid=Cj0KCQjwhtT1BRCiARIsAGlY51JTl4h7O7OLhKFLjRnPAKAXdzO19yYytgsKUVFF3qZPkaDGXGLYLAwaAoTIEALw_wcB" TargetMode="External"/><Relationship Id="rId26" Type="http://schemas.openxmlformats.org/officeDocument/2006/relationships/hyperlink" Target="https://www.sigmaaldrich.com/catalog/substance/imipenem317367443123511?lang=es&amp;region=ES" TargetMode="External"/><Relationship Id="rId39" Type="http://schemas.openxmlformats.org/officeDocument/2006/relationships/hyperlink" Target="https://www.sigmaaldrich.com/catalog/search?term=acrylamide&amp;interface=All&amp;N=0&amp;mode=match%20partialmax&amp;lang=es&amp;region=ES&amp;focus=product" TargetMode="External"/><Relationship Id="rId3" Type="http://schemas.openxmlformats.org/officeDocument/2006/relationships/hyperlink" Target="https://www.lgcstandards-atcc.org/products/all/BAA-2786.aspx" TargetMode="External"/><Relationship Id="rId21" Type="http://schemas.openxmlformats.org/officeDocument/2006/relationships/hyperlink" Target="https://www.laballey.com/products/140-proof-ethanol-denatured-70-ethyl-alcohol-1-liter" TargetMode="External"/><Relationship Id="rId34" Type="http://schemas.openxmlformats.org/officeDocument/2006/relationships/hyperlink" Target="https://www.sigmaaldrich.com/catalog/product/sigma/t3253?lang=es&amp;region=ES&amp;gclid=Cj0KCQjwhtT1BRCiARIsAGlY51J_Ek3wOojLpw-GJ79T_wXVC8ly1nvd-Zi5mH_GcZWsU5GmERr19MUaArULEALw_wcB" TargetMode="External"/><Relationship Id="rId42" Type="http://schemas.openxmlformats.org/officeDocument/2006/relationships/hyperlink" Target="https://www.scbt.com/es/p/electrophoresis-sample-buffer-2x-non-reducing" TargetMode="External"/><Relationship Id="rId47" Type="http://schemas.openxmlformats.org/officeDocument/2006/relationships/hyperlink" Target="https://www.fishersci.com/shop/products/protein-standard-ii/nc0416074" TargetMode="External"/><Relationship Id="rId50" Type="http://schemas.openxmlformats.org/officeDocument/2006/relationships/hyperlink" Target="https://www.akralab.es/producto/asa-calibrada-esteril-1ul-peel-pack/" TargetMode="External"/><Relationship Id="rId7" Type="http://schemas.openxmlformats.org/officeDocument/2006/relationships/hyperlink" Target="https://www.sigmaaldrich.com/catalog/product/sial/70122?lang=es&amp;region=ES" TargetMode="External"/><Relationship Id="rId12" Type="http://schemas.openxmlformats.org/officeDocument/2006/relationships/hyperlink" Target="https://www.laballey.com/collections/formic-acid/products/formic-acid-90-lab" TargetMode="External"/><Relationship Id="rId17" Type="http://schemas.openxmlformats.org/officeDocument/2006/relationships/hyperlink" Target="https://microspeclabs.com/product/10ul-plastic-inoculation-loops-250/" TargetMode="External"/><Relationship Id="rId25" Type="http://schemas.openxmlformats.org/officeDocument/2006/relationships/hyperlink" Target="https://www.sigmaaldrich.com/catalog/product/saj/076060?lang=es&amp;region=ES" TargetMode="External"/><Relationship Id="rId33" Type="http://schemas.openxmlformats.org/officeDocument/2006/relationships/hyperlink" Target="https://www.sigmaaldrich.com/catalog/product/sigald/t6508?lang=es&amp;region=ES" TargetMode="External"/><Relationship Id="rId38" Type="http://schemas.openxmlformats.org/officeDocument/2006/relationships/hyperlink" Target="https://www.sigmaaldrich.com/catalog/substance/sodiumdodecylsulfate2883815121311?lang=es&amp;region=ES" TargetMode="External"/><Relationship Id="rId46" Type="http://schemas.openxmlformats.org/officeDocument/2006/relationships/hyperlink" Target="https://www.sigmaaldrich.com/catalog/search?term=DHB&amp;interface=All&amp;N=0&amp;mode=match%20partialmax&amp;lang=es&amp;region=ES&amp;focus=product" TargetMode="External"/><Relationship Id="rId2" Type="http://schemas.openxmlformats.org/officeDocument/2006/relationships/hyperlink" Target="https://www.lgcstandards-atcc.org/products/all/BAA-2344.aspx" TargetMode="External"/><Relationship Id="rId16" Type="http://schemas.openxmlformats.org/officeDocument/2006/relationships/hyperlink" Target="http://shop.gabsystem.com/b2c/producto/4018054/1/puntas-micropipeta-blancas-1-10-ul" TargetMode="External"/><Relationship Id="rId20" Type="http://schemas.openxmlformats.org/officeDocument/2006/relationships/hyperlink" Target="https://www.sigmaaldrich.com/catalog/product/roche/11814389001?lang=es&amp;region=ES" TargetMode="External"/><Relationship Id="rId29" Type="http://schemas.openxmlformats.org/officeDocument/2006/relationships/hyperlink" Target="https://www.fishersci.es/shop/products/falcon-15ml-conical-centrifuge-tubes-5/p-193301" TargetMode="External"/><Relationship Id="rId41" Type="http://schemas.openxmlformats.org/officeDocument/2006/relationships/hyperlink" Target="https://www.sigmaaldrich.com/catalog/search?term=ammonium+persulfate&amp;interface=All&amp;N=0&amp;mode=match%20partialmax&amp;lang=es&amp;region=ES&amp;focus=product" TargetMode="External"/><Relationship Id="rId1" Type="http://schemas.openxmlformats.org/officeDocument/2006/relationships/hyperlink" Target="https://www.lgcstandards-atcc.org/products/all/25922.aspx" TargetMode="External"/><Relationship Id="rId6" Type="http://schemas.openxmlformats.org/officeDocument/2006/relationships/hyperlink" Target="https://www.carolina.com/prepared-biological-media/nutrient-agar-prepared-media-plates-100-x-15-mm-pack-of-10/821862.pr" TargetMode="External"/><Relationship Id="rId11" Type="http://schemas.openxmlformats.org/officeDocument/2006/relationships/hyperlink" Target="https://www.sciencecompany.com/Deionized-Water-1-gal-P16280.aspx" TargetMode="External"/><Relationship Id="rId24" Type="http://schemas.openxmlformats.org/officeDocument/2006/relationships/hyperlink" Target="https://www.fishersci.com/shop/products/bruker-bacterial-test/nc0251091" TargetMode="External"/><Relationship Id="rId32" Type="http://schemas.openxmlformats.org/officeDocument/2006/relationships/hyperlink" Target="https://www.sigmaaldrich.com/catalog/search?term=propanol&amp;interface=All&amp;N=0&amp;mode=match%20partialmax&amp;lang=es&amp;region=ES&amp;focus=product" TargetMode="External"/><Relationship Id="rId37" Type="http://schemas.openxmlformats.org/officeDocument/2006/relationships/hyperlink" Target="https://www.sigmaaldrich.com/catalog/product/sial/y0001772?lang=es&amp;region=ES" TargetMode="External"/><Relationship Id="rId40" Type="http://schemas.openxmlformats.org/officeDocument/2006/relationships/hyperlink" Target="https://www.sigmaaldrich.com/catalog/search?term=bisacrylamide&amp;interface=All&amp;N=0&amp;mode=match%20partialmax&amp;lang=es&amp;region=ES&amp;focus=product" TargetMode="External"/><Relationship Id="rId45" Type="http://schemas.openxmlformats.org/officeDocument/2006/relationships/hyperlink" Target="https://www.sigmaaldrich.com/catalog/search?term=Coomassie+blue+250&amp;interface=All&amp;N=0&amp;mode=match%20partialmax&amp;lang=es&amp;region=ES&amp;focus=product" TargetMode="External"/><Relationship Id="rId5" Type="http://schemas.openxmlformats.org/officeDocument/2006/relationships/hyperlink" Target="https://www.lgcstandards-atcc.org/products/all/BAA-1709.aspx?geo_country=es" TargetMode="External"/><Relationship Id="rId15" Type="http://schemas.openxmlformats.org/officeDocument/2006/relationships/hyperlink" Target="http://shop.gabsystem.com/b2c/producto/4018010/1/puntas-micropipeta-azules-100-1000-ul" TargetMode="External"/><Relationship Id="rId23" Type="http://schemas.openxmlformats.org/officeDocument/2006/relationships/hyperlink" Target="https://www.sigmaaldrich.com/catalog/product/sigald/34852?lang=es&amp;region=ES" TargetMode="External"/><Relationship Id="rId28" Type="http://schemas.openxmlformats.org/officeDocument/2006/relationships/hyperlink" Target="https://www.sigmaaldrich.com/catalog/product/sigma/b1651?lang=es&amp;region=ES" TargetMode="External"/><Relationship Id="rId36" Type="http://schemas.openxmlformats.org/officeDocument/2006/relationships/hyperlink" Target="https://www.sigmaaldrich.com/catalog/search?term=MgCl2&amp;interface=All&amp;N=0+&amp;mode=partialmax&amp;lang=es&amp;region=ES&amp;focus=product" TargetMode="External"/><Relationship Id="rId49" Type="http://schemas.openxmlformats.org/officeDocument/2006/relationships/hyperlink" Target="https://www.fishersci.es/shop/products/falcon-50ml-conical-centrifuge-tubes-2/p-193321" TargetMode="External"/><Relationship Id="rId10" Type="http://schemas.openxmlformats.org/officeDocument/2006/relationships/hyperlink" Target="http://www.liofilchem.net/login/pd/ss1/610325_MSDS_english.pdf" TargetMode="External"/><Relationship Id="rId19" Type="http://schemas.openxmlformats.org/officeDocument/2006/relationships/hyperlink" Target="https://www.fishersci.com/shop/products/serum-tubes-clot-activator-gel-separator/p-6962057" TargetMode="External"/><Relationship Id="rId31" Type="http://schemas.openxmlformats.org/officeDocument/2006/relationships/hyperlink" Target="https://www.sigmaaldrich.com/catalog/search?term=propanol&amp;interface=All&amp;N=0&amp;mode=match%20partialmax&amp;lang=es&amp;region=ES&amp;focus=product" TargetMode="External"/><Relationship Id="rId44" Type="http://schemas.openxmlformats.org/officeDocument/2006/relationships/hyperlink" Target="https://www.sigmaaldrich.com/catalog/search?term=urea&amp;interface=All&amp;N=0&amp;mode=match%20partialmax&amp;lang=es&amp;region=ES&amp;focus=product" TargetMode="External"/><Relationship Id="rId52" Type="http://schemas.openxmlformats.org/officeDocument/2006/relationships/hyperlink" Target="https://www.bio-rad.com/es-es/product/bio-gel-agarose-gel?ID=7d922386-85be-4295-a797-e574d7b5f4f6" TargetMode="External"/><Relationship Id="rId4" Type="http://schemas.openxmlformats.org/officeDocument/2006/relationships/hyperlink" Target="https://www.lgcstandards-atcc.org/products/all/BAA-1799.aspx" TargetMode="External"/><Relationship Id="rId9" Type="http://schemas.openxmlformats.org/officeDocument/2006/relationships/hyperlink" Target="https://www.sigmaaldrich.com/catalog/substance/brainheartinfusionbroth1234598765?lang=es&amp;region=ES" TargetMode="External"/><Relationship Id="rId14" Type="http://schemas.openxmlformats.org/officeDocument/2006/relationships/hyperlink" Target="https://www.sigmaaldrich.com/catalog/product/sigma/c8982?lang=es&amp;region=ES&amp;cm_sp=Insite-_-prodRecCold_xviews-_-prodRecCold10-1" TargetMode="External"/><Relationship Id="rId22" Type="http://schemas.openxmlformats.org/officeDocument/2006/relationships/hyperlink" Target="https://www.rightpricechemicals.com/buy-deionized-water-reagent-grade.html" TargetMode="External"/><Relationship Id="rId27" Type="http://schemas.openxmlformats.org/officeDocument/2006/relationships/hyperlink" Target="https://www.sigmaaldrich.com/catalog/product/sigma/b1401?lang=es&amp;region=ES" TargetMode="External"/><Relationship Id="rId30" Type="http://schemas.openxmlformats.org/officeDocument/2006/relationships/hyperlink" Target="https://www.sigmaaldrich.com/catalog/product/sial/900666?lang=es&amp;region=ES" TargetMode="External"/><Relationship Id="rId35" Type="http://schemas.openxmlformats.org/officeDocument/2006/relationships/hyperlink" Target="https://www.sigmaaldrich.com/catalog/product/sigma/85707?lang=es&amp;region=ES&amp;gclid=Cj0KCQiAqNPyBRCjARIsAKA-WFzN56JshX6IdmylXxJtFJLSF-EiavwBtER71ooHQ4hUObs86E2KjR8aAoagEALw_wcB" TargetMode="External"/><Relationship Id="rId43" Type="http://schemas.openxmlformats.org/officeDocument/2006/relationships/hyperlink" Target="https://www.sigmaaldrich.com/catalog/product/sigald/s9888?lang=es&amp;region=ES&amp;gclid=Cj0KCQjwzN71BRCOARIsAF8pjfhBNpNyKO3k7iVAjyispFYzqBYDb-mEHpGb_9MFAbZpSeEoUUWwsP0aAs_4EALw_wcB" TargetMode="External"/><Relationship Id="rId48" Type="http://schemas.openxmlformats.org/officeDocument/2006/relationships/hyperlink" Target="https://quercuslab.es/utiles-para-microbiologia/491-asas-de-siembra-para-kolle.html?gclid=Cj0KCQjwzN71BRCOARIsAF8pjfixJ8W14wY9ma19-imEAk-9-Vz0w7R5eqDREnIwEWPZw2lhQAuRkCgaAuTuEALw_wcB" TargetMode="External"/><Relationship Id="rId8" Type="http://schemas.openxmlformats.org/officeDocument/2006/relationships/hyperlink" Target="https://www.sigmaaldrich.com/catalog/product/sial/22092?lang=es&amp;region=ES&amp;gclid=CjwKCAjwwMn1BRAUEiwAZ_jnEiljIcAboULdBD4TGluDI3qG-cgkfNfcKbshCC1ZgpcuF9qxx-IFjBoCLCMQAvD_BwE" TargetMode="External"/><Relationship Id="rId51" Type="http://schemas.openxmlformats.org/officeDocument/2006/relationships/hyperlink" Target="https://www.thermofisher.com/search/browse/category/us/en/25901/Western+Blotting+Ki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uercuslab.es/espatulas/559-espatula-cuchara-200-mm.html?gclid=Cj0KCQjwhtT1BRCiARIsAGlY51K-LvPyvpQlvYk4eSv1IM9RXNJxE_SgCSUoflt65d7UG0ry35yVUkMaAnPIEALw_wcB" TargetMode="External"/><Relationship Id="rId13" Type="http://schemas.openxmlformats.org/officeDocument/2006/relationships/hyperlink" Target="https://www.bio-rad.com/es-es/product/mini-protean-2-d-electrophoresis-cell?ID=738e74a8-7bab-4397-9fc7-9bbdc98a6812" TargetMode="External"/><Relationship Id="rId18" Type="http://schemas.openxmlformats.org/officeDocument/2006/relationships/hyperlink" Target="https://www.tecnylab.es/pipetas-automaticas/4538-micropipeta-smart-vol-variable-01-25-ul.html?gclid=CjwKCAjw4871BRAjEiwAbxXi23u3bVgIdCmoLE8QbN_l35aesU1fyhjCtRWUxZqnZYJ9NoxwYfmOxhoCchUQAvD_BwE" TargetMode="External"/><Relationship Id="rId3" Type="http://schemas.openxmlformats.org/officeDocument/2006/relationships/hyperlink" Target="https://iberomed.es/especialidades/tatuajes/esterilizacion/accesorios-esterilizacion/incubadora-esporas-ensure-kit-inicial.html?gclid=Cj0KCQjwhtT1BRCiARIsAGlY51KhILIzdtf98M-AtWeJ2e6B-DUAyeuQGy-K4gS3Lifnfaid0seQEisaAunHEALw_wcB" TargetMode="External"/><Relationship Id="rId7" Type="http://schemas.openxmlformats.org/officeDocument/2006/relationships/hyperlink" Target="http://www2.bruker-daltonics.jp/rs/263-LKN-158/images/NEW%20PL%20for%20CARE%20Products%2020171010.pdf" TargetMode="External"/><Relationship Id="rId12" Type="http://schemas.openxmlformats.org/officeDocument/2006/relationships/hyperlink" Target="https://www.sigmaaldrich.com/analytical-chromatography/analytical-products.html?TablePage=9656148" TargetMode="External"/><Relationship Id="rId17" Type="http://schemas.openxmlformats.org/officeDocument/2006/relationships/hyperlink" Target="https://www.expondo.es/steinberg-systems-micropipeta-100-1-000-l-10030259?gclid=CjwKCAjw4871BRAjEiwAbxXi23YrXLsniGZE5Ap8GVSDc6xQ1jV0498xgCqzJLAtEhBi0tZa15FWtxoCs4oQAvD_BwE" TargetMode="External"/><Relationship Id="rId2" Type="http://schemas.openxmlformats.org/officeDocument/2006/relationships/hyperlink" Target="https://www.scientificlabs.co.uk/product/CEN0138" TargetMode="External"/><Relationship Id="rId16" Type="http://schemas.openxmlformats.org/officeDocument/2006/relationships/hyperlink" Target="https://quercuslab.es/gradillas/429-gradillas-para-60-microtubos.html" TargetMode="External"/><Relationship Id="rId1" Type="http://schemas.openxmlformats.org/officeDocument/2006/relationships/hyperlink" Target="https://www.scientificlabs.co.uk/product/E5948000965" TargetMode="External"/><Relationship Id="rId6" Type="http://schemas.openxmlformats.org/officeDocument/2006/relationships/hyperlink" Target="https://www.balanzasdigitales.com/laboratorio/308-balanza-electronica-gram-modelo-fh-100.html" TargetMode="External"/><Relationship Id="rId11" Type="http://schemas.openxmlformats.org/officeDocument/2006/relationships/hyperlink" Target="https://www.letslab.es/cabina-de-flujo-laminar-h-100.lab?gclid=Cj0KCQjwhtT1BRCiARIsAGlY51IGYbveO5xM52xdo-75vMV_XNqIEzFCB_rgypuZzy7froCdq5OwCR0aAuGKEALw_wcB" TargetMode="External"/><Relationship Id="rId5" Type="http://schemas.openxmlformats.org/officeDocument/2006/relationships/hyperlink" Target="https://www.equipnet.com/es/cit%c3%b3metro-de-flujo-becton-dickinson-facscanto-listid-687397/" TargetMode="External"/><Relationship Id="rId15" Type="http://schemas.openxmlformats.org/officeDocument/2006/relationships/hyperlink" Target="https://quercuslab.es/gradillas/430-gradillas-60-tubos-de-16-mm.html" TargetMode="External"/><Relationship Id="rId10" Type="http://schemas.openxmlformats.org/officeDocument/2006/relationships/hyperlink" Target="https://www.fishersci.es/shop/products/premium-table-height-freezer-static-cooling/12048281" TargetMode="External"/><Relationship Id="rId19" Type="http://schemas.openxmlformats.org/officeDocument/2006/relationships/hyperlink" Target="https://www.fishersci.com/us/en/browse/90155095/western-blot-equipment-and-supplies" TargetMode="External"/><Relationship Id="rId4" Type="http://schemas.openxmlformats.org/officeDocument/2006/relationships/hyperlink" Target="https://quercuslab.es/agitadores-vortex/67-agitador-vortex-vel-variable.html?gclid=Cj0KCQjwhtT1BRCiARIsAGlY51IsEhss2swOmvJbMBcBnfriIfAXKCa9kBiAAInqNtY37h2J55upN4IaAjaEEALw_wcB" TargetMode="External"/><Relationship Id="rId9" Type="http://schemas.openxmlformats.org/officeDocument/2006/relationships/hyperlink" Target="https://www.fishersci.es/shop/products/premium-forced-air-table-height-refrigerator/11971549" TargetMode="External"/><Relationship Id="rId14" Type="http://schemas.openxmlformats.org/officeDocument/2006/relationships/hyperlink" Target="https://quercuslab.es/utiles-para-microbiologia/481-mango-de-kolle-200-mm.html?gclid=Cj0KCQjwzN71BRCOARIsAF8pjfhZyzOqvOz5dQ6ZsVHZ9u37E1xWuL24zxV3CFRBm9KNhlIE-5WN6ZIaAmppEALw_wc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pf.es/c/document_library/get_file?uuid=27d530d8-7e43-4e3a-b631-9f98d993abdf&amp;groupId=10157" TargetMode="External"/><Relationship Id="rId2" Type="http://schemas.openxmlformats.org/officeDocument/2006/relationships/hyperlink" Target="https://www.uspceu.com/portals/0/docs/investigacion/servicios_apoyo/TARIFAS_SAI_MICRO.pdf" TargetMode="External"/><Relationship Id="rId1" Type="http://schemas.openxmlformats.org/officeDocument/2006/relationships/hyperlink" Target="https://www.csic.es/es/investigacion/catalogo-de-servicios-cientifico-tecnico/servicios/amplificacion-por-pcr" TargetMode="External"/><Relationship Id="rId6" Type="http://schemas.openxmlformats.org/officeDocument/2006/relationships/hyperlink" Target="https://www.ucm.es/data/cont/docs/878-2015-06-10-TARIFAS%20PROTEOMICA%20para%202015.pdf" TargetMode="External"/><Relationship Id="rId5" Type="http://schemas.openxmlformats.org/officeDocument/2006/relationships/hyperlink" Target="http://cib.csic.es/sites/default/files/inline-files/TARIFAS%20PROTE%C3%93MICA%202020_3.pdf" TargetMode="External"/><Relationship Id="rId4" Type="http://schemas.openxmlformats.org/officeDocument/2006/relationships/hyperlink" Target="https://www.ucm.es/data/cont/docs/878-2015-06-10-TARIFAS%20PROTEOMICA%20para%202015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F53-2739-41E6-AFFB-68ECAE063E4E}">
  <dimension ref="A1:K63"/>
  <sheetViews>
    <sheetView showGridLines="0" tabSelected="1" topLeftCell="A40" workbookViewId="0">
      <selection activeCell="G8" sqref="G8"/>
    </sheetView>
  </sheetViews>
  <sheetFormatPr baseColWidth="10" defaultRowHeight="15" x14ac:dyDescent="0.25"/>
  <cols>
    <col min="1" max="1" width="11.42578125" style="7"/>
    <col min="2" max="2" width="61" style="7" customWidth="1"/>
    <col min="3" max="3" width="14.5703125" style="7" bestFit="1" customWidth="1"/>
    <col min="4" max="4" width="14.28515625" style="7" customWidth="1"/>
    <col min="5" max="5" width="11.42578125" style="7"/>
    <col min="6" max="6" width="14.7109375" style="7" customWidth="1"/>
    <col min="7" max="7" width="192.7109375" style="7" bestFit="1" customWidth="1"/>
    <col min="8" max="16384" width="11.42578125" style="7"/>
  </cols>
  <sheetData>
    <row r="1" spans="2:11" ht="15.75" thickBot="1" x14ac:dyDescent="0.3">
      <c r="B1" s="23"/>
      <c r="C1" s="23"/>
      <c r="D1" s="23"/>
      <c r="E1" s="23"/>
      <c r="F1" s="23"/>
    </row>
    <row r="2" spans="2:11" ht="37.5" thickBot="1" x14ac:dyDescent="0.95">
      <c r="B2" s="57" t="s">
        <v>0</v>
      </c>
      <c r="C2" s="57"/>
      <c r="D2" s="57"/>
      <c r="E2" s="57"/>
      <c r="F2" s="57"/>
      <c r="G2" s="54"/>
      <c r="H2" s="15"/>
      <c r="I2" s="15"/>
      <c r="J2" s="15"/>
      <c r="K2" s="15"/>
    </row>
    <row r="3" spans="2:11" s="16" customFormat="1" ht="16.5" thickBot="1" x14ac:dyDescent="0.3">
      <c r="B3" s="22" t="s">
        <v>186</v>
      </c>
      <c r="C3" s="22" t="s">
        <v>187</v>
      </c>
      <c r="D3" s="22" t="s">
        <v>188</v>
      </c>
      <c r="E3" s="22" t="s">
        <v>189</v>
      </c>
      <c r="F3" s="22" t="s">
        <v>191</v>
      </c>
      <c r="G3" s="22" t="s">
        <v>193</v>
      </c>
    </row>
    <row r="4" spans="2:11" ht="15.75" x14ac:dyDescent="0.25">
      <c r="B4" s="1" t="s">
        <v>2</v>
      </c>
      <c r="C4" s="1">
        <v>466</v>
      </c>
      <c r="D4" s="2"/>
      <c r="E4" s="2">
        <v>1</v>
      </c>
      <c r="F4" s="1">
        <v>466</v>
      </c>
      <c r="G4" s="8" t="s">
        <v>3</v>
      </c>
    </row>
    <row r="5" spans="2:11" ht="15.75" x14ac:dyDescent="0.25">
      <c r="B5" s="26" t="s">
        <v>4</v>
      </c>
      <c r="C5" s="26">
        <v>109</v>
      </c>
      <c r="D5" s="27"/>
      <c r="E5" s="27">
        <v>1</v>
      </c>
      <c r="F5" s="26">
        <v>109</v>
      </c>
      <c r="G5" s="28" t="s">
        <v>5</v>
      </c>
    </row>
    <row r="6" spans="2:11" ht="15.75" x14ac:dyDescent="0.25">
      <c r="B6" s="1" t="s">
        <v>6</v>
      </c>
      <c r="C6" s="1">
        <v>466</v>
      </c>
      <c r="D6" s="2"/>
      <c r="E6" s="2">
        <v>1</v>
      </c>
      <c r="F6" s="1">
        <v>466</v>
      </c>
      <c r="G6" s="8" t="s">
        <v>7</v>
      </c>
    </row>
    <row r="7" spans="2:11" ht="15.75" x14ac:dyDescent="0.25">
      <c r="B7" s="26" t="s">
        <v>8</v>
      </c>
      <c r="C7" s="26">
        <v>866</v>
      </c>
      <c r="D7" s="27"/>
      <c r="E7" s="27">
        <v>1</v>
      </c>
      <c r="F7" s="26">
        <v>866</v>
      </c>
      <c r="G7" s="28" t="s">
        <v>9</v>
      </c>
    </row>
    <row r="8" spans="2:11" ht="15.75" x14ac:dyDescent="0.25">
      <c r="B8" s="1" t="s">
        <v>10</v>
      </c>
      <c r="C8" s="1">
        <v>466</v>
      </c>
      <c r="D8" s="2"/>
      <c r="E8" s="2">
        <v>1</v>
      </c>
      <c r="F8" s="1">
        <v>466</v>
      </c>
      <c r="G8" s="8" t="s">
        <v>11</v>
      </c>
    </row>
    <row r="9" spans="2:11" ht="15.75" x14ac:dyDescent="0.25">
      <c r="B9" s="26" t="s">
        <v>12</v>
      </c>
      <c r="C9" s="26">
        <v>466</v>
      </c>
      <c r="D9" s="27"/>
      <c r="E9" s="27">
        <v>1</v>
      </c>
      <c r="F9" s="26">
        <v>466</v>
      </c>
      <c r="G9" s="28" t="s">
        <v>13</v>
      </c>
    </row>
    <row r="10" spans="2:11" ht="15.75" x14ac:dyDescent="0.25">
      <c r="B10" s="1" t="s">
        <v>14</v>
      </c>
      <c r="C10" s="1">
        <v>19.8</v>
      </c>
      <c r="D10" s="2" t="s">
        <v>15</v>
      </c>
      <c r="E10" s="2">
        <v>100</v>
      </c>
      <c r="F10" s="1">
        <f>E10*C10</f>
        <v>1980</v>
      </c>
      <c r="G10" s="8" t="s">
        <v>16</v>
      </c>
    </row>
    <row r="11" spans="2:11" ht="15.75" x14ac:dyDescent="0.25">
      <c r="B11" s="26" t="s">
        <v>17</v>
      </c>
      <c r="C11" s="26">
        <v>118</v>
      </c>
      <c r="D11" s="27" t="s">
        <v>18</v>
      </c>
      <c r="E11" s="27">
        <v>5</v>
      </c>
      <c r="F11" s="26">
        <f>E11*C11</f>
        <v>590</v>
      </c>
      <c r="G11" s="28" t="s">
        <v>19</v>
      </c>
    </row>
    <row r="12" spans="2:11" ht="15.75" x14ac:dyDescent="0.25">
      <c r="B12" s="1" t="s">
        <v>20</v>
      </c>
      <c r="C12" s="1">
        <v>34.979999999999997</v>
      </c>
      <c r="D12" s="2" t="s">
        <v>15</v>
      </c>
      <c r="E12" s="2">
        <v>100</v>
      </c>
      <c r="F12" s="1">
        <f>E12*C12</f>
        <v>3497.9999999999995</v>
      </c>
      <c r="G12" s="8" t="s">
        <v>21</v>
      </c>
    </row>
    <row r="13" spans="2:11" ht="15.75" x14ac:dyDescent="0.25">
      <c r="B13" s="26" t="s">
        <v>22</v>
      </c>
      <c r="C13" s="26">
        <v>80.900000000000006</v>
      </c>
      <c r="D13" s="27" t="s">
        <v>23</v>
      </c>
      <c r="E13" s="27">
        <v>5</v>
      </c>
      <c r="F13" s="26">
        <f>E13*C13</f>
        <v>404.5</v>
      </c>
      <c r="G13" s="28" t="s">
        <v>24</v>
      </c>
    </row>
    <row r="14" spans="2:11" ht="15.75" x14ac:dyDescent="0.25">
      <c r="B14" s="1" t="s">
        <v>25</v>
      </c>
      <c r="C14" s="1">
        <v>163</v>
      </c>
      <c r="D14" s="2" t="s">
        <v>18</v>
      </c>
      <c r="E14" s="2">
        <v>5</v>
      </c>
      <c r="F14" s="1">
        <f>E14*C14</f>
        <v>815</v>
      </c>
      <c r="G14" s="8" t="s">
        <v>26</v>
      </c>
    </row>
    <row r="15" spans="2:11" ht="15.75" x14ac:dyDescent="0.25">
      <c r="B15" s="26" t="s">
        <v>27</v>
      </c>
      <c r="C15" s="29" t="s">
        <v>28</v>
      </c>
      <c r="D15" s="27"/>
      <c r="E15" s="27"/>
      <c r="F15" s="29" t="s">
        <v>28</v>
      </c>
      <c r="G15" s="28" t="s">
        <v>29</v>
      </c>
    </row>
    <row r="16" spans="2:11" ht="15.75" x14ac:dyDescent="0.25">
      <c r="B16" s="1" t="s">
        <v>35</v>
      </c>
      <c r="C16" s="1">
        <v>16.57</v>
      </c>
      <c r="D16" s="2" t="s">
        <v>36</v>
      </c>
      <c r="E16" s="2">
        <v>10</v>
      </c>
      <c r="F16" s="1">
        <f>E16*C16</f>
        <v>165.7</v>
      </c>
      <c r="G16" s="8" t="s">
        <v>37</v>
      </c>
    </row>
    <row r="17" spans="2:7" ht="15.75" x14ac:dyDescent="0.25">
      <c r="B17" s="26" t="s">
        <v>42</v>
      </c>
      <c r="C17" s="26">
        <v>94.17</v>
      </c>
      <c r="D17" s="27" t="s">
        <v>43</v>
      </c>
      <c r="E17" s="27">
        <v>1</v>
      </c>
      <c r="F17" s="26">
        <f>E17*C17</f>
        <v>94.17</v>
      </c>
      <c r="G17" s="28" t="s">
        <v>44</v>
      </c>
    </row>
    <row r="18" spans="2:7" ht="15.75" x14ac:dyDescent="0.25">
      <c r="B18" s="1" t="s">
        <v>45</v>
      </c>
      <c r="C18" s="1">
        <v>73.790000000000006</v>
      </c>
      <c r="D18" s="2" t="s">
        <v>46</v>
      </c>
      <c r="E18" s="2">
        <v>1</v>
      </c>
      <c r="F18" s="1">
        <f>E18*C18</f>
        <v>73.790000000000006</v>
      </c>
      <c r="G18" s="8" t="s">
        <v>47</v>
      </c>
    </row>
    <row r="19" spans="2:7" ht="15.75" x14ac:dyDescent="0.25">
      <c r="B19" s="26" t="s">
        <v>48</v>
      </c>
      <c r="C19" s="26">
        <v>255</v>
      </c>
      <c r="D19" s="27" t="s">
        <v>49</v>
      </c>
      <c r="E19" s="27">
        <v>1</v>
      </c>
      <c r="F19" s="26">
        <f>E19*C19</f>
        <v>255</v>
      </c>
      <c r="G19" s="28" t="s">
        <v>50</v>
      </c>
    </row>
    <row r="20" spans="2:7" ht="15.75" x14ac:dyDescent="0.25">
      <c r="B20" s="1" t="s">
        <v>181</v>
      </c>
      <c r="C20" s="9">
        <v>500</v>
      </c>
      <c r="D20" s="2" t="s">
        <v>180</v>
      </c>
      <c r="E20" s="2">
        <v>10</v>
      </c>
      <c r="F20" s="10">
        <f>C20*E20</f>
        <v>5000</v>
      </c>
      <c r="G20" s="8" t="s">
        <v>182</v>
      </c>
    </row>
    <row r="21" spans="2:7" ht="15.75" x14ac:dyDescent="0.25">
      <c r="B21" s="26" t="s">
        <v>53</v>
      </c>
      <c r="C21" s="26">
        <v>15</v>
      </c>
      <c r="D21" s="27">
        <v>500</v>
      </c>
      <c r="E21" s="27">
        <v>4</v>
      </c>
      <c r="F21" s="26">
        <f t="shared" ref="F21:F30" si="0">E21*C21</f>
        <v>60</v>
      </c>
      <c r="G21" s="28" t="s">
        <v>54</v>
      </c>
    </row>
    <row r="22" spans="2:7" ht="15.75" x14ac:dyDescent="0.25">
      <c r="B22" s="1" t="s">
        <v>57</v>
      </c>
      <c r="C22" s="11">
        <v>25.1</v>
      </c>
      <c r="D22" s="7">
        <v>250</v>
      </c>
      <c r="E22" s="2">
        <v>8</v>
      </c>
      <c r="F22" s="1">
        <f t="shared" si="0"/>
        <v>200.8</v>
      </c>
      <c r="G22" s="8" t="s">
        <v>58</v>
      </c>
    </row>
    <row r="23" spans="2:7" ht="16.5" customHeight="1" x14ac:dyDescent="0.25">
      <c r="B23" s="26" t="s">
        <v>59</v>
      </c>
      <c r="C23" s="26">
        <v>20.83</v>
      </c>
      <c r="D23" s="27" t="s">
        <v>60</v>
      </c>
      <c r="E23" s="27">
        <v>8</v>
      </c>
      <c r="F23" s="26">
        <f t="shared" si="0"/>
        <v>166.64</v>
      </c>
      <c r="G23" s="28" t="s">
        <v>61</v>
      </c>
    </row>
    <row r="24" spans="2:7" ht="15.75" x14ac:dyDescent="0.25">
      <c r="B24" s="1" t="s">
        <v>62</v>
      </c>
      <c r="C24" s="1">
        <v>8.9</v>
      </c>
      <c r="D24" s="2">
        <v>1000</v>
      </c>
      <c r="E24" s="2">
        <v>2</v>
      </c>
      <c r="F24" s="1">
        <f t="shared" si="0"/>
        <v>17.8</v>
      </c>
      <c r="G24" s="8" t="s">
        <v>63</v>
      </c>
    </row>
    <row r="25" spans="2:7" ht="18.75" customHeight="1" x14ac:dyDescent="0.25">
      <c r="B25" s="26" t="s">
        <v>64</v>
      </c>
      <c r="C25" s="26">
        <v>36.97</v>
      </c>
      <c r="D25" s="27">
        <v>50</v>
      </c>
      <c r="E25" s="27">
        <v>10</v>
      </c>
      <c r="F25" s="26">
        <f t="shared" si="0"/>
        <v>369.7</v>
      </c>
      <c r="G25" s="28" t="s">
        <v>65</v>
      </c>
    </row>
    <row r="26" spans="2:7" ht="18.75" customHeight="1" x14ac:dyDescent="0.25">
      <c r="B26" s="1" t="s">
        <v>66</v>
      </c>
      <c r="C26" s="1">
        <v>55.6</v>
      </c>
      <c r="D26" s="2" t="s">
        <v>67</v>
      </c>
      <c r="E26" s="2">
        <v>2</v>
      </c>
      <c r="F26" s="1">
        <f t="shared" si="0"/>
        <v>111.2</v>
      </c>
      <c r="G26" s="8" t="s">
        <v>68</v>
      </c>
    </row>
    <row r="27" spans="2:7" ht="15.75" x14ac:dyDescent="0.25">
      <c r="B27" s="26" t="s">
        <v>71</v>
      </c>
      <c r="C27" s="26">
        <v>38.81</v>
      </c>
      <c r="D27" s="26" t="s">
        <v>72</v>
      </c>
      <c r="E27" s="27">
        <v>1</v>
      </c>
      <c r="F27" s="26">
        <f t="shared" si="0"/>
        <v>38.81</v>
      </c>
      <c r="G27" s="28" t="s">
        <v>73</v>
      </c>
    </row>
    <row r="28" spans="2:7" ht="15.75" x14ac:dyDescent="0.25">
      <c r="B28" s="1" t="s">
        <v>78</v>
      </c>
      <c r="C28" s="1">
        <v>62.32</v>
      </c>
      <c r="D28" s="1" t="s">
        <v>43</v>
      </c>
      <c r="E28" s="2">
        <v>1</v>
      </c>
      <c r="F28" s="1">
        <f t="shared" si="0"/>
        <v>62.32</v>
      </c>
      <c r="G28" s="8" t="s">
        <v>79</v>
      </c>
    </row>
    <row r="29" spans="2:7" ht="15.75" x14ac:dyDescent="0.25">
      <c r="B29" s="26" t="s">
        <v>80</v>
      </c>
      <c r="C29" s="31">
        <v>90.7</v>
      </c>
      <c r="D29" s="26" t="s">
        <v>46</v>
      </c>
      <c r="E29" s="27">
        <v>1</v>
      </c>
      <c r="F29" s="26">
        <f t="shared" si="0"/>
        <v>90.7</v>
      </c>
      <c r="G29" s="28" t="s">
        <v>81</v>
      </c>
    </row>
    <row r="30" spans="2:7" ht="15.75" x14ac:dyDescent="0.25">
      <c r="B30" s="1" t="s">
        <v>82</v>
      </c>
      <c r="C30" s="1">
        <v>602.29999999999995</v>
      </c>
      <c r="D30" s="1" t="s">
        <v>83</v>
      </c>
      <c r="E30" s="2">
        <v>2</v>
      </c>
      <c r="F30" s="1">
        <f t="shared" si="0"/>
        <v>1204.5999999999999</v>
      </c>
      <c r="G30" s="8" t="s">
        <v>84</v>
      </c>
    </row>
    <row r="31" spans="2:7" ht="15.75" x14ac:dyDescent="0.25">
      <c r="B31" s="26" t="s">
        <v>85</v>
      </c>
      <c r="C31" s="32" t="s">
        <v>28</v>
      </c>
      <c r="D31" s="26"/>
      <c r="E31" s="33"/>
      <c r="F31" s="30" t="s">
        <v>28</v>
      </c>
      <c r="G31" s="28" t="s">
        <v>86</v>
      </c>
    </row>
    <row r="32" spans="2:7" ht="15.75" x14ac:dyDescent="0.25">
      <c r="B32" s="1" t="s">
        <v>87</v>
      </c>
      <c r="C32" s="11">
        <v>168</v>
      </c>
      <c r="D32" s="7" t="s">
        <v>88</v>
      </c>
      <c r="E32" s="2">
        <v>1</v>
      </c>
      <c r="F32" s="1">
        <f t="shared" ref="F32:F42" si="1">E32*C32</f>
        <v>168</v>
      </c>
      <c r="G32" s="8" t="s">
        <v>89</v>
      </c>
    </row>
    <row r="33" spans="2:7" ht="15.75" x14ac:dyDescent="0.25">
      <c r="B33" s="26" t="s">
        <v>90</v>
      </c>
      <c r="C33" s="34">
        <v>68.8</v>
      </c>
      <c r="D33" s="27" t="s">
        <v>91</v>
      </c>
      <c r="E33" s="27">
        <v>2</v>
      </c>
      <c r="F33" s="26">
        <f t="shared" si="1"/>
        <v>137.6</v>
      </c>
      <c r="G33" s="28" t="s">
        <v>92</v>
      </c>
    </row>
    <row r="34" spans="2:7" ht="15.75" x14ac:dyDescent="0.25">
      <c r="B34" s="1" t="s">
        <v>93</v>
      </c>
      <c r="C34" s="11">
        <v>113</v>
      </c>
      <c r="D34" s="1" t="s">
        <v>91</v>
      </c>
      <c r="E34" s="2">
        <v>2</v>
      </c>
      <c r="F34" s="1">
        <f t="shared" si="1"/>
        <v>226</v>
      </c>
      <c r="G34" s="8" t="s">
        <v>94</v>
      </c>
    </row>
    <row r="35" spans="2:7" ht="15.75" x14ac:dyDescent="0.25">
      <c r="B35" s="26" t="s">
        <v>107</v>
      </c>
      <c r="C35" s="34">
        <v>116.54</v>
      </c>
      <c r="D35" s="33" t="s">
        <v>185</v>
      </c>
      <c r="E35" s="33">
        <v>2</v>
      </c>
      <c r="F35" s="26">
        <f t="shared" si="1"/>
        <v>233.08</v>
      </c>
      <c r="G35" s="28" t="s">
        <v>108</v>
      </c>
    </row>
    <row r="36" spans="2:7" ht="15.75" x14ac:dyDescent="0.25">
      <c r="B36" s="1" t="s">
        <v>109</v>
      </c>
      <c r="C36" s="1">
        <v>117</v>
      </c>
      <c r="D36" s="2" t="s">
        <v>110</v>
      </c>
      <c r="E36" s="2">
        <v>2</v>
      </c>
      <c r="F36" s="1">
        <f t="shared" si="1"/>
        <v>234</v>
      </c>
      <c r="G36" s="8" t="s">
        <v>111</v>
      </c>
    </row>
    <row r="37" spans="2:7" ht="15.75" x14ac:dyDescent="0.25">
      <c r="B37" s="26" t="s">
        <v>112</v>
      </c>
      <c r="C37" s="34">
        <v>99.5</v>
      </c>
      <c r="D37" s="33" t="s">
        <v>46</v>
      </c>
      <c r="E37" s="27">
        <v>1</v>
      </c>
      <c r="F37" s="26">
        <f t="shared" si="1"/>
        <v>99.5</v>
      </c>
      <c r="G37" s="28" t="s">
        <v>113</v>
      </c>
    </row>
    <row r="38" spans="2:7" ht="15.75" x14ac:dyDescent="0.25">
      <c r="B38" s="1" t="s">
        <v>114</v>
      </c>
      <c r="C38" s="11">
        <v>83.5</v>
      </c>
      <c r="D38" s="7" t="s">
        <v>115</v>
      </c>
      <c r="E38" s="2">
        <v>2</v>
      </c>
      <c r="F38" s="1">
        <f t="shared" si="1"/>
        <v>167</v>
      </c>
      <c r="G38" s="8" t="s">
        <v>113</v>
      </c>
    </row>
    <row r="39" spans="2:7" ht="15.75" x14ac:dyDescent="0.25">
      <c r="B39" s="26" t="s">
        <v>116</v>
      </c>
      <c r="C39" s="34">
        <v>232</v>
      </c>
      <c r="D39" s="27" t="s">
        <v>115</v>
      </c>
      <c r="E39" s="27">
        <v>1</v>
      </c>
      <c r="F39" s="26">
        <f t="shared" si="1"/>
        <v>232</v>
      </c>
      <c r="G39" s="28" t="s">
        <v>117</v>
      </c>
    </row>
    <row r="40" spans="2:7" ht="15.75" x14ac:dyDescent="0.25">
      <c r="B40" s="1" t="s">
        <v>118</v>
      </c>
      <c r="C40" s="11">
        <v>53.5</v>
      </c>
      <c r="D40" s="7" t="s">
        <v>119</v>
      </c>
      <c r="E40" s="2">
        <v>4</v>
      </c>
      <c r="F40" s="1">
        <f t="shared" si="1"/>
        <v>214</v>
      </c>
      <c r="G40" s="8" t="s">
        <v>120</v>
      </c>
    </row>
    <row r="41" spans="2:7" ht="15.75" x14ac:dyDescent="0.25">
      <c r="B41" s="26" t="s">
        <v>121</v>
      </c>
      <c r="C41" s="26">
        <v>178</v>
      </c>
      <c r="D41" s="26" t="s">
        <v>122</v>
      </c>
      <c r="E41" s="27">
        <v>4</v>
      </c>
      <c r="F41" s="26">
        <f t="shared" si="1"/>
        <v>712</v>
      </c>
      <c r="G41" s="28" t="s">
        <v>123</v>
      </c>
    </row>
    <row r="42" spans="2:7" ht="15.75" x14ac:dyDescent="0.25">
      <c r="B42" s="1" t="s">
        <v>124</v>
      </c>
      <c r="C42" s="11">
        <v>139</v>
      </c>
      <c r="D42" s="7" t="s">
        <v>125</v>
      </c>
      <c r="E42" s="2">
        <v>1</v>
      </c>
      <c r="F42" s="1">
        <f t="shared" si="1"/>
        <v>139</v>
      </c>
      <c r="G42" s="8" t="s">
        <v>126</v>
      </c>
    </row>
    <row r="43" spans="2:7" ht="15.75" x14ac:dyDescent="0.25">
      <c r="B43" s="26" t="s">
        <v>127</v>
      </c>
      <c r="C43" s="34">
        <v>137</v>
      </c>
      <c r="D43" s="33" t="s">
        <v>128</v>
      </c>
      <c r="E43" s="33" t="s">
        <v>128</v>
      </c>
      <c r="F43" s="26">
        <f>137</f>
        <v>137</v>
      </c>
      <c r="G43" s="28" t="s">
        <v>129</v>
      </c>
    </row>
    <row r="44" spans="2:7" ht="15.75" x14ac:dyDescent="0.25">
      <c r="B44" s="1" t="s">
        <v>130</v>
      </c>
      <c r="C44" s="11">
        <v>438</v>
      </c>
      <c r="D44" s="7" t="s">
        <v>18</v>
      </c>
      <c r="E44" s="7">
        <v>2</v>
      </c>
      <c r="F44" s="1">
        <f t="shared" ref="F44:F56" si="2">E44*C44</f>
        <v>876</v>
      </c>
      <c r="G44" s="8" t="s">
        <v>131</v>
      </c>
    </row>
    <row r="45" spans="2:7" ht="15.75" x14ac:dyDescent="0.25">
      <c r="B45" s="26" t="s">
        <v>137</v>
      </c>
      <c r="C45" s="34">
        <v>173</v>
      </c>
      <c r="D45" s="33" t="s">
        <v>18</v>
      </c>
      <c r="E45" s="33">
        <v>2</v>
      </c>
      <c r="F45" s="26">
        <f t="shared" si="2"/>
        <v>346</v>
      </c>
      <c r="G45" s="28" t="s">
        <v>138</v>
      </c>
    </row>
    <row r="46" spans="2:7" ht="15.75" x14ac:dyDescent="0.25">
      <c r="B46" s="1" t="s">
        <v>139</v>
      </c>
      <c r="C46" s="11">
        <v>317</v>
      </c>
      <c r="D46" s="7" t="s">
        <v>140</v>
      </c>
      <c r="E46" s="7">
        <f>100/25</f>
        <v>4</v>
      </c>
      <c r="F46" s="1">
        <f t="shared" si="2"/>
        <v>1268</v>
      </c>
      <c r="G46" s="8" t="s">
        <v>141</v>
      </c>
    </row>
    <row r="47" spans="2:7" ht="15.75" x14ac:dyDescent="0.25">
      <c r="B47" s="26" t="s">
        <v>142</v>
      </c>
      <c r="C47" s="34">
        <v>130</v>
      </c>
      <c r="D47" s="33" t="s">
        <v>119</v>
      </c>
      <c r="E47" s="33">
        <v>1</v>
      </c>
      <c r="F47" s="26">
        <f t="shared" si="2"/>
        <v>130</v>
      </c>
      <c r="G47" s="28" t="s">
        <v>143</v>
      </c>
    </row>
    <row r="48" spans="2:7" ht="15.75" x14ac:dyDescent="0.25">
      <c r="B48" s="1" t="s">
        <v>145</v>
      </c>
      <c r="C48" s="11">
        <v>15</v>
      </c>
      <c r="D48" s="7" t="s">
        <v>146</v>
      </c>
      <c r="E48" s="7">
        <v>2</v>
      </c>
      <c r="F48" s="1">
        <f t="shared" si="2"/>
        <v>30</v>
      </c>
      <c r="G48" s="8" t="s">
        <v>147</v>
      </c>
    </row>
    <row r="49" spans="1:7" ht="15.75" x14ac:dyDescent="0.25">
      <c r="B49" s="26" t="s">
        <v>148</v>
      </c>
      <c r="C49" s="34">
        <v>35.9</v>
      </c>
      <c r="D49" s="33" t="s">
        <v>125</v>
      </c>
      <c r="E49" s="33">
        <v>1</v>
      </c>
      <c r="F49" s="26">
        <f t="shared" si="2"/>
        <v>35.9</v>
      </c>
      <c r="G49" s="28" t="s">
        <v>149</v>
      </c>
    </row>
    <row r="50" spans="1:7" ht="15.75" x14ac:dyDescent="0.25">
      <c r="B50" s="1" t="s">
        <v>151</v>
      </c>
      <c r="C50" s="11">
        <v>61.8</v>
      </c>
      <c r="D50" s="7" t="s">
        <v>110</v>
      </c>
      <c r="E50" s="7">
        <v>5</v>
      </c>
      <c r="F50" s="1">
        <f t="shared" si="2"/>
        <v>309</v>
      </c>
      <c r="G50" s="8" t="s">
        <v>152</v>
      </c>
    </row>
    <row r="51" spans="1:7" ht="15.75" x14ac:dyDescent="0.25">
      <c r="B51" s="26" t="s">
        <v>155</v>
      </c>
      <c r="C51" s="34">
        <v>45.6</v>
      </c>
      <c r="D51" s="33" t="s">
        <v>140</v>
      </c>
      <c r="E51" s="33">
        <v>1</v>
      </c>
      <c r="F51" s="26">
        <f t="shared" si="2"/>
        <v>45.6</v>
      </c>
      <c r="G51" s="28" t="s">
        <v>156</v>
      </c>
    </row>
    <row r="52" spans="1:7" ht="15.75" x14ac:dyDescent="0.25">
      <c r="B52" s="1" t="s">
        <v>157</v>
      </c>
      <c r="C52" s="11">
        <v>136</v>
      </c>
      <c r="D52" s="7" t="s">
        <v>119</v>
      </c>
      <c r="E52" s="7">
        <v>1</v>
      </c>
      <c r="F52" s="1">
        <f t="shared" si="2"/>
        <v>136</v>
      </c>
      <c r="G52" s="8" t="s">
        <v>158</v>
      </c>
    </row>
    <row r="53" spans="1:7" ht="15.75" x14ac:dyDescent="0.25">
      <c r="A53" s="2"/>
      <c r="B53" s="26" t="s">
        <v>159</v>
      </c>
      <c r="C53" s="26">
        <v>581.67999999999995</v>
      </c>
      <c r="D53" s="27">
        <v>1</v>
      </c>
      <c r="E53" s="27">
        <v>10</v>
      </c>
      <c r="F53" s="26">
        <f t="shared" si="2"/>
        <v>5816.7999999999993</v>
      </c>
      <c r="G53" s="28" t="s">
        <v>160</v>
      </c>
    </row>
    <row r="54" spans="1:7" ht="15.75" x14ac:dyDescent="0.25">
      <c r="B54" s="1" t="s">
        <v>161</v>
      </c>
      <c r="C54" s="11">
        <v>0.42</v>
      </c>
      <c r="D54" s="7">
        <v>1</v>
      </c>
      <c r="E54" s="7">
        <f>960*2</f>
        <v>1920</v>
      </c>
      <c r="F54" s="1">
        <f t="shared" si="2"/>
        <v>806.4</v>
      </c>
      <c r="G54" s="8" t="s">
        <v>162</v>
      </c>
    </row>
    <row r="55" spans="1:7" ht="15.75" x14ac:dyDescent="0.25">
      <c r="B55" s="26" t="s">
        <v>163</v>
      </c>
      <c r="C55" s="34">
        <v>173.4</v>
      </c>
      <c r="D55" s="33">
        <v>500</v>
      </c>
      <c r="E55" s="33">
        <v>2</v>
      </c>
      <c r="F55" s="26">
        <f t="shared" si="2"/>
        <v>346.8</v>
      </c>
      <c r="G55" s="28" t="s">
        <v>164</v>
      </c>
    </row>
    <row r="56" spans="1:7" ht="15.75" x14ac:dyDescent="0.25">
      <c r="B56" s="1" t="s">
        <v>173</v>
      </c>
      <c r="C56" s="11">
        <v>64.790000000000006</v>
      </c>
      <c r="D56" s="7">
        <f>4*500</f>
        <v>2000</v>
      </c>
      <c r="E56" s="7">
        <v>1</v>
      </c>
      <c r="F56" s="1">
        <f t="shared" si="2"/>
        <v>64.790000000000006</v>
      </c>
      <c r="G56" s="8" t="s">
        <v>174</v>
      </c>
    </row>
    <row r="57" spans="1:7" customFormat="1" ht="16.5" thickBot="1" x14ac:dyDescent="0.3">
      <c r="B57" s="35" t="s">
        <v>134</v>
      </c>
      <c r="C57" s="36" t="s">
        <v>28</v>
      </c>
      <c r="D57" s="37" t="s">
        <v>115</v>
      </c>
      <c r="E57" s="37"/>
      <c r="F57" s="38" t="s">
        <v>28</v>
      </c>
      <c r="G57" s="39" t="s">
        <v>194</v>
      </c>
    </row>
    <row r="58" spans="1:7" ht="16.5" thickBot="1" x14ac:dyDescent="0.3">
      <c r="B58" s="58" t="s">
        <v>195</v>
      </c>
      <c r="C58" s="58"/>
      <c r="D58" s="58"/>
      <c r="E58" s="59"/>
      <c r="F58" s="25">
        <f>SUM(F4:F57)</f>
        <v>30948.2</v>
      </c>
    </row>
    <row r="60" spans="1:7" x14ac:dyDescent="0.25">
      <c r="B60" s="7" t="s">
        <v>177</v>
      </c>
      <c r="C60" s="11"/>
    </row>
    <row r="61" spans="1:7" x14ac:dyDescent="0.25">
      <c r="B61" s="12" t="s">
        <v>175</v>
      </c>
      <c r="C61" s="11"/>
    </row>
    <row r="62" spans="1:7" x14ac:dyDescent="0.25">
      <c r="B62" s="13" t="s">
        <v>179</v>
      </c>
    </row>
    <row r="63" spans="1:7" x14ac:dyDescent="0.25">
      <c r="C63" s="11"/>
    </row>
  </sheetData>
  <mergeCells count="2">
    <mergeCell ref="B2:F2"/>
    <mergeCell ref="B58:E58"/>
  </mergeCells>
  <hyperlinks>
    <hyperlink ref="G5" r:id="rId1" xr:uid="{2BEDEB2B-EF47-4D47-8D90-F3FDD4FD2DC2}"/>
    <hyperlink ref="G6" r:id="rId2" xr:uid="{D1D72CB5-32DE-4AF5-AC53-D55DECD00694}"/>
    <hyperlink ref="G7" r:id="rId3" xr:uid="{0F42842E-D6E0-4351-9FAE-62B137CC6D84}"/>
    <hyperlink ref="G8" r:id="rId4" xr:uid="{A42FA2A9-8C25-4F94-BC86-D1EC26777DB1}"/>
    <hyperlink ref="G9" r:id="rId5" location="characteristics" display="https://www.lgcstandards-atcc.org/products/all/BAA-1709.aspx?geo_country=es - characteristics" xr:uid="{888425DB-C42E-4D0A-A42A-3835B029F51F}"/>
    <hyperlink ref="G10" r:id="rId6" xr:uid="{E116B96D-52BD-4055-8118-8945156D7CD3}"/>
    <hyperlink ref="G11" r:id="rId7" xr:uid="{90B1263B-7087-48B8-BA27-EAA78A862688}"/>
    <hyperlink ref="G13" r:id="rId8" xr:uid="{E77D62A1-F858-4459-9FB7-54ED4E745D81}"/>
    <hyperlink ref="G14" r:id="rId9" xr:uid="{7E9C9437-743C-497B-8C8C-F9A27AF131D6}"/>
    <hyperlink ref="G15" r:id="rId10" xr:uid="{AC35966E-C4A6-485B-BEDC-6BCF23050FE9}"/>
    <hyperlink ref="G16" r:id="rId11" xr:uid="{D17DC6CB-9DCF-449E-8112-3FBE5ACEDAB5}"/>
    <hyperlink ref="G17" r:id="rId12" xr:uid="{21DCBDD1-2843-489A-9816-034510C71DB7}"/>
    <hyperlink ref="G18" r:id="rId13" xr:uid="{FD6F2633-0082-4A92-A05A-A2C2790D5C34}"/>
    <hyperlink ref="G19" r:id="rId14" xr:uid="{E8CEA16F-7EA2-4E8E-8A46-480D3D65C284}"/>
    <hyperlink ref="G21" r:id="rId15" xr:uid="{6855F742-7987-45F0-9CFC-8B907520EFA6}"/>
    <hyperlink ref="G22" r:id="rId16" xr:uid="{20ED78B0-777A-4DD1-B381-B29E062397DF}"/>
    <hyperlink ref="G23" r:id="rId17" xr:uid="{00639E8D-2DE5-4D6F-859E-FBA123F5A0E3}"/>
    <hyperlink ref="G24" r:id="rId18" xr:uid="{B7FB2BE4-6E89-4586-9CE7-73FC33BEE864}"/>
    <hyperlink ref="G25" r:id="rId19" xr:uid="{DB345EF0-340C-4CA3-84DD-33161F9079CC}"/>
    <hyperlink ref="G26" r:id="rId20" xr:uid="{6001C492-4411-435F-A897-59FDF2D2AD68}"/>
    <hyperlink ref="G27" r:id="rId21" xr:uid="{D2562EF7-AB25-4292-B6DC-7D587B4A5F41}"/>
    <hyperlink ref="G28" r:id="rId22" xr:uid="{9D15C767-C7CE-4B43-962C-C6E9A706AAD6}"/>
    <hyperlink ref="G29" r:id="rId23" xr:uid="{2A57AC26-63DC-4E91-9F55-C9AC23D0717C}"/>
    <hyperlink ref="G30" r:id="rId24" xr:uid="{39B6F79B-C0D4-4C39-A0A9-F842612DC3FE}"/>
    <hyperlink ref="G31" r:id="rId25" xr:uid="{B7B5496F-ABD4-4B79-A522-8110B19295D2}"/>
    <hyperlink ref="G32" r:id="rId26" xr:uid="{4201EF27-B34F-47F9-AE32-E157648F808B}"/>
    <hyperlink ref="G33" r:id="rId27" xr:uid="{B6C57234-39F0-475D-AAEC-F60B8BBBBB54}"/>
    <hyperlink ref="G34" r:id="rId28" xr:uid="{0725D587-CAF9-4655-9B9A-3A7C49598D1E}"/>
    <hyperlink ref="G35" r:id="rId29" xr:uid="{2FBB39A1-0710-4D15-9F04-C828D08E70F5}"/>
    <hyperlink ref="G36" r:id="rId30" xr:uid="{53254472-942F-46DE-BFDD-336881AABEE0}"/>
    <hyperlink ref="G37" r:id="rId31" xr:uid="{8106F7CA-CA40-4F6D-92D9-2A7A53DD1643}"/>
    <hyperlink ref="G38" r:id="rId32" xr:uid="{F140A054-3601-496C-953D-BAC239CE8372}"/>
    <hyperlink ref="G39" r:id="rId33" xr:uid="{77E0BCA7-0248-4C47-B93E-4B7CF705AE7B}"/>
    <hyperlink ref="G40" r:id="rId34" xr:uid="{1E10E6A2-F1E1-49A6-8088-BCD0298FE3BF}"/>
    <hyperlink ref="G41" r:id="rId35" xr:uid="{57C1679C-732F-4D05-803C-4441F6CAD4D9}"/>
    <hyperlink ref="G42" r:id="rId36" xr:uid="{E0DB34DF-78EC-4791-A28E-698CE7FF113D}"/>
    <hyperlink ref="G43" r:id="rId37" xr:uid="{19DA8EAB-A222-44AA-ADA5-B84E316CB94A}"/>
    <hyperlink ref="G44" r:id="rId38" xr:uid="{46DB7E10-CED9-4993-A228-41E1398EF2DA}"/>
    <hyperlink ref="G45" r:id="rId39" xr:uid="{10E178B2-C810-40D1-981B-2FA6D0482345}"/>
    <hyperlink ref="G46" r:id="rId40" xr:uid="{EF94D9FB-DAD6-4178-A293-1A545D767CAF}"/>
    <hyperlink ref="G47" r:id="rId41" xr:uid="{AD85C39A-2647-427F-A326-EE45B31729C8}"/>
    <hyperlink ref="G48" r:id="rId42" xr:uid="{ED0E7B80-E0EB-4B46-B2DB-72CA4F0CAF3A}"/>
    <hyperlink ref="G49" r:id="rId43" xr:uid="{49DB2C6C-C4B7-4C3D-8433-8C07419E0E91}"/>
    <hyperlink ref="G50" r:id="rId44" xr:uid="{80BD4699-4B37-44C7-8687-227F86D9A48C}"/>
    <hyperlink ref="G51" r:id="rId45" xr:uid="{6ED178E1-98E6-40BF-9DF5-F6EFBCC57A2A}"/>
    <hyperlink ref="G52" r:id="rId46" xr:uid="{9B6EC826-5418-421D-993B-7C335BC11E37}"/>
    <hyperlink ref="G53" r:id="rId47" xr:uid="{58B8A0A8-7324-419B-AF46-F0971230E07D}"/>
    <hyperlink ref="G54" r:id="rId48" xr:uid="{A40802C7-E704-4AC5-9DAB-45DA8A76280B}"/>
    <hyperlink ref="G55" r:id="rId49" xr:uid="{6B094CA8-0893-433D-BBAC-48B806F6CC55}"/>
    <hyperlink ref="G56" r:id="rId50" xr:uid="{20DCA13D-182F-489D-B705-364D8E928360}"/>
    <hyperlink ref="G20" r:id="rId51" xr:uid="{BC419D7A-1C69-46F0-9926-A17A5F52D843}"/>
    <hyperlink ref="G57" r:id="rId52" xr:uid="{6FD01CC4-A644-4F26-BE9D-82A21779F3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959F-6E21-4C03-8E1E-0F06B631C6CD}">
  <dimension ref="A1:I28"/>
  <sheetViews>
    <sheetView showGridLines="0" workbookViewId="0">
      <selection activeCell="G2" sqref="G2"/>
    </sheetView>
  </sheetViews>
  <sheetFormatPr baseColWidth="10" defaultRowHeight="15" x14ac:dyDescent="0.25"/>
  <cols>
    <col min="2" max="2" width="71.42578125" customWidth="1"/>
    <col min="3" max="3" width="13.28515625" bestFit="1" customWidth="1"/>
    <col min="6" max="6" width="13.28515625" bestFit="1" customWidth="1"/>
    <col min="7" max="7" width="222" bestFit="1" customWidth="1"/>
  </cols>
  <sheetData>
    <row r="1" spans="1:9" ht="15.75" thickBot="1" x14ac:dyDescent="0.3">
      <c r="B1" s="19"/>
      <c r="C1" s="19"/>
      <c r="D1" s="19"/>
      <c r="E1" s="19"/>
      <c r="F1" s="19"/>
    </row>
    <row r="2" spans="1:9" ht="37.5" thickBot="1" x14ac:dyDescent="0.95">
      <c r="B2" s="57" t="s">
        <v>192</v>
      </c>
      <c r="C2" s="57"/>
      <c r="D2" s="57"/>
      <c r="E2" s="57"/>
      <c r="F2" s="57"/>
      <c r="G2" s="56"/>
      <c r="H2" s="14"/>
      <c r="I2" s="14"/>
    </row>
    <row r="3" spans="1:9" s="16" customFormat="1" ht="16.5" thickBot="1" x14ac:dyDescent="0.3">
      <c r="B3" s="20" t="s">
        <v>186</v>
      </c>
      <c r="C3" s="20" t="s">
        <v>187</v>
      </c>
      <c r="D3" s="20" t="s">
        <v>188</v>
      </c>
      <c r="E3" s="20" t="s">
        <v>189</v>
      </c>
      <c r="F3" s="20" t="s">
        <v>191</v>
      </c>
      <c r="G3" s="55" t="s">
        <v>193</v>
      </c>
      <c r="H3" s="17"/>
      <c r="I3" s="17"/>
    </row>
    <row r="4" spans="1:9" ht="15.75" x14ac:dyDescent="0.25">
      <c r="B4" s="1" t="s">
        <v>38</v>
      </c>
      <c r="C4" s="1">
        <v>14940.37</v>
      </c>
      <c r="D4" s="2">
        <v>1</v>
      </c>
      <c r="E4" s="2">
        <v>1</v>
      </c>
      <c r="F4" s="1">
        <f>C4*E4</f>
        <v>14940.37</v>
      </c>
      <c r="G4" s="3" t="s">
        <v>39</v>
      </c>
    </row>
    <row r="5" spans="1:9" ht="15.75" x14ac:dyDescent="0.25">
      <c r="A5" s="7"/>
      <c r="B5" s="26" t="s">
        <v>40</v>
      </c>
      <c r="C5" s="26">
        <v>5664.1</v>
      </c>
      <c r="D5" s="27">
        <v>1</v>
      </c>
      <c r="E5" s="27">
        <v>1</v>
      </c>
      <c r="F5" s="26">
        <f>C5*E5</f>
        <v>5664.1</v>
      </c>
      <c r="G5" s="39" t="s">
        <v>41</v>
      </c>
    </row>
    <row r="6" spans="1:9" ht="15.75" x14ac:dyDescent="0.25">
      <c r="B6" s="1" t="s">
        <v>69</v>
      </c>
      <c r="C6" s="1">
        <v>300</v>
      </c>
      <c r="D6" s="2">
        <v>1</v>
      </c>
      <c r="E6" s="2">
        <v>1</v>
      </c>
      <c r="F6" s="1">
        <f t="shared" ref="F6:F23" si="0">E6*C6</f>
        <v>300</v>
      </c>
      <c r="G6" s="3" t="s">
        <v>70</v>
      </c>
    </row>
    <row r="7" spans="1:9" ht="15.75" x14ac:dyDescent="0.25">
      <c r="B7" s="26" t="s">
        <v>74</v>
      </c>
      <c r="C7" s="26">
        <v>135</v>
      </c>
      <c r="D7" s="42">
        <v>1</v>
      </c>
      <c r="E7" s="27">
        <v>1</v>
      </c>
      <c r="F7" s="26">
        <f t="shared" si="0"/>
        <v>135</v>
      </c>
      <c r="G7" s="39" t="s">
        <v>75</v>
      </c>
    </row>
    <row r="8" spans="1:9" ht="15.75" x14ac:dyDescent="0.25">
      <c r="B8" s="1" t="s">
        <v>76</v>
      </c>
      <c r="C8" s="1">
        <v>54943.79</v>
      </c>
      <c r="D8" s="2">
        <v>1</v>
      </c>
      <c r="E8" s="2">
        <v>1</v>
      </c>
      <c r="F8" s="1">
        <f t="shared" si="0"/>
        <v>54943.79</v>
      </c>
      <c r="G8" s="3" t="s">
        <v>77</v>
      </c>
    </row>
    <row r="9" spans="1:9" ht="15.75" x14ac:dyDescent="0.25">
      <c r="B9" s="26" t="s">
        <v>95</v>
      </c>
      <c r="C9" s="26">
        <v>363</v>
      </c>
      <c r="D9" s="27">
        <v>1</v>
      </c>
      <c r="E9" s="27">
        <v>1</v>
      </c>
      <c r="F9" s="26">
        <f t="shared" si="0"/>
        <v>363</v>
      </c>
      <c r="G9" s="39" t="s">
        <v>96</v>
      </c>
    </row>
    <row r="10" spans="1:9" ht="15.75" x14ac:dyDescent="0.25">
      <c r="B10" s="1" t="s">
        <v>97</v>
      </c>
      <c r="C10" s="1">
        <v>50000</v>
      </c>
      <c r="D10" s="2">
        <v>1</v>
      </c>
      <c r="E10" s="2">
        <v>1</v>
      </c>
      <c r="F10" s="1">
        <f t="shared" si="0"/>
        <v>50000</v>
      </c>
      <c r="G10" s="3" t="s">
        <v>98</v>
      </c>
    </row>
    <row r="11" spans="1:9" ht="15.75" x14ac:dyDescent="0.25">
      <c r="B11" s="26" t="s">
        <v>99</v>
      </c>
      <c r="C11" s="43">
        <v>3.03</v>
      </c>
      <c r="D11" s="27">
        <v>1</v>
      </c>
      <c r="E11" s="44">
        <v>1</v>
      </c>
      <c r="F11" s="26">
        <f t="shared" si="0"/>
        <v>3.03</v>
      </c>
      <c r="G11" s="39" t="s">
        <v>100</v>
      </c>
    </row>
    <row r="12" spans="1:9" ht="15.75" x14ac:dyDescent="0.25">
      <c r="B12" s="1" t="s">
        <v>101</v>
      </c>
      <c r="C12" s="1">
        <v>829.27</v>
      </c>
      <c r="D12">
        <v>1</v>
      </c>
      <c r="E12" s="2">
        <v>1</v>
      </c>
      <c r="F12" s="1">
        <f t="shared" si="0"/>
        <v>829.27</v>
      </c>
      <c r="G12" s="3" t="s">
        <v>102</v>
      </c>
    </row>
    <row r="13" spans="1:9" ht="15.75" x14ac:dyDescent="0.25">
      <c r="B13" s="26" t="s">
        <v>103</v>
      </c>
      <c r="C13" s="26">
        <v>1158.19</v>
      </c>
      <c r="D13" s="44">
        <v>1</v>
      </c>
      <c r="E13" s="27">
        <v>1</v>
      </c>
      <c r="F13" s="26">
        <f t="shared" si="0"/>
        <v>1158.19</v>
      </c>
      <c r="G13" s="39" t="s">
        <v>104</v>
      </c>
    </row>
    <row r="14" spans="1:9" ht="15.75" x14ac:dyDescent="0.25">
      <c r="B14" s="1" t="s">
        <v>105</v>
      </c>
      <c r="C14" s="4">
        <v>3565</v>
      </c>
      <c r="D14">
        <v>1</v>
      </c>
      <c r="E14" s="2">
        <v>1</v>
      </c>
      <c r="F14" s="1">
        <f t="shared" si="0"/>
        <v>3565</v>
      </c>
      <c r="G14" s="3" t="s">
        <v>106</v>
      </c>
    </row>
    <row r="15" spans="1:9" ht="15.75" x14ac:dyDescent="0.25">
      <c r="B15" s="26" t="s">
        <v>132</v>
      </c>
      <c r="C15" s="45">
        <v>1870</v>
      </c>
      <c r="D15" s="44">
        <v>1</v>
      </c>
      <c r="E15" s="27">
        <v>1</v>
      </c>
      <c r="F15" s="26">
        <f t="shared" si="0"/>
        <v>1870</v>
      </c>
      <c r="G15" s="39" t="s">
        <v>133</v>
      </c>
    </row>
    <row r="16" spans="1:9" ht="15.75" x14ac:dyDescent="0.25">
      <c r="B16" s="1" t="s">
        <v>153</v>
      </c>
      <c r="C16" s="4">
        <v>1406</v>
      </c>
      <c r="D16">
        <v>1</v>
      </c>
      <c r="E16" s="2">
        <v>1</v>
      </c>
      <c r="F16" s="1">
        <f t="shared" si="0"/>
        <v>1406</v>
      </c>
      <c r="G16" s="3" t="s">
        <v>154</v>
      </c>
    </row>
    <row r="17" spans="1:7" ht="15.75" x14ac:dyDescent="0.25">
      <c r="B17" s="26" t="s">
        <v>167</v>
      </c>
      <c r="C17" s="43">
        <v>5.75</v>
      </c>
      <c r="D17" s="44">
        <v>1</v>
      </c>
      <c r="E17" s="27">
        <v>1</v>
      </c>
      <c r="F17" s="26">
        <f t="shared" si="0"/>
        <v>5.75</v>
      </c>
      <c r="G17" s="39" t="s">
        <v>168</v>
      </c>
    </row>
    <row r="18" spans="1:7" ht="15.75" x14ac:dyDescent="0.25">
      <c r="B18" s="1" t="s">
        <v>169</v>
      </c>
      <c r="C18" s="4">
        <v>5.14</v>
      </c>
      <c r="D18">
        <v>1</v>
      </c>
      <c r="E18" s="2">
        <v>1</v>
      </c>
      <c r="F18" s="1">
        <f t="shared" si="0"/>
        <v>5.14</v>
      </c>
      <c r="G18" s="3" t="s">
        <v>170</v>
      </c>
    </row>
    <row r="19" spans="1:7" ht="15.75" x14ac:dyDescent="0.25">
      <c r="B19" s="46" t="s">
        <v>171</v>
      </c>
      <c r="C19" s="47">
        <v>4.5999999999999996</v>
      </c>
      <c r="D19" s="48">
        <v>1</v>
      </c>
      <c r="E19" s="49">
        <v>1</v>
      </c>
      <c r="F19" s="26">
        <f t="shared" si="0"/>
        <v>4.5999999999999996</v>
      </c>
      <c r="G19" s="50" t="s">
        <v>172</v>
      </c>
    </row>
    <row r="20" spans="1:7" ht="15.75" x14ac:dyDescent="0.25">
      <c r="B20" s="1" t="s">
        <v>51</v>
      </c>
      <c r="C20" s="1">
        <v>75</v>
      </c>
      <c r="D20" s="2">
        <v>1</v>
      </c>
      <c r="E20" s="2">
        <v>1</v>
      </c>
      <c r="F20" s="1">
        <f t="shared" si="0"/>
        <v>75</v>
      </c>
      <c r="G20" s="3" t="s">
        <v>52</v>
      </c>
    </row>
    <row r="21" spans="1:7" ht="15.75" x14ac:dyDescent="0.25">
      <c r="A21" s="5"/>
      <c r="B21" s="26" t="s">
        <v>55</v>
      </c>
      <c r="C21" s="43">
        <v>133.1</v>
      </c>
      <c r="D21" s="44">
        <v>1</v>
      </c>
      <c r="E21" s="27">
        <v>1</v>
      </c>
      <c r="F21" s="26">
        <f t="shared" si="0"/>
        <v>133.1</v>
      </c>
      <c r="G21" s="39" t="s">
        <v>56</v>
      </c>
    </row>
    <row r="22" spans="1:7" ht="15.75" x14ac:dyDescent="0.25">
      <c r="B22" s="1" t="s">
        <v>183</v>
      </c>
      <c r="C22" s="4">
        <v>961.04</v>
      </c>
      <c r="D22">
        <v>1</v>
      </c>
      <c r="E22" s="2">
        <v>1</v>
      </c>
      <c r="F22" s="1">
        <f t="shared" si="0"/>
        <v>961.04</v>
      </c>
      <c r="G22" s="3" t="s">
        <v>184</v>
      </c>
    </row>
    <row r="23" spans="1:7" ht="16.5" thickBot="1" x14ac:dyDescent="0.3">
      <c r="B23" s="35" t="s">
        <v>190</v>
      </c>
      <c r="C23" s="51">
        <v>2.64</v>
      </c>
      <c r="D23" s="37">
        <v>1</v>
      </c>
      <c r="E23" s="41">
        <v>2</v>
      </c>
      <c r="F23" s="35">
        <f t="shared" si="0"/>
        <v>5.28</v>
      </c>
      <c r="G23" s="3"/>
    </row>
    <row r="24" spans="1:7" ht="16.5" thickBot="1" x14ac:dyDescent="0.3">
      <c r="B24" s="58" t="s">
        <v>195</v>
      </c>
      <c r="C24" s="58"/>
      <c r="D24" s="58"/>
      <c r="E24" s="58"/>
      <c r="F24" s="24">
        <f>SUM(F4:F21)</f>
        <v>135401.34000000003</v>
      </c>
    </row>
    <row r="26" spans="1:7" x14ac:dyDescent="0.25">
      <c r="B26" s="6" t="s">
        <v>178</v>
      </c>
    </row>
    <row r="28" spans="1:7" x14ac:dyDescent="0.25">
      <c r="C28" s="4"/>
    </row>
  </sheetData>
  <mergeCells count="2">
    <mergeCell ref="B2:F2"/>
    <mergeCell ref="B24:E24"/>
  </mergeCells>
  <hyperlinks>
    <hyperlink ref="G4" r:id="rId1" location="tab-1" display="https://www.scientificlabs.co.uk/product/E5948000965 - tab-1" xr:uid="{6E36242E-7683-411E-B826-2F1553BFC0D3}"/>
    <hyperlink ref="G5" r:id="rId2" xr:uid="{4277D807-5F64-4938-8B6E-73D258F3B221}"/>
    <hyperlink ref="G6" r:id="rId3" xr:uid="{00421D7E-DCE7-4C72-957F-E4821B8CA0B7}"/>
    <hyperlink ref="G7" r:id="rId4" xr:uid="{B567B40D-440F-4C48-ACAD-E603133A7156}"/>
    <hyperlink ref="G8" r:id="rId5" xr:uid="{0744A86A-D163-48A3-BBF3-FAAB73363E26}"/>
    <hyperlink ref="G9" r:id="rId6" xr:uid="{4A7DA0CB-AC16-47CE-A8CE-5D610BA0E661}"/>
    <hyperlink ref="G10" r:id="rId7" display="http://www2.bruker-daltonics.jp/rs/263-LKN-158/images/NEW PL for CARE Products 20171010.pdf" xr:uid="{ABF3F094-9758-4575-8D72-1853FBEAEFBA}"/>
    <hyperlink ref="G11" r:id="rId8" xr:uid="{A34A92AA-0F14-4066-9AFC-BD20F67F4990}"/>
    <hyperlink ref="G12" r:id="rId9" xr:uid="{500EA0D1-A965-4CE0-8773-361021406F42}"/>
    <hyperlink ref="G13" r:id="rId10" location="?keyword=congelador" display="https://www.fishersci.es/shop/products/premium-table-height-freezer-static-cooling/12048281 - ?keyword=congelador" xr:uid="{9EAA5484-C45E-40C4-9691-DF540111F644}"/>
    <hyperlink ref="G14" r:id="rId11" xr:uid="{B861A904-1F1F-482D-8D6F-506CA1F199CE}"/>
    <hyperlink ref="G15" r:id="rId12" xr:uid="{5C9FED30-70A0-4A11-9222-B71A14912660}"/>
    <hyperlink ref="G16" r:id="rId13" xr:uid="{47207966-2D38-440C-8498-8E8657315482}"/>
    <hyperlink ref="G17" r:id="rId14" xr:uid="{A5471723-BB7F-412F-8033-28341CD15629}"/>
    <hyperlink ref="G18" r:id="rId15" xr:uid="{1A6372DA-8221-46D0-95F5-5CD46BDC1A2C}"/>
    <hyperlink ref="G19" r:id="rId16" xr:uid="{EEB8AF31-6A36-424E-9D00-6BFF66997A1D}"/>
    <hyperlink ref="G20" r:id="rId17" xr:uid="{DC545D65-D4CF-405F-9B25-3FEE1D40BAD7}"/>
    <hyperlink ref="G21" r:id="rId18" xr:uid="{E9437D7A-4F38-4763-A733-F6CC6355E478}"/>
    <hyperlink ref="G22" r:id="rId19" xr:uid="{5DF52DBA-2BEF-458E-9992-94DB6B6842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AB85-3C65-4A03-9A0F-7F4E438C7C8A}">
  <dimension ref="A1:I12"/>
  <sheetViews>
    <sheetView showGridLines="0" topLeftCell="C1" workbookViewId="0">
      <selection activeCell="G2" activeCellId="1" sqref="G3 G2"/>
    </sheetView>
  </sheetViews>
  <sheetFormatPr baseColWidth="10" defaultRowHeight="15" x14ac:dyDescent="0.25"/>
  <cols>
    <col min="2" max="2" width="80.28515625" bestFit="1" customWidth="1"/>
    <col min="6" max="6" width="13.28515625" bestFit="1" customWidth="1"/>
    <col min="7" max="7" width="103.140625" bestFit="1" customWidth="1"/>
  </cols>
  <sheetData>
    <row r="1" spans="1:9" ht="15.75" thickBot="1" x14ac:dyDescent="0.3">
      <c r="B1" s="19"/>
      <c r="C1" s="19"/>
      <c r="D1" s="19"/>
      <c r="E1" s="19"/>
      <c r="F1" s="19"/>
    </row>
    <row r="2" spans="1:9" ht="37.5" thickBot="1" x14ac:dyDescent="0.95">
      <c r="B2" s="57" t="s">
        <v>1</v>
      </c>
      <c r="C2" s="57"/>
      <c r="D2" s="57"/>
      <c r="E2" s="57"/>
      <c r="F2" s="57"/>
      <c r="G2" s="56"/>
      <c r="H2" s="14"/>
      <c r="I2" s="14"/>
    </row>
    <row r="3" spans="1:9" s="16" customFormat="1" ht="16.5" thickBot="1" x14ac:dyDescent="0.3">
      <c r="B3" s="20" t="s">
        <v>186</v>
      </c>
      <c r="C3" s="20" t="s">
        <v>187</v>
      </c>
      <c r="D3" s="20" t="s">
        <v>188</v>
      </c>
      <c r="E3" s="20" t="s">
        <v>189</v>
      </c>
      <c r="F3" s="20" t="s">
        <v>191</v>
      </c>
      <c r="G3" s="22" t="s">
        <v>193</v>
      </c>
    </row>
    <row r="4" spans="1:9" ht="15.75" x14ac:dyDescent="0.25">
      <c r="A4" s="7"/>
      <c r="B4" s="1" t="s">
        <v>30</v>
      </c>
      <c r="C4" s="1">
        <v>721.36</v>
      </c>
      <c r="D4" s="2" t="s">
        <v>31</v>
      </c>
      <c r="E4" s="2">
        <v>10</v>
      </c>
      <c r="F4" s="1">
        <f>E4*C4</f>
        <v>7213.6</v>
      </c>
      <c r="G4" s="8" t="s">
        <v>32</v>
      </c>
    </row>
    <row r="5" spans="1:9" ht="15.75" x14ac:dyDescent="0.25">
      <c r="A5" s="7"/>
      <c r="B5" s="26" t="s">
        <v>33</v>
      </c>
      <c r="C5" s="26">
        <v>35</v>
      </c>
      <c r="D5" s="27">
        <v>1</v>
      </c>
      <c r="E5" s="27">
        <v>960</v>
      </c>
      <c r="F5" s="26">
        <f>E5*C5</f>
        <v>33600</v>
      </c>
      <c r="G5" s="28" t="s">
        <v>34</v>
      </c>
    </row>
    <row r="6" spans="1:9" ht="15" customHeight="1" x14ac:dyDescent="0.25">
      <c r="A6" s="7"/>
      <c r="B6" s="1" t="s">
        <v>135</v>
      </c>
      <c r="C6" s="11">
        <v>50</v>
      </c>
      <c r="D6" s="7">
        <v>1</v>
      </c>
      <c r="E6" s="7">
        <v>960</v>
      </c>
      <c r="F6" s="1">
        <f>E6*C6</f>
        <v>48000</v>
      </c>
      <c r="G6" s="8" t="s">
        <v>136</v>
      </c>
    </row>
    <row r="7" spans="1:9" ht="15.75" x14ac:dyDescent="0.25">
      <c r="A7" s="7"/>
      <c r="B7" s="33" t="s">
        <v>197</v>
      </c>
      <c r="C7" s="34">
        <v>80</v>
      </c>
      <c r="D7" s="33">
        <v>1</v>
      </c>
      <c r="E7" s="33">
        <v>960</v>
      </c>
      <c r="F7" s="26">
        <f>E7*C7</f>
        <v>76800</v>
      </c>
      <c r="G7" s="28" t="s">
        <v>144</v>
      </c>
    </row>
    <row r="8" spans="1:9" ht="15" customHeight="1" x14ac:dyDescent="0.25">
      <c r="A8" s="7"/>
      <c r="B8" s="1" t="s">
        <v>150</v>
      </c>
      <c r="C8" s="11">
        <v>40</v>
      </c>
      <c r="D8" s="7">
        <v>1</v>
      </c>
      <c r="E8" s="7">
        <v>960</v>
      </c>
      <c r="F8" s="1">
        <f>E8*C8</f>
        <v>38400</v>
      </c>
      <c r="G8" s="8" t="s">
        <v>144</v>
      </c>
    </row>
    <row r="9" spans="1:9" ht="16.5" thickBot="1" x14ac:dyDescent="0.3">
      <c r="A9" s="7"/>
      <c r="B9" s="35" t="s">
        <v>165</v>
      </c>
      <c r="C9" s="35">
        <v>45.8</v>
      </c>
      <c r="D9" s="40">
        <v>1</v>
      </c>
      <c r="E9" s="41">
        <v>960</v>
      </c>
      <c r="F9" s="35">
        <f t="shared" ref="F9" si="0">E9*C9</f>
        <v>43968</v>
      </c>
      <c r="G9" s="28" t="s">
        <v>166</v>
      </c>
    </row>
    <row r="10" spans="1:9" ht="16.5" thickBot="1" x14ac:dyDescent="0.3">
      <c r="A10" s="7"/>
      <c r="B10" s="58" t="s">
        <v>195</v>
      </c>
      <c r="C10" s="58"/>
      <c r="D10" s="58"/>
      <c r="E10" s="58"/>
      <c r="F10" s="25">
        <f>SUM(F4:F9)</f>
        <v>247981.6</v>
      </c>
      <c r="G10" s="7"/>
    </row>
    <row r="11" spans="1:9" x14ac:dyDescent="0.25">
      <c r="A11" s="7"/>
      <c r="B11" s="7"/>
      <c r="C11" s="7"/>
      <c r="D11" s="7"/>
      <c r="E11" s="7"/>
      <c r="F11" s="7"/>
      <c r="G11" s="7"/>
    </row>
    <row r="12" spans="1:9" ht="15.75" x14ac:dyDescent="0.25">
      <c r="B12" s="2" t="s">
        <v>176</v>
      </c>
    </row>
  </sheetData>
  <mergeCells count="2">
    <mergeCell ref="B2:F2"/>
    <mergeCell ref="B10:E10"/>
  </mergeCells>
  <hyperlinks>
    <hyperlink ref="G4" r:id="rId1" xr:uid="{339F724B-0CEC-4F60-84BE-FBC7D081EBA0}"/>
    <hyperlink ref="G5" r:id="rId2" xr:uid="{4B1E10D7-F4B1-4CA1-87AC-3DE31E2AEB17}"/>
    <hyperlink ref="G6" r:id="rId3" xr:uid="{B7BC600D-A8DC-4A1F-BFD0-90B75E9FCA69}"/>
    <hyperlink ref="G7" r:id="rId4" display="https://www.ucm.es/data/cont/docs/878-2015-06-10-TARIFAS PROTEOMICA para 2015.pdf" xr:uid="{28BE4261-93C8-4228-8069-4E1086084CD1}"/>
    <hyperlink ref="G9" r:id="rId5" display="http://cib.csic.es/sites/default/files/inline-files/TARIFAS PROTE%C3%93MICA 2020_3.pdf" xr:uid="{216960B3-6B29-49ED-9B49-138BDC2C575A}"/>
    <hyperlink ref="G8" r:id="rId6" display="https://www.ucm.es/data/cont/docs/878-2015-06-10-TARIFAS PROTEOMICA para 2015.pdf" xr:uid="{D8077471-9C42-4861-B59A-4136EF2424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3E14-6072-47BD-A731-53FFEAB09DC7}">
  <dimension ref="B1:C7"/>
  <sheetViews>
    <sheetView showGridLines="0" workbookViewId="0">
      <selection activeCell="B17" sqref="B17"/>
    </sheetView>
  </sheetViews>
  <sheetFormatPr baseColWidth="10" defaultRowHeight="15" x14ac:dyDescent="0.25"/>
  <cols>
    <col min="2" max="2" width="20.85546875" bestFit="1" customWidth="1"/>
    <col min="3" max="3" width="15.7109375" customWidth="1"/>
  </cols>
  <sheetData>
    <row r="1" spans="2:3" ht="15.75" thickBot="1" x14ac:dyDescent="0.3">
      <c r="B1" s="19"/>
      <c r="C1" s="19"/>
    </row>
    <row r="2" spans="2:3" ht="37.5" thickBot="1" x14ac:dyDescent="0.95">
      <c r="B2" s="57" t="s">
        <v>195</v>
      </c>
      <c r="C2" s="57"/>
    </row>
    <row r="3" spans="2:3" s="18" customFormat="1" ht="16.5" thickBot="1" x14ac:dyDescent="0.3">
      <c r="B3" s="21" t="s">
        <v>196</v>
      </c>
      <c r="C3" s="21" t="s">
        <v>187</v>
      </c>
    </row>
    <row r="4" spans="2:3" x14ac:dyDescent="0.25">
      <c r="B4" s="7" t="s">
        <v>0</v>
      </c>
      <c r="C4" s="10">
        <f>'Material fungible'!F58</f>
        <v>30948.2</v>
      </c>
    </row>
    <row r="5" spans="2:3" x14ac:dyDescent="0.25">
      <c r="B5" s="33" t="s">
        <v>192</v>
      </c>
      <c r="C5" s="53">
        <f>'Material inventariable'!F24</f>
        <v>135401.34000000003</v>
      </c>
    </row>
    <row r="6" spans="2:3" ht="15.75" thickBot="1" x14ac:dyDescent="0.3">
      <c r="B6" s="23" t="s">
        <v>1</v>
      </c>
      <c r="C6" s="52">
        <f>Otros!F10</f>
        <v>247981.6</v>
      </c>
    </row>
    <row r="7" spans="2:3" ht="16.5" thickBot="1" x14ac:dyDescent="0.3">
      <c r="B7" s="20" t="s">
        <v>195</v>
      </c>
      <c r="C7" s="25">
        <f>SUM(C4:C6)</f>
        <v>414331.14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Material fungible</vt:lpstr>
      <vt:lpstr>Material inventariable</vt:lpstr>
      <vt:lpstr>Otros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Eguzki D</dc:creator>
  <cp:lastModifiedBy>Eguzki D</cp:lastModifiedBy>
  <dcterms:created xsi:type="dcterms:W3CDTF">2020-05-16T08:23:10Z</dcterms:created>
  <dcterms:modified xsi:type="dcterms:W3CDTF">2020-05-17T15:12:42Z</dcterms:modified>
</cp:coreProperties>
</file>