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onoghue\Documents\Development\LogicAnalyser\"/>
    </mc:Choice>
  </mc:AlternateContent>
  <xr:revisionPtr revIDLastSave="0" documentId="10_ncr:100000_{B8238A43-68DE-4BF1-A6EE-3237D1C56123}" xr6:coauthVersionLast="31" xr6:coauthVersionMax="31" xr10:uidLastSave="{00000000-0000-0000-0000-000000000000}"/>
  <bookViews>
    <workbookView xWindow="0" yWindow="0" windowWidth="20520" windowHeight="9465" activeTab="2" xr2:uid="{C7578021-A985-4469-AD12-8C87FE43AE67}"/>
  </bookViews>
  <sheets>
    <sheet name="TriggerLUT" sheetId="3" r:id="rId1"/>
    <sheet name="Sheet2" sheetId="2" r:id="rId2"/>
    <sheet name="Sheet1" sheetId="4" r:id="rId3"/>
  </sheets>
  <definedNames>
    <definedName name="MATCH_COUNTER_BITS">Sheet1!$B$2</definedName>
    <definedName name="MAX_TRIGGER_CONDITIONS">Sheet1!$B$4</definedName>
    <definedName name="MAX_TRIGGER_STEPS">Sheet1!$B$3</definedName>
    <definedName name="NUM_TRIGGER_FLAGS">Sheet1!$B$6</definedName>
    <definedName name="SAMPLE_WIDTH">Sheet1!$B$5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J14" i="4"/>
  <c r="J12" i="4"/>
  <c r="I16" i="4"/>
  <c r="I13" i="4"/>
  <c r="D22" i="4" l="1"/>
  <c r="C24" i="4"/>
  <c r="C25" i="4" s="1"/>
  <c r="C26" i="4" s="1"/>
  <c r="C27" i="4" s="1"/>
  <c r="C28" i="4" s="1"/>
  <c r="C29" i="4" s="1"/>
  <c r="C30" i="4" s="1"/>
  <c r="C31" i="4" s="1"/>
  <c r="C23" i="4"/>
  <c r="B18" i="4"/>
  <c r="C8" i="4"/>
  <c r="C18" i="4" s="1"/>
  <c r="C16" i="4"/>
  <c r="E10" i="4"/>
  <c r="I10" i="4" s="1"/>
  <c r="F14" i="4"/>
  <c r="F11" i="4"/>
  <c r="F9" i="4"/>
  <c r="D17" i="4"/>
  <c r="D15" i="4"/>
  <c r="D12" i="4"/>
  <c r="E16" i="4"/>
  <c r="E17" i="4" s="1"/>
  <c r="E8" i="4"/>
  <c r="I8" i="4" s="1"/>
  <c r="E13" i="4"/>
  <c r="E15" i="4" s="1"/>
  <c r="V8" i="3"/>
  <c r="U8" i="3"/>
  <c r="H14" i="4" l="1"/>
  <c r="H11" i="4"/>
  <c r="H17" i="4"/>
  <c r="E12" i="4"/>
  <c r="S43" i="3"/>
  <c r="R43" i="3"/>
  <c r="Q43" i="3"/>
  <c r="P43" i="3"/>
  <c r="G43" i="3"/>
  <c r="F43" i="3"/>
  <c r="E43" i="3"/>
  <c r="D43" i="3"/>
  <c r="C43" i="3"/>
  <c r="S42" i="3"/>
  <c r="R42" i="3"/>
  <c r="Q42" i="3"/>
  <c r="P42" i="3"/>
  <c r="G42" i="3"/>
  <c r="F42" i="3"/>
  <c r="E42" i="3"/>
  <c r="D42" i="3"/>
  <c r="C42" i="3"/>
  <c r="S41" i="3"/>
  <c r="R41" i="3"/>
  <c r="Q41" i="3"/>
  <c r="P41" i="3"/>
  <c r="G41" i="3"/>
  <c r="F41" i="3"/>
  <c r="E41" i="3"/>
  <c r="D41" i="3"/>
  <c r="C41" i="3"/>
  <c r="S40" i="3"/>
  <c r="R40" i="3"/>
  <c r="Q40" i="3"/>
  <c r="P40" i="3"/>
  <c r="G40" i="3"/>
  <c r="F40" i="3"/>
  <c r="E40" i="3"/>
  <c r="D40" i="3"/>
  <c r="C40" i="3"/>
  <c r="S39" i="3"/>
  <c r="R39" i="3"/>
  <c r="Q39" i="3"/>
  <c r="P39" i="3"/>
  <c r="G39" i="3"/>
  <c r="F39" i="3"/>
  <c r="E39" i="3"/>
  <c r="D39" i="3"/>
  <c r="C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S37" i="3"/>
  <c r="R37" i="3"/>
  <c r="Q37" i="3"/>
  <c r="P37" i="3"/>
  <c r="K37" i="3"/>
  <c r="J37" i="3"/>
  <c r="I37" i="3"/>
  <c r="H37" i="3"/>
  <c r="G37" i="3"/>
  <c r="F37" i="3"/>
  <c r="E37" i="3"/>
  <c r="D37" i="3"/>
  <c r="C37" i="3"/>
  <c r="S36" i="3"/>
  <c r="R36" i="3"/>
  <c r="Q36" i="3"/>
  <c r="P36" i="3"/>
  <c r="K36" i="3"/>
  <c r="J36" i="3"/>
  <c r="I36" i="3"/>
  <c r="H36" i="3"/>
  <c r="G36" i="3"/>
  <c r="F36" i="3"/>
  <c r="E36" i="3"/>
  <c r="D36" i="3"/>
  <c r="C36" i="3"/>
  <c r="S35" i="3"/>
  <c r="R35" i="3"/>
  <c r="Q35" i="3"/>
  <c r="P35" i="3"/>
  <c r="K35" i="3"/>
  <c r="J35" i="3"/>
  <c r="I35" i="3"/>
  <c r="H35" i="3"/>
  <c r="G35" i="3"/>
  <c r="F35" i="3"/>
  <c r="E35" i="3"/>
  <c r="D35" i="3"/>
  <c r="C35" i="3"/>
  <c r="S34" i="3"/>
  <c r="R34" i="3"/>
  <c r="Q34" i="3"/>
  <c r="P34" i="3"/>
  <c r="K34" i="3"/>
  <c r="J34" i="3"/>
  <c r="I34" i="3"/>
  <c r="H34" i="3"/>
  <c r="G34" i="3"/>
  <c r="F34" i="3"/>
  <c r="E34" i="3"/>
  <c r="D34" i="3"/>
  <c r="C34" i="3"/>
  <c r="S33" i="3"/>
  <c r="R33" i="3"/>
  <c r="Q33" i="3"/>
  <c r="P33" i="3"/>
  <c r="K33" i="3"/>
  <c r="J33" i="3"/>
  <c r="I33" i="3"/>
  <c r="H33" i="3"/>
  <c r="G33" i="3"/>
  <c r="F33" i="3"/>
  <c r="E33" i="3"/>
  <c r="D33" i="3"/>
  <c r="C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S31" i="3"/>
  <c r="R31" i="3"/>
  <c r="Q31" i="3"/>
  <c r="P31" i="3"/>
  <c r="O31" i="3"/>
  <c r="N31" i="3"/>
  <c r="M31" i="3"/>
  <c r="L31" i="3"/>
  <c r="G31" i="3"/>
  <c r="F31" i="3"/>
  <c r="E31" i="3"/>
  <c r="D31" i="3"/>
  <c r="C31" i="3"/>
  <c r="S30" i="3"/>
  <c r="R30" i="3"/>
  <c r="Q30" i="3"/>
  <c r="P30" i="3"/>
  <c r="O30" i="3"/>
  <c r="N30" i="3"/>
  <c r="M30" i="3"/>
  <c r="L30" i="3"/>
  <c r="G30" i="3"/>
  <c r="F30" i="3"/>
  <c r="E30" i="3"/>
  <c r="D30" i="3"/>
  <c r="C30" i="3"/>
  <c r="S29" i="3"/>
  <c r="R29" i="3"/>
  <c r="Q29" i="3"/>
  <c r="P29" i="3"/>
  <c r="O29" i="3"/>
  <c r="N29" i="3"/>
  <c r="M29" i="3"/>
  <c r="L29" i="3"/>
  <c r="G29" i="3"/>
  <c r="F29" i="3"/>
  <c r="E29" i="3"/>
  <c r="D29" i="3"/>
  <c r="C29" i="3"/>
  <c r="S28" i="3"/>
  <c r="R28" i="3"/>
  <c r="Q28" i="3"/>
  <c r="P28" i="3"/>
  <c r="O28" i="3"/>
  <c r="N28" i="3"/>
  <c r="M28" i="3"/>
  <c r="L28" i="3"/>
  <c r="G28" i="3"/>
  <c r="F28" i="3"/>
  <c r="E28" i="3"/>
  <c r="D28" i="3"/>
  <c r="C28" i="3"/>
  <c r="S27" i="3"/>
  <c r="R27" i="3"/>
  <c r="Q27" i="3"/>
  <c r="P27" i="3"/>
  <c r="O27" i="3"/>
  <c r="N27" i="3"/>
  <c r="M27" i="3"/>
  <c r="L27" i="3"/>
  <c r="G27" i="3"/>
  <c r="F27" i="3"/>
  <c r="E27" i="3"/>
  <c r="D27" i="3"/>
  <c r="C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S25" i="3"/>
  <c r="R25" i="3"/>
  <c r="Q25" i="3"/>
  <c r="P25" i="3"/>
  <c r="K25" i="3"/>
  <c r="J25" i="3"/>
  <c r="I25" i="3"/>
  <c r="H25" i="3"/>
  <c r="C25" i="3"/>
  <c r="S24" i="3"/>
  <c r="R24" i="3"/>
  <c r="Q24" i="3"/>
  <c r="P24" i="3"/>
  <c r="K24" i="3"/>
  <c r="J24" i="3"/>
  <c r="I24" i="3"/>
  <c r="H24" i="3"/>
  <c r="C24" i="3"/>
  <c r="S23" i="3"/>
  <c r="R23" i="3"/>
  <c r="Q23" i="3"/>
  <c r="P23" i="3"/>
  <c r="K23" i="3"/>
  <c r="J23" i="3"/>
  <c r="I23" i="3"/>
  <c r="H23" i="3"/>
  <c r="C23" i="3"/>
  <c r="S22" i="3"/>
  <c r="R22" i="3"/>
  <c r="Q22" i="3"/>
  <c r="P22" i="3"/>
  <c r="K22" i="3"/>
  <c r="J22" i="3"/>
  <c r="I22" i="3"/>
  <c r="H22" i="3"/>
  <c r="C22" i="3"/>
  <c r="S21" i="3"/>
  <c r="R21" i="3"/>
  <c r="Q21" i="3"/>
  <c r="P21" i="3"/>
  <c r="K21" i="3"/>
  <c r="J21" i="3"/>
  <c r="I21" i="3"/>
  <c r="H21" i="3"/>
  <c r="C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O19" i="3"/>
  <c r="N19" i="3"/>
  <c r="M19" i="3"/>
  <c r="L19" i="3"/>
  <c r="G19" i="3"/>
  <c r="F19" i="3"/>
  <c r="E19" i="3"/>
  <c r="D19" i="3"/>
  <c r="C19" i="3"/>
  <c r="O18" i="3"/>
  <c r="N18" i="3"/>
  <c r="M18" i="3"/>
  <c r="L18" i="3"/>
  <c r="G18" i="3"/>
  <c r="F18" i="3"/>
  <c r="E18" i="3"/>
  <c r="D18" i="3"/>
  <c r="C18" i="3"/>
  <c r="O17" i="3"/>
  <c r="N17" i="3"/>
  <c r="M17" i="3"/>
  <c r="L17" i="3"/>
  <c r="G17" i="3"/>
  <c r="F17" i="3"/>
  <c r="E17" i="3"/>
  <c r="D17" i="3"/>
  <c r="C17" i="3"/>
  <c r="O16" i="3"/>
  <c r="N16" i="3"/>
  <c r="M16" i="3"/>
  <c r="L16" i="3"/>
  <c r="G16" i="3"/>
  <c r="F16" i="3"/>
  <c r="E16" i="3"/>
  <c r="D16" i="3"/>
  <c r="C16" i="3"/>
  <c r="O15" i="3"/>
  <c r="N15" i="3"/>
  <c r="M15" i="3"/>
  <c r="L15" i="3"/>
  <c r="G15" i="3"/>
  <c r="F15" i="3"/>
  <c r="E15" i="3"/>
  <c r="D15" i="3"/>
  <c r="C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S13" i="3"/>
  <c r="R13" i="3"/>
  <c r="R19" i="3" s="1"/>
  <c r="Q13" i="3"/>
  <c r="Q19" i="3" s="1"/>
  <c r="P13" i="3"/>
  <c r="P19" i="3" s="1"/>
  <c r="O13" i="3"/>
  <c r="O25" i="3" s="1"/>
  <c r="N13" i="3"/>
  <c r="N25" i="3" s="1"/>
  <c r="M13" i="3"/>
  <c r="M25" i="3" s="1"/>
  <c r="L13" i="3"/>
  <c r="L25" i="3" s="1"/>
  <c r="K13" i="3"/>
  <c r="K43" i="3" s="1"/>
  <c r="J13" i="3"/>
  <c r="J43" i="3" s="1"/>
  <c r="I13" i="3"/>
  <c r="I43" i="3" s="1"/>
  <c r="H13" i="3"/>
  <c r="H31" i="3" s="1"/>
  <c r="G13" i="3"/>
  <c r="G25" i="3" s="1"/>
  <c r="F13" i="3"/>
  <c r="F25" i="3" s="1"/>
  <c r="E13" i="3"/>
  <c r="E25" i="3" s="1"/>
  <c r="D13" i="3"/>
  <c r="D25" i="3" s="1"/>
  <c r="C13" i="3"/>
  <c r="S12" i="3"/>
  <c r="R12" i="3"/>
  <c r="R18" i="3" s="1"/>
  <c r="Q12" i="3"/>
  <c r="Q18" i="3" s="1"/>
  <c r="P12" i="3"/>
  <c r="P18" i="3" s="1"/>
  <c r="O12" i="3"/>
  <c r="O24" i="3" s="1"/>
  <c r="N12" i="3"/>
  <c r="N24" i="3" s="1"/>
  <c r="M12" i="3"/>
  <c r="M24" i="3" s="1"/>
  <c r="L12" i="3"/>
  <c r="L24" i="3" s="1"/>
  <c r="K12" i="3"/>
  <c r="K42" i="3" s="1"/>
  <c r="J12" i="3"/>
  <c r="J42" i="3" s="1"/>
  <c r="I12" i="3"/>
  <c r="I30" i="3" s="1"/>
  <c r="H12" i="3"/>
  <c r="H18" i="3" s="1"/>
  <c r="G12" i="3"/>
  <c r="G24" i="3" s="1"/>
  <c r="F12" i="3"/>
  <c r="F24" i="3" s="1"/>
  <c r="E12" i="3"/>
  <c r="E24" i="3" s="1"/>
  <c r="D12" i="3"/>
  <c r="D24" i="3" s="1"/>
  <c r="C12" i="3"/>
  <c r="S11" i="3"/>
  <c r="R11" i="3"/>
  <c r="R17" i="3" s="1"/>
  <c r="Q11" i="3"/>
  <c r="Q17" i="3" s="1"/>
  <c r="P11" i="3"/>
  <c r="P17" i="3" s="1"/>
  <c r="O11" i="3"/>
  <c r="O23" i="3" s="1"/>
  <c r="N11" i="3"/>
  <c r="N23" i="3" s="1"/>
  <c r="M11" i="3"/>
  <c r="M41" i="3" s="1"/>
  <c r="L11" i="3"/>
  <c r="L41" i="3" s="1"/>
  <c r="K11" i="3"/>
  <c r="K29" i="3" s="1"/>
  <c r="J11" i="3"/>
  <c r="J17" i="3" s="1"/>
  <c r="I11" i="3"/>
  <c r="I29" i="3" s="1"/>
  <c r="H11" i="3"/>
  <c r="H17" i="3" s="1"/>
  <c r="G11" i="3"/>
  <c r="G23" i="3" s="1"/>
  <c r="F11" i="3"/>
  <c r="F23" i="3" s="1"/>
  <c r="E11" i="3"/>
  <c r="E23" i="3" s="1"/>
  <c r="D11" i="3"/>
  <c r="D23" i="3" s="1"/>
  <c r="C11" i="3"/>
  <c r="S10" i="3"/>
  <c r="R10" i="3"/>
  <c r="R16" i="3" s="1"/>
  <c r="Q10" i="3"/>
  <c r="Q16" i="3" s="1"/>
  <c r="P10" i="3"/>
  <c r="P16" i="3" s="1"/>
  <c r="O10" i="3"/>
  <c r="O22" i="3" s="1"/>
  <c r="N10" i="3"/>
  <c r="N40" i="3" s="1"/>
  <c r="M10" i="3"/>
  <c r="M40" i="3" s="1"/>
  <c r="L10" i="3"/>
  <c r="L34" i="3" s="1"/>
  <c r="K10" i="3"/>
  <c r="K16" i="3" s="1"/>
  <c r="J10" i="3"/>
  <c r="J28" i="3" s="1"/>
  <c r="I10" i="3"/>
  <c r="I16" i="3" s="1"/>
  <c r="H10" i="3"/>
  <c r="H16" i="3" s="1"/>
  <c r="G10" i="3"/>
  <c r="G22" i="3" s="1"/>
  <c r="F10" i="3"/>
  <c r="F22" i="3" s="1"/>
  <c r="E10" i="3"/>
  <c r="E22" i="3" s="1"/>
  <c r="D10" i="3"/>
  <c r="D22" i="3" s="1"/>
  <c r="C10" i="3"/>
  <c r="S9" i="3"/>
  <c r="R9" i="3"/>
  <c r="R15" i="3" s="1"/>
  <c r="Q9" i="3"/>
  <c r="Q15" i="3" s="1"/>
  <c r="P9" i="3"/>
  <c r="P15" i="3" s="1"/>
  <c r="O9" i="3"/>
  <c r="O21" i="3" s="1"/>
  <c r="N9" i="3"/>
  <c r="N39" i="3" s="1"/>
  <c r="M9" i="3"/>
  <c r="M33" i="3" s="1"/>
  <c r="L9" i="3"/>
  <c r="L21" i="3" s="1"/>
  <c r="K9" i="3"/>
  <c r="K27" i="3" s="1"/>
  <c r="J9" i="3"/>
  <c r="J15" i="3" s="1"/>
  <c r="I9" i="3"/>
  <c r="I15" i="3" s="1"/>
  <c r="H9" i="3"/>
  <c r="H27" i="3" s="1"/>
  <c r="G9" i="3"/>
  <c r="G21" i="3" s="1"/>
  <c r="F9" i="3"/>
  <c r="F21" i="3" s="1"/>
  <c r="E9" i="3"/>
  <c r="E21" i="3" s="1"/>
  <c r="D9" i="3"/>
  <c r="D21" i="3" s="1"/>
  <c r="C9" i="3"/>
  <c r="C8" i="3"/>
  <c r="W8" i="3" s="1"/>
  <c r="U13" i="3" l="1"/>
  <c r="W13" i="3" s="1"/>
  <c r="V13" i="3"/>
  <c r="V11" i="3"/>
  <c r="U11" i="3"/>
  <c r="U12" i="3"/>
  <c r="W12" i="3" s="1"/>
  <c r="V12" i="3"/>
  <c r="U20" i="3"/>
  <c r="V20" i="3"/>
  <c r="U32" i="3"/>
  <c r="V32" i="3"/>
  <c r="U14" i="3"/>
  <c r="W14" i="3" s="1"/>
  <c r="V14" i="3"/>
  <c r="U38" i="3"/>
  <c r="W38" i="3" s="1"/>
  <c r="V38" i="3"/>
  <c r="V39" i="3"/>
  <c r="V24" i="3"/>
  <c r="U24" i="3"/>
  <c r="W24" i="3" s="1"/>
  <c r="V9" i="3"/>
  <c r="U9" i="3"/>
  <c r="W9" i="3" s="1"/>
  <c r="V25" i="3"/>
  <c r="U25" i="3"/>
  <c r="V10" i="3"/>
  <c r="U10" i="3"/>
  <c r="V26" i="3"/>
  <c r="U26" i="3"/>
  <c r="W26" i="3" s="1"/>
  <c r="W25" i="3"/>
  <c r="W10" i="3"/>
  <c r="W11" i="3"/>
  <c r="W20" i="3"/>
  <c r="W32" i="3"/>
  <c r="N22" i="3"/>
  <c r="V22" i="3" s="1"/>
  <c r="J18" i="3"/>
  <c r="H30" i="3"/>
  <c r="N34" i="3"/>
  <c r="M21" i="3"/>
  <c r="V21" i="3" s="1"/>
  <c r="J30" i="3"/>
  <c r="L33" i="3"/>
  <c r="L42" i="3"/>
  <c r="J16" i="3"/>
  <c r="N21" i="3"/>
  <c r="U21" i="3" s="1"/>
  <c r="L23" i="3"/>
  <c r="J29" i="3"/>
  <c r="U29" i="3" s="1"/>
  <c r="W29" i="3" s="1"/>
  <c r="N33" i="3"/>
  <c r="S16" i="3"/>
  <c r="H19" i="3"/>
  <c r="M39" i="3"/>
  <c r="S15" i="3"/>
  <c r="K28" i="3"/>
  <c r="H15" i="3"/>
  <c r="I17" i="3"/>
  <c r="L40" i="3"/>
  <c r="S19" i="3"/>
  <c r="K15" i="3"/>
  <c r="L22" i="3"/>
  <c r="L35" i="3"/>
  <c r="H39" i="3"/>
  <c r="O40" i="3"/>
  <c r="N41" i="3"/>
  <c r="V41" i="3" s="1"/>
  <c r="M42" i="3"/>
  <c r="L43" i="3"/>
  <c r="I18" i="3"/>
  <c r="O39" i="3"/>
  <c r="O33" i="3"/>
  <c r="U33" i="3" s="1"/>
  <c r="L36" i="3"/>
  <c r="K18" i="3"/>
  <c r="S18" i="3"/>
  <c r="J19" i="3"/>
  <c r="M23" i="3"/>
  <c r="K31" i="3"/>
  <c r="V31" i="3" s="1"/>
  <c r="O34" i="3"/>
  <c r="V34" i="3" s="1"/>
  <c r="N35" i="3"/>
  <c r="M36" i="3"/>
  <c r="L37" i="3"/>
  <c r="I39" i="3"/>
  <c r="H40" i="3"/>
  <c r="O41" i="3"/>
  <c r="N42" i="3"/>
  <c r="M43" i="3"/>
  <c r="K17" i="3"/>
  <c r="J31" i="3"/>
  <c r="M35" i="3"/>
  <c r="K19" i="3"/>
  <c r="I27" i="3"/>
  <c r="H28" i="3"/>
  <c r="O35" i="3"/>
  <c r="V35" i="3" s="1"/>
  <c r="N36" i="3"/>
  <c r="M37" i="3"/>
  <c r="J39" i="3"/>
  <c r="I40" i="3"/>
  <c r="H41" i="3"/>
  <c r="O42" i="3"/>
  <c r="N43" i="3"/>
  <c r="J27" i="3"/>
  <c r="V27" i="3" s="1"/>
  <c r="I28" i="3"/>
  <c r="H29" i="3"/>
  <c r="O36" i="3"/>
  <c r="N37" i="3"/>
  <c r="K39" i="3"/>
  <c r="U39" i="3" s="1"/>
  <c r="J40" i="3"/>
  <c r="I41" i="3"/>
  <c r="H42" i="3"/>
  <c r="O43" i="3"/>
  <c r="V43" i="3" s="1"/>
  <c r="S17" i="3"/>
  <c r="I31" i="3"/>
  <c r="M34" i="3"/>
  <c r="I19" i="3"/>
  <c r="M22" i="3"/>
  <c r="K30" i="3"/>
  <c r="O37" i="3"/>
  <c r="V37" i="3" s="1"/>
  <c r="L39" i="3"/>
  <c r="K40" i="3"/>
  <c r="J41" i="3"/>
  <c r="I42" i="3"/>
  <c r="H43" i="3"/>
  <c r="K41" i="3"/>
  <c r="U41" i="3" s="1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I24" i="2"/>
  <c r="AH24" i="2"/>
  <c r="AG24" i="2"/>
  <c r="AF24" i="2"/>
  <c r="AE24" i="2"/>
  <c r="AD24" i="2"/>
  <c r="AC24" i="2"/>
  <c r="AJ24" i="2" s="1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I21" i="2"/>
  <c r="AJ21" i="2" s="1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D26" i="2"/>
  <c r="AJ26" i="2" s="1"/>
  <c r="D27" i="2"/>
  <c r="D28" i="2"/>
  <c r="D29" i="2"/>
  <c r="D30" i="2"/>
  <c r="D31" i="2"/>
  <c r="D33" i="2"/>
  <c r="D34" i="2"/>
  <c r="D35" i="2"/>
  <c r="D36" i="2"/>
  <c r="D37" i="2"/>
  <c r="D38" i="2"/>
  <c r="AJ38" i="2" s="1"/>
  <c r="D39" i="2"/>
  <c r="D40" i="2"/>
  <c r="D41" i="2"/>
  <c r="D42" i="2"/>
  <c r="D43" i="2"/>
  <c r="AJ35" i="2"/>
  <c r="AJ40" i="2"/>
  <c r="AJ41" i="2"/>
  <c r="AJ42" i="2"/>
  <c r="AJ43" i="2"/>
  <c r="AJ37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J14" i="2" s="1"/>
  <c r="AJ39" i="2"/>
  <c r="AJ36" i="2"/>
  <c r="AJ34" i="2"/>
  <c r="AJ33" i="2"/>
  <c r="AJ31" i="2"/>
  <c r="AJ30" i="2"/>
  <c r="AJ29" i="2"/>
  <c r="AJ28" i="2"/>
  <c r="AJ27" i="2"/>
  <c r="AJ22" i="2"/>
  <c r="AJ19" i="2"/>
  <c r="AJ18" i="2"/>
  <c r="AJ17" i="2"/>
  <c r="AJ16" i="2"/>
  <c r="AJ15" i="2"/>
  <c r="AJ13" i="2"/>
  <c r="AJ12" i="2"/>
  <c r="AJ11" i="2"/>
  <c r="AJ10" i="2"/>
  <c r="AJ9" i="2"/>
  <c r="AJ8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C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C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C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C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C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C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C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C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C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C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C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C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C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C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C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C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C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8" i="2"/>
  <c r="W41" i="3" l="1"/>
  <c r="V19" i="3"/>
  <c r="U19" i="3"/>
  <c r="W19" i="3" s="1"/>
  <c r="U16" i="3"/>
  <c r="W16" i="3" s="1"/>
  <c r="V16" i="3"/>
  <c r="U31" i="3"/>
  <c r="W31" i="3" s="1"/>
  <c r="V18" i="3"/>
  <c r="U18" i="3"/>
  <c r="U43" i="3"/>
  <c r="V33" i="3"/>
  <c r="V40" i="3"/>
  <c r="U27" i="3"/>
  <c r="W27" i="3" s="1"/>
  <c r="U34" i="3"/>
  <c r="V42" i="3"/>
  <c r="W39" i="3"/>
  <c r="W28" i="3"/>
  <c r="W21" i="3"/>
  <c r="U40" i="3"/>
  <c r="W40" i="3" s="1"/>
  <c r="U17" i="3"/>
  <c r="W17" i="3" s="1"/>
  <c r="V17" i="3"/>
  <c r="W33" i="3"/>
  <c r="U15" i="3"/>
  <c r="W15" i="3" s="1"/>
  <c r="V15" i="3"/>
  <c r="U35" i="3"/>
  <c r="W35" i="3" s="1"/>
  <c r="V29" i="3"/>
  <c r="V36" i="3"/>
  <c r="V23" i="3"/>
  <c r="V30" i="3"/>
  <c r="V28" i="3"/>
  <c r="W43" i="3"/>
  <c r="W34" i="3"/>
  <c r="U36" i="3"/>
  <c r="W36" i="3" s="1"/>
  <c r="U23" i="3"/>
  <c r="W23" i="3" s="1"/>
  <c r="U30" i="3"/>
  <c r="W30" i="3" s="1"/>
  <c r="U28" i="3"/>
  <c r="U42" i="3"/>
  <c r="W42" i="3" s="1"/>
  <c r="W37" i="3"/>
  <c r="U37" i="3"/>
  <c r="U22" i="3"/>
  <c r="W22" i="3" s="1"/>
  <c r="W18" i="3"/>
  <c r="D32" i="2"/>
  <c r="AJ32" i="2" s="1"/>
  <c r="AJ20" i="2"/>
  <c r="AJ25" i="2"/>
  <c r="AJ23" i="2"/>
</calcChain>
</file>

<file path=xl/sharedStrings.xml><?xml version="1.0" encoding="utf-8"?>
<sst xmlns="http://schemas.openxmlformats.org/spreadsheetml/2006/main" count="194" uniqueCount="41">
  <si>
    <t>last</t>
  </si>
  <si>
    <t>current</t>
  </si>
  <si>
    <t>mode</t>
  </si>
  <si>
    <t>X</t>
  </si>
  <si>
    <t>H</t>
  </si>
  <si>
    <t>L</t>
  </si>
  <si>
    <t>R</t>
  </si>
  <si>
    <t>F</t>
  </si>
  <si>
    <t>C</t>
  </si>
  <si>
    <t>I4</t>
  </si>
  <si>
    <t>I3</t>
  </si>
  <si>
    <t>I2</t>
  </si>
  <si>
    <t>I1</t>
  </si>
  <si>
    <t>I0</t>
  </si>
  <si>
    <t>I3,I2</t>
  </si>
  <si>
    <t>I1,I0</t>
  </si>
  <si>
    <t>};</t>
  </si>
  <si>
    <t>static const uint32_t data[] = {</t>
  </si>
  <si>
    <t>static const uint16_t data[] = {</t>
  </si>
  <si>
    <t>MATCH_COUNTER_BITS</t>
  </si>
  <si>
    <t>MAX_TRIGGER_STEPS</t>
  </si>
  <si>
    <t>LogicAnalyser</t>
  </si>
  <si>
    <t>MAX_TRIGGER_STEPS/2
CountMatcherPair
MATCH_COUNTER_BITS/4</t>
  </si>
  <si>
    <t>1
CountMatches
(MAX_TRIGGER_STEPS/2) * (MATCH_COUNTER_BITS/4)</t>
  </si>
  <si>
    <t>chain top to bottom</t>
  </si>
  <si>
    <t>SAMPLE_WIDTH</t>
  </si>
  <si>
    <t>Triggers</t>
  </si>
  <si>
    <t>Combiner</t>
  </si>
  <si>
    <t>Countmatcher</t>
  </si>
  <si>
    <t>StepFlags</t>
  </si>
  <si>
    <t>NUM_TRIGGER_FLAGS</t>
  </si>
  <si>
    <t>NUM_TRIGGER_FLAGS
StepFlags
MAX_TRIGGER_STEPS/16</t>
  </si>
  <si>
    <t>MAX_TRIGGER_CONDITIONS</t>
  </si>
  <si>
    <t>1
TriggerMatches
(MAX_TRIGGER_STEPS*MAX_TRIGGER_CONDITIONS/2 * SAMPLE_WIDTH/2) +
(MAX_TRIGGER_STEPS*MAX_TRIGGER_CONDITIONS/4)</t>
  </si>
  <si>
    <t>1
TriggerBlock
1*(MAX_TRIGGER_STEPS*MAX_TRIGGER_CONDITIONS/2 * SAMPLE_WIDTH/2) + 1*((MAX_TRIGGER_STEPS*MAX_TRIGGER_CONDITIONS/4) +
    (MAX_TRIGGER_STEPS/2) * (MATCH_COUNTER_BITS/4)) +
NUM_FLAGS*MAX_TRIGGER_STEPS/16</t>
  </si>
  <si>
    <t>MAX_TRIGGER_STEPS*MAX_TRIGGER_CONDITIONS/2 TriggerMatcher
SAMPLE_WIDTH/2</t>
  </si>
  <si>
    <t>1
Combiner
MAX_TRIGGER_STEPS*MAX_TRIGGER_CONDITIONS/4</t>
  </si>
  <si>
    <t>START_TRIGGER_LUTS</t>
  </si>
  <si>
    <t>START_TRIGGER_COMBINER_LUTS</t>
  </si>
  <si>
    <t>START_TRIGGER_COUNTS</t>
  </si>
  <si>
    <t>START_TRIGGER_FLAG_LUTS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</si>
</sst>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/>
    <xf numFmtId="0" fontId="0" fillId="0" borderId="0" xfId="0" quotePrefix="1" applyFill="1" applyAlignment="1"/>
    <xf numFmtId="0" fontId="0" fillId="0" borderId="0" xfId="0" quotePrefix="1" applyAlignme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2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7" borderId="1" xfId="0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left" vertical="center" indent="1"/>
    </xf>
    <xf numFmtId="0" fontId="0" fillId="7" borderId="1" xfId="0" applyFill="1" applyBorder="1" applyAlignment="1">
      <alignment horizontal="left" vertical="center" indent="1"/>
    </xf>
    <xf numFmtId="0" fontId="0" fillId="9" borderId="1" xfId="0" applyFill="1" applyBorder="1" applyAlignment="1">
      <alignment horizontal="left" vertical="center" wrapText="1" indent="1"/>
    </xf>
    <xf numFmtId="0" fontId="0" fillId="9" borderId="1" xfId="0" applyFill="1" applyBorder="1" applyAlignment="1">
      <alignment horizontal="left" vertical="center" indent="1"/>
    </xf>
    <xf numFmtId="0" fontId="0" fillId="5" borderId="7" xfId="0" applyFill="1" applyBorder="1" applyAlignment="1">
      <alignment horizontal="left" vertical="center" wrapText="1" indent="1"/>
    </xf>
    <xf numFmtId="0" fontId="0" fillId="7" borderId="7" xfId="0" applyFill="1" applyBorder="1" applyAlignment="1">
      <alignment horizontal="left" vertical="center" wrapText="1" indent="1"/>
    </xf>
    <xf numFmtId="0" fontId="0" fillId="6" borderId="7" xfId="0" applyFill="1" applyBorder="1" applyAlignment="1">
      <alignment horizontal="left" vertical="center" wrapText="1" indent="1"/>
    </xf>
    <xf numFmtId="0" fontId="0" fillId="6" borderId="7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 indent="1"/>
    </xf>
    <xf numFmtId="0" fontId="0" fillId="7" borderId="6" xfId="0" applyFill="1" applyBorder="1" applyAlignment="1">
      <alignment horizontal="left" vertical="center" wrapText="1" indent="1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wrapText="1" indent="1"/>
    </xf>
    <xf numFmtId="0" fontId="0" fillId="8" borderId="1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wrapText="1" indent="1"/>
    </xf>
    <xf numFmtId="0" fontId="0" fillId="5" borderId="2" xfId="0" applyFill="1" applyBorder="1" applyAlignment="1">
      <alignment horizontal="left" vertical="center" wrapText="1" indent="1"/>
    </xf>
    <xf numFmtId="0" fontId="0" fillId="5" borderId="6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9BFC-C2E4-437E-9E48-4DBA89B84118}">
  <dimension ref="A1:W44"/>
  <sheetViews>
    <sheetView workbookViewId="0"/>
  </sheetViews>
  <sheetFormatPr defaultRowHeight="14.25" x14ac:dyDescent="0.45"/>
  <cols>
    <col min="1" max="1" width="7.3984375" customWidth="1"/>
    <col min="2" max="2" width="8.796875" customWidth="1"/>
    <col min="3" max="3" width="4.265625" customWidth="1"/>
    <col min="4" max="20" width="3.796875" customWidth="1"/>
    <col min="21" max="21" width="17.73046875" style="14" customWidth="1"/>
    <col min="22" max="22" width="5.265625" style="14" customWidth="1"/>
    <col min="23" max="23" width="27.3984375" customWidth="1"/>
  </cols>
  <sheetData>
    <row r="1" spans="1:23" x14ac:dyDescent="0.45">
      <c r="A1" s="2"/>
      <c r="B1" s="2"/>
      <c r="C1" s="2"/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/>
      <c r="U1" s="12"/>
      <c r="V1" s="12"/>
    </row>
    <row r="2" spans="1:23" x14ac:dyDescent="0.45">
      <c r="A2" s="1"/>
      <c r="B2" s="2" t="s">
        <v>2</v>
      </c>
      <c r="C2" s="2" t="s">
        <v>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/>
      <c r="U2" s="13"/>
      <c r="V2" s="13"/>
    </row>
    <row r="3" spans="1:23" x14ac:dyDescent="0.45">
      <c r="A3" s="1"/>
      <c r="B3" s="2" t="s">
        <v>0</v>
      </c>
      <c r="C3" s="2" t="s">
        <v>10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/>
      <c r="U3" s="13"/>
      <c r="V3" s="13"/>
    </row>
    <row r="4" spans="1:23" x14ac:dyDescent="0.45">
      <c r="A4" s="1"/>
      <c r="B4" s="2" t="s">
        <v>1</v>
      </c>
      <c r="C4" s="2" t="s">
        <v>11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/>
      <c r="U4" s="13"/>
      <c r="V4" s="13"/>
    </row>
    <row r="5" spans="1:23" x14ac:dyDescent="0.45">
      <c r="A5" s="1"/>
      <c r="B5" s="2" t="s">
        <v>0</v>
      </c>
      <c r="C5" s="2" t="s">
        <v>12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1</v>
      </c>
      <c r="K5" s="5">
        <v>1</v>
      </c>
      <c r="L5" s="5">
        <v>0</v>
      </c>
      <c r="M5" s="5">
        <v>0</v>
      </c>
      <c r="N5" s="5">
        <v>1</v>
      </c>
      <c r="O5" s="5">
        <v>1</v>
      </c>
      <c r="P5" s="5">
        <v>0</v>
      </c>
      <c r="Q5" s="5">
        <v>0</v>
      </c>
      <c r="R5" s="5">
        <v>1</v>
      </c>
      <c r="S5" s="5">
        <v>1</v>
      </c>
      <c r="T5" s="5"/>
      <c r="U5" s="13"/>
      <c r="V5" s="13"/>
    </row>
    <row r="6" spans="1:23" x14ac:dyDescent="0.45">
      <c r="A6" s="1"/>
      <c r="B6" s="2" t="s">
        <v>1</v>
      </c>
      <c r="C6" s="2" t="s">
        <v>13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5">
        <v>1</v>
      </c>
      <c r="J6" s="5">
        <v>0</v>
      </c>
      <c r="K6" s="5">
        <v>1</v>
      </c>
      <c r="L6" s="5">
        <v>0</v>
      </c>
      <c r="M6" s="5">
        <v>1</v>
      </c>
      <c r="N6" s="5">
        <v>0</v>
      </c>
      <c r="O6" s="5">
        <v>1</v>
      </c>
      <c r="P6" s="5">
        <v>0</v>
      </c>
      <c r="Q6" s="5">
        <v>1</v>
      </c>
      <c r="R6" s="5">
        <v>0</v>
      </c>
      <c r="S6" s="5">
        <v>1</v>
      </c>
      <c r="T6" s="5"/>
      <c r="U6" s="13"/>
      <c r="V6" s="13"/>
    </row>
    <row r="7" spans="1:23" x14ac:dyDescent="0.45">
      <c r="A7" s="3" t="s">
        <v>14</v>
      </c>
      <c r="B7" s="2" t="s">
        <v>15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W7" s="10" t="s">
        <v>18</v>
      </c>
    </row>
    <row r="8" spans="1:23" x14ac:dyDescent="0.45">
      <c r="A8" s="7" t="s">
        <v>3</v>
      </c>
      <c r="B8" s="7" t="s">
        <v>3</v>
      </c>
      <c r="C8" s="7" t="str">
        <f t="shared" ref="C8:C43" si="0">A8&amp;B8</f>
        <v>XX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/>
      <c r="U8" s="15" t="str">
        <f>$S8&amp;$R8&amp;$Q8&amp;$P8&amp;$O8&amp;$N8&amp;$M8&amp;$L8&amp;$K8&amp;$J8&amp;$I8&amp;$H8&amp;$G8&amp;$F8&amp;$E8&amp;$D8</f>
        <v>1111111111111111</v>
      </c>
      <c r="V8" s="15" t="str">
        <f>BIN2HEX($S8&amp;$R8&amp;$Q8&amp;$P8&amp;$O8&amp;$N8&amp;$M8&amp;$L8,2)&amp;BIN2HEX($K8&amp;$J8&amp;$I8&amp;$H8&amp;$G8&amp;$F8&amp;$E8&amp;$D8,2)</f>
        <v>FFFF</v>
      </c>
      <c r="W8" t="str">
        <f>"0b"&amp;U8&amp;",  // "&amp;C8</f>
        <v>0b1111111111111111,  // XX</v>
      </c>
    </row>
    <row r="9" spans="1:23" x14ac:dyDescent="0.45">
      <c r="A9" s="7" t="s">
        <v>3</v>
      </c>
      <c r="B9" s="7" t="s">
        <v>4</v>
      </c>
      <c r="C9" s="7" t="str">
        <f t="shared" si="0"/>
        <v>XH</v>
      </c>
      <c r="D9" s="7">
        <f t="shared" ref="D9:S9" si="1">D$6</f>
        <v>0</v>
      </c>
      <c r="E9" s="7">
        <f t="shared" si="1"/>
        <v>1</v>
      </c>
      <c r="F9" s="7">
        <f t="shared" si="1"/>
        <v>0</v>
      </c>
      <c r="G9" s="7">
        <f t="shared" si="1"/>
        <v>1</v>
      </c>
      <c r="H9" s="7">
        <f t="shared" si="1"/>
        <v>0</v>
      </c>
      <c r="I9" s="7">
        <f t="shared" si="1"/>
        <v>1</v>
      </c>
      <c r="J9" s="7">
        <f t="shared" si="1"/>
        <v>0</v>
      </c>
      <c r="K9" s="7">
        <f t="shared" si="1"/>
        <v>1</v>
      </c>
      <c r="L9" s="7">
        <f t="shared" si="1"/>
        <v>0</v>
      </c>
      <c r="M9" s="7">
        <f t="shared" si="1"/>
        <v>1</v>
      </c>
      <c r="N9" s="7">
        <f t="shared" si="1"/>
        <v>0</v>
      </c>
      <c r="O9" s="7">
        <f t="shared" si="1"/>
        <v>1</v>
      </c>
      <c r="P9" s="7">
        <f t="shared" si="1"/>
        <v>0</v>
      </c>
      <c r="Q9" s="7">
        <f t="shared" si="1"/>
        <v>1</v>
      </c>
      <c r="R9" s="7">
        <f t="shared" si="1"/>
        <v>0</v>
      </c>
      <c r="S9" s="7">
        <f t="shared" si="1"/>
        <v>1</v>
      </c>
      <c r="T9" s="7"/>
      <c r="U9" s="15" t="str">
        <f t="shared" ref="U9:U43" si="2">$S9&amp;$R9&amp;$Q9&amp;$P9&amp;$O9&amp;$N9&amp;$M9&amp;$L9&amp;$K9&amp;$J9&amp;$I9&amp;$H9&amp;$G9&amp;$F9&amp;$E9&amp;$D9</f>
        <v>1010101010101010</v>
      </c>
      <c r="V9" s="15" t="str">
        <f t="shared" ref="V9:V43" si="3">BIN2HEX($S9&amp;$R9&amp;$Q9&amp;$P9&amp;$O9&amp;$N9&amp;$M9&amp;$L9,2)&amp;BIN2HEX($K9&amp;$J9&amp;$I9&amp;$H9&amp;$G9&amp;$F9&amp;$E9&amp;$D9,2)</f>
        <v>AAAA</v>
      </c>
      <c r="W9" t="str">
        <f t="shared" ref="W9:W43" si="4">"0b"&amp;U9&amp;",  // "&amp;C9</f>
        <v>0b1010101010101010,  // XH</v>
      </c>
    </row>
    <row r="10" spans="1:23" x14ac:dyDescent="0.45">
      <c r="A10" s="7" t="s">
        <v>3</v>
      </c>
      <c r="B10" s="7" t="s">
        <v>5</v>
      </c>
      <c r="C10" s="7" t="str">
        <f t="shared" si="0"/>
        <v>XL</v>
      </c>
      <c r="D10" s="7">
        <f t="shared" ref="D10:S10" si="5">1-D$6</f>
        <v>1</v>
      </c>
      <c r="E10" s="7">
        <f t="shared" si="5"/>
        <v>0</v>
      </c>
      <c r="F10" s="7">
        <f t="shared" si="5"/>
        <v>1</v>
      </c>
      <c r="G10" s="7">
        <f t="shared" si="5"/>
        <v>0</v>
      </c>
      <c r="H10" s="7">
        <f t="shared" si="5"/>
        <v>1</v>
      </c>
      <c r="I10" s="7">
        <f t="shared" si="5"/>
        <v>0</v>
      </c>
      <c r="J10" s="7">
        <f t="shared" si="5"/>
        <v>1</v>
      </c>
      <c r="K10" s="7">
        <f t="shared" si="5"/>
        <v>0</v>
      </c>
      <c r="L10" s="7">
        <f t="shared" si="5"/>
        <v>1</v>
      </c>
      <c r="M10" s="7">
        <f t="shared" si="5"/>
        <v>0</v>
      </c>
      <c r="N10" s="7">
        <f t="shared" si="5"/>
        <v>1</v>
      </c>
      <c r="O10" s="7">
        <f t="shared" si="5"/>
        <v>0</v>
      </c>
      <c r="P10" s="7">
        <f t="shared" si="5"/>
        <v>1</v>
      </c>
      <c r="Q10" s="7">
        <f t="shared" si="5"/>
        <v>0</v>
      </c>
      <c r="R10" s="7">
        <f t="shared" si="5"/>
        <v>1</v>
      </c>
      <c r="S10" s="7">
        <f t="shared" si="5"/>
        <v>0</v>
      </c>
      <c r="T10" s="7"/>
      <c r="U10" s="15" t="str">
        <f t="shared" si="2"/>
        <v>0101010101010101</v>
      </c>
      <c r="V10" s="15" t="str">
        <f t="shared" si="3"/>
        <v>5555</v>
      </c>
      <c r="W10" t="str">
        <f t="shared" si="4"/>
        <v>0b0101010101010101,  // XL</v>
      </c>
    </row>
    <row r="11" spans="1:23" x14ac:dyDescent="0.45">
      <c r="A11" s="7" t="s">
        <v>3</v>
      </c>
      <c r="B11" s="7" t="s">
        <v>6</v>
      </c>
      <c r="C11" s="7" t="str">
        <f t="shared" si="0"/>
        <v>XR</v>
      </c>
      <c r="D11" s="7">
        <f t="shared" ref="D11:S11" si="6">IF(AND(D$5=0,D$6=1),1,0)</f>
        <v>0</v>
      </c>
      <c r="E11" s="7">
        <f t="shared" si="6"/>
        <v>1</v>
      </c>
      <c r="F11" s="7">
        <f t="shared" si="6"/>
        <v>0</v>
      </c>
      <c r="G11" s="7">
        <f t="shared" si="6"/>
        <v>0</v>
      </c>
      <c r="H11" s="7">
        <f t="shared" si="6"/>
        <v>0</v>
      </c>
      <c r="I11" s="7">
        <f t="shared" si="6"/>
        <v>1</v>
      </c>
      <c r="J11" s="7">
        <f t="shared" si="6"/>
        <v>0</v>
      </c>
      <c r="K11" s="7">
        <f t="shared" si="6"/>
        <v>0</v>
      </c>
      <c r="L11" s="7">
        <f t="shared" si="6"/>
        <v>0</v>
      </c>
      <c r="M11" s="7">
        <f t="shared" si="6"/>
        <v>1</v>
      </c>
      <c r="N11" s="7">
        <f t="shared" si="6"/>
        <v>0</v>
      </c>
      <c r="O11" s="7">
        <f t="shared" si="6"/>
        <v>0</v>
      </c>
      <c r="P11" s="7">
        <f t="shared" si="6"/>
        <v>0</v>
      </c>
      <c r="Q11" s="7">
        <f t="shared" si="6"/>
        <v>1</v>
      </c>
      <c r="R11" s="7">
        <f t="shared" si="6"/>
        <v>0</v>
      </c>
      <c r="S11" s="7">
        <f t="shared" si="6"/>
        <v>0</v>
      </c>
      <c r="T11" s="7"/>
      <c r="U11" s="15" t="str">
        <f t="shared" si="2"/>
        <v>0010001000100010</v>
      </c>
      <c r="V11" s="15" t="str">
        <f t="shared" si="3"/>
        <v>2222</v>
      </c>
      <c r="W11" t="str">
        <f t="shared" si="4"/>
        <v>0b0010001000100010,  // XR</v>
      </c>
    </row>
    <row r="12" spans="1:23" x14ac:dyDescent="0.45">
      <c r="A12" s="7" t="s">
        <v>3</v>
      </c>
      <c r="B12" s="7" t="s">
        <v>7</v>
      </c>
      <c r="C12" s="7" t="str">
        <f t="shared" si="0"/>
        <v>XF</v>
      </c>
      <c r="D12" s="7">
        <f t="shared" ref="D12:S12" si="7">IF(AND(D$5=1,D$6=0),1,0)</f>
        <v>0</v>
      </c>
      <c r="E12" s="7">
        <f t="shared" si="7"/>
        <v>0</v>
      </c>
      <c r="F12" s="7">
        <f t="shared" si="7"/>
        <v>1</v>
      </c>
      <c r="G12" s="7">
        <f t="shared" si="7"/>
        <v>0</v>
      </c>
      <c r="H12" s="7">
        <f t="shared" si="7"/>
        <v>0</v>
      </c>
      <c r="I12" s="7">
        <f t="shared" si="7"/>
        <v>0</v>
      </c>
      <c r="J12" s="7">
        <f t="shared" si="7"/>
        <v>1</v>
      </c>
      <c r="K12" s="7">
        <f t="shared" si="7"/>
        <v>0</v>
      </c>
      <c r="L12" s="7">
        <f t="shared" si="7"/>
        <v>0</v>
      </c>
      <c r="M12" s="7">
        <f t="shared" si="7"/>
        <v>0</v>
      </c>
      <c r="N12" s="7">
        <f t="shared" si="7"/>
        <v>1</v>
      </c>
      <c r="O12" s="7">
        <f t="shared" si="7"/>
        <v>0</v>
      </c>
      <c r="P12" s="7">
        <f t="shared" si="7"/>
        <v>0</v>
      </c>
      <c r="Q12" s="7">
        <f t="shared" si="7"/>
        <v>0</v>
      </c>
      <c r="R12" s="7">
        <f t="shared" si="7"/>
        <v>1</v>
      </c>
      <c r="S12" s="7">
        <f t="shared" si="7"/>
        <v>0</v>
      </c>
      <c r="T12" s="7"/>
      <c r="U12" s="15" t="str">
        <f t="shared" si="2"/>
        <v>0100010001000100</v>
      </c>
      <c r="V12" s="15" t="str">
        <f t="shared" si="3"/>
        <v>4444</v>
      </c>
      <c r="W12" t="str">
        <f t="shared" si="4"/>
        <v>0b0100010001000100,  // XF</v>
      </c>
    </row>
    <row r="13" spans="1:23" x14ac:dyDescent="0.45">
      <c r="A13" s="7" t="s">
        <v>3</v>
      </c>
      <c r="B13" s="7" t="s">
        <v>8</v>
      </c>
      <c r="C13" s="7" t="str">
        <f t="shared" si="0"/>
        <v>XC</v>
      </c>
      <c r="D13" s="7">
        <f t="shared" ref="D13:S13" si="8">IF(D$5&lt;&gt;D$6,1,0)</f>
        <v>0</v>
      </c>
      <c r="E13" s="7">
        <f t="shared" si="8"/>
        <v>1</v>
      </c>
      <c r="F13" s="7">
        <f t="shared" si="8"/>
        <v>1</v>
      </c>
      <c r="G13" s="7">
        <f t="shared" si="8"/>
        <v>0</v>
      </c>
      <c r="H13" s="7">
        <f t="shared" si="8"/>
        <v>0</v>
      </c>
      <c r="I13" s="7">
        <f t="shared" si="8"/>
        <v>1</v>
      </c>
      <c r="J13" s="7">
        <f t="shared" si="8"/>
        <v>1</v>
      </c>
      <c r="K13" s="7">
        <f t="shared" si="8"/>
        <v>0</v>
      </c>
      <c r="L13" s="7">
        <f t="shared" si="8"/>
        <v>0</v>
      </c>
      <c r="M13" s="7">
        <f t="shared" si="8"/>
        <v>1</v>
      </c>
      <c r="N13" s="7">
        <f t="shared" si="8"/>
        <v>1</v>
      </c>
      <c r="O13" s="7">
        <f t="shared" si="8"/>
        <v>0</v>
      </c>
      <c r="P13" s="7">
        <f t="shared" si="8"/>
        <v>0</v>
      </c>
      <c r="Q13" s="7">
        <f t="shared" si="8"/>
        <v>1</v>
      </c>
      <c r="R13" s="7">
        <f t="shared" si="8"/>
        <v>1</v>
      </c>
      <c r="S13" s="7">
        <f t="shared" si="8"/>
        <v>0</v>
      </c>
      <c r="T13" s="7"/>
      <c r="U13" s="15" t="str">
        <f t="shared" si="2"/>
        <v>0110011001100110</v>
      </c>
      <c r="V13" s="15" t="str">
        <f t="shared" si="3"/>
        <v>6666</v>
      </c>
      <c r="W13" t="str">
        <f t="shared" si="4"/>
        <v>0b0110011001100110,  // XC</v>
      </c>
    </row>
    <row r="14" spans="1:23" x14ac:dyDescent="0.45">
      <c r="A14" s="8" t="s">
        <v>4</v>
      </c>
      <c r="B14" s="8" t="s">
        <v>3</v>
      </c>
      <c r="C14" s="8" t="str">
        <f t="shared" si="0"/>
        <v>HX</v>
      </c>
      <c r="D14" s="8">
        <f>IF(D$4=1,D8,0)</f>
        <v>0</v>
      </c>
      <c r="E14" s="8">
        <f t="shared" ref="E14:S14" si="9">IF(E$4=1,E8,0)</f>
        <v>0</v>
      </c>
      <c r="F14" s="8">
        <f t="shared" si="9"/>
        <v>0</v>
      </c>
      <c r="G14" s="8">
        <f t="shared" si="9"/>
        <v>0</v>
      </c>
      <c r="H14" s="8">
        <f t="shared" si="9"/>
        <v>1</v>
      </c>
      <c r="I14" s="8">
        <f t="shared" si="9"/>
        <v>1</v>
      </c>
      <c r="J14" s="8">
        <f t="shared" si="9"/>
        <v>1</v>
      </c>
      <c r="K14" s="8">
        <f t="shared" si="9"/>
        <v>1</v>
      </c>
      <c r="L14" s="8">
        <f t="shared" si="9"/>
        <v>0</v>
      </c>
      <c r="M14" s="8">
        <f t="shared" si="9"/>
        <v>0</v>
      </c>
      <c r="N14" s="8">
        <f t="shared" si="9"/>
        <v>0</v>
      </c>
      <c r="O14" s="8">
        <f t="shared" si="9"/>
        <v>0</v>
      </c>
      <c r="P14" s="8">
        <f t="shared" si="9"/>
        <v>1</v>
      </c>
      <c r="Q14" s="8">
        <f t="shared" si="9"/>
        <v>1</v>
      </c>
      <c r="R14" s="8">
        <f t="shared" si="9"/>
        <v>1</v>
      </c>
      <c r="S14" s="8">
        <f t="shared" si="9"/>
        <v>1</v>
      </c>
      <c r="T14" s="8"/>
      <c r="U14" s="15" t="str">
        <f t="shared" si="2"/>
        <v>1111000011110000</v>
      </c>
      <c r="V14" s="15" t="str">
        <f t="shared" si="3"/>
        <v>F0F0</v>
      </c>
      <c r="W14" t="str">
        <f t="shared" si="4"/>
        <v>0b1111000011110000,  // HX</v>
      </c>
    </row>
    <row r="15" spans="1:23" x14ac:dyDescent="0.45">
      <c r="A15" s="8" t="s">
        <v>4</v>
      </c>
      <c r="B15" s="8" t="s">
        <v>4</v>
      </c>
      <c r="C15" s="8" t="str">
        <f t="shared" si="0"/>
        <v>HH</v>
      </c>
      <c r="D15" s="8">
        <f t="shared" ref="D15:S19" si="10">IF(D$4=1,D9,0)</f>
        <v>0</v>
      </c>
      <c r="E15" s="8">
        <f t="shared" si="10"/>
        <v>0</v>
      </c>
      <c r="F15" s="8">
        <f t="shared" si="10"/>
        <v>0</v>
      </c>
      <c r="G15" s="8">
        <f t="shared" si="10"/>
        <v>0</v>
      </c>
      <c r="H15" s="8">
        <f t="shared" si="10"/>
        <v>0</v>
      </c>
      <c r="I15" s="8">
        <f t="shared" si="10"/>
        <v>1</v>
      </c>
      <c r="J15" s="8">
        <f t="shared" si="10"/>
        <v>0</v>
      </c>
      <c r="K15" s="8">
        <f t="shared" si="10"/>
        <v>1</v>
      </c>
      <c r="L15" s="8">
        <f t="shared" si="10"/>
        <v>0</v>
      </c>
      <c r="M15" s="8">
        <f t="shared" si="10"/>
        <v>0</v>
      </c>
      <c r="N15" s="8">
        <f t="shared" si="10"/>
        <v>0</v>
      </c>
      <c r="O15" s="8">
        <f t="shared" si="10"/>
        <v>0</v>
      </c>
      <c r="P15" s="8">
        <f t="shared" si="10"/>
        <v>0</v>
      </c>
      <c r="Q15" s="8">
        <f t="shared" si="10"/>
        <v>1</v>
      </c>
      <c r="R15" s="8">
        <f t="shared" si="10"/>
        <v>0</v>
      </c>
      <c r="S15" s="8">
        <f t="shared" si="10"/>
        <v>1</v>
      </c>
      <c r="T15" s="8"/>
      <c r="U15" s="15" t="str">
        <f t="shared" si="2"/>
        <v>1010000010100000</v>
      </c>
      <c r="V15" s="15" t="str">
        <f t="shared" si="3"/>
        <v>A0A0</v>
      </c>
      <c r="W15" t="str">
        <f t="shared" si="4"/>
        <v>0b1010000010100000,  // HH</v>
      </c>
    </row>
    <row r="16" spans="1:23" x14ac:dyDescent="0.45">
      <c r="A16" s="8" t="s">
        <v>4</v>
      </c>
      <c r="B16" s="8" t="s">
        <v>5</v>
      </c>
      <c r="C16" s="8" t="str">
        <f t="shared" si="0"/>
        <v>HL</v>
      </c>
      <c r="D16" s="8">
        <f t="shared" si="10"/>
        <v>0</v>
      </c>
      <c r="E16" s="8">
        <f t="shared" si="10"/>
        <v>0</v>
      </c>
      <c r="F16" s="8">
        <f t="shared" si="10"/>
        <v>0</v>
      </c>
      <c r="G16" s="8">
        <f t="shared" si="10"/>
        <v>0</v>
      </c>
      <c r="H16" s="8">
        <f t="shared" si="10"/>
        <v>1</v>
      </c>
      <c r="I16" s="8">
        <f t="shared" si="10"/>
        <v>0</v>
      </c>
      <c r="J16" s="8">
        <f t="shared" si="10"/>
        <v>1</v>
      </c>
      <c r="K16" s="8">
        <f t="shared" si="10"/>
        <v>0</v>
      </c>
      <c r="L16" s="8">
        <f t="shared" si="10"/>
        <v>0</v>
      </c>
      <c r="M16" s="8">
        <f t="shared" si="10"/>
        <v>0</v>
      </c>
      <c r="N16" s="8">
        <f t="shared" si="10"/>
        <v>0</v>
      </c>
      <c r="O16" s="8">
        <f t="shared" si="10"/>
        <v>0</v>
      </c>
      <c r="P16" s="8">
        <f t="shared" si="10"/>
        <v>1</v>
      </c>
      <c r="Q16" s="8">
        <f t="shared" si="10"/>
        <v>0</v>
      </c>
      <c r="R16" s="8">
        <f t="shared" si="10"/>
        <v>1</v>
      </c>
      <c r="S16" s="8">
        <f t="shared" si="10"/>
        <v>0</v>
      </c>
      <c r="T16" s="8"/>
      <c r="U16" s="15" t="str">
        <f t="shared" si="2"/>
        <v>0101000001010000</v>
      </c>
      <c r="V16" s="15" t="str">
        <f t="shared" si="3"/>
        <v>5050</v>
      </c>
      <c r="W16" t="str">
        <f t="shared" si="4"/>
        <v>0b0101000001010000,  // HL</v>
      </c>
    </row>
    <row r="17" spans="1:23" x14ac:dyDescent="0.45">
      <c r="A17" s="8" t="s">
        <v>4</v>
      </c>
      <c r="B17" s="8" t="s">
        <v>6</v>
      </c>
      <c r="C17" s="8" t="str">
        <f t="shared" si="0"/>
        <v>HR</v>
      </c>
      <c r="D17" s="8">
        <f t="shared" si="10"/>
        <v>0</v>
      </c>
      <c r="E17" s="8">
        <f t="shared" si="10"/>
        <v>0</v>
      </c>
      <c r="F17" s="8">
        <f t="shared" si="10"/>
        <v>0</v>
      </c>
      <c r="G17" s="8">
        <f t="shared" si="10"/>
        <v>0</v>
      </c>
      <c r="H17" s="8">
        <f t="shared" si="10"/>
        <v>0</v>
      </c>
      <c r="I17" s="8">
        <f t="shared" si="10"/>
        <v>1</v>
      </c>
      <c r="J17" s="8">
        <f t="shared" si="10"/>
        <v>0</v>
      </c>
      <c r="K17" s="8">
        <f t="shared" si="10"/>
        <v>0</v>
      </c>
      <c r="L17" s="8">
        <f t="shared" si="10"/>
        <v>0</v>
      </c>
      <c r="M17" s="8">
        <f t="shared" si="10"/>
        <v>0</v>
      </c>
      <c r="N17" s="8">
        <f t="shared" si="10"/>
        <v>0</v>
      </c>
      <c r="O17" s="8">
        <f t="shared" si="10"/>
        <v>0</v>
      </c>
      <c r="P17" s="8">
        <f t="shared" si="10"/>
        <v>0</v>
      </c>
      <c r="Q17" s="8">
        <f t="shared" si="10"/>
        <v>1</v>
      </c>
      <c r="R17" s="8">
        <f t="shared" si="10"/>
        <v>0</v>
      </c>
      <c r="S17" s="8">
        <f t="shared" si="10"/>
        <v>0</v>
      </c>
      <c r="T17" s="8"/>
      <c r="U17" s="15" t="str">
        <f t="shared" si="2"/>
        <v>0010000000100000</v>
      </c>
      <c r="V17" s="15" t="str">
        <f t="shared" si="3"/>
        <v>2020</v>
      </c>
      <c r="W17" t="str">
        <f t="shared" si="4"/>
        <v>0b0010000000100000,  // HR</v>
      </c>
    </row>
    <row r="18" spans="1:23" x14ac:dyDescent="0.45">
      <c r="A18" s="8" t="s">
        <v>4</v>
      </c>
      <c r="B18" s="8" t="s">
        <v>7</v>
      </c>
      <c r="C18" s="8" t="str">
        <f t="shared" si="0"/>
        <v>HF</v>
      </c>
      <c r="D18" s="8">
        <f t="shared" si="10"/>
        <v>0</v>
      </c>
      <c r="E18" s="8">
        <f t="shared" si="10"/>
        <v>0</v>
      </c>
      <c r="F18" s="8">
        <f t="shared" si="10"/>
        <v>0</v>
      </c>
      <c r="G18" s="8">
        <f t="shared" si="10"/>
        <v>0</v>
      </c>
      <c r="H18" s="8">
        <f t="shared" si="10"/>
        <v>0</v>
      </c>
      <c r="I18" s="8">
        <f t="shared" si="10"/>
        <v>0</v>
      </c>
      <c r="J18" s="8">
        <f t="shared" si="10"/>
        <v>1</v>
      </c>
      <c r="K18" s="8">
        <f t="shared" si="10"/>
        <v>0</v>
      </c>
      <c r="L18" s="8">
        <f t="shared" si="10"/>
        <v>0</v>
      </c>
      <c r="M18" s="8">
        <f t="shared" si="10"/>
        <v>0</v>
      </c>
      <c r="N18" s="8">
        <f t="shared" si="10"/>
        <v>0</v>
      </c>
      <c r="O18" s="8">
        <f t="shared" si="10"/>
        <v>0</v>
      </c>
      <c r="P18" s="8">
        <f t="shared" si="10"/>
        <v>0</v>
      </c>
      <c r="Q18" s="8">
        <f t="shared" si="10"/>
        <v>0</v>
      </c>
      <c r="R18" s="8">
        <f t="shared" si="10"/>
        <v>1</v>
      </c>
      <c r="S18" s="8">
        <f t="shared" si="10"/>
        <v>0</v>
      </c>
      <c r="T18" s="8"/>
      <c r="U18" s="15" t="str">
        <f t="shared" si="2"/>
        <v>0100000001000000</v>
      </c>
      <c r="V18" s="15" t="str">
        <f t="shared" si="3"/>
        <v>4040</v>
      </c>
      <c r="W18" t="str">
        <f t="shared" si="4"/>
        <v>0b0100000001000000,  // HF</v>
      </c>
    </row>
    <row r="19" spans="1:23" x14ac:dyDescent="0.45">
      <c r="A19" s="8" t="s">
        <v>4</v>
      </c>
      <c r="B19" s="8" t="s">
        <v>8</v>
      </c>
      <c r="C19" s="8" t="str">
        <f t="shared" si="0"/>
        <v>HC</v>
      </c>
      <c r="D19" s="8">
        <f t="shared" si="10"/>
        <v>0</v>
      </c>
      <c r="E19" s="8">
        <f t="shared" si="10"/>
        <v>0</v>
      </c>
      <c r="F19" s="8">
        <f t="shared" si="10"/>
        <v>0</v>
      </c>
      <c r="G19" s="8">
        <f t="shared" si="10"/>
        <v>0</v>
      </c>
      <c r="H19" s="8">
        <f t="shared" si="10"/>
        <v>0</v>
      </c>
      <c r="I19" s="8">
        <f t="shared" si="10"/>
        <v>1</v>
      </c>
      <c r="J19" s="8">
        <f t="shared" si="10"/>
        <v>1</v>
      </c>
      <c r="K19" s="8">
        <f t="shared" si="10"/>
        <v>0</v>
      </c>
      <c r="L19" s="8">
        <f t="shared" si="10"/>
        <v>0</v>
      </c>
      <c r="M19" s="8">
        <f t="shared" si="10"/>
        <v>0</v>
      </c>
      <c r="N19" s="8">
        <f t="shared" si="10"/>
        <v>0</v>
      </c>
      <c r="O19" s="8">
        <f t="shared" si="10"/>
        <v>0</v>
      </c>
      <c r="P19" s="8">
        <f t="shared" si="10"/>
        <v>0</v>
      </c>
      <c r="Q19" s="8">
        <f t="shared" si="10"/>
        <v>1</v>
      </c>
      <c r="R19" s="8">
        <f t="shared" si="10"/>
        <v>1</v>
      </c>
      <c r="S19" s="8">
        <f t="shared" si="10"/>
        <v>0</v>
      </c>
      <c r="T19" s="8"/>
      <c r="U19" s="15" t="str">
        <f t="shared" si="2"/>
        <v>0110000001100000</v>
      </c>
      <c r="V19" s="15" t="str">
        <f t="shared" si="3"/>
        <v>6060</v>
      </c>
      <c r="W19" t="str">
        <f t="shared" si="4"/>
        <v>0b0110000001100000,  // HC</v>
      </c>
    </row>
    <row r="20" spans="1:23" x14ac:dyDescent="0.45">
      <c r="A20" s="7" t="s">
        <v>5</v>
      </c>
      <c r="B20" s="7" t="s">
        <v>3</v>
      </c>
      <c r="C20" s="7" t="str">
        <f t="shared" si="0"/>
        <v>LX</v>
      </c>
      <c r="D20" s="7">
        <f>IF(D$4=0,D8,0)</f>
        <v>1</v>
      </c>
      <c r="E20" s="7">
        <f t="shared" ref="E20:S20" si="11">IF(E$4=0,E8,0)</f>
        <v>1</v>
      </c>
      <c r="F20" s="7">
        <f t="shared" si="11"/>
        <v>1</v>
      </c>
      <c r="G20" s="7">
        <f t="shared" si="11"/>
        <v>1</v>
      </c>
      <c r="H20" s="7">
        <f t="shared" si="11"/>
        <v>0</v>
      </c>
      <c r="I20" s="7">
        <f t="shared" si="11"/>
        <v>0</v>
      </c>
      <c r="J20" s="7">
        <f t="shared" si="11"/>
        <v>0</v>
      </c>
      <c r="K20" s="7">
        <f t="shared" si="11"/>
        <v>0</v>
      </c>
      <c r="L20" s="7">
        <f t="shared" si="11"/>
        <v>1</v>
      </c>
      <c r="M20" s="7">
        <f t="shared" si="11"/>
        <v>1</v>
      </c>
      <c r="N20" s="7">
        <f t="shared" si="11"/>
        <v>1</v>
      </c>
      <c r="O20" s="7">
        <f t="shared" si="11"/>
        <v>1</v>
      </c>
      <c r="P20" s="7">
        <f t="shared" si="11"/>
        <v>0</v>
      </c>
      <c r="Q20" s="7">
        <f t="shared" si="11"/>
        <v>0</v>
      </c>
      <c r="R20" s="7">
        <f t="shared" si="11"/>
        <v>0</v>
      </c>
      <c r="S20" s="7">
        <f t="shared" si="11"/>
        <v>0</v>
      </c>
      <c r="T20" s="7"/>
      <c r="U20" s="15" t="str">
        <f t="shared" si="2"/>
        <v>0000111100001111</v>
      </c>
      <c r="V20" s="15" t="str">
        <f t="shared" si="3"/>
        <v>0F0F</v>
      </c>
      <c r="W20" t="str">
        <f t="shared" si="4"/>
        <v>0b0000111100001111,  // LX</v>
      </c>
    </row>
    <row r="21" spans="1:23" x14ac:dyDescent="0.45">
      <c r="A21" s="7" t="s">
        <v>5</v>
      </c>
      <c r="B21" s="7" t="s">
        <v>4</v>
      </c>
      <c r="C21" s="7" t="str">
        <f t="shared" si="0"/>
        <v>LH</v>
      </c>
      <c r="D21" s="7">
        <f t="shared" ref="D21:S25" si="12">IF(D$4=0,D9,0)</f>
        <v>0</v>
      </c>
      <c r="E21" s="7">
        <f t="shared" si="12"/>
        <v>1</v>
      </c>
      <c r="F21" s="7">
        <f t="shared" si="12"/>
        <v>0</v>
      </c>
      <c r="G21" s="7">
        <f t="shared" si="12"/>
        <v>1</v>
      </c>
      <c r="H21" s="7">
        <f t="shared" si="12"/>
        <v>0</v>
      </c>
      <c r="I21" s="7">
        <f t="shared" si="12"/>
        <v>0</v>
      </c>
      <c r="J21" s="7">
        <f t="shared" si="12"/>
        <v>0</v>
      </c>
      <c r="K21" s="7">
        <f t="shared" si="12"/>
        <v>0</v>
      </c>
      <c r="L21" s="7">
        <f t="shared" si="12"/>
        <v>0</v>
      </c>
      <c r="M21" s="7">
        <f t="shared" si="12"/>
        <v>1</v>
      </c>
      <c r="N21" s="7">
        <f t="shared" si="12"/>
        <v>0</v>
      </c>
      <c r="O21" s="7">
        <f t="shared" si="12"/>
        <v>1</v>
      </c>
      <c r="P21" s="7">
        <f t="shared" si="12"/>
        <v>0</v>
      </c>
      <c r="Q21" s="7">
        <f t="shared" si="12"/>
        <v>0</v>
      </c>
      <c r="R21" s="7">
        <f t="shared" si="12"/>
        <v>0</v>
      </c>
      <c r="S21" s="7">
        <f t="shared" si="12"/>
        <v>0</v>
      </c>
      <c r="T21" s="7"/>
      <c r="U21" s="15" t="str">
        <f t="shared" si="2"/>
        <v>0000101000001010</v>
      </c>
      <c r="V21" s="15" t="str">
        <f t="shared" si="3"/>
        <v>0A0A</v>
      </c>
      <c r="W21" t="str">
        <f t="shared" si="4"/>
        <v>0b0000101000001010,  // LH</v>
      </c>
    </row>
    <row r="22" spans="1:23" x14ac:dyDescent="0.45">
      <c r="A22" s="7" t="s">
        <v>5</v>
      </c>
      <c r="B22" s="7" t="s">
        <v>5</v>
      </c>
      <c r="C22" s="7" t="str">
        <f t="shared" si="0"/>
        <v>LL</v>
      </c>
      <c r="D22" s="7">
        <f t="shared" si="12"/>
        <v>1</v>
      </c>
      <c r="E22" s="7">
        <f t="shared" si="12"/>
        <v>0</v>
      </c>
      <c r="F22" s="7">
        <f t="shared" si="12"/>
        <v>1</v>
      </c>
      <c r="G22" s="7">
        <f t="shared" si="12"/>
        <v>0</v>
      </c>
      <c r="H22" s="7">
        <f t="shared" si="12"/>
        <v>0</v>
      </c>
      <c r="I22" s="7">
        <f t="shared" si="12"/>
        <v>0</v>
      </c>
      <c r="J22" s="7">
        <f t="shared" si="12"/>
        <v>0</v>
      </c>
      <c r="K22" s="7">
        <f t="shared" si="12"/>
        <v>0</v>
      </c>
      <c r="L22" s="7">
        <f t="shared" si="12"/>
        <v>1</v>
      </c>
      <c r="M22" s="7">
        <f t="shared" si="12"/>
        <v>0</v>
      </c>
      <c r="N22" s="7">
        <f t="shared" si="12"/>
        <v>1</v>
      </c>
      <c r="O22" s="7">
        <f t="shared" si="12"/>
        <v>0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15" t="str">
        <f t="shared" si="2"/>
        <v>0000010100000101</v>
      </c>
      <c r="V22" s="15" t="str">
        <f t="shared" si="3"/>
        <v>0505</v>
      </c>
      <c r="W22" t="str">
        <f t="shared" si="4"/>
        <v>0b0000010100000101,  // LL</v>
      </c>
    </row>
    <row r="23" spans="1:23" x14ac:dyDescent="0.45">
      <c r="A23" s="7" t="s">
        <v>5</v>
      </c>
      <c r="B23" s="7" t="s">
        <v>6</v>
      </c>
      <c r="C23" s="7" t="str">
        <f t="shared" si="0"/>
        <v>LR</v>
      </c>
      <c r="D23" s="7">
        <f t="shared" si="12"/>
        <v>0</v>
      </c>
      <c r="E23" s="7">
        <f t="shared" si="12"/>
        <v>1</v>
      </c>
      <c r="F23" s="7">
        <f t="shared" si="12"/>
        <v>0</v>
      </c>
      <c r="G23" s="7">
        <f t="shared" si="12"/>
        <v>0</v>
      </c>
      <c r="H23" s="7">
        <f t="shared" si="12"/>
        <v>0</v>
      </c>
      <c r="I23" s="7">
        <f t="shared" si="12"/>
        <v>0</v>
      </c>
      <c r="J23" s="7">
        <f t="shared" si="12"/>
        <v>0</v>
      </c>
      <c r="K23" s="7">
        <f t="shared" si="12"/>
        <v>0</v>
      </c>
      <c r="L23" s="7">
        <f t="shared" si="12"/>
        <v>0</v>
      </c>
      <c r="M23" s="7">
        <f t="shared" si="12"/>
        <v>1</v>
      </c>
      <c r="N23" s="7">
        <f t="shared" si="12"/>
        <v>0</v>
      </c>
      <c r="O23" s="7">
        <f t="shared" si="12"/>
        <v>0</v>
      </c>
      <c r="P23" s="7">
        <f t="shared" si="12"/>
        <v>0</v>
      </c>
      <c r="Q23" s="7">
        <f t="shared" si="12"/>
        <v>0</v>
      </c>
      <c r="R23" s="7">
        <f t="shared" si="12"/>
        <v>0</v>
      </c>
      <c r="S23" s="7">
        <f t="shared" si="12"/>
        <v>0</v>
      </c>
      <c r="T23" s="7"/>
      <c r="U23" s="15" t="str">
        <f t="shared" si="2"/>
        <v>0000001000000010</v>
      </c>
      <c r="V23" s="15" t="str">
        <f t="shared" si="3"/>
        <v>0202</v>
      </c>
      <c r="W23" t="str">
        <f t="shared" si="4"/>
        <v>0b0000001000000010,  // LR</v>
      </c>
    </row>
    <row r="24" spans="1:23" x14ac:dyDescent="0.45">
      <c r="A24" s="7" t="s">
        <v>5</v>
      </c>
      <c r="B24" s="7" t="s">
        <v>7</v>
      </c>
      <c r="C24" s="7" t="str">
        <f t="shared" si="0"/>
        <v>LF</v>
      </c>
      <c r="D24" s="7">
        <f t="shared" si="12"/>
        <v>0</v>
      </c>
      <c r="E24" s="7">
        <f t="shared" si="12"/>
        <v>0</v>
      </c>
      <c r="F24" s="7">
        <f t="shared" si="12"/>
        <v>1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1</v>
      </c>
      <c r="O24" s="7">
        <f t="shared" si="12"/>
        <v>0</v>
      </c>
      <c r="P24" s="7">
        <f t="shared" si="12"/>
        <v>0</v>
      </c>
      <c r="Q24" s="7">
        <f t="shared" si="12"/>
        <v>0</v>
      </c>
      <c r="R24" s="7">
        <f t="shared" si="12"/>
        <v>0</v>
      </c>
      <c r="S24" s="7">
        <f t="shared" si="12"/>
        <v>0</v>
      </c>
      <c r="T24" s="7"/>
      <c r="U24" s="15" t="str">
        <f t="shared" si="2"/>
        <v>0000010000000100</v>
      </c>
      <c r="V24" s="15" t="str">
        <f t="shared" si="3"/>
        <v>0404</v>
      </c>
      <c r="W24" t="str">
        <f t="shared" si="4"/>
        <v>0b0000010000000100,  // LF</v>
      </c>
    </row>
    <row r="25" spans="1:23" x14ac:dyDescent="0.45">
      <c r="A25" s="7" t="s">
        <v>5</v>
      </c>
      <c r="B25" s="7" t="s">
        <v>8</v>
      </c>
      <c r="C25" s="7" t="str">
        <f t="shared" si="0"/>
        <v>LC</v>
      </c>
      <c r="D25" s="7">
        <f t="shared" si="12"/>
        <v>0</v>
      </c>
      <c r="E25" s="7">
        <f t="shared" si="12"/>
        <v>1</v>
      </c>
      <c r="F25" s="7">
        <f t="shared" si="12"/>
        <v>1</v>
      </c>
      <c r="G25" s="7">
        <f t="shared" si="12"/>
        <v>0</v>
      </c>
      <c r="H25" s="7">
        <f t="shared" si="12"/>
        <v>0</v>
      </c>
      <c r="I25" s="7">
        <f t="shared" si="12"/>
        <v>0</v>
      </c>
      <c r="J25" s="7">
        <f t="shared" si="12"/>
        <v>0</v>
      </c>
      <c r="K25" s="7">
        <f t="shared" si="12"/>
        <v>0</v>
      </c>
      <c r="L25" s="7">
        <f t="shared" si="12"/>
        <v>0</v>
      </c>
      <c r="M25" s="7">
        <f t="shared" si="12"/>
        <v>1</v>
      </c>
      <c r="N25" s="7">
        <f t="shared" si="12"/>
        <v>1</v>
      </c>
      <c r="O25" s="7">
        <f t="shared" si="12"/>
        <v>0</v>
      </c>
      <c r="P25" s="7">
        <f t="shared" si="12"/>
        <v>0</v>
      </c>
      <c r="Q25" s="7">
        <f t="shared" si="12"/>
        <v>0</v>
      </c>
      <c r="R25" s="7">
        <f t="shared" si="12"/>
        <v>0</v>
      </c>
      <c r="S25" s="7">
        <f t="shared" si="12"/>
        <v>0</v>
      </c>
      <c r="T25" s="7"/>
      <c r="U25" s="15" t="str">
        <f t="shared" si="2"/>
        <v>0000011000000110</v>
      </c>
      <c r="V25" s="15" t="str">
        <f t="shared" si="3"/>
        <v>0606</v>
      </c>
      <c r="W25" t="str">
        <f t="shared" si="4"/>
        <v>0b0000011000000110,  // LC</v>
      </c>
    </row>
    <row r="26" spans="1:23" x14ac:dyDescent="0.45">
      <c r="A26" s="8" t="s">
        <v>6</v>
      </c>
      <c r="B26" s="8" t="s">
        <v>3</v>
      </c>
      <c r="C26" s="8" t="str">
        <f t="shared" si="0"/>
        <v>RX</v>
      </c>
      <c r="D26" s="8">
        <f t="shared" ref="D26:S31" si="13">IF(AND(D$3=0,D$4=1),D8,0)</f>
        <v>0</v>
      </c>
      <c r="E26" s="8">
        <f t="shared" si="13"/>
        <v>0</v>
      </c>
      <c r="F26" s="8">
        <f t="shared" si="13"/>
        <v>0</v>
      </c>
      <c r="G26" s="8">
        <f t="shared" si="13"/>
        <v>0</v>
      </c>
      <c r="H26" s="8">
        <f t="shared" si="13"/>
        <v>1</v>
      </c>
      <c r="I26" s="8">
        <f t="shared" si="13"/>
        <v>1</v>
      </c>
      <c r="J26" s="8">
        <f t="shared" si="13"/>
        <v>1</v>
      </c>
      <c r="K26" s="8">
        <f t="shared" si="13"/>
        <v>1</v>
      </c>
      <c r="L26" s="8">
        <f t="shared" si="13"/>
        <v>0</v>
      </c>
      <c r="M26" s="8">
        <f t="shared" si="13"/>
        <v>0</v>
      </c>
      <c r="N26" s="8">
        <f t="shared" si="13"/>
        <v>0</v>
      </c>
      <c r="O26" s="8">
        <f t="shared" si="13"/>
        <v>0</v>
      </c>
      <c r="P26" s="8">
        <f t="shared" si="13"/>
        <v>0</v>
      </c>
      <c r="Q26" s="8">
        <f t="shared" si="13"/>
        <v>0</v>
      </c>
      <c r="R26" s="8">
        <f t="shared" si="13"/>
        <v>0</v>
      </c>
      <c r="S26" s="8">
        <f t="shared" si="13"/>
        <v>0</v>
      </c>
      <c r="T26" s="8"/>
      <c r="U26" s="15" t="str">
        <f t="shared" si="2"/>
        <v>0000000011110000</v>
      </c>
      <c r="V26" s="15" t="str">
        <f t="shared" si="3"/>
        <v>00F0</v>
      </c>
      <c r="W26" t="str">
        <f t="shared" si="4"/>
        <v>0b0000000011110000,  // RX</v>
      </c>
    </row>
    <row r="27" spans="1:23" x14ac:dyDescent="0.45">
      <c r="A27" s="8" t="s">
        <v>6</v>
      </c>
      <c r="B27" s="8" t="s">
        <v>4</v>
      </c>
      <c r="C27" s="8" t="str">
        <f t="shared" si="0"/>
        <v>RH</v>
      </c>
      <c r="D27" s="8">
        <f t="shared" si="13"/>
        <v>0</v>
      </c>
      <c r="E27" s="8">
        <f t="shared" si="13"/>
        <v>0</v>
      </c>
      <c r="F27" s="8">
        <f t="shared" si="13"/>
        <v>0</v>
      </c>
      <c r="G27" s="8">
        <f t="shared" si="13"/>
        <v>0</v>
      </c>
      <c r="H27" s="8">
        <f t="shared" si="13"/>
        <v>0</v>
      </c>
      <c r="I27" s="8">
        <f t="shared" si="13"/>
        <v>1</v>
      </c>
      <c r="J27" s="8">
        <f t="shared" si="13"/>
        <v>0</v>
      </c>
      <c r="K27" s="8">
        <f t="shared" si="13"/>
        <v>1</v>
      </c>
      <c r="L27" s="8">
        <f t="shared" si="13"/>
        <v>0</v>
      </c>
      <c r="M27" s="8">
        <f t="shared" si="13"/>
        <v>0</v>
      </c>
      <c r="N27" s="8">
        <f t="shared" si="13"/>
        <v>0</v>
      </c>
      <c r="O27" s="8">
        <f t="shared" si="13"/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/>
      <c r="U27" s="15" t="str">
        <f t="shared" si="2"/>
        <v>0000000010100000</v>
      </c>
      <c r="V27" s="15" t="str">
        <f t="shared" si="3"/>
        <v>00A0</v>
      </c>
      <c r="W27" t="str">
        <f t="shared" si="4"/>
        <v>0b0000000010100000,  // RH</v>
      </c>
    </row>
    <row r="28" spans="1:23" x14ac:dyDescent="0.45">
      <c r="A28" s="8" t="s">
        <v>6</v>
      </c>
      <c r="B28" s="8" t="s">
        <v>5</v>
      </c>
      <c r="C28" s="8" t="str">
        <f t="shared" si="0"/>
        <v>RL</v>
      </c>
      <c r="D28" s="8">
        <f t="shared" si="13"/>
        <v>0</v>
      </c>
      <c r="E28" s="8">
        <f t="shared" si="13"/>
        <v>0</v>
      </c>
      <c r="F28" s="8">
        <f t="shared" si="13"/>
        <v>0</v>
      </c>
      <c r="G28" s="8">
        <f t="shared" si="13"/>
        <v>0</v>
      </c>
      <c r="H28" s="8">
        <f t="shared" si="13"/>
        <v>1</v>
      </c>
      <c r="I28" s="8">
        <f t="shared" si="13"/>
        <v>0</v>
      </c>
      <c r="J28" s="8">
        <f t="shared" si="13"/>
        <v>1</v>
      </c>
      <c r="K28" s="8">
        <f t="shared" si="13"/>
        <v>0</v>
      </c>
      <c r="L28" s="8">
        <f t="shared" si="13"/>
        <v>0</v>
      </c>
      <c r="M28" s="8">
        <f t="shared" si="13"/>
        <v>0</v>
      </c>
      <c r="N28" s="8">
        <f t="shared" si="13"/>
        <v>0</v>
      </c>
      <c r="O28" s="8">
        <f t="shared" si="13"/>
        <v>0</v>
      </c>
      <c r="P28" s="8">
        <f t="shared" si="13"/>
        <v>0</v>
      </c>
      <c r="Q28" s="8">
        <f t="shared" si="13"/>
        <v>0</v>
      </c>
      <c r="R28" s="8">
        <f t="shared" si="13"/>
        <v>0</v>
      </c>
      <c r="S28" s="8">
        <f t="shared" si="13"/>
        <v>0</v>
      </c>
      <c r="T28" s="8"/>
      <c r="U28" s="15" t="str">
        <f t="shared" si="2"/>
        <v>0000000001010000</v>
      </c>
      <c r="V28" s="15" t="str">
        <f t="shared" si="3"/>
        <v>0050</v>
      </c>
      <c r="W28" t="str">
        <f t="shared" si="4"/>
        <v>0b0000000001010000,  // RL</v>
      </c>
    </row>
    <row r="29" spans="1:23" x14ac:dyDescent="0.45">
      <c r="A29" s="8" t="s">
        <v>6</v>
      </c>
      <c r="B29" s="8" t="s">
        <v>6</v>
      </c>
      <c r="C29" s="8" t="str">
        <f t="shared" si="0"/>
        <v>RR</v>
      </c>
      <c r="D29" s="8">
        <f t="shared" si="13"/>
        <v>0</v>
      </c>
      <c r="E29" s="8">
        <f t="shared" si="13"/>
        <v>0</v>
      </c>
      <c r="F29" s="8">
        <f t="shared" si="13"/>
        <v>0</v>
      </c>
      <c r="G29" s="8">
        <f t="shared" si="13"/>
        <v>0</v>
      </c>
      <c r="H29" s="8">
        <f t="shared" si="13"/>
        <v>0</v>
      </c>
      <c r="I29" s="8">
        <f t="shared" si="13"/>
        <v>1</v>
      </c>
      <c r="J29" s="8">
        <f t="shared" si="13"/>
        <v>0</v>
      </c>
      <c r="K29" s="8">
        <f t="shared" si="13"/>
        <v>0</v>
      </c>
      <c r="L29" s="8">
        <f t="shared" si="13"/>
        <v>0</v>
      </c>
      <c r="M29" s="8">
        <f t="shared" si="13"/>
        <v>0</v>
      </c>
      <c r="N29" s="8">
        <f t="shared" si="13"/>
        <v>0</v>
      </c>
      <c r="O29" s="8">
        <f t="shared" si="13"/>
        <v>0</v>
      </c>
      <c r="P29" s="8">
        <f t="shared" si="13"/>
        <v>0</v>
      </c>
      <c r="Q29" s="8">
        <f t="shared" si="13"/>
        <v>0</v>
      </c>
      <c r="R29" s="8">
        <f t="shared" si="13"/>
        <v>0</v>
      </c>
      <c r="S29" s="8">
        <f t="shared" si="13"/>
        <v>0</v>
      </c>
      <c r="T29" s="8"/>
      <c r="U29" s="15" t="str">
        <f t="shared" si="2"/>
        <v>0000000000100000</v>
      </c>
      <c r="V29" s="15" t="str">
        <f t="shared" si="3"/>
        <v>0020</v>
      </c>
      <c r="W29" t="str">
        <f t="shared" si="4"/>
        <v>0b0000000000100000,  // RR</v>
      </c>
    </row>
    <row r="30" spans="1:23" x14ac:dyDescent="0.45">
      <c r="A30" s="8" t="s">
        <v>6</v>
      </c>
      <c r="B30" s="8" t="s">
        <v>7</v>
      </c>
      <c r="C30" s="8" t="str">
        <f t="shared" si="0"/>
        <v>RF</v>
      </c>
      <c r="D30" s="8">
        <f t="shared" si="13"/>
        <v>0</v>
      </c>
      <c r="E30" s="8">
        <f t="shared" si="13"/>
        <v>0</v>
      </c>
      <c r="F30" s="8">
        <f t="shared" si="13"/>
        <v>0</v>
      </c>
      <c r="G30" s="8">
        <f t="shared" si="13"/>
        <v>0</v>
      </c>
      <c r="H30" s="8">
        <f t="shared" si="13"/>
        <v>0</v>
      </c>
      <c r="I30" s="8">
        <f t="shared" si="13"/>
        <v>0</v>
      </c>
      <c r="J30" s="8">
        <f t="shared" si="13"/>
        <v>1</v>
      </c>
      <c r="K30" s="8">
        <f t="shared" si="13"/>
        <v>0</v>
      </c>
      <c r="L30" s="8">
        <f t="shared" si="13"/>
        <v>0</v>
      </c>
      <c r="M30" s="8">
        <f t="shared" si="13"/>
        <v>0</v>
      </c>
      <c r="N30" s="8">
        <f t="shared" si="13"/>
        <v>0</v>
      </c>
      <c r="O30" s="8">
        <f t="shared" si="13"/>
        <v>0</v>
      </c>
      <c r="P30" s="8">
        <f t="shared" si="13"/>
        <v>0</v>
      </c>
      <c r="Q30" s="8">
        <f t="shared" si="13"/>
        <v>0</v>
      </c>
      <c r="R30" s="8">
        <f t="shared" si="13"/>
        <v>0</v>
      </c>
      <c r="S30" s="8">
        <f t="shared" si="13"/>
        <v>0</v>
      </c>
      <c r="T30" s="8"/>
      <c r="U30" s="15" t="str">
        <f t="shared" si="2"/>
        <v>0000000001000000</v>
      </c>
      <c r="V30" s="15" t="str">
        <f t="shared" si="3"/>
        <v>0040</v>
      </c>
      <c r="W30" t="str">
        <f t="shared" si="4"/>
        <v>0b0000000001000000,  // RF</v>
      </c>
    </row>
    <row r="31" spans="1:23" x14ac:dyDescent="0.45">
      <c r="A31" s="8" t="s">
        <v>6</v>
      </c>
      <c r="B31" s="8" t="s">
        <v>8</v>
      </c>
      <c r="C31" s="8" t="str">
        <f t="shared" si="0"/>
        <v>RC</v>
      </c>
      <c r="D31" s="8">
        <f t="shared" si="13"/>
        <v>0</v>
      </c>
      <c r="E31" s="8">
        <f t="shared" si="13"/>
        <v>0</v>
      </c>
      <c r="F31" s="8">
        <f t="shared" si="13"/>
        <v>0</v>
      </c>
      <c r="G31" s="8">
        <f t="shared" si="13"/>
        <v>0</v>
      </c>
      <c r="H31" s="8">
        <f t="shared" si="13"/>
        <v>0</v>
      </c>
      <c r="I31" s="8">
        <f t="shared" si="13"/>
        <v>1</v>
      </c>
      <c r="J31" s="8">
        <f t="shared" si="13"/>
        <v>1</v>
      </c>
      <c r="K31" s="8">
        <f t="shared" si="13"/>
        <v>0</v>
      </c>
      <c r="L31" s="8">
        <f t="shared" si="13"/>
        <v>0</v>
      </c>
      <c r="M31" s="8">
        <f t="shared" si="13"/>
        <v>0</v>
      </c>
      <c r="N31" s="8">
        <f t="shared" si="13"/>
        <v>0</v>
      </c>
      <c r="O31" s="8">
        <f t="shared" si="13"/>
        <v>0</v>
      </c>
      <c r="P31" s="8">
        <f t="shared" si="13"/>
        <v>0</v>
      </c>
      <c r="Q31" s="8">
        <f t="shared" si="13"/>
        <v>0</v>
      </c>
      <c r="R31" s="8">
        <f t="shared" si="13"/>
        <v>0</v>
      </c>
      <c r="S31" s="8">
        <f t="shared" si="13"/>
        <v>0</v>
      </c>
      <c r="T31" s="8"/>
      <c r="U31" s="15" t="str">
        <f t="shared" si="2"/>
        <v>0000000001100000</v>
      </c>
      <c r="V31" s="15" t="str">
        <f t="shared" si="3"/>
        <v>0060</v>
      </c>
      <c r="W31" t="str">
        <f t="shared" si="4"/>
        <v>0b0000000001100000,  // RC</v>
      </c>
    </row>
    <row r="32" spans="1:23" x14ac:dyDescent="0.45">
      <c r="A32" s="7" t="s">
        <v>7</v>
      </c>
      <c r="B32" s="7" t="s">
        <v>3</v>
      </c>
      <c r="C32" s="7" t="str">
        <f t="shared" si="0"/>
        <v>FX</v>
      </c>
      <c r="D32" s="7">
        <f>D38</f>
        <v>0</v>
      </c>
      <c r="E32" s="7">
        <f t="shared" ref="E32:S37" si="14">IF(AND(E$3=1,E$4=0),E8,0)</f>
        <v>0</v>
      </c>
      <c r="F32" s="7">
        <f t="shared" si="14"/>
        <v>0</v>
      </c>
      <c r="G32" s="7">
        <f t="shared" si="14"/>
        <v>0</v>
      </c>
      <c r="H32" s="7">
        <f t="shared" si="14"/>
        <v>0</v>
      </c>
      <c r="I32" s="7">
        <f t="shared" si="14"/>
        <v>0</v>
      </c>
      <c r="J32" s="7">
        <f t="shared" si="14"/>
        <v>0</v>
      </c>
      <c r="K32" s="7">
        <f t="shared" si="14"/>
        <v>0</v>
      </c>
      <c r="L32" s="7">
        <f t="shared" si="14"/>
        <v>1</v>
      </c>
      <c r="M32" s="7">
        <f t="shared" si="14"/>
        <v>1</v>
      </c>
      <c r="N32" s="7">
        <f t="shared" si="14"/>
        <v>1</v>
      </c>
      <c r="O32" s="7">
        <f t="shared" si="14"/>
        <v>1</v>
      </c>
      <c r="P32" s="7">
        <f t="shared" si="14"/>
        <v>0</v>
      </c>
      <c r="Q32" s="7">
        <f t="shared" si="14"/>
        <v>0</v>
      </c>
      <c r="R32" s="7">
        <f t="shared" si="14"/>
        <v>0</v>
      </c>
      <c r="S32" s="7">
        <f t="shared" si="14"/>
        <v>0</v>
      </c>
      <c r="T32" s="7"/>
      <c r="U32" s="15" t="str">
        <f t="shared" si="2"/>
        <v>0000111100000000</v>
      </c>
      <c r="V32" s="15" t="str">
        <f t="shared" si="3"/>
        <v>0F00</v>
      </c>
      <c r="W32" t="str">
        <f t="shared" si="4"/>
        <v>0b0000111100000000,  // FX</v>
      </c>
    </row>
    <row r="33" spans="1:23" x14ac:dyDescent="0.45">
      <c r="A33" s="7" t="s">
        <v>7</v>
      </c>
      <c r="B33" s="7" t="s">
        <v>4</v>
      </c>
      <c r="C33" s="7" t="str">
        <f t="shared" si="0"/>
        <v>FH</v>
      </c>
      <c r="D33" s="7">
        <f>IF(AND(D$3=1,D$4=0),D9,0)</f>
        <v>0</v>
      </c>
      <c r="E33" s="7">
        <f t="shared" si="14"/>
        <v>0</v>
      </c>
      <c r="F33" s="7">
        <f t="shared" si="14"/>
        <v>0</v>
      </c>
      <c r="G33" s="7">
        <f t="shared" si="14"/>
        <v>0</v>
      </c>
      <c r="H33" s="7">
        <f t="shared" si="14"/>
        <v>0</v>
      </c>
      <c r="I33" s="7">
        <f t="shared" si="14"/>
        <v>0</v>
      </c>
      <c r="J33" s="7">
        <f t="shared" si="14"/>
        <v>0</v>
      </c>
      <c r="K33" s="7">
        <f t="shared" si="14"/>
        <v>0</v>
      </c>
      <c r="L33" s="7">
        <f t="shared" si="14"/>
        <v>0</v>
      </c>
      <c r="M33" s="7">
        <f t="shared" si="14"/>
        <v>1</v>
      </c>
      <c r="N33" s="7">
        <f t="shared" si="14"/>
        <v>0</v>
      </c>
      <c r="O33" s="7">
        <f t="shared" si="14"/>
        <v>1</v>
      </c>
      <c r="P33" s="7">
        <f t="shared" si="14"/>
        <v>0</v>
      </c>
      <c r="Q33" s="7">
        <f t="shared" si="14"/>
        <v>0</v>
      </c>
      <c r="R33" s="7">
        <f t="shared" si="14"/>
        <v>0</v>
      </c>
      <c r="S33" s="7">
        <f t="shared" si="14"/>
        <v>0</v>
      </c>
      <c r="T33" s="7"/>
      <c r="U33" s="15" t="str">
        <f t="shared" si="2"/>
        <v>0000101000000000</v>
      </c>
      <c r="V33" s="15" t="str">
        <f t="shared" si="3"/>
        <v>0A00</v>
      </c>
      <c r="W33" t="str">
        <f t="shared" si="4"/>
        <v>0b0000101000000000,  // FH</v>
      </c>
    </row>
    <row r="34" spans="1:23" x14ac:dyDescent="0.45">
      <c r="A34" s="7" t="s">
        <v>7</v>
      </c>
      <c r="B34" s="7" t="s">
        <v>5</v>
      </c>
      <c r="C34" s="7" t="str">
        <f t="shared" si="0"/>
        <v>FL</v>
      </c>
      <c r="D34" s="7">
        <f>IF(AND(D$3=1,D$4=0),D10,0)</f>
        <v>0</v>
      </c>
      <c r="E34" s="7">
        <f t="shared" si="14"/>
        <v>0</v>
      </c>
      <c r="F34" s="7">
        <f t="shared" si="14"/>
        <v>0</v>
      </c>
      <c r="G34" s="7">
        <f t="shared" si="14"/>
        <v>0</v>
      </c>
      <c r="H34" s="7">
        <f t="shared" si="14"/>
        <v>0</v>
      </c>
      <c r="I34" s="7">
        <f t="shared" si="14"/>
        <v>0</v>
      </c>
      <c r="J34" s="7">
        <f t="shared" si="14"/>
        <v>0</v>
      </c>
      <c r="K34" s="7">
        <f t="shared" si="14"/>
        <v>0</v>
      </c>
      <c r="L34" s="7">
        <f t="shared" si="14"/>
        <v>1</v>
      </c>
      <c r="M34" s="7">
        <f t="shared" si="14"/>
        <v>0</v>
      </c>
      <c r="N34" s="7">
        <f t="shared" si="14"/>
        <v>1</v>
      </c>
      <c r="O34" s="7">
        <f t="shared" si="14"/>
        <v>0</v>
      </c>
      <c r="P34" s="7">
        <f t="shared" si="14"/>
        <v>0</v>
      </c>
      <c r="Q34" s="7">
        <f t="shared" si="14"/>
        <v>0</v>
      </c>
      <c r="R34" s="7">
        <f t="shared" si="14"/>
        <v>0</v>
      </c>
      <c r="S34" s="7">
        <f t="shared" si="14"/>
        <v>0</v>
      </c>
      <c r="T34" s="7"/>
      <c r="U34" s="15" t="str">
        <f t="shared" si="2"/>
        <v>0000010100000000</v>
      </c>
      <c r="V34" s="15" t="str">
        <f t="shared" si="3"/>
        <v>0500</v>
      </c>
      <c r="W34" t="str">
        <f t="shared" si="4"/>
        <v>0b0000010100000000,  // FL</v>
      </c>
    </row>
    <row r="35" spans="1:23" x14ac:dyDescent="0.45">
      <c r="A35" s="7" t="s">
        <v>7</v>
      </c>
      <c r="B35" s="7" t="s">
        <v>6</v>
      </c>
      <c r="C35" s="7" t="str">
        <f t="shared" si="0"/>
        <v>FR</v>
      </c>
      <c r="D35" s="7">
        <f>IF(AND(D$3=1,D$4=0),D11,0)</f>
        <v>0</v>
      </c>
      <c r="E35" s="7">
        <f t="shared" si="14"/>
        <v>0</v>
      </c>
      <c r="F35" s="7">
        <f t="shared" si="14"/>
        <v>0</v>
      </c>
      <c r="G35" s="7">
        <f t="shared" si="14"/>
        <v>0</v>
      </c>
      <c r="H35" s="7">
        <f t="shared" si="14"/>
        <v>0</v>
      </c>
      <c r="I35" s="7">
        <f t="shared" si="14"/>
        <v>0</v>
      </c>
      <c r="J35" s="7">
        <f t="shared" si="14"/>
        <v>0</v>
      </c>
      <c r="K35" s="7">
        <f t="shared" si="14"/>
        <v>0</v>
      </c>
      <c r="L35" s="7">
        <f t="shared" si="14"/>
        <v>0</v>
      </c>
      <c r="M35" s="7">
        <f t="shared" si="14"/>
        <v>1</v>
      </c>
      <c r="N35" s="7">
        <f t="shared" si="14"/>
        <v>0</v>
      </c>
      <c r="O35" s="7">
        <f t="shared" si="14"/>
        <v>0</v>
      </c>
      <c r="P35" s="7">
        <f t="shared" si="14"/>
        <v>0</v>
      </c>
      <c r="Q35" s="7">
        <f t="shared" si="14"/>
        <v>0</v>
      </c>
      <c r="R35" s="7">
        <f t="shared" si="14"/>
        <v>0</v>
      </c>
      <c r="S35" s="7">
        <f t="shared" si="14"/>
        <v>0</v>
      </c>
      <c r="T35" s="7"/>
      <c r="U35" s="15" t="str">
        <f t="shared" si="2"/>
        <v>0000001000000000</v>
      </c>
      <c r="V35" s="15" t="str">
        <f t="shared" si="3"/>
        <v>0200</v>
      </c>
      <c r="W35" t="str">
        <f t="shared" si="4"/>
        <v>0b0000001000000000,  // FR</v>
      </c>
    </row>
    <row r="36" spans="1:23" x14ac:dyDescent="0.45">
      <c r="A36" s="7" t="s">
        <v>7</v>
      </c>
      <c r="B36" s="7" t="s">
        <v>7</v>
      </c>
      <c r="C36" s="7" t="str">
        <f t="shared" si="0"/>
        <v>FF</v>
      </c>
      <c r="D36" s="7">
        <f>IF(AND(D$3=1,D$4=0),D12,0)</f>
        <v>0</v>
      </c>
      <c r="E36" s="7">
        <f t="shared" si="14"/>
        <v>0</v>
      </c>
      <c r="F36" s="7">
        <f t="shared" si="14"/>
        <v>0</v>
      </c>
      <c r="G36" s="7">
        <f t="shared" si="14"/>
        <v>0</v>
      </c>
      <c r="H36" s="7">
        <f t="shared" si="14"/>
        <v>0</v>
      </c>
      <c r="I36" s="7">
        <f t="shared" si="14"/>
        <v>0</v>
      </c>
      <c r="J36" s="7">
        <f t="shared" si="14"/>
        <v>0</v>
      </c>
      <c r="K36" s="7">
        <f t="shared" si="14"/>
        <v>0</v>
      </c>
      <c r="L36" s="7">
        <f t="shared" si="14"/>
        <v>0</v>
      </c>
      <c r="M36" s="7">
        <f t="shared" si="14"/>
        <v>0</v>
      </c>
      <c r="N36" s="7">
        <f t="shared" si="14"/>
        <v>1</v>
      </c>
      <c r="O36" s="7">
        <f t="shared" si="14"/>
        <v>0</v>
      </c>
      <c r="P36" s="7">
        <f t="shared" si="14"/>
        <v>0</v>
      </c>
      <c r="Q36" s="7">
        <f t="shared" si="14"/>
        <v>0</v>
      </c>
      <c r="R36" s="7">
        <f t="shared" si="14"/>
        <v>0</v>
      </c>
      <c r="S36" s="7">
        <f t="shared" si="14"/>
        <v>0</v>
      </c>
      <c r="T36" s="7"/>
      <c r="U36" s="15" t="str">
        <f t="shared" si="2"/>
        <v>0000010000000000</v>
      </c>
      <c r="V36" s="15" t="str">
        <f t="shared" si="3"/>
        <v>0400</v>
      </c>
      <c r="W36" t="str">
        <f t="shared" si="4"/>
        <v>0b0000010000000000,  // FF</v>
      </c>
    </row>
    <row r="37" spans="1:23" x14ac:dyDescent="0.45">
      <c r="A37" s="7" t="s">
        <v>7</v>
      </c>
      <c r="B37" s="7" t="s">
        <v>8</v>
      </c>
      <c r="C37" s="7" t="str">
        <f t="shared" si="0"/>
        <v>FC</v>
      </c>
      <c r="D37" s="7">
        <f>IF(AND(D$3=1,D$4=0),D13,0)</f>
        <v>0</v>
      </c>
      <c r="E37" s="7">
        <f t="shared" si="14"/>
        <v>0</v>
      </c>
      <c r="F37" s="7">
        <f t="shared" si="14"/>
        <v>0</v>
      </c>
      <c r="G37" s="7">
        <f t="shared" si="14"/>
        <v>0</v>
      </c>
      <c r="H37" s="7">
        <f t="shared" si="14"/>
        <v>0</v>
      </c>
      <c r="I37" s="7">
        <f t="shared" si="14"/>
        <v>0</v>
      </c>
      <c r="J37" s="7">
        <f t="shared" si="14"/>
        <v>0</v>
      </c>
      <c r="K37" s="7">
        <f t="shared" si="14"/>
        <v>0</v>
      </c>
      <c r="L37" s="7">
        <f t="shared" si="14"/>
        <v>0</v>
      </c>
      <c r="M37" s="7">
        <f t="shared" si="14"/>
        <v>1</v>
      </c>
      <c r="N37" s="7">
        <f t="shared" si="14"/>
        <v>1</v>
      </c>
      <c r="O37" s="7">
        <f t="shared" si="14"/>
        <v>0</v>
      </c>
      <c r="P37" s="7">
        <f t="shared" si="14"/>
        <v>0</v>
      </c>
      <c r="Q37" s="7">
        <f t="shared" si="14"/>
        <v>0</v>
      </c>
      <c r="R37" s="7">
        <f t="shared" si="14"/>
        <v>0</v>
      </c>
      <c r="S37" s="7">
        <f t="shared" si="14"/>
        <v>0</v>
      </c>
      <c r="T37" s="7"/>
      <c r="U37" s="15" t="str">
        <f t="shared" si="2"/>
        <v>0000011000000000</v>
      </c>
      <c r="V37" s="15" t="str">
        <f t="shared" si="3"/>
        <v>0600</v>
      </c>
      <c r="W37" t="str">
        <f t="shared" si="4"/>
        <v>0b0000011000000000,  // FC</v>
      </c>
    </row>
    <row r="38" spans="1:23" x14ac:dyDescent="0.45">
      <c r="A38" s="8" t="s">
        <v>8</v>
      </c>
      <c r="B38" s="8" t="s">
        <v>3</v>
      </c>
      <c r="C38" s="8" t="str">
        <f t="shared" si="0"/>
        <v>CX</v>
      </c>
      <c r="D38" s="8">
        <f t="shared" ref="D38:S43" si="15">IF(D$3&lt;&gt;D$4,D8,0)</f>
        <v>0</v>
      </c>
      <c r="E38" s="8">
        <f t="shared" si="15"/>
        <v>0</v>
      </c>
      <c r="F38" s="8">
        <f t="shared" si="15"/>
        <v>0</v>
      </c>
      <c r="G38" s="8">
        <f t="shared" si="15"/>
        <v>0</v>
      </c>
      <c r="H38" s="8">
        <f t="shared" si="15"/>
        <v>1</v>
      </c>
      <c r="I38" s="8">
        <f t="shared" si="15"/>
        <v>1</v>
      </c>
      <c r="J38" s="8">
        <f t="shared" si="15"/>
        <v>1</v>
      </c>
      <c r="K38" s="8">
        <f t="shared" si="15"/>
        <v>1</v>
      </c>
      <c r="L38" s="8">
        <f t="shared" si="15"/>
        <v>1</v>
      </c>
      <c r="M38" s="8">
        <f t="shared" si="15"/>
        <v>1</v>
      </c>
      <c r="N38" s="8">
        <f t="shared" si="15"/>
        <v>1</v>
      </c>
      <c r="O38" s="8">
        <f t="shared" si="15"/>
        <v>1</v>
      </c>
      <c r="P38" s="8">
        <f t="shared" si="15"/>
        <v>0</v>
      </c>
      <c r="Q38" s="8">
        <f t="shared" si="15"/>
        <v>0</v>
      </c>
      <c r="R38" s="8">
        <f t="shared" si="15"/>
        <v>0</v>
      </c>
      <c r="S38" s="8">
        <f t="shared" si="15"/>
        <v>0</v>
      </c>
      <c r="T38" s="8"/>
      <c r="U38" s="15" t="str">
        <f t="shared" si="2"/>
        <v>0000111111110000</v>
      </c>
      <c r="V38" s="15" t="str">
        <f t="shared" si="3"/>
        <v>0FF0</v>
      </c>
      <c r="W38" t="str">
        <f t="shared" si="4"/>
        <v>0b0000111111110000,  // CX</v>
      </c>
    </row>
    <row r="39" spans="1:23" x14ac:dyDescent="0.45">
      <c r="A39" s="8" t="s">
        <v>8</v>
      </c>
      <c r="B39" s="8" t="s">
        <v>4</v>
      </c>
      <c r="C39" s="8" t="str">
        <f t="shared" si="0"/>
        <v>CH</v>
      </c>
      <c r="D39" s="8">
        <f t="shared" si="15"/>
        <v>0</v>
      </c>
      <c r="E39" s="8">
        <f t="shared" si="15"/>
        <v>0</v>
      </c>
      <c r="F39" s="8">
        <f t="shared" si="15"/>
        <v>0</v>
      </c>
      <c r="G39" s="8">
        <f t="shared" si="15"/>
        <v>0</v>
      </c>
      <c r="H39" s="8">
        <f t="shared" si="15"/>
        <v>0</v>
      </c>
      <c r="I39" s="8">
        <f t="shared" si="15"/>
        <v>1</v>
      </c>
      <c r="J39" s="8">
        <f t="shared" si="15"/>
        <v>0</v>
      </c>
      <c r="K39" s="8">
        <f t="shared" si="15"/>
        <v>1</v>
      </c>
      <c r="L39" s="8">
        <f t="shared" si="15"/>
        <v>0</v>
      </c>
      <c r="M39" s="8">
        <f t="shared" si="15"/>
        <v>1</v>
      </c>
      <c r="N39" s="8">
        <f t="shared" si="15"/>
        <v>0</v>
      </c>
      <c r="O39" s="8">
        <f t="shared" si="15"/>
        <v>1</v>
      </c>
      <c r="P39" s="8">
        <f t="shared" si="15"/>
        <v>0</v>
      </c>
      <c r="Q39" s="8">
        <f t="shared" si="15"/>
        <v>0</v>
      </c>
      <c r="R39" s="8">
        <f t="shared" si="15"/>
        <v>0</v>
      </c>
      <c r="S39" s="8">
        <f t="shared" si="15"/>
        <v>0</v>
      </c>
      <c r="T39" s="8"/>
      <c r="U39" s="15" t="str">
        <f t="shared" si="2"/>
        <v>0000101010100000</v>
      </c>
      <c r="V39" s="15" t="str">
        <f t="shared" si="3"/>
        <v>0AA0</v>
      </c>
      <c r="W39" t="str">
        <f t="shared" si="4"/>
        <v>0b0000101010100000,  // CH</v>
      </c>
    </row>
    <row r="40" spans="1:23" x14ac:dyDescent="0.45">
      <c r="A40" s="8" t="s">
        <v>8</v>
      </c>
      <c r="B40" s="8" t="s">
        <v>5</v>
      </c>
      <c r="C40" s="8" t="str">
        <f t="shared" si="0"/>
        <v>CL</v>
      </c>
      <c r="D40" s="8">
        <f t="shared" si="15"/>
        <v>0</v>
      </c>
      <c r="E40" s="8">
        <f t="shared" si="15"/>
        <v>0</v>
      </c>
      <c r="F40" s="8">
        <f t="shared" si="15"/>
        <v>0</v>
      </c>
      <c r="G40" s="8">
        <f t="shared" si="15"/>
        <v>0</v>
      </c>
      <c r="H40" s="8">
        <f t="shared" si="15"/>
        <v>1</v>
      </c>
      <c r="I40" s="8">
        <f t="shared" si="15"/>
        <v>0</v>
      </c>
      <c r="J40" s="8">
        <f t="shared" si="15"/>
        <v>1</v>
      </c>
      <c r="K40" s="8">
        <f t="shared" si="15"/>
        <v>0</v>
      </c>
      <c r="L40" s="8">
        <f t="shared" si="15"/>
        <v>1</v>
      </c>
      <c r="M40" s="8">
        <f t="shared" si="15"/>
        <v>0</v>
      </c>
      <c r="N40" s="8">
        <f t="shared" si="15"/>
        <v>1</v>
      </c>
      <c r="O40" s="8">
        <f t="shared" si="15"/>
        <v>0</v>
      </c>
      <c r="P40" s="8">
        <f t="shared" si="15"/>
        <v>0</v>
      </c>
      <c r="Q40" s="8">
        <f t="shared" si="15"/>
        <v>0</v>
      </c>
      <c r="R40" s="8">
        <f t="shared" si="15"/>
        <v>0</v>
      </c>
      <c r="S40" s="8">
        <f t="shared" si="15"/>
        <v>0</v>
      </c>
      <c r="T40" s="8"/>
      <c r="U40" s="15" t="str">
        <f t="shared" si="2"/>
        <v>0000010101010000</v>
      </c>
      <c r="V40" s="15" t="str">
        <f t="shared" si="3"/>
        <v>0550</v>
      </c>
      <c r="W40" t="str">
        <f t="shared" si="4"/>
        <v>0b0000010101010000,  // CL</v>
      </c>
    </row>
    <row r="41" spans="1:23" x14ac:dyDescent="0.45">
      <c r="A41" s="8" t="s">
        <v>8</v>
      </c>
      <c r="B41" s="8" t="s">
        <v>6</v>
      </c>
      <c r="C41" s="8" t="str">
        <f t="shared" si="0"/>
        <v>CR</v>
      </c>
      <c r="D41" s="8">
        <f t="shared" si="15"/>
        <v>0</v>
      </c>
      <c r="E41" s="8">
        <f t="shared" si="15"/>
        <v>0</v>
      </c>
      <c r="F41" s="8">
        <f t="shared" si="15"/>
        <v>0</v>
      </c>
      <c r="G41" s="8">
        <f t="shared" si="15"/>
        <v>0</v>
      </c>
      <c r="H41" s="8">
        <f t="shared" si="15"/>
        <v>0</v>
      </c>
      <c r="I41" s="8">
        <f t="shared" si="15"/>
        <v>1</v>
      </c>
      <c r="J41" s="8">
        <f t="shared" si="15"/>
        <v>0</v>
      </c>
      <c r="K41" s="8">
        <f t="shared" si="15"/>
        <v>0</v>
      </c>
      <c r="L41" s="8">
        <f t="shared" si="15"/>
        <v>0</v>
      </c>
      <c r="M41" s="8">
        <f t="shared" si="15"/>
        <v>1</v>
      </c>
      <c r="N41" s="8">
        <f t="shared" si="15"/>
        <v>0</v>
      </c>
      <c r="O41" s="8">
        <f t="shared" si="15"/>
        <v>0</v>
      </c>
      <c r="P41" s="8">
        <f t="shared" si="15"/>
        <v>0</v>
      </c>
      <c r="Q41" s="8">
        <f t="shared" si="15"/>
        <v>0</v>
      </c>
      <c r="R41" s="8">
        <f t="shared" si="15"/>
        <v>0</v>
      </c>
      <c r="S41" s="8">
        <f t="shared" si="15"/>
        <v>0</v>
      </c>
      <c r="T41" s="8"/>
      <c r="U41" s="15" t="str">
        <f t="shared" si="2"/>
        <v>0000001000100000</v>
      </c>
      <c r="V41" s="15" t="str">
        <f t="shared" si="3"/>
        <v>0220</v>
      </c>
      <c r="W41" t="str">
        <f t="shared" si="4"/>
        <v>0b0000001000100000,  // CR</v>
      </c>
    </row>
    <row r="42" spans="1:23" x14ac:dyDescent="0.45">
      <c r="A42" s="8" t="s">
        <v>8</v>
      </c>
      <c r="B42" s="8" t="s">
        <v>7</v>
      </c>
      <c r="C42" s="8" t="str">
        <f t="shared" si="0"/>
        <v>CF</v>
      </c>
      <c r="D42" s="8">
        <f t="shared" si="15"/>
        <v>0</v>
      </c>
      <c r="E42" s="8">
        <f t="shared" si="15"/>
        <v>0</v>
      </c>
      <c r="F42" s="8">
        <f t="shared" si="15"/>
        <v>0</v>
      </c>
      <c r="G42" s="8">
        <f t="shared" si="15"/>
        <v>0</v>
      </c>
      <c r="H42" s="8">
        <f t="shared" si="15"/>
        <v>0</v>
      </c>
      <c r="I42" s="8">
        <f t="shared" si="15"/>
        <v>0</v>
      </c>
      <c r="J42" s="8">
        <f t="shared" si="15"/>
        <v>1</v>
      </c>
      <c r="K42" s="8">
        <f t="shared" si="15"/>
        <v>0</v>
      </c>
      <c r="L42" s="8">
        <f t="shared" si="15"/>
        <v>0</v>
      </c>
      <c r="M42" s="8">
        <f t="shared" si="15"/>
        <v>0</v>
      </c>
      <c r="N42" s="8">
        <f t="shared" si="15"/>
        <v>1</v>
      </c>
      <c r="O42" s="8">
        <f t="shared" si="15"/>
        <v>0</v>
      </c>
      <c r="P42" s="8">
        <f t="shared" si="15"/>
        <v>0</v>
      </c>
      <c r="Q42" s="8">
        <f t="shared" si="15"/>
        <v>0</v>
      </c>
      <c r="R42" s="8">
        <f t="shared" si="15"/>
        <v>0</v>
      </c>
      <c r="S42" s="8">
        <f t="shared" si="15"/>
        <v>0</v>
      </c>
      <c r="T42" s="8"/>
      <c r="U42" s="15" t="str">
        <f t="shared" si="2"/>
        <v>0000010001000000</v>
      </c>
      <c r="V42" s="15" t="str">
        <f t="shared" si="3"/>
        <v>0440</v>
      </c>
      <c r="W42" t="str">
        <f t="shared" si="4"/>
        <v>0b0000010001000000,  // CF</v>
      </c>
    </row>
    <row r="43" spans="1:23" x14ac:dyDescent="0.45">
      <c r="A43" s="8" t="s">
        <v>8</v>
      </c>
      <c r="B43" s="8" t="s">
        <v>8</v>
      </c>
      <c r="C43" s="8" t="str">
        <f t="shared" si="0"/>
        <v>CC</v>
      </c>
      <c r="D43" s="8">
        <f t="shared" si="15"/>
        <v>0</v>
      </c>
      <c r="E43" s="8">
        <f t="shared" si="15"/>
        <v>0</v>
      </c>
      <c r="F43" s="8">
        <f t="shared" si="15"/>
        <v>0</v>
      </c>
      <c r="G43" s="8">
        <f t="shared" si="15"/>
        <v>0</v>
      </c>
      <c r="H43" s="8">
        <f t="shared" si="15"/>
        <v>0</v>
      </c>
      <c r="I43" s="8">
        <f t="shared" si="15"/>
        <v>1</v>
      </c>
      <c r="J43" s="8">
        <f t="shared" si="15"/>
        <v>1</v>
      </c>
      <c r="K43" s="8">
        <f t="shared" si="15"/>
        <v>0</v>
      </c>
      <c r="L43" s="8">
        <f t="shared" si="15"/>
        <v>0</v>
      </c>
      <c r="M43" s="8">
        <f t="shared" si="15"/>
        <v>1</v>
      </c>
      <c r="N43" s="8">
        <f t="shared" si="15"/>
        <v>1</v>
      </c>
      <c r="O43" s="8">
        <f t="shared" si="15"/>
        <v>0</v>
      </c>
      <c r="P43" s="8">
        <f t="shared" si="15"/>
        <v>0</v>
      </c>
      <c r="Q43" s="8">
        <f t="shared" si="15"/>
        <v>0</v>
      </c>
      <c r="R43" s="8">
        <f t="shared" si="15"/>
        <v>0</v>
      </c>
      <c r="S43" s="8">
        <f t="shared" si="15"/>
        <v>0</v>
      </c>
      <c r="T43" s="8"/>
      <c r="U43" s="15" t="str">
        <f t="shared" si="2"/>
        <v>0000011001100000</v>
      </c>
      <c r="V43" s="15" t="str">
        <f t="shared" si="3"/>
        <v>0660</v>
      </c>
      <c r="W43" t="str">
        <f t="shared" si="4"/>
        <v>0b0000011001100000,  // CC</v>
      </c>
    </row>
    <row r="44" spans="1:23" x14ac:dyDescent="0.45">
      <c r="W44" s="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5F7D-44F8-44E2-AD1A-55DDCB8DC942}">
  <dimension ref="A1:AJ44"/>
  <sheetViews>
    <sheetView workbookViewId="0">
      <selection activeCell="D8" sqref="D8"/>
    </sheetView>
  </sheetViews>
  <sheetFormatPr defaultRowHeight="14.25" x14ac:dyDescent="0.45"/>
  <cols>
    <col min="1" max="1" width="7.3984375" customWidth="1"/>
    <col min="2" max="2" width="8.796875" customWidth="1"/>
    <col min="3" max="3" width="4.265625" customWidth="1"/>
    <col min="4" max="35" width="3.796875" customWidth="1"/>
    <col min="36" max="36" width="54.265625" style="9" customWidth="1"/>
  </cols>
  <sheetData>
    <row r="1" spans="1:36" x14ac:dyDescent="0.45">
      <c r="A1" s="2"/>
      <c r="B1" s="2"/>
      <c r="C1" s="2"/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/>
    </row>
    <row r="2" spans="1:36" x14ac:dyDescent="0.45">
      <c r="A2" s="1"/>
      <c r="B2" s="2" t="s">
        <v>2</v>
      </c>
      <c r="C2" s="2" t="s">
        <v>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/>
    </row>
    <row r="3" spans="1:36" x14ac:dyDescent="0.45">
      <c r="A3" s="1"/>
      <c r="B3" s="2" t="s">
        <v>0</v>
      </c>
      <c r="C3" s="2" t="s">
        <v>10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1"/>
    </row>
    <row r="4" spans="1:36" x14ac:dyDescent="0.45">
      <c r="A4" s="1"/>
      <c r="B4" s="2" t="s">
        <v>1</v>
      </c>
      <c r="C4" s="2" t="s">
        <v>11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0</v>
      </c>
      <c r="U4" s="6">
        <v>0</v>
      </c>
      <c r="V4" s="6">
        <v>0</v>
      </c>
      <c r="W4" s="6">
        <v>0</v>
      </c>
      <c r="X4" s="6">
        <v>1</v>
      </c>
      <c r="Y4" s="6">
        <v>1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0</v>
      </c>
      <c r="AF4" s="6">
        <v>1</v>
      </c>
      <c r="AG4" s="6">
        <v>1</v>
      </c>
      <c r="AH4" s="6">
        <v>1</v>
      </c>
      <c r="AI4" s="6">
        <v>1</v>
      </c>
      <c r="AJ4" s="1"/>
    </row>
    <row r="5" spans="1:36" x14ac:dyDescent="0.45">
      <c r="A5" s="1"/>
      <c r="B5" s="2" t="s">
        <v>0</v>
      </c>
      <c r="C5" s="2" t="s">
        <v>12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1</v>
      </c>
      <c r="K5" s="5">
        <v>1</v>
      </c>
      <c r="L5" s="5">
        <v>0</v>
      </c>
      <c r="M5" s="5">
        <v>0</v>
      </c>
      <c r="N5" s="5">
        <v>1</v>
      </c>
      <c r="O5" s="5">
        <v>1</v>
      </c>
      <c r="P5" s="5">
        <v>0</v>
      </c>
      <c r="Q5" s="5">
        <v>0</v>
      </c>
      <c r="R5" s="5">
        <v>1</v>
      </c>
      <c r="S5" s="5">
        <v>1</v>
      </c>
      <c r="T5" s="5">
        <v>0</v>
      </c>
      <c r="U5" s="5">
        <v>0</v>
      </c>
      <c r="V5" s="5">
        <v>1</v>
      </c>
      <c r="W5" s="5">
        <v>1</v>
      </c>
      <c r="X5" s="5">
        <v>0</v>
      </c>
      <c r="Y5" s="5">
        <v>0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1</v>
      </c>
      <c r="AI5" s="5">
        <v>1</v>
      </c>
      <c r="AJ5" s="1"/>
    </row>
    <row r="6" spans="1:36" x14ac:dyDescent="0.45">
      <c r="A6" s="1"/>
      <c r="B6" s="2" t="s">
        <v>1</v>
      </c>
      <c r="C6" s="2" t="s">
        <v>13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5">
        <v>1</v>
      </c>
      <c r="J6" s="5">
        <v>0</v>
      </c>
      <c r="K6" s="5">
        <v>1</v>
      </c>
      <c r="L6" s="5">
        <v>0</v>
      </c>
      <c r="M6" s="5">
        <v>1</v>
      </c>
      <c r="N6" s="5">
        <v>0</v>
      </c>
      <c r="O6" s="5">
        <v>1</v>
      </c>
      <c r="P6" s="5">
        <v>0</v>
      </c>
      <c r="Q6" s="5">
        <v>1</v>
      </c>
      <c r="R6" s="5">
        <v>0</v>
      </c>
      <c r="S6" s="5">
        <v>1</v>
      </c>
      <c r="T6" s="5">
        <v>0</v>
      </c>
      <c r="U6" s="5">
        <v>1</v>
      </c>
      <c r="V6" s="5">
        <v>0</v>
      </c>
      <c r="W6" s="5">
        <v>1</v>
      </c>
      <c r="X6" s="5">
        <v>0</v>
      </c>
      <c r="Y6" s="5">
        <v>1</v>
      </c>
      <c r="Z6" s="5">
        <v>0</v>
      </c>
      <c r="AA6" s="5">
        <v>1</v>
      </c>
      <c r="AB6" s="5">
        <v>0</v>
      </c>
      <c r="AC6" s="5">
        <v>1</v>
      </c>
      <c r="AD6" s="5">
        <v>0</v>
      </c>
      <c r="AE6" s="5">
        <v>1</v>
      </c>
      <c r="AF6" s="5">
        <v>0</v>
      </c>
      <c r="AG6" s="5">
        <v>1</v>
      </c>
      <c r="AH6" s="5">
        <v>0</v>
      </c>
      <c r="AI6" s="5">
        <v>1</v>
      </c>
      <c r="AJ6" s="1"/>
    </row>
    <row r="7" spans="1:36" x14ac:dyDescent="0.45">
      <c r="A7" s="3" t="s">
        <v>14</v>
      </c>
      <c r="B7" s="2" t="s">
        <v>15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0" t="s">
        <v>17</v>
      </c>
    </row>
    <row r="8" spans="1:36" x14ac:dyDescent="0.45">
      <c r="A8" s="7" t="s">
        <v>3</v>
      </c>
      <c r="B8" s="7" t="s">
        <v>3</v>
      </c>
      <c r="C8" s="7" t="str">
        <f t="shared" ref="C8:C43" si="0">A8&amp;B8</f>
        <v>XX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3" t="str">
        <f>"0b"&amp;AI8&amp;AH8&amp;AG8&amp;AF8&amp;AE8&amp;AD8&amp;AC8&amp;AB8&amp;AA8&amp;Z8&amp;Y8&amp;X8&amp;W8&amp;V8&amp;U8&amp;T8&amp;S8&amp;R8&amp;Q8&amp;P8&amp;O8&amp;N8&amp;M8&amp;L8&amp;K8&amp;J8&amp;I8&amp;H8&amp;G8&amp;F8&amp;E8&amp;D8&amp;",  // "&amp;C8</f>
        <v>0b00000000000000001111111111111111,  // XX</v>
      </c>
    </row>
    <row r="9" spans="1:36" x14ac:dyDescent="0.45">
      <c r="A9" s="7" t="s">
        <v>3</v>
      </c>
      <c r="B9" s="7" t="s">
        <v>4</v>
      </c>
      <c r="C9" s="7" t="str">
        <f t="shared" si="0"/>
        <v>XH</v>
      </c>
      <c r="D9" s="7">
        <f t="shared" ref="D9:S9" si="1">D$6</f>
        <v>0</v>
      </c>
      <c r="E9" s="7">
        <f t="shared" si="1"/>
        <v>1</v>
      </c>
      <c r="F9" s="7">
        <f t="shared" si="1"/>
        <v>0</v>
      </c>
      <c r="G9" s="7">
        <f t="shared" si="1"/>
        <v>1</v>
      </c>
      <c r="H9" s="7">
        <f t="shared" si="1"/>
        <v>0</v>
      </c>
      <c r="I9" s="7">
        <f t="shared" si="1"/>
        <v>1</v>
      </c>
      <c r="J9" s="7">
        <f t="shared" si="1"/>
        <v>0</v>
      </c>
      <c r="K9" s="7">
        <f t="shared" si="1"/>
        <v>1</v>
      </c>
      <c r="L9" s="7">
        <f t="shared" si="1"/>
        <v>0</v>
      </c>
      <c r="M9" s="7">
        <f t="shared" si="1"/>
        <v>1</v>
      </c>
      <c r="N9" s="7">
        <f t="shared" si="1"/>
        <v>0</v>
      </c>
      <c r="O9" s="7">
        <f t="shared" si="1"/>
        <v>1</v>
      </c>
      <c r="P9" s="7">
        <f t="shared" si="1"/>
        <v>0</v>
      </c>
      <c r="Q9" s="7">
        <f t="shared" si="1"/>
        <v>1</v>
      </c>
      <c r="R9" s="7">
        <f t="shared" si="1"/>
        <v>0</v>
      </c>
      <c r="S9" s="7">
        <f t="shared" si="1"/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3" t="str">
        <f t="shared" ref="AJ9:AJ43" si="2">"0b"&amp;AI9&amp;AH9&amp;AG9&amp;AF9&amp;AE9&amp;AD9&amp;AC9&amp;AB9&amp;AA9&amp;Z9&amp;Y9&amp;X9&amp;W9&amp;V9&amp;U9&amp;T9&amp;S9&amp;R9&amp;Q9&amp;P9&amp;O9&amp;N9&amp;M9&amp;L9&amp;K9&amp;J9&amp;I9&amp;H9&amp;G9&amp;F9&amp;E9&amp;D9&amp;",  // "&amp;C9</f>
        <v>0b00000000000000001010101010101010,  // XH</v>
      </c>
    </row>
    <row r="10" spans="1:36" x14ac:dyDescent="0.45">
      <c r="A10" s="7" t="s">
        <v>3</v>
      </c>
      <c r="B10" s="7" t="s">
        <v>5</v>
      </c>
      <c r="C10" s="7" t="str">
        <f t="shared" si="0"/>
        <v>XL</v>
      </c>
      <c r="D10" s="7">
        <f t="shared" ref="D10:S10" si="3">1-D$6</f>
        <v>1</v>
      </c>
      <c r="E10" s="7">
        <f t="shared" si="3"/>
        <v>0</v>
      </c>
      <c r="F10" s="7">
        <f t="shared" si="3"/>
        <v>1</v>
      </c>
      <c r="G10" s="7">
        <f t="shared" si="3"/>
        <v>0</v>
      </c>
      <c r="H10" s="7">
        <f t="shared" si="3"/>
        <v>1</v>
      </c>
      <c r="I10" s="7">
        <f t="shared" si="3"/>
        <v>0</v>
      </c>
      <c r="J10" s="7">
        <f t="shared" si="3"/>
        <v>1</v>
      </c>
      <c r="K10" s="7">
        <f t="shared" si="3"/>
        <v>0</v>
      </c>
      <c r="L10" s="7">
        <f t="shared" si="3"/>
        <v>1</v>
      </c>
      <c r="M10" s="7">
        <f t="shared" si="3"/>
        <v>0</v>
      </c>
      <c r="N10" s="7">
        <f t="shared" si="3"/>
        <v>1</v>
      </c>
      <c r="O10" s="7">
        <f t="shared" si="3"/>
        <v>0</v>
      </c>
      <c r="P10" s="7">
        <f t="shared" si="3"/>
        <v>1</v>
      </c>
      <c r="Q10" s="7">
        <f t="shared" si="3"/>
        <v>0</v>
      </c>
      <c r="R10" s="7">
        <f t="shared" si="3"/>
        <v>1</v>
      </c>
      <c r="S10" s="7">
        <f t="shared" si="3"/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3" t="str">
        <f t="shared" si="2"/>
        <v>0b00000000000000000101010101010101,  // XL</v>
      </c>
    </row>
    <row r="11" spans="1:36" x14ac:dyDescent="0.45">
      <c r="A11" s="7" t="s">
        <v>3</v>
      </c>
      <c r="B11" s="7" t="s">
        <v>6</v>
      </c>
      <c r="C11" s="7" t="str">
        <f t="shared" si="0"/>
        <v>XR</v>
      </c>
      <c r="D11" s="7">
        <f t="shared" ref="D11:S11" si="4">IF(AND(D$5=0,D$6=1),1,0)</f>
        <v>0</v>
      </c>
      <c r="E11" s="7">
        <f t="shared" si="4"/>
        <v>1</v>
      </c>
      <c r="F11" s="7">
        <f t="shared" si="4"/>
        <v>0</v>
      </c>
      <c r="G11" s="7">
        <f t="shared" si="4"/>
        <v>0</v>
      </c>
      <c r="H11" s="7">
        <f t="shared" si="4"/>
        <v>0</v>
      </c>
      <c r="I11" s="7">
        <f t="shared" si="4"/>
        <v>1</v>
      </c>
      <c r="J11" s="7">
        <f t="shared" si="4"/>
        <v>0</v>
      </c>
      <c r="K11" s="7">
        <f t="shared" si="4"/>
        <v>0</v>
      </c>
      <c r="L11" s="7">
        <f t="shared" si="4"/>
        <v>0</v>
      </c>
      <c r="M11" s="7">
        <f t="shared" si="4"/>
        <v>1</v>
      </c>
      <c r="N11" s="7">
        <f t="shared" si="4"/>
        <v>0</v>
      </c>
      <c r="O11" s="7">
        <f t="shared" si="4"/>
        <v>0</v>
      </c>
      <c r="P11" s="7">
        <f t="shared" si="4"/>
        <v>0</v>
      </c>
      <c r="Q11" s="7">
        <f t="shared" si="4"/>
        <v>1</v>
      </c>
      <c r="R11" s="7">
        <f t="shared" si="4"/>
        <v>0</v>
      </c>
      <c r="S11" s="7">
        <f t="shared" si="4"/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3" t="str">
        <f t="shared" si="2"/>
        <v>0b00000000000000000010001000100010,  // XR</v>
      </c>
    </row>
    <row r="12" spans="1:36" x14ac:dyDescent="0.45">
      <c r="A12" s="7" t="s">
        <v>3</v>
      </c>
      <c r="B12" s="7" t="s">
        <v>7</v>
      </c>
      <c r="C12" s="7" t="str">
        <f t="shared" si="0"/>
        <v>XF</v>
      </c>
      <c r="D12" s="7">
        <f t="shared" ref="D12:S12" si="5">IF(AND(D$5=1,D$6=0),1,0)</f>
        <v>0</v>
      </c>
      <c r="E12" s="7">
        <f t="shared" si="5"/>
        <v>0</v>
      </c>
      <c r="F12" s="7">
        <f t="shared" si="5"/>
        <v>1</v>
      </c>
      <c r="G12" s="7">
        <f t="shared" si="5"/>
        <v>0</v>
      </c>
      <c r="H12" s="7">
        <f t="shared" si="5"/>
        <v>0</v>
      </c>
      <c r="I12" s="7">
        <f t="shared" si="5"/>
        <v>0</v>
      </c>
      <c r="J12" s="7">
        <f t="shared" si="5"/>
        <v>1</v>
      </c>
      <c r="K12" s="7">
        <f t="shared" si="5"/>
        <v>0</v>
      </c>
      <c r="L12" s="7">
        <f t="shared" si="5"/>
        <v>0</v>
      </c>
      <c r="M12" s="7">
        <f t="shared" si="5"/>
        <v>0</v>
      </c>
      <c r="N12" s="7">
        <f t="shared" si="5"/>
        <v>1</v>
      </c>
      <c r="O12" s="7">
        <f t="shared" si="5"/>
        <v>0</v>
      </c>
      <c r="P12" s="7">
        <f t="shared" si="5"/>
        <v>0</v>
      </c>
      <c r="Q12" s="7">
        <f t="shared" si="5"/>
        <v>0</v>
      </c>
      <c r="R12" s="7">
        <f t="shared" si="5"/>
        <v>1</v>
      </c>
      <c r="S12" s="7">
        <f t="shared" si="5"/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3" t="str">
        <f t="shared" si="2"/>
        <v>0b00000000000000000100010001000100,  // XF</v>
      </c>
    </row>
    <row r="13" spans="1:36" x14ac:dyDescent="0.45">
      <c r="A13" s="7" t="s">
        <v>3</v>
      </c>
      <c r="B13" s="7" t="s">
        <v>8</v>
      </c>
      <c r="C13" s="7" t="str">
        <f t="shared" si="0"/>
        <v>XC</v>
      </c>
      <c r="D13" s="7">
        <f t="shared" ref="D13:S13" si="6">IF(D$5&lt;&gt;D$6,1,0)</f>
        <v>0</v>
      </c>
      <c r="E13" s="7">
        <f t="shared" si="6"/>
        <v>1</v>
      </c>
      <c r="F13" s="7">
        <f t="shared" si="6"/>
        <v>1</v>
      </c>
      <c r="G13" s="7">
        <f t="shared" si="6"/>
        <v>0</v>
      </c>
      <c r="H13" s="7">
        <f t="shared" si="6"/>
        <v>0</v>
      </c>
      <c r="I13" s="7">
        <f t="shared" si="6"/>
        <v>1</v>
      </c>
      <c r="J13" s="7">
        <f t="shared" si="6"/>
        <v>1</v>
      </c>
      <c r="K13" s="7">
        <f t="shared" si="6"/>
        <v>0</v>
      </c>
      <c r="L13" s="7">
        <f t="shared" si="6"/>
        <v>0</v>
      </c>
      <c r="M13" s="7">
        <f t="shared" si="6"/>
        <v>1</v>
      </c>
      <c r="N13" s="7">
        <f t="shared" si="6"/>
        <v>1</v>
      </c>
      <c r="O13" s="7">
        <f t="shared" si="6"/>
        <v>0</v>
      </c>
      <c r="P13" s="7">
        <f t="shared" si="6"/>
        <v>0</v>
      </c>
      <c r="Q13" s="7">
        <f t="shared" si="6"/>
        <v>1</v>
      </c>
      <c r="R13" s="7">
        <f t="shared" si="6"/>
        <v>1</v>
      </c>
      <c r="S13" s="7">
        <f t="shared" si="6"/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3" t="str">
        <f t="shared" si="2"/>
        <v>0b00000000000000000110011001100110,  // XC</v>
      </c>
    </row>
    <row r="14" spans="1:36" x14ac:dyDescent="0.45">
      <c r="A14" s="8" t="s">
        <v>4</v>
      </c>
      <c r="B14" s="8" t="s">
        <v>3</v>
      </c>
      <c r="C14" s="8" t="str">
        <f t="shared" si="0"/>
        <v>HX</v>
      </c>
      <c r="D14" s="8">
        <f>IF(D$4=1,D8,0)</f>
        <v>0</v>
      </c>
      <c r="E14" s="8">
        <f t="shared" ref="E14:AI14" si="7">IF(E$4=1,E8,0)</f>
        <v>0</v>
      </c>
      <c r="F14" s="8">
        <f t="shared" si="7"/>
        <v>0</v>
      </c>
      <c r="G14" s="8">
        <f t="shared" si="7"/>
        <v>0</v>
      </c>
      <c r="H14" s="8">
        <f t="shared" si="7"/>
        <v>1</v>
      </c>
      <c r="I14" s="8">
        <f t="shared" si="7"/>
        <v>1</v>
      </c>
      <c r="J14" s="8">
        <f t="shared" si="7"/>
        <v>1</v>
      </c>
      <c r="K14" s="8">
        <f t="shared" si="7"/>
        <v>1</v>
      </c>
      <c r="L14" s="8">
        <f t="shared" si="7"/>
        <v>0</v>
      </c>
      <c r="M14" s="8">
        <f t="shared" si="7"/>
        <v>0</v>
      </c>
      <c r="N14" s="8">
        <f t="shared" si="7"/>
        <v>0</v>
      </c>
      <c r="O14" s="8">
        <f t="shared" si="7"/>
        <v>0</v>
      </c>
      <c r="P14" s="8">
        <f t="shared" si="7"/>
        <v>1</v>
      </c>
      <c r="Q14" s="8">
        <f t="shared" si="7"/>
        <v>1</v>
      </c>
      <c r="R14" s="8">
        <f t="shared" si="7"/>
        <v>1</v>
      </c>
      <c r="S14" s="8">
        <f t="shared" si="7"/>
        <v>1</v>
      </c>
      <c r="T14" s="8">
        <f t="shared" si="7"/>
        <v>0</v>
      </c>
      <c r="U14" s="8">
        <f t="shared" si="7"/>
        <v>0</v>
      </c>
      <c r="V14" s="8">
        <f t="shared" si="7"/>
        <v>0</v>
      </c>
      <c r="W14" s="8">
        <f t="shared" si="7"/>
        <v>0</v>
      </c>
      <c r="X14" s="8">
        <f t="shared" si="7"/>
        <v>0</v>
      </c>
      <c r="Y14" s="8">
        <f t="shared" si="7"/>
        <v>0</v>
      </c>
      <c r="Z14" s="8">
        <f t="shared" si="7"/>
        <v>0</v>
      </c>
      <c r="AA14" s="8">
        <f t="shared" si="7"/>
        <v>0</v>
      </c>
      <c r="AB14" s="8">
        <f t="shared" si="7"/>
        <v>0</v>
      </c>
      <c r="AC14" s="8">
        <f t="shared" si="7"/>
        <v>0</v>
      </c>
      <c r="AD14" s="8">
        <f t="shared" si="7"/>
        <v>0</v>
      </c>
      <c r="AE14" s="8">
        <f t="shared" si="7"/>
        <v>0</v>
      </c>
      <c r="AF14" s="8">
        <f t="shared" si="7"/>
        <v>0</v>
      </c>
      <c r="AG14" s="8">
        <f t="shared" si="7"/>
        <v>0</v>
      </c>
      <c r="AH14" s="8">
        <f t="shared" si="7"/>
        <v>0</v>
      </c>
      <c r="AI14" s="8">
        <f t="shared" si="7"/>
        <v>0</v>
      </c>
      <c r="AJ14" s="3" t="str">
        <f t="shared" si="2"/>
        <v>0b00000000000000001111000011110000,  // HX</v>
      </c>
    </row>
    <row r="15" spans="1:36" x14ac:dyDescent="0.45">
      <c r="A15" s="8" t="s">
        <v>4</v>
      </c>
      <c r="B15" s="8" t="s">
        <v>4</v>
      </c>
      <c r="C15" s="8" t="str">
        <f t="shared" si="0"/>
        <v>HH</v>
      </c>
      <c r="D15" s="8">
        <f t="shared" ref="D15:AI15" si="8">IF(D$4=1,D9,0)</f>
        <v>0</v>
      </c>
      <c r="E15" s="8">
        <f t="shared" si="8"/>
        <v>0</v>
      </c>
      <c r="F15" s="8">
        <f t="shared" si="8"/>
        <v>0</v>
      </c>
      <c r="G15" s="8">
        <f t="shared" si="8"/>
        <v>0</v>
      </c>
      <c r="H15" s="8">
        <f t="shared" si="8"/>
        <v>0</v>
      </c>
      <c r="I15" s="8">
        <f t="shared" si="8"/>
        <v>1</v>
      </c>
      <c r="J15" s="8">
        <f t="shared" si="8"/>
        <v>0</v>
      </c>
      <c r="K15" s="8">
        <f t="shared" si="8"/>
        <v>1</v>
      </c>
      <c r="L15" s="8">
        <f t="shared" si="8"/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8">
        <f t="shared" si="8"/>
        <v>0</v>
      </c>
      <c r="Q15" s="8">
        <f t="shared" si="8"/>
        <v>1</v>
      </c>
      <c r="R15" s="8">
        <f t="shared" si="8"/>
        <v>0</v>
      </c>
      <c r="S15" s="8">
        <f t="shared" si="8"/>
        <v>1</v>
      </c>
      <c r="T15" s="8">
        <f t="shared" si="8"/>
        <v>0</v>
      </c>
      <c r="U15" s="8">
        <f t="shared" si="8"/>
        <v>0</v>
      </c>
      <c r="V15" s="8">
        <f t="shared" si="8"/>
        <v>0</v>
      </c>
      <c r="W15" s="8">
        <f t="shared" si="8"/>
        <v>0</v>
      </c>
      <c r="X15" s="8">
        <f t="shared" si="8"/>
        <v>0</v>
      </c>
      <c r="Y15" s="8">
        <f t="shared" si="8"/>
        <v>0</v>
      </c>
      <c r="Z15" s="8">
        <f t="shared" si="8"/>
        <v>0</v>
      </c>
      <c r="AA15" s="8">
        <f t="shared" si="8"/>
        <v>0</v>
      </c>
      <c r="AB15" s="8">
        <f t="shared" si="8"/>
        <v>0</v>
      </c>
      <c r="AC15" s="8">
        <f t="shared" si="8"/>
        <v>0</v>
      </c>
      <c r="AD15" s="8">
        <f t="shared" si="8"/>
        <v>0</v>
      </c>
      <c r="AE15" s="8">
        <f t="shared" si="8"/>
        <v>0</v>
      </c>
      <c r="AF15" s="8">
        <f t="shared" si="8"/>
        <v>0</v>
      </c>
      <c r="AG15" s="8">
        <f t="shared" si="8"/>
        <v>0</v>
      </c>
      <c r="AH15" s="8">
        <f t="shared" si="8"/>
        <v>0</v>
      </c>
      <c r="AI15" s="8">
        <f t="shared" si="8"/>
        <v>0</v>
      </c>
      <c r="AJ15" s="3" t="str">
        <f t="shared" si="2"/>
        <v>0b00000000000000001010000010100000,  // HH</v>
      </c>
    </row>
    <row r="16" spans="1:36" x14ac:dyDescent="0.45">
      <c r="A16" s="8" t="s">
        <v>4</v>
      </c>
      <c r="B16" s="8" t="s">
        <v>5</v>
      </c>
      <c r="C16" s="8" t="str">
        <f t="shared" si="0"/>
        <v>HL</v>
      </c>
      <c r="D16" s="8">
        <f t="shared" ref="D16:AI16" si="9">IF(D$4=1,D10,0)</f>
        <v>0</v>
      </c>
      <c r="E16" s="8">
        <f t="shared" si="9"/>
        <v>0</v>
      </c>
      <c r="F16" s="8">
        <f t="shared" si="9"/>
        <v>0</v>
      </c>
      <c r="G16" s="8">
        <f t="shared" si="9"/>
        <v>0</v>
      </c>
      <c r="H16" s="8">
        <f t="shared" si="9"/>
        <v>1</v>
      </c>
      <c r="I16" s="8">
        <f t="shared" si="9"/>
        <v>0</v>
      </c>
      <c r="J16" s="8">
        <f t="shared" si="9"/>
        <v>1</v>
      </c>
      <c r="K16" s="8">
        <f t="shared" si="9"/>
        <v>0</v>
      </c>
      <c r="L16" s="8">
        <f t="shared" si="9"/>
        <v>0</v>
      </c>
      <c r="M16" s="8">
        <f t="shared" si="9"/>
        <v>0</v>
      </c>
      <c r="N16" s="8">
        <f t="shared" si="9"/>
        <v>0</v>
      </c>
      <c r="O16" s="8">
        <f t="shared" si="9"/>
        <v>0</v>
      </c>
      <c r="P16" s="8">
        <f t="shared" si="9"/>
        <v>1</v>
      </c>
      <c r="Q16" s="8">
        <f t="shared" si="9"/>
        <v>0</v>
      </c>
      <c r="R16" s="8">
        <f t="shared" si="9"/>
        <v>1</v>
      </c>
      <c r="S16" s="8">
        <f t="shared" si="9"/>
        <v>0</v>
      </c>
      <c r="T16" s="8">
        <f t="shared" si="9"/>
        <v>0</v>
      </c>
      <c r="U16" s="8">
        <f t="shared" si="9"/>
        <v>0</v>
      </c>
      <c r="V16" s="8">
        <f t="shared" si="9"/>
        <v>0</v>
      </c>
      <c r="W16" s="8">
        <f t="shared" si="9"/>
        <v>0</v>
      </c>
      <c r="X16" s="8">
        <f t="shared" si="9"/>
        <v>0</v>
      </c>
      <c r="Y16" s="8">
        <f t="shared" si="9"/>
        <v>0</v>
      </c>
      <c r="Z16" s="8">
        <f t="shared" si="9"/>
        <v>0</v>
      </c>
      <c r="AA16" s="8">
        <f t="shared" si="9"/>
        <v>0</v>
      </c>
      <c r="AB16" s="8">
        <f t="shared" si="9"/>
        <v>0</v>
      </c>
      <c r="AC16" s="8">
        <f t="shared" si="9"/>
        <v>0</v>
      </c>
      <c r="AD16" s="8">
        <f t="shared" si="9"/>
        <v>0</v>
      </c>
      <c r="AE16" s="8">
        <f t="shared" si="9"/>
        <v>0</v>
      </c>
      <c r="AF16" s="8">
        <f t="shared" si="9"/>
        <v>0</v>
      </c>
      <c r="AG16" s="8">
        <f t="shared" si="9"/>
        <v>0</v>
      </c>
      <c r="AH16" s="8">
        <f t="shared" si="9"/>
        <v>0</v>
      </c>
      <c r="AI16" s="8">
        <f t="shared" si="9"/>
        <v>0</v>
      </c>
      <c r="AJ16" s="3" t="str">
        <f t="shared" si="2"/>
        <v>0b00000000000000000101000001010000,  // HL</v>
      </c>
    </row>
    <row r="17" spans="1:36" x14ac:dyDescent="0.45">
      <c r="A17" s="8" t="s">
        <v>4</v>
      </c>
      <c r="B17" s="8" t="s">
        <v>6</v>
      </c>
      <c r="C17" s="8" t="str">
        <f t="shared" si="0"/>
        <v>HR</v>
      </c>
      <c r="D17" s="8">
        <f t="shared" ref="D17:AI17" si="10">IF(D$4=1,D11,0)</f>
        <v>0</v>
      </c>
      <c r="E17" s="8">
        <f t="shared" si="10"/>
        <v>0</v>
      </c>
      <c r="F17" s="8">
        <f t="shared" si="10"/>
        <v>0</v>
      </c>
      <c r="G17" s="8">
        <f t="shared" si="10"/>
        <v>0</v>
      </c>
      <c r="H17" s="8">
        <f t="shared" si="10"/>
        <v>0</v>
      </c>
      <c r="I17" s="8">
        <f t="shared" si="10"/>
        <v>1</v>
      </c>
      <c r="J17" s="8">
        <f t="shared" si="10"/>
        <v>0</v>
      </c>
      <c r="K17" s="8">
        <f t="shared" si="10"/>
        <v>0</v>
      </c>
      <c r="L17" s="8">
        <f t="shared" si="10"/>
        <v>0</v>
      </c>
      <c r="M17" s="8">
        <f t="shared" si="10"/>
        <v>0</v>
      </c>
      <c r="N17" s="8">
        <f t="shared" si="10"/>
        <v>0</v>
      </c>
      <c r="O17" s="8">
        <f t="shared" si="10"/>
        <v>0</v>
      </c>
      <c r="P17" s="8">
        <f t="shared" si="10"/>
        <v>0</v>
      </c>
      <c r="Q17" s="8">
        <f t="shared" si="10"/>
        <v>1</v>
      </c>
      <c r="R17" s="8">
        <f t="shared" si="10"/>
        <v>0</v>
      </c>
      <c r="S17" s="8">
        <f t="shared" si="10"/>
        <v>0</v>
      </c>
      <c r="T17" s="8">
        <f t="shared" si="10"/>
        <v>0</v>
      </c>
      <c r="U17" s="8">
        <f t="shared" si="10"/>
        <v>0</v>
      </c>
      <c r="V17" s="8">
        <f t="shared" si="10"/>
        <v>0</v>
      </c>
      <c r="W17" s="8">
        <f t="shared" si="10"/>
        <v>0</v>
      </c>
      <c r="X17" s="8">
        <f t="shared" si="10"/>
        <v>0</v>
      </c>
      <c r="Y17" s="8">
        <f t="shared" si="10"/>
        <v>0</v>
      </c>
      <c r="Z17" s="8">
        <f t="shared" si="10"/>
        <v>0</v>
      </c>
      <c r="AA17" s="8">
        <f t="shared" si="10"/>
        <v>0</v>
      </c>
      <c r="AB17" s="8">
        <f t="shared" si="10"/>
        <v>0</v>
      </c>
      <c r="AC17" s="8">
        <f t="shared" si="10"/>
        <v>0</v>
      </c>
      <c r="AD17" s="8">
        <f t="shared" si="10"/>
        <v>0</v>
      </c>
      <c r="AE17" s="8">
        <f t="shared" si="10"/>
        <v>0</v>
      </c>
      <c r="AF17" s="8">
        <f t="shared" si="10"/>
        <v>0</v>
      </c>
      <c r="AG17" s="8">
        <f t="shared" si="10"/>
        <v>0</v>
      </c>
      <c r="AH17" s="8">
        <f t="shared" si="10"/>
        <v>0</v>
      </c>
      <c r="AI17" s="8">
        <f t="shared" si="10"/>
        <v>0</v>
      </c>
      <c r="AJ17" s="3" t="str">
        <f t="shared" si="2"/>
        <v>0b00000000000000000010000000100000,  // HR</v>
      </c>
    </row>
    <row r="18" spans="1:36" x14ac:dyDescent="0.45">
      <c r="A18" s="8" t="s">
        <v>4</v>
      </c>
      <c r="B18" s="8" t="s">
        <v>7</v>
      </c>
      <c r="C18" s="8" t="str">
        <f t="shared" si="0"/>
        <v>HF</v>
      </c>
      <c r="D18" s="8">
        <f t="shared" ref="D18:AI18" si="11">IF(D$4=1,D12,0)</f>
        <v>0</v>
      </c>
      <c r="E18" s="8">
        <f t="shared" si="11"/>
        <v>0</v>
      </c>
      <c r="F18" s="8">
        <f t="shared" si="11"/>
        <v>0</v>
      </c>
      <c r="G18" s="8">
        <f t="shared" si="11"/>
        <v>0</v>
      </c>
      <c r="H18" s="8">
        <f t="shared" si="11"/>
        <v>0</v>
      </c>
      <c r="I18" s="8">
        <f t="shared" si="11"/>
        <v>0</v>
      </c>
      <c r="J18" s="8">
        <f t="shared" si="11"/>
        <v>1</v>
      </c>
      <c r="K18" s="8">
        <f t="shared" si="11"/>
        <v>0</v>
      </c>
      <c r="L18" s="8">
        <f t="shared" si="11"/>
        <v>0</v>
      </c>
      <c r="M18" s="8">
        <f t="shared" si="11"/>
        <v>0</v>
      </c>
      <c r="N18" s="8">
        <f t="shared" si="11"/>
        <v>0</v>
      </c>
      <c r="O18" s="8">
        <f t="shared" si="11"/>
        <v>0</v>
      </c>
      <c r="P18" s="8">
        <f t="shared" si="11"/>
        <v>0</v>
      </c>
      <c r="Q18" s="8">
        <f t="shared" si="11"/>
        <v>0</v>
      </c>
      <c r="R18" s="8">
        <f t="shared" si="11"/>
        <v>1</v>
      </c>
      <c r="S18" s="8">
        <f t="shared" si="11"/>
        <v>0</v>
      </c>
      <c r="T18" s="8">
        <f t="shared" si="11"/>
        <v>0</v>
      </c>
      <c r="U18" s="8">
        <f t="shared" si="11"/>
        <v>0</v>
      </c>
      <c r="V18" s="8">
        <f t="shared" si="11"/>
        <v>0</v>
      </c>
      <c r="W18" s="8">
        <f t="shared" si="11"/>
        <v>0</v>
      </c>
      <c r="X18" s="8">
        <f t="shared" si="11"/>
        <v>0</v>
      </c>
      <c r="Y18" s="8">
        <f t="shared" si="11"/>
        <v>0</v>
      </c>
      <c r="Z18" s="8">
        <f t="shared" si="11"/>
        <v>0</v>
      </c>
      <c r="AA18" s="8">
        <f t="shared" si="11"/>
        <v>0</v>
      </c>
      <c r="AB18" s="8">
        <f t="shared" si="11"/>
        <v>0</v>
      </c>
      <c r="AC18" s="8">
        <f t="shared" si="11"/>
        <v>0</v>
      </c>
      <c r="AD18" s="8">
        <f t="shared" si="11"/>
        <v>0</v>
      </c>
      <c r="AE18" s="8">
        <f t="shared" si="11"/>
        <v>0</v>
      </c>
      <c r="AF18" s="8">
        <f t="shared" si="11"/>
        <v>0</v>
      </c>
      <c r="AG18" s="8">
        <f t="shared" si="11"/>
        <v>0</v>
      </c>
      <c r="AH18" s="8">
        <f t="shared" si="11"/>
        <v>0</v>
      </c>
      <c r="AI18" s="8">
        <f t="shared" si="11"/>
        <v>0</v>
      </c>
      <c r="AJ18" s="3" t="str">
        <f t="shared" si="2"/>
        <v>0b00000000000000000100000001000000,  // HF</v>
      </c>
    </row>
    <row r="19" spans="1:36" x14ac:dyDescent="0.45">
      <c r="A19" s="8" t="s">
        <v>4</v>
      </c>
      <c r="B19" s="8" t="s">
        <v>8</v>
      </c>
      <c r="C19" s="8" t="str">
        <f t="shared" si="0"/>
        <v>HC</v>
      </c>
      <c r="D19" s="8">
        <f t="shared" ref="D19:AI19" si="12">IF(D$4=1,D13,0)</f>
        <v>0</v>
      </c>
      <c r="E19" s="8">
        <f t="shared" si="12"/>
        <v>0</v>
      </c>
      <c r="F19" s="8">
        <f t="shared" si="12"/>
        <v>0</v>
      </c>
      <c r="G19" s="8">
        <f t="shared" si="12"/>
        <v>0</v>
      </c>
      <c r="H19" s="8">
        <f t="shared" si="12"/>
        <v>0</v>
      </c>
      <c r="I19" s="8">
        <f t="shared" si="12"/>
        <v>1</v>
      </c>
      <c r="J19" s="8">
        <f t="shared" si="12"/>
        <v>1</v>
      </c>
      <c r="K19" s="8">
        <f t="shared" si="12"/>
        <v>0</v>
      </c>
      <c r="L19" s="8">
        <f t="shared" si="12"/>
        <v>0</v>
      </c>
      <c r="M19" s="8">
        <f t="shared" si="12"/>
        <v>0</v>
      </c>
      <c r="N19" s="8">
        <f t="shared" si="12"/>
        <v>0</v>
      </c>
      <c r="O19" s="8">
        <f t="shared" si="12"/>
        <v>0</v>
      </c>
      <c r="P19" s="8">
        <f t="shared" si="12"/>
        <v>0</v>
      </c>
      <c r="Q19" s="8">
        <f t="shared" si="12"/>
        <v>1</v>
      </c>
      <c r="R19" s="8">
        <f t="shared" si="12"/>
        <v>1</v>
      </c>
      <c r="S19" s="8">
        <f t="shared" si="12"/>
        <v>0</v>
      </c>
      <c r="T19" s="8">
        <f t="shared" si="12"/>
        <v>0</v>
      </c>
      <c r="U19" s="8">
        <f t="shared" si="12"/>
        <v>0</v>
      </c>
      <c r="V19" s="8">
        <f t="shared" si="12"/>
        <v>0</v>
      </c>
      <c r="W19" s="8">
        <f t="shared" si="12"/>
        <v>0</v>
      </c>
      <c r="X19" s="8">
        <f t="shared" si="12"/>
        <v>0</v>
      </c>
      <c r="Y19" s="8">
        <f t="shared" si="12"/>
        <v>0</v>
      </c>
      <c r="Z19" s="8">
        <f t="shared" si="12"/>
        <v>0</v>
      </c>
      <c r="AA19" s="8">
        <f t="shared" si="12"/>
        <v>0</v>
      </c>
      <c r="AB19" s="8">
        <f t="shared" si="12"/>
        <v>0</v>
      </c>
      <c r="AC19" s="8">
        <f t="shared" si="12"/>
        <v>0</v>
      </c>
      <c r="AD19" s="8">
        <f t="shared" si="12"/>
        <v>0</v>
      </c>
      <c r="AE19" s="8">
        <f t="shared" si="12"/>
        <v>0</v>
      </c>
      <c r="AF19" s="8">
        <f t="shared" si="12"/>
        <v>0</v>
      </c>
      <c r="AG19" s="8">
        <f t="shared" si="12"/>
        <v>0</v>
      </c>
      <c r="AH19" s="8">
        <f t="shared" si="12"/>
        <v>0</v>
      </c>
      <c r="AI19" s="8">
        <f t="shared" si="12"/>
        <v>0</v>
      </c>
      <c r="AJ19" s="3" t="str">
        <f t="shared" si="2"/>
        <v>0b00000000000000000110000001100000,  // HC</v>
      </c>
    </row>
    <row r="20" spans="1:36" x14ac:dyDescent="0.45">
      <c r="A20" s="7" t="s">
        <v>5</v>
      </c>
      <c r="B20" s="7" t="s">
        <v>3</v>
      </c>
      <c r="C20" s="7" t="str">
        <f t="shared" si="0"/>
        <v>LX</v>
      </c>
      <c r="D20" s="7">
        <f>IF(D$4=0,D8,0)</f>
        <v>1</v>
      </c>
      <c r="E20" s="7">
        <f t="shared" ref="E20:AI20" si="13">IF(E$4=0,E8,0)</f>
        <v>1</v>
      </c>
      <c r="F20" s="7">
        <f t="shared" si="13"/>
        <v>1</v>
      </c>
      <c r="G20" s="7">
        <f t="shared" si="13"/>
        <v>1</v>
      </c>
      <c r="H20" s="7">
        <f t="shared" si="13"/>
        <v>0</v>
      </c>
      <c r="I20" s="7">
        <f t="shared" si="13"/>
        <v>0</v>
      </c>
      <c r="J20" s="7">
        <f t="shared" si="13"/>
        <v>0</v>
      </c>
      <c r="K20" s="7">
        <f t="shared" si="13"/>
        <v>0</v>
      </c>
      <c r="L20" s="7">
        <f t="shared" si="13"/>
        <v>1</v>
      </c>
      <c r="M20" s="7">
        <f t="shared" si="13"/>
        <v>1</v>
      </c>
      <c r="N20" s="7">
        <f t="shared" si="13"/>
        <v>1</v>
      </c>
      <c r="O20" s="7">
        <f t="shared" si="13"/>
        <v>1</v>
      </c>
      <c r="P20" s="7">
        <f t="shared" si="13"/>
        <v>0</v>
      </c>
      <c r="Q20" s="7">
        <f t="shared" si="13"/>
        <v>0</v>
      </c>
      <c r="R20" s="7">
        <f t="shared" si="13"/>
        <v>0</v>
      </c>
      <c r="S20" s="7">
        <f t="shared" si="13"/>
        <v>0</v>
      </c>
      <c r="T20" s="7">
        <f t="shared" si="13"/>
        <v>0</v>
      </c>
      <c r="U20" s="7">
        <f t="shared" si="13"/>
        <v>0</v>
      </c>
      <c r="V20" s="7">
        <f t="shared" si="13"/>
        <v>0</v>
      </c>
      <c r="W20" s="7">
        <f t="shared" si="13"/>
        <v>0</v>
      </c>
      <c r="X20" s="7">
        <f t="shared" si="13"/>
        <v>0</v>
      </c>
      <c r="Y20" s="7">
        <f t="shared" si="13"/>
        <v>0</v>
      </c>
      <c r="Z20" s="7">
        <f t="shared" si="13"/>
        <v>0</v>
      </c>
      <c r="AA20" s="7">
        <f t="shared" si="13"/>
        <v>0</v>
      </c>
      <c r="AB20" s="7">
        <f t="shared" si="13"/>
        <v>0</v>
      </c>
      <c r="AC20" s="7">
        <f t="shared" si="13"/>
        <v>0</v>
      </c>
      <c r="AD20" s="7">
        <f t="shared" si="13"/>
        <v>0</v>
      </c>
      <c r="AE20" s="7">
        <f t="shared" si="13"/>
        <v>0</v>
      </c>
      <c r="AF20" s="7">
        <f t="shared" si="13"/>
        <v>0</v>
      </c>
      <c r="AG20" s="7">
        <f t="shared" si="13"/>
        <v>0</v>
      </c>
      <c r="AH20" s="7">
        <f t="shared" si="13"/>
        <v>0</v>
      </c>
      <c r="AI20" s="7">
        <f t="shared" si="13"/>
        <v>0</v>
      </c>
      <c r="AJ20" s="3" t="str">
        <f t="shared" si="2"/>
        <v>0b00000000000000000000111100001111,  // LX</v>
      </c>
    </row>
    <row r="21" spans="1:36" x14ac:dyDescent="0.45">
      <c r="A21" s="7" t="s">
        <v>5</v>
      </c>
      <c r="B21" s="7" t="s">
        <v>4</v>
      </c>
      <c r="C21" s="7" t="str">
        <f t="shared" si="0"/>
        <v>LH</v>
      </c>
      <c r="D21" s="7">
        <f t="shared" ref="D21:AI21" si="14">IF(D$4=0,D9,0)</f>
        <v>0</v>
      </c>
      <c r="E21" s="7">
        <f t="shared" si="14"/>
        <v>1</v>
      </c>
      <c r="F21" s="7">
        <f t="shared" si="14"/>
        <v>0</v>
      </c>
      <c r="G21" s="7">
        <f t="shared" si="14"/>
        <v>1</v>
      </c>
      <c r="H21" s="7">
        <f t="shared" si="14"/>
        <v>0</v>
      </c>
      <c r="I21" s="7">
        <f t="shared" si="14"/>
        <v>0</v>
      </c>
      <c r="J21" s="7">
        <f t="shared" si="14"/>
        <v>0</v>
      </c>
      <c r="K21" s="7">
        <f t="shared" si="14"/>
        <v>0</v>
      </c>
      <c r="L21" s="7">
        <f t="shared" si="14"/>
        <v>0</v>
      </c>
      <c r="M21" s="7">
        <f t="shared" si="14"/>
        <v>1</v>
      </c>
      <c r="N21" s="7">
        <f t="shared" si="14"/>
        <v>0</v>
      </c>
      <c r="O21" s="7">
        <f t="shared" si="14"/>
        <v>1</v>
      </c>
      <c r="P21" s="7">
        <f t="shared" si="14"/>
        <v>0</v>
      </c>
      <c r="Q21" s="7">
        <f t="shared" si="14"/>
        <v>0</v>
      </c>
      <c r="R21" s="7">
        <f t="shared" si="14"/>
        <v>0</v>
      </c>
      <c r="S21" s="7">
        <f t="shared" si="14"/>
        <v>0</v>
      </c>
      <c r="T21" s="7">
        <f t="shared" si="14"/>
        <v>0</v>
      </c>
      <c r="U21" s="7">
        <f t="shared" si="14"/>
        <v>0</v>
      </c>
      <c r="V21" s="7">
        <f t="shared" si="14"/>
        <v>0</v>
      </c>
      <c r="W21" s="7">
        <f t="shared" si="14"/>
        <v>0</v>
      </c>
      <c r="X21" s="7">
        <f t="shared" si="14"/>
        <v>0</v>
      </c>
      <c r="Y21" s="7">
        <f t="shared" si="14"/>
        <v>0</v>
      </c>
      <c r="Z21" s="7">
        <f t="shared" si="14"/>
        <v>0</v>
      </c>
      <c r="AA21" s="7">
        <f t="shared" si="14"/>
        <v>0</v>
      </c>
      <c r="AB21" s="7">
        <f t="shared" si="14"/>
        <v>0</v>
      </c>
      <c r="AC21" s="7">
        <f t="shared" si="14"/>
        <v>0</v>
      </c>
      <c r="AD21" s="7">
        <f t="shared" si="14"/>
        <v>0</v>
      </c>
      <c r="AE21" s="7">
        <f t="shared" si="14"/>
        <v>0</v>
      </c>
      <c r="AF21" s="7">
        <f t="shared" si="14"/>
        <v>0</v>
      </c>
      <c r="AG21" s="7">
        <f t="shared" si="14"/>
        <v>0</v>
      </c>
      <c r="AH21" s="7">
        <f t="shared" si="14"/>
        <v>0</v>
      </c>
      <c r="AI21" s="7">
        <f t="shared" si="14"/>
        <v>0</v>
      </c>
      <c r="AJ21" s="3" t="str">
        <f t="shared" si="2"/>
        <v>0b00000000000000000000101000001010,  // LH</v>
      </c>
    </row>
    <row r="22" spans="1:36" x14ac:dyDescent="0.45">
      <c r="A22" s="7" t="s">
        <v>5</v>
      </c>
      <c r="B22" s="7" t="s">
        <v>5</v>
      </c>
      <c r="C22" s="7" t="str">
        <f t="shared" si="0"/>
        <v>LL</v>
      </c>
      <c r="D22" s="7">
        <f t="shared" ref="D22:AI22" si="15">IF(D$4=0,D10,0)</f>
        <v>1</v>
      </c>
      <c r="E22" s="7">
        <f t="shared" si="15"/>
        <v>0</v>
      </c>
      <c r="F22" s="7">
        <f t="shared" si="15"/>
        <v>1</v>
      </c>
      <c r="G22" s="7">
        <f t="shared" si="15"/>
        <v>0</v>
      </c>
      <c r="H22" s="7">
        <f t="shared" si="15"/>
        <v>0</v>
      </c>
      <c r="I22" s="7">
        <f t="shared" si="15"/>
        <v>0</v>
      </c>
      <c r="J22" s="7">
        <f t="shared" si="15"/>
        <v>0</v>
      </c>
      <c r="K22" s="7">
        <f t="shared" si="15"/>
        <v>0</v>
      </c>
      <c r="L22" s="7">
        <f t="shared" si="15"/>
        <v>1</v>
      </c>
      <c r="M22" s="7">
        <f t="shared" si="15"/>
        <v>0</v>
      </c>
      <c r="N22" s="7">
        <f t="shared" si="15"/>
        <v>1</v>
      </c>
      <c r="O22" s="7">
        <f t="shared" si="15"/>
        <v>0</v>
      </c>
      <c r="P22" s="7">
        <f t="shared" si="15"/>
        <v>0</v>
      </c>
      <c r="Q22" s="7">
        <f t="shared" si="15"/>
        <v>0</v>
      </c>
      <c r="R22" s="7">
        <f t="shared" si="15"/>
        <v>0</v>
      </c>
      <c r="S22" s="7">
        <f t="shared" si="15"/>
        <v>0</v>
      </c>
      <c r="T22" s="7">
        <f t="shared" si="15"/>
        <v>0</v>
      </c>
      <c r="U22" s="7">
        <f t="shared" si="15"/>
        <v>0</v>
      </c>
      <c r="V22" s="7">
        <f t="shared" si="15"/>
        <v>0</v>
      </c>
      <c r="W22" s="7">
        <f t="shared" si="15"/>
        <v>0</v>
      </c>
      <c r="X22" s="7">
        <f t="shared" si="15"/>
        <v>0</v>
      </c>
      <c r="Y22" s="7">
        <f t="shared" si="15"/>
        <v>0</v>
      </c>
      <c r="Z22" s="7">
        <f t="shared" si="15"/>
        <v>0</v>
      </c>
      <c r="AA22" s="7">
        <f t="shared" si="15"/>
        <v>0</v>
      </c>
      <c r="AB22" s="7">
        <f t="shared" si="15"/>
        <v>0</v>
      </c>
      <c r="AC22" s="7">
        <f t="shared" si="15"/>
        <v>0</v>
      </c>
      <c r="AD22" s="7">
        <f t="shared" si="15"/>
        <v>0</v>
      </c>
      <c r="AE22" s="7">
        <f t="shared" si="15"/>
        <v>0</v>
      </c>
      <c r="AF22" s="7">
        <f t="shared" si="15"/>
        <v>0</v>
      </c>
      <c r="AG22" s="7">
        <f t="shared" si="15"/>
        <v>0</v>
      </c>
      <c r="AH22" s="7">
        <f t="shared" si="15"/>
        <v>0</v>
      </c>
      <c r="AI22" s="7">
        <f t="shared" si="15"/>
        <v>0</v>
      </c>
      <c r="AJ22" s="3" t="str">
        <f t="shared" si="2"/>
        <v>0b00000000000000000000010100000101,  // LL</v>
      </c>
    </row>
    <row r="23" spans="1:36" x14ac:dyDescent="0.45">
      <c r="A23" s="7" t="s">
        <v>5</v>
      </c>
      <c r="B23" s="7" t="s">
        <v>6</v>
      </c>
      <c r="C23" s="7" t="str">
        <f t="shared" si="0"/>
        <v>LR</v>
      </c>
      <c r="D23" s="7">
        <f t="shared" ref="D23:AI23" si="16">IF(D$4=0,D11,0)</f>
        <v>0</v>
      </c>
      <c r="E23" s="7">
        <f t="shared" si="16"/>
        <v>1</v>
      </c>
      <c r="F23" s="7">
        <f t="shared" si="16"/>
        <v>0</v>
      </c>
      <c r="G23" s="7">
        <f t="shared" si="16"/>
        <v>0</v>
      </c>
      <c r="H23" s="7">
        <f t="shared" si="16"/>
        <v>0</v>
      </c>
      <c r="I23" s="7">
        <f t="shared" si="16"/>
        <v>0</v>
      </c>
      <c r="J23" s="7">
        <f t="shared" si="16"/>
        <v>0</v>
      </c>
      <c r="K23" s="7">
        <f t="shared" si="16"/>
        <v>0</v>
      </c>
      <c r="L23" s="7">
        <f t="shared" si="16"/>
        <v>0</v>
      </c>
      <c r="M23" s="7">
        <f t="shared" si="16"/>
        <v>1</v>
      </c>
      <c r="N23" s="7">
        <f t="shared" si="16"/>
        <v>0</v>
      </c>
      <c r="O23" s="7">
        <f t="shared" si="16"/>
        <v>0</v>
      </c>
      <c r="P23" s="7">
        <f t="shared" si="16"/>
        <v>0</v>
      </c>
      <c r="Q23" s="7">
        <f t="shared" si="16"/>
        <v>0</v>
      </c>
      <c r="R23" s="7">
        <f t="shared" si="16"/>
        <v>0</v>
      </c>
      <c r="S23" s="7">
        <f t="shared" si="16"/>
        <v>0</v>
      </c>
      <c r="T23" s="7">
        <f t="shared" si="16"/>
        <v>0</v>
      </c>
      <c r="U23" s="7">
        <f t="shared" si="16"/>
        <v>0</v>
      </c>
      <c r="V23" s="7">
        <f t="shared" si="16"/>
        <v>0</v>
      </c>
      <c r="W23" s="7">
        <f t="shared" si="16"/>
        <v>0</v>
      </c>
      <c r="X23" s="7">
        <f t="shared" si="16"/>
        <v>0</v>
      </c>
      <c r="Y23" s="7">
        <f t="shared" si="16"/>
        <v>0</v>
      </c>
      <c r="Z23" s="7">
        <f t="shared" si="16"/>
        <v>0</v>
      </c>
      <c r="AA23" s="7">
        <f t="shared" si="16"/>
        <v>0</v>
      </c>
      <c r="AB23" s="7">
        <f t="shared" si="16"/>
        <v>0</v>
      </c>
      <c r="AC23" s="7">
        <f t="shared" si="16"/>
        <v>0</v>
      </c>
      <c r="AD23" s="7">
        <f t="shared" si="16"/>
        <v>0</v>
      </c>
      <c r="AE23" s="7">
        <f t="shared" si="16"/>
        <v>0</v>
      </c>
      <c r="AF23" s="7">
        <f t="shared" si="16"/>
        <v>0</v>
      </c>
      <c r="AG23" s="7">
        <f t="shared" si="16"/>
        <v>0</v>
      </c>
      <c r="AH23" s="7">
        <f t="shared" si="16"/>
        <v>0</v>
      </c>
      <c r="AI23" s="7">
        <f t="shared" si="16"/>
        <v>0</v>
      </c>
      <c r="AJ23" s="3" t="str">
        <f t="shared" si="2"/>
        <v>0b00000000000000000000001000000010,  // LR</v>
      </c>
    </row>
    <row r="24" spans="1:36" x14ac:dyDescent="0.45">
      <c r="A24" s="7" t="s">
        <v>5</v>
      </c>
      <c r="B24" s="7" t="s">
        <v>7</v>
      </c>
      <c r="C24" s="7" t="str">
        <f t="shared" si="0"/>
        <v>LF</v>
      </c>
      <c r="D24" s="7">
        <f t="shared" ref="D24:AI24" si="17">IF(D$4=0,D12,0)</f>
        <v>0</v>
      </c>
      <c r="E24" s="7">
        <f t="shared" si="17"/>
        <v>0</v>
      </c>
      <c r="F24" s="7">
        <f t="shared" si="17"/>
        <v>1</v>
      </c>
      <c r="G24" s="7">
        <f t="shared" si="17"/>
        <v>0</v>
      </c>
      <c r="H24" s="7">
        <f t="shared" si="17"/>
        <v>0</v>
      </c>
      <c r="I24" s="7">
        <f t="shared" si="17"/>
        <v>0</v>
      </c>
      <c r="J24" s="7">
        <f t="shared" si="17"/>
        <v>0</v>
      </c>
      <c r="K24" s="7">
        <f t="shared" si="17"/>
        <v>0</v>
      </c>
      <c r="L24" s="7">
        <f t="shared" si="17"/>
        <v>0</v>
      </c>
      <c r="M24" s="7">
        <f t="shared" si="17"/>
        <v>0</v>
      </c>
      <c r="N24" s="7">
        <f t="shared" si="17"/>
        <v>1</v>
      </c>
      <c r="O24" s="7">
        <f t="shared" si="17"/>
        <v>0</v>
      </c>
      <c r="P24" s="7">
        <f t="shared" si="17"/>
        <v>0</v>
      </c>
      <c r="Q24" s="7">
        <f t="shared" si="17"/>
        <v>0</v>
      </c>
      <c r="R24" s="7">
        <f t="shared" si="17"/>
        <v>0</v>
      </c>
      <c r="S24" s="7">
        <f t="shared" si="17"/>
        <v>0</v>
      </c>
      <c r="T24" s="7">
        <f t="shared" si="17"/>
        <v>0</v>
      </c>
      <c r="U24" s="7">
        <f t="shared" si="17"/>
        <v>0</v>
      </c>
      <c r="V24" s="7">
        <f t="shared" si="17"/>
        <v>0</v>
      </c>
      <c r="W24" s="7">
        <f t="shared" si="17"/>
        <v>0</v>
      </c>
      <c r="X24" s="7">
        <f t="shared" si="17"/>
        <v>0</v>
      </c>
      <c r="Y24" s="7">
        <f t="shared" si="17"/>
        <v>0</v>
      </c>
      <c r="Z24" s="7">
        <f t="shared" si="17"/>
        <v>0</v>
      </c>
      <c r="AA24" s="7">
        <f t="shared" si="17"/>
        <v>0</v>
      </c>
      <c r="AB24" s="7">
        <f t="shared" si="17"/>
        <v>0</v>
      </c>
      <c r="AC24" s="7">
        <f t="shared" si="17"/>
        <v>0</v>
      </c>
      <c r="AD24" s="7">
        <f t="shared" si="17"/>
        <v>0</v>
      </c>
      <c r="AE24" s="7">
        <f t="shared" si="17"/>
        <v>0</v>
      </c>
      <c r="AF24" s="7">
        <f t="shared" si="17"/>
        <v>0</v>
      </c>
      <c r="AG24" s="7">
        <f t="shared" si="17"/>
        <v>0</v>
      </c>
      <c r="AH24" s="7">
        <f t="shared" si="17"/>
        <v>0</v>
      </c>
      <c r="AI24" s="7">
        <f t="shared" si="17"/>
        <v>0</v>
      </c>
      <c r="AJ24" s="3" t="str">
        <f t="shared" si="2"/>
        <v>0b00000000000000000000010000000100,  // LF</v>
      </c>
    </row>
    <row r="25" spans="1:36" x14ac:dyDescent="0.45">
      <c r="A25" s="7" t="s">
        <v>5</v>
      </c>
      <c r="B25" s="7" t="s">
        <v>8</v>
      </c>
      <c r="C25" s="7" t="str">
        <f t="shared" si="0"/>
        <v>LC</v>
      </c>
      <c r="D25" s="7">
        <f t="shared" ref="D25:AI25" si="18">IF(D$4=0,D13,0)</f>
        <v>0</v>
      </c>
      <c r="E25" s="7">
        <f t="shared" si="18"/>
        <v>1</v>
      </c>
      <c r="F25" s="7">
        <f t="shared" si="18"/>
        <v>1</v>
      </c>
      <c r="G25" s="7">
        <f t="shared" si="18"/>
        <v>0</v>
      </c>
      <c r="H25" s="7">
        <f t="shared" si="18"/>
        <v>0</v>
      </c>
      <c r="I25" s="7">
        <f t="shared" si="18"/>
        <v>0</v>
      </c>
      <c r="J25" s="7">
        <f t="shared" si="18"/>
        <v>0</v>
      </c>
      <c r="K25" s="7">
        <f t="shared" si="18"/>
        <v>0</v>
      </c>
      <c r="L25" s="7">
        <f t="shared" si="18"/>
        <v>0</v>
      </c>
      <c r="M25" s="7">
        <f t="shared" si="18"/>
        <v>1</v>
      </c>
      <c r="N25" s="7">
        <f t="shared" si="18"/>
        <v>1</v>
      </c>
      <c r="O25" s="7">
        <f t="shared" si="18"/>
        <v>0</v>
      </c>
      <c r="P25" s="7">
        <f t="shared" si="18"/>
        <v>0</v>
      </c>
      <c r="Q25" s="7">
        <f t="shared" si="18"/>
        <v>0</v>
      </c>
      <c r="R25" s="7">
        <f t="shared" si="18"/>
        <v>0</v>
      </c>
      <c r="S25" s="7">
        <f t="shared" si="18"/>
        <v>0</v>
      </c>
      <c r="T25" s="7">
        <f t="shared" si="18"/>
        <v>0</v>
      </c>
      <c r="U25" s="7">
        <f t="shared" si="18"/>
        <v>0</v>
      </c>
      <c r="V25" s="7">
        <f t="shared" si="18"/>
        <v>0</v>
      </c>
      <c r="W25" s="7">
        <f t="shared" si="18"/>
        <v>0</v>
      </c>
      <c r="X25" s="7">
        <f t="shared" si="18"/>
        <v>0</v>
      </c>
      <c r="Y25" s="7">
        <f t="shared" si="18"/>
        <v>0</v>
      </c>
      <c r="Z25" s="7">
        <f t="shared" si="18"/>
        <v>0</v>
      </c>
      <c r="AA25" s="7">
        <f t="shared" si="18"/>
        <v>0</v>
      </c>
      <c r="AB25" s="7">
        <f t="shared" si="18"/>
        <v>0</v>
      </c>
      <c r="AC25" s="7">
        <f t="shared" si="18"/>
        <v>0</v>
      </c>
      <c r="AD25" s="7">
        <f t="shared" si="18"/>
        <v>0</v>
      </c>
      <c r="AE25" s="7">
        <f t="shared" si="18"/>
        <v>0</v>
      </c>
      <c r="AF25" s="7">
        <f t="shared" si="18"/>
        <v>0</v>
      </c>
      <c r="AG25" s="7">
        <f t="shared" si="18"/>
        <v>0</v>
      </c>
      <c r="AH25" s="7">
        <f t="shared" si="18"/>
        <v>0</v>
      </c>
      <c r="AI25" s="7">
        <f t="shared" si="18"/>
        <v>0</v>
      </c>
      <c r="AJ25" s="3" t="str">
        <f t="shared" si="2"/>
        <v>0b00000000000000000000011000000110,  // LC</v>
      </c>
    </row>
    <row r="26" spans="1:36" x14ac:dyDescent="0.45">
      <c r="A26" s="8" t="s">
        <v>6</v>
      </c>
      <c r="B26" s="8" t="s">
        <v>3</v>
      </c>
      <c r="C26" s="8" t="str">
        <f t="shared" si="0"/>
        <v>RX</v>
      </c>
      <c r="D26" s="8">
        <f t="shared" ref="D26:S26" si="19">IF(AND(D$3=0,D$4=1),D8,0)</f>
        <v>0</v>
      </c>
      <c r="E26" s="8">
        <f t="shared" si="19"/>
        <v>0</v>
      </c>
      <c r="F26" s="8">
        <f t="shared" si="19"/>
        <v>0</v>
      </c>
      <c r="G26" s="8">
        <f t="shared" si="19"/>
        <v>0</v>
      </c>
      <c r="H26" s="8">
        <f t="shared" si="19"/>
        <v>1</v>
      </c>
      <c r="I26" s="8">
        <f t="shared" si="19"/>
        <v>1</v>
      </c>
      <c r="J26" s="8">
        <f t="shared" si="19"/>
        <v>1</v>
      </c>
      <c r="K26" s="8">
        <f t="shared" si="19"/>
        <v>1</v>
      </c>
      <c r="L26" s="8">
        <f t="shared" si="19"/>
        <v>0</v>
      </c>
      <c r="M26" s="8">
        <f t="shared" si="19"/>
        <v>0</v>
      </c>
      <c r="N26" s="8">
        <f t="shared" si="19"/>
        <v>0</v>
      </c>
      <c r="O26" s="8">
        <f t="shared" si="19"/>
        <v>0</v>
      </c>
      <c r="P26" s="8">
        <f t="shared" si="19"/>
        <v>0</v>
      </c>
      <c r="Q26" s="8">
        <f t="shared" si="19"/>
        <v>0</v>
      </c>
      <c r="R26" s="8">
        <f t="shared" si="19"/>
        <v>0</v>
      </c>
      <c r="S26" s="8">
        <f t="shared" si="19"/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3" t="str">
        <f t="shared" si="2"/>
        <v>0b00000000000000000000000011110000,  // RX</v>
      </c>
    </row>
    <row r="27" spans="1:36" x14ac:dyDescent="0.45">
      <c r="A27" s="8" t="s">
        <v>6</v>
      </c>
      <c r="B27" s="8" t="s">
        <v>4</v>
      </c>
      <c r="C27" s="8" t="str">
        <f t="shared" si="0"/>
        <v>RH</v>
      </c>
      <c r="D27" s="8">
        <f t="shared" ref="D27:S27" si="20">IF(AND(D$3=0,D$4=1),D9,0)</f>
        <v>0</v>
      </c>
      <c r="E27" s="8">
        <f t="shared" si="20"/>
        <v>0</v>
      </c>
      <c r="F27" s="8">
        <f t="shared" si="20"/>
        <v>0</v>
      </c>
      <c r="G27" s="8">
        <f t="shared" si="20"/>
        <v>0</v>
      </c>
      <c r="H27" s="8">
        <f t="shared" si="20"/>
        <v>0</v>
      </c>
      <c r="I27" s="8">
        <f t="shared" si="20"/>
        <v>1</v>
      </c>
      <c r="J27" s="8">
        <f t="shared" si="20"/>
        <v>0</v>
      </c>
      <c r="K27" s="8">
        <f t="shared" si="20"/>
        <v>1</v>
      </c>
      <c r="L27" s="8">
        <f t="shared" si="20"/>
        <v>0</v>
      </c>
      <c r="M27" s="8">
        <f t="shared" si="20"/>
        <v>0</v>
      </c>
      <c r="N27" s="8">
        <f t="shared" si="20"/>
        <v>0</v>
      </c>
      <c r="O27" s="8">
        <f t="shared" si="20"/>
        <v>0</v>
      </c>
      <c r="P27" s="8">
        <f t="shared" si="20"/>
        <v>0</v>
      </c>
      <c r="Q27" s="8">
        <f t="shared" si="20"/>
        <v>0</v>
      </c>
      <c r="R27" s="8">
        <f t="shared" si="20"/>
        <v>0</v>
      </c>
      <c r="S27" s="8">
        <f t="shared" si="20"/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3" t="str">
        <f t="shared" si="2"/>
        <v>0b00000000000000000000000010100000,  // RH</v>
      </c>
    </row>
    <row r="28" spans="1:36" x14ac:dyDescent="0.45">
      <c r="A28" s="8" t="s">
        <v>6</v>
      </c>
      <c r="B28" s="8" t="s">
        <v>5</v>
      </c>
      <c r="C28" s="8" t="str">
        <f t="shared" si="0"/>
        <v>RL</v>
      </c>
      <c r="D28" s="8">
        <f t="shared" ref="D28:S28" si="21">IF(AND(D$3=0,D$4=1),D10,0)</f>
        <v>0</v>
      </c>
      <c r="E28" s="8">
        <f t="shared" si="21"/>
        <v>0</v>
      </c>
      <c r="F28" s="8">
        <f t="shared" si="21"/>
        <v>0</v>
      </c>
      <c r="G28" s="8">
        <f t="shared" si="21"/>
        <v>0</v>
      </c>
      <c r="H28" s="8">
        <f t="shared" si="21"/>
        <v>1</v>
      </c>
      <c r="I28" s="8">
        <f t="shared" si="21"/>
        <v>0</v>
      </c>
      <c r="J28" s="8">
        <f t="shared" si="21"/>
        <v>1</v>
      </c>
      <c r="K28" s="8">
        <f t="shared" si="21"/>
        <v>0</v>
      </c>
      <c r="L28" s="8">
        <f t="shared" si="21"/>
        <v>0</v>
      </c>
      <c r="M28" s="8">
        <f t="shared" si="21"/>
        <v>0</v>
      </c>
      <c r="N28" s="8">
        <f t="shared" si="21"/>
        <v>0</v>
      </c>
      <c r="O28" s="8">
        <f t="shared" si="21"/>
        <v>0</v>
      </c>
      <c r="P28" s="8">
        <f t="shared" si="21"/>
        <v>0</v>
      </c>
      <c r="Q28" s="8">
        <f t="shared" si="21"/>
        <v>0</v>
      </c>
      <c r="R28" s="8">
        <f t="shared" si="21"/>
        <v>0</v>
      </c>
      <c r="S28" s="8">
        <f t="shared" si="21"/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3" t="str">
        <f t="shared" si="2"/>
        <v>0b00000000000000000000000001010000,  // RL</v>
      </c>
    </row>
    <row r="29" spans="1:36" x14ac:dyDescent="0.45">
      <c r="A29" s="8" t="s">
        <v>6</v>
      </c>
      <c r="B29" s="8" t="s">
        <v>6</v>
      </c>
      <c r="C29" s="8" t="str">
        <f t="shared" si="0"/>
        <v>RR</v>
      </c>
      <c r="D29" s="8">
        <f t="shared" ref="D29:S29" si="22">IF(AND(D$3=0,D$4=1),D11,0)</f>
        <v>0</v>
      </c>
      <c r="E29" s="8">
        <f t="shared" si="22"/>
        <v>0</v>
      </c>
      <c r="F29" s="8">
        <f t="shared" si="22"/>
        <v>0</v>
      </c>
      <c r="G29" s="8">
        <f t="shared" si="22"/>
        <v>0</v>
      </c>
      <c r="H29" s="8">
        <f t="shared" si="22"/>
        <v>0</v>
      </c>
      <c r="I29" s="8">
        <f t="shared" si="22"/>
        <v>1</v>
      </c>
      <c r="J29" s="8">
        <f t="shared" si="22"/>
        <v>0</v>
      </c>
      <c r="K29" s="8">
        <f t="shared" si="22"/>
        <v>0</v>
      </c>
      <c r="L29" s="8">
        <f t="shared" si="22"/>
        <v>0</v>
      </c>
      <c r="M29" s="8">
        <f t="shared" si="22"/>
        <v>0</v>
      </c>
      <c r="N29" s="8">
        <f t="shared" si="22"/>
        <v>0</v>
      </c>
      <c r="O29" s="8">
        <f t="shared" si="22"/>
        <v>0</v>
      </c>
      <c r="P29" s="8">
        <f t="shared" si="22"/>
        <v>0</v>
      </c>
      <c r="Q29" s="8">
        <f t="shared" si="22"/>
        <v>0</v>
      </c>
      <c r="R29" s="8">
        <f t="shared" si="22"/>
        <v>0</v>
      </c>
      <c r="S29" s="8">
        <f t="shared" si="22"/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3" t="str">
        <f t="shared" si="2"/>
        <v>0b00000000000000000000000000100000,  // RR</v>
      </c>
    </row>
    <row r="30" spans="1:36" x14ac:dyDescent="0.45">
      <c r="A30" s="8" t="s">
        <v>6</v>
      </c>
      <c r="B30" s="8" t="s">
        <v>7</v>
      </c>
      <c r="C30" s="8" t="str">
        <f t="shared" si="0"/>
        <v>RF</v>
      </c>
      <c r="D30" s="8">
        <f t="shared" ref="D30:S30" si="23">IF(AND(D$3=0,D$4=1),D12,0)</f>
        <v>0</v>
      </c>
      <c r="E30" s="8">
        <f t="shared" si="23"/>
        <v>0</v>
      </c>
      <c r="F30" s="8">
        <f t="shared" si="23"/>
        <v>0</v>
      </c>
      <c r="G30" s="8">
        <f t="shared" si="23"/>
        <v>0</v>
      </c>
      <c r="H30" s="8">
        <f t="shared" si="23"/>
        <v>0</v>
      </c>
      <c r="I30" s="8">
        <f t="shared" si="23"/>
        <v>0</v>
      </c>
      <c r="J30" s="8">
        <f t="shared" si="23"/>
        <v>1</v>
      </c>
      <c r="K30" s="8">
        <f t="shared" si="23"/>
        <v>0</v>
      </c>
      <c r="L30" s="8">
        <f t="shared" si="23"/>
        <v>0</v>
      </c>
      <c r="M30" s="8">
        <f t="shared" si="23"/>
        <v>0</v>
      </c>
      <c r="N30" s="8">
        <f t="shared" si="23"/>
        <v>0</v>
      </c>
      <c r="O30" s="8">
        <f t="shared" si="23"/>
        <v>0</v>
      </c>
      <c r="P30" s="8">
        <f t="shared" si="23"/>
        <v>0</v>
      </c>
      <c r="Q30" s="8">
        <f t="shared" si="23"/>
        <v>0</v>
      </c>
      <c r="R30" s="8">
        <f t="shared" si="23"/>
        <v>0</v>
      </c>
      <c r="S30" s="8">
        <f t="shared" si="23"/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3" t="str">
        <f t="shared" si="2"/>
        <v>0b00000000000000000000000001000000,  // RF</v>
      </c>
    </row>
    <row r="31" spans="1:36" x14ac:dyDescent="0.45">
      <c r="A31" s="8" t="s">
        <v>6</v>
      </c>
      <c r="B31" s="8" t="s">
        <v>8</v>
      </c>
      <c r="C31" s="8" t="str">
        <f t="shared" si="0"/>
        <v>RC</v>
      </c>
      <c r="D31" s="8">
        <f t="shared" ref="D31:S31" si="24">IF(AND(D$3=0,D$4=1),D13,0)</f>
        <v>0</v>
      </c>
      <c r="E31" s="8">
        <f t="shared" si="24"/>
        <v>0</v>
      </c>
      <c r="F31" s="8">
        <f t="shared" si="24"/>
        <v>0</v>
      </c>
      <c r="G31" s="8">
        <f t="shared" si="24"/>
        <v>0</v>
      </c>
      <c r="H31" s="8">
        <f t="shared" si="24"/>
        <v>0</v>
      </c>
      <c r="I31" s="8">
        <f t="shared" si="24"/>
        <v>1</v>
      </c>
      <c r="J31" s="8">
        <f t="shared" si="24"/>
        <v>1</v>
      </c>
      <c r="K31" s="8">
        <f t="shared" si="24"/>
        <v>0</v>
      </c>
      <c r="L31" s="8">
        <f t="shared" si="24"/>
        <v>0</v>
      </c>
      <c r="M31" s="8">
        <f t="shared" si="24"/>
        <v>0</v>
      </c>
      <c r="N31" s="8">
        <f t="shared" si="24"/>
        <v>0</v>
      </c>
      <c r="O31" s="8">
        <f t="shared" si="24"/>
        <v>0</v>
      </c>
      <c r="P31" s="8">
        <f t="shared" si="24"/>
        <v>0</v>
      </c>
      <c r="Q31" s="8">
        <f t="shared" si="24"/>
        <v>0</v>
      </c>
      <c r="R31" s="8">
        <f t="shared" si="24"/>
        <v>0</v>
      </c>
      <c r="S31" s="8">
        <f t="shared" si="24"/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3" t="str">
        <f t="shared" si="2"/>
        <v>0b00000000000000000000000001100000,  // RC</v>
      </c>
    </row>
    <row r="32" spans="1:36" x14ac:dyDescent="0.45">
      <c r="A32" s="7" t="s">
        <v>7</v>
      </c>
      <c r="B32" s="7" t="s">
        <v>3</v>
      </c>
      <c r="C32" s="7" t="str">
        <f t="shared" si="0"/>
        <v>FX</v>
      </c>
      <c r="D32" s="7">
        <f>D38</f>
        <v>0</v>
      </c>
      <c r="E32" s="7">
        <f t="shared" ref="E32:S32" si="25">IF(AND(E$3=1,E$4=0),E8,0)</f>
        <v>0</v>
      </c>
      <c r="F32" s="7">
        <f t="shared" si="25"/>
        <v>0</v>
      </c>
      <c r="G32" s="7">
        <f t="shared" si="25"/>
        <v>0</v>
      </c>
      <c r="H32" s="7">
        <f t="shared" si="25"/>
        <v>0</v>
      </c>
      <c r="I32" s="7">
        <f t="shared" si="25"/>
        <v>0</v>
      </c>
      <c r="J32" s="7">
        <f t="shared" si="25"/>
        <v>0</v>
      </c>
      <c r="K32" s="7">
        <f t="shared" si="25"/>
        <v>0</v>
      </c>
      <c r="L32" s="7">
        <f t="shared" si="25"/>
        <v>1</v>
      </c>
      <c r="M32" s="7">
        <f t="shared" si="25"/>
        <v>1</v>
      </c>
      <c r="N32" s="7">
        <f t="shared" si="25"/>
        <v>1</v>
      </c>
      <c r="O32" s="7">
        <f t="shared" si="25"/>
        <v>1</v>
      </c>
      <c r="P32" s="7">
        <f t="shared" si="25"/>
        <v>0</v>
      </c>
      <c r="Q32" s="7">
        <f t="shared" si="25"/>
        <v>0</v>
      </c>
      <c r="R32" s="7">
        <f t="shared" si="25"/>
        <v>0</v>
      </c>
      <c r="S32" s="7">
        <f t="shared" si="25"/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3" t="str">
        <f t="shared" si="2"/>
        <v>0b00000000000000000000111100000000,  // FX</v>
      </c>
    </row>
    <row r="33" spans="1:36" x14ac:dyDescent="0.45">
      <c r="A33" s="7" t="s">
        <v>7</v>
      </c>
      <c r="B33" s="7" t="s">
        <v>4</v>
      </c>
      <c r="C33" s="7" t="str">
        <f t="shared" si="0"/>
        <v>FH</v>
      </c>
      <c r="D33" s="7">
        <f>IF(AND(D$3=1,D$4=0),D9,0)</f>
        <v>0</v>
      </c>
      <c r="E33" s="7">
        <f t="shared" ref="E33:S33" si="26">IF(AND(E$3=1,E$4=0),E9,0)</f>
        <v>0</v>
      </c>
      <c r="F33" s="7">
        <f t="shared" si="26"/>
        <v>0</v>
      </c>
      <c r="G33" s="7">
        <f t="shared" si="26"/>
        <v>0</v>
      </c>
      <c r="H33" s="7">
        <f t="shared" si="26"/>
        <v>0</v>
      </c>
      <c r="I33" s="7">
        <f t="shared" si="26"/>
        <v>0</v>
      </c>
      <c r="J33" s="7">
        <f t="shared" si="26"/>
        <v>0</v>
      </c>
      <c r="K33" s="7">
        <f t="shared" si="26"/>
        <v>0</v>
      </c>
      <c r="L33" s="7">
        <f t="shared" si="26"/>
        <v>0</v>
      </c>
      <c r="M33" s="7">
        <f t="shared" si="26"/>
        <v>1</v>
      </c>
      <c r="N33" s="7">
        <f t="shared" si="26"/>
        <v>0</v>
      </c>
      <c r="O33" s="7">
        <f t="shared" si="26"/>
        <v>1</v>
      </c>
      <c r="P33" s="7">
        <f t="shared" si="26"/>
        <v>0</v>
      </c>
      <c r="Q33" s="7">
        <f t="shared" si="26"/>
        <v>0</v>
      </c>
      <c r="R33" s="7">
        <f t="shared" si="26"/>
        <v>0</v>
      </c>
      <c r="S33" s="7">
        <f t="shared" si="26"/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3" t="str">
        <f t="shared" si="2"/>
        <v>0b00000000000000000000101000000000,  // FH</v>
      </c>
    </row>
    <row r="34" spans="1:36" x14ac:dyDescent="0.45">
      <c r="A34" s="7" t="s">
        <v>7</v>
      </c>
      <c r="B34" s="7" t="s">
        <v>5</v>
      </c>
      <c r="C34" s="7" t="str">
        <f t="shared" si="0"/>
        <v>FL</v>
      </c>
      <c r="D34" s="7">
        <f>IF(AND(D$3=1,D$4=0),D10,0)</f>
        <v>0</v>
      </c>
      <c r="E34" s="7">
        <f t="shared" ref="E34:S34" si="27">IF(AND(E$3=1,E$4=0),E10,0)</f>
        <v>0</v>
      </c>
      <c r="F34" s="7">
        <f t="shared" si="27"/>
        <v>0</v>
      </c>
      <c r="G34" s="7">
        <f t="shared" si="27"/>
        <v>0</v>
      </c>
      <c r="H34" s="7">
        <f t="shared" si="27"/>
        <v>0</v>
      </c>
      <c r="I34" s="7">
        <f t="shared" si="27"/>
        <v>0</v>
      </c>
      <c r="J34" s="7">
        <f t="shared" si="27"/>
        <v>0</v>
      </c>
      <c r="K34" s="7">
        <f t="shared" si="27"/>
        <v>0</v>
      </c>
      <c r="L34" s="7">
        <f t="shared" si="27"/>
        <v>1</v>
      </c>
      <c r="M34" s="7">
        <f t="shared" si="27"/>
        <v>0</v>
      </c>
      <c r="N34" s="7">
        <f t="shared" si="27"/>
        <v>1</v>
      </c>
      <c r="O34" s="7">
        <f t="shared" si="27"/>
        <v>0</v>
      </c>
      <c r="P34" s="7">
        <f t="shared" si="27"/>
        <v>0</v>
      </c>
      <c r="Q34" s="7">
        <f t="shared" si="27"/>
        <v>0</v>
      </c>
      <c r="R34" s="7">
        <f t="shared" si="27"/>
        <v>0</v>
      </c>
      <c r="S34" s="7">
        <f t="shared" si="27"/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3" t="str">
        <f t="shared" si="2"/>
        <v>0b00000000000000000000010100000000,  // FL</v>
      </c>
    </row>
    <row r="35" spans="1:36" x14ac:dyDescent="0.45">
      <c r="A35" s="7" t="s">
        <v>7</v>
      </c>
      <c r="B35" s="7" t="s">
        <v>6</v>
      </c>
      <c r="C35" s="7" t="str">
        <f t="shared" si="0"/>
        <v>FR</v>
      </c>
      <c r="D35" s="7">
        <f>IF(AND(D$3=1,D$4=0),D11,0)</f>
        <v>0</v>
      </c>
      <c r="E35" s="7">
        <f t="shared" ref="E35:S35" si="28">IF(AND(E$3=1,E$4=0),E11,0)</f>
        <v>0</v>
      </c>
      <c r="F35" s="7">
        <f t="shared" si="28"/>
        <v>0</v>
      </c>
      <c r="G35" s="7">
        <f t="shared" si="28"/>
        <v>0</v>
      </c>
      <c r="H35" s="7">
        <f t="shared" si="28"/>
        <v>0</v>
      </c>
      <c r="I35" s="7">
        <f t="shared" si="28"/>
        <v>0</v>
      </c>
      <c r="J35" s="7">
        <f t="shared" si="28"/>
        <v>0</v>
      </c>
      <c r="K35" s="7">
        <f t="shared" si="28"/>
        <v>0</v>
      </c>
      <c r="L35" s="7">
        <f t="shared" si="28"/>
        <v>0</v>
      </c>
      <c r="M35" s="7">
        <f t="shared" si="28"/>
        <v>1</v>
      </c>
      <c r="N35" s="7">
        <f t="shared" si="28"/>
        <v>0</v>
      </c>
      <c r="O35" s="7">
        <f t="shared" si="28"/>
        <v>0</v>
      </c>
      <c r="P35" s="7">
        <f t="shared" si="28"/>
        <v>0</v>
      </c>
      <c r="Q35" s="7">
        <f t="shared" si="28"/>
        <v>0</v>
      </c>
      <c r="R35" s="7">
        <f t="shared" si="28"/>
        <v>0</v>
      </c>
      <c r="S35" s="7">
        <f t="shared" si="28"/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3" t="str">
        <f t="shared" si="2"/>
        <v>0b00000000000000000000001000000000,  // FR</v>
      </c>
    </row>
    <row r="36" spans="1:36" x14ac:dyDescent="0.45">
      <c r="A36" s="7" t="s">
        <v>7</v>
      </c>
      <c r="B36" s="7" t="s">
        <v>7</v>
      </c>
      <c r="C36" s="7" t="str">
        <f t="shared" si="0"/>
        <v>FF</v>
      </c>
      <c r="D36" s="7">
        <f>IF(AND(D$3=1,D$4=0),D12,0)</f>
        <v>0</v>
      </c>
      <c r="E36" s="7">
        <f t="shared" ref="E36:S36" si="29">IF(AND(E$3=1,E$4=0),E12,0)</f>
        <v>0</v>
      </c>
      <c r="F36" s="7">
        <f t="shared" si="29"/>
        <v>0</v>
      </c>
      <c r="G36" s="7">
        <f t="shared" si="29"/>
        <v>0</v>
      </c>
      <c r="H36" s="7">
        <f t="shared" si="29"/>
        <v>0</v>
      </c>
      <c r="I36" s="7">
        <f t="shared" si="29"/>
        <v>0</v>
      </c>
      <c r="J36" s="7">
        <f t="shared" si="29"/>
        <v>0</v>
      </c>
      <c r="K36" s="7">
        <f t="shared" si="29"/>
        <v>0</v>
      </c>
      <c r="L36" s="7">
        <f t="shared" si="29"/>
        <v>0</v>
      </c>
      <c r="M36" s="7">
        <f t="shared" si="29"/>
        <v>0</v>
      </c>
      <c r="N36" s="7">
        <f t="shared" si="29"/>
        <v>1</v>
      </c>
      <c r="O36" s="7">
        <f t="shared" si="29"/>
        <v>0</v>
      </c>
      <c r="P36" s="7">
        <f t="shared" si="29"/>
        <v>0</v>
      </c>
      <c r="Q36" s="7">
        <f t="shared" si="29"/>
        <v>0</v>
      </c>
      <c r="R36" s="7">
        <f t="shared" si="29"/>
        <v>0</v>
      </c>
      <c r="S36" s="7">
        <f t="shared" si="29"/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3" t="str">
        <f t="shared" si="2"/>
        <v>0b00000000000000000000010000000000,  // FF</v>
      </c>
    </row>
    <row r="37" spans="1:36" x14ac:dyDescent="0.45">
      <c r="A37" s="7" t="s">
        <v>7</v>
      </c>
      <c r="B37" s="7" t="s">
        <v>8</v>
      </c>
      <c r="C37" s="7" t="str">
        <f t="shared" si="0"/>
        <v>FC</v>
      </c>
      <c r="D37" s="7">
        <f>IF(AND(D$3=1,D$4=0),D13,0)</f>
        <v>0</v>
      </c>
      <c r="E37" s="7">
        <f t="shared" ref="E37:S37" si="30">IF(AND(E$3=1,E$4=0),E13,0)</f>
        <v>0</v>
      </c>
      <c r="F37" s="7">
        <f t="shared" si="30"/>
        <v>0</v>
      </c>
      <c r="G37" s="7">
        <f t="shared" si="30"/>
        <v>0</v>
      </c>
      <c r="H37" s="7">
        <f t="shared" si="30"/>
        <v>0</v>
      </c>
      <c r="I37" s="7">
        <f t="shared" si="30"/>
        <v>0</v>
      </c>
      <c r="J37" s="7">
        <f t="shared" si="30"/>
        <v>0</v>
      </c>
      <c r="K37" s="7">
        <f t="shared" si="30"/>
        <v>0</v>
      </c>
      <c r="L37" s="7">
        <f t="shared" si="30"/>
        <v>0</v>
      </c>
      <c r="M37" s="7">
        <f t="shared" si="30"/>
        <v>1</v>
      </c>
      <c r="N37" s="7">
        <f t="shared" si="30"/>
        <v>1</v>
      </c>
      <c r="O37" s="7">
        <f t="shared" si="30"/>
        <v>0</v>
      </c>
      <c r="P37" s="7">
        <f t="shared" si="30"/>
        <v>0</v>
      </c>
      <c r="Q37" s="7">
        <f t="shared" si="30"/>
        <v>0</v>
      </c>
      <c r="R37" s="7">
        <f t="shared" si="30"/>
        <v>0</v>
      </c>
      <c r="S37" s="7">
        <f t="shared" si="30"/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3" t="str">
        <f t="shared" si="2"/>
        <v>0b00000000000000000000011000000000,  // FC</v>
      </c>
    </row>
    <row r="38" spans="1:36" x14ac:dyDescent="0.45">
      <c r="A38" s="8" t="s">
        <v>8</v>
      </c>
      <c r="B38" s="8" t="s">
        <v>3</v>
      </c>
      <c r="C38" s="8" t="str">
        <f t="shared" si="0"/>
        <v>CX</v>
      </c>
      <c r="D38" s="8">
        <f t="shared" ref="D38:S38" si="31">IF(D$3&lt;&gt;D$4,D8,0)</f>
        <v>0</v>
      </c>
      <c r="E38" s="8">
        <f t="shared" si="31"/>
        <v>0</v>
      </c>
      <c r="F38" s="8">
        <f t="shared" si="31"/>
        <v>0</v>
      </c>
      <c r="G38" s="8">
        <f t="shared" si="31"/>
        <v>0</v>
      </c>
      <c r="H38" s="8">
        <f t="shared" si="31"/>
        <v>1</v>
      </c>
      <c r="I38" s="8">
        <f t="shared" si="31"/>
        <v>1</v>
      </c>
      <c r="J38" s="8">
        <f t="shared" si="31"/>
        <v>1</v>
      </c>
      <c r="K38" s="8">
        <f t="shared" si="31"/>
        <v>1</v>
      </c>
      <c r="L38" s="8">
        <f t="shared" si="31"/>
        <v>1</v>
      </c>
      <c r="M38" s="8">
        <f t="shared" si="31"/>
        <v>1</v>
      </c>
      <c r="N38" s="8">
        <f t="shared" si="31"/>
        <v>1</v>
      </c>
      <c r="O38" s="8">
        <f t="shared" si="31"/>
        <v>1</v>
      </c>
      <c r="P38" s="8">
        <f t="shared" si="31"/>
        <v>0</v>
      </c>
      <c r="Q38" s="8">
        <f t="shared" si="31"/>
        <v>0</v>
      </c>
      <c r="R38" s="8">
        <f t="shared" si="31"/>
        <v>0</v>
      </c>
      <c r="S38" s="8">
        <f t="shared" si="31"/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3" t="str">
        <f t="shared" si="2"/>
        <v>0b00000000000000000000111111110000,  // CX</v>
      </c>
    </row>
    <row r="39" spans="1:36" x14ac:dyDescent="0.45">
      <c r="A39" s="8" t="s">
        <v>8</v>
      </c>
      <c r="B39" s="8" t="s">
        <v>4</v>
      </c>
      <c r="C39" s="8" t="str">
        <f t="shared" si="0"/>
        <v>CH</v>
      </c>
      <c r="D39" s="8">
        <f t="shared" ref="D39:S39" si="32">IF(D$3&lt;&gt;D$4,D9,0)</f>
        <v>0</v>
      </c>
      <c r="E39" s="8">
        <f t="shared" si="32"/>
        <v>0</v>
      </c>
      <c r="F39" s="8">
        <f t="shared" si="32"/>
        <v>0</v>
      </c>
      <c r="G39" s="8">
        <f t="shared" si="32"/>
        <v>0</v>
      </c>
      <c r="H39" s="8">
        <f t="shared" si="32"/>
        <v>0</v>
      </c>
      <c r="I39" s="8">
        <f t="shared" si="32"/>
        <v>1</v>
      </c>
      <c r="J39" s="8">
        <f t="shared" si="32"/>
        <v>0</v>
      </c>
      <c r="K39" s="8">
        <f t="shared" si="32"/>
        <v>1</v>
      </c>
      <c r="L39" s="8">
        <f t="shared" si="32"/>
        <v>0</v>
      </c>
      <c r="M39" s="8">
        <f t="shared" si="32"/>
        <v>1</v>
      </c>
      <c r="N39" s="8">
        <f t="shared" si="32"/>
        <v>0</v>
      </c>
      <c r="O39" s="8">
        <f t="shared" si="32"/>
        <v>1</v>
      </c>
      <c r="P39" s="8">
        <f t="shared" si="32"/>
        <v>0</v>
      </c>
      <c r="Q39" s="8">
        <f t="shared" si="32"/>
        <v>0</v>
      </c>
      <c r="R39" s="8">
        <f t="shared" si="32"/>
        <v>0</v>
      </c>
      <c r="S39" s="8">
        <f t="shared" si="32"/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3" t="str">
        <f t="shared" si="2"/>
        <v>0b00000000000000000000101010100000,  // CH</v>
      </c>
    </row>
    <row r="40" spans="1:36" x14ac:dyDescent="0.45">
      <c r="A40" s="8" t="s">
        <v>8</v>
      </c>
      <c r="B40" s="8" t="s">
        <v>5</v>
      </c>
      <c r="C40" s="8" t="str">
        <f t="shared" si="0"/>
        <v>CL</v>
      </c>
      <c r="D40" s="8">
        <f t="shared" ref="D40:S40" si="33">IF(D$3&lt;&gt;D$4,D10,0)</f>
        <v>0</v>
      </c>
      <c r="E40" s="8">
        <f t="shared" si="33"/>
        <v>0</v>
      </c>
      <c r="F40" s="8">
        <f t="shared" si="33"/>
        <v>0</v>
      </c>
      <c r="G40" s="8">
        <f t="shared" si="33"/>
        <v>0</v>
      </c>
      <c r="H40" s="8">
        <f t="shared" si="33"/>
        <v>1</v>
      </c>
      <c r="I40" s="8">
        <f t="shared" si="33"/>
        <v>0</v>
      </c>
      <c r="J40" s="8">
        <f t="shared" si="33"/>
        <v>1</v>
      </c>
      <c r="K40" s="8">
        <f t="shared" si="33"/>
        <v>0</v>
      </c>
      <c r="L40" s="8">
        <f t="shared" si="33"/>
        <v>1</v>
      </c>
      <c r="M40" s="8">
        <f t="shared" si="33"/>
        <v>0</v>
      </c>
      <c r="N40" s="8">
        <f t="shared" si="33"/>
        <v>1</v>
      </c>
      <c r="O40" s="8">
        <f t="shared" si="33"/>
        <v>0</v>
      </c>
      <c r="P40" s="8">
        <f t="shared" si="33"/>
        <v>0</v>
      </c>
      <c r="Q40" s="8">
        <f t="shared" si="33"/>
        <v>0</v>
      </c>
      <c r="R40" s="8">
        <f t="shared" si="33"/>
        <v>0</v>
      </c>
      <c r="S40" s="8">
        <f t="shared" si="33"/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3" t="str">
        <f t="shared" si="2"/>
        <v>0b00000000000000000000010101010000,  // CL</v>
      </c>
    </row>
    <row r="41" spans="1:36" x14ac:dyDescent="0.45">
      <c r="A41" s="8" t="s">
        <v>8</v>
      </c>
      <c r="B41" s="8" t="s">
        <v>6</v>
      </c>
      <c r="C41" s="8" t="str">
        <f t="shared" si="0"/>
        <v>CR</v>
      </c>
      <c r="D41" s="8">
        <f t="shared" ref="D41:S41" si="34">IF(D$3&lt;&gt;D$4,D11,0)</f>
        <v>0</v>
      </c>
      <c r="E41" s="8">
        <f t="shared" si="34"/>
        <v>0</v>
      </c>
      <c r="F41" s="8">
        <f t="shared" si="34"/>
        <v>0</v>
      </c>
      <c r="G41" s="8">
        <f t="shared" si="34"/>
        <v>0</v>
      </c>
      <c r="H41" s="8">
        <f t="shared" si="34"/>
        <v>0</v>
      </c>
      <c r="I41" s="8">
        <f t="shared" si="34"/>
        <v>1</v>
      </c>
      <c r="J41" s="8">
        <f t="shared" si="34"/>
        <v>0</v>
      </c>
      <c r="K41" s="8">
        <f t="shared" si="34"/>
        <v>0</v>
      </c>
      <c r="L41" s="8">
        <f t="shared" si="34"/>
        <v>0</v>
      </c>
      <c r="M41" s="8">
        <f t="shared" si="34"/>
        <v>1</v>
      </c>
      <c r="N41" s="8">
        <f t="shared" si="34"/>
        <v>0</v>
      </c>
      <c r="O41" s="8">
        <f t="shared" si="34"/>
        <v>0</v>
      </c>
      <c r="P41" s="8">
        <f t="shared" si="34"/>
        <v>0</v>
      </c>
      <c r="Q41" s="8">
        <f t="shared" si="34"/>
        <v>0</v>
      </c>
      <c r="R41" s="8">
        <f t="shared" si="34"/>
        <v>0</v>
      </c>
      <c r="S41" s="8">
        <f t="shared" si="34"/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3" t="str">
        <f t="shared" si="2"/>
        <v>0b00000000000000000000001000100000,  // CR</v>
      </c>
    </row>
    <row r="42" spans="1:36" x14ac:dyDescent="0.45">
      <c r="A42" s="8" t="s">
        <v>8</v>
      </c>
      <c r="B42" s="8" t="s">
        <v>7</v>
      </c>
      <c r="C42" s="8" t="str">
        <f t="shared" si="0"/>
        <v>CF</v>
      </c>
      <c r="D42" s="8">
        <f t="shared" ref="D42:S42" si="35">IF(D$3&lt;&gt;D$4,D12,0)</f>
        <v>0</v>
      </c>
      <c r="E42" s="8">
        <f t="shared" si="35"/>
        <v>0</v>
      </c>
      <c r="F42" s="8">
        <f t="shared" si="35"/>
        <v>0</v>
      </c>
      <c r="G42" s="8">
        <f t="shared" si="35"/>
        <v>0</v>
      </c>
      <c r="H42" s="8">
        <f t="shared" si="35"/>
        <v>0</v>
      </c>
      <c r="I42" s="8">
        <f t="shared" si="35"/>
        <v>0</v>
      </c>
      <c r="J42" s="8">
        <f t="shared" si="35"/>
        <v>1</v>
      </c>
      <c r="K42" s="8">
        <f t="shared" si="35"/>
        <v>0</v>
      </c>
      <c r="L42" s="8">
        <f t="shared" si="35"/>
        <v>0</v>
      </c>
      <c r="M42" s="8">
        <f t="shared" si="35"/>
        <v>0</v>
      </c>
      <c r="N42" s="8">
        <f t="shared" si="35"/>
        <v>1</v>
      </c>
      <c r="O42" s="8">
        <f t="shared" si="35"/>
        <v>0</v>
      </c>
      <c r="P42" s="8">
        <f t="shared" si="35"/>
        <v>0</v>
      </c>
      <c r="Q42" s="8">
        <f t="shared" si="35"/>
        <v>0</v>
      </c>
      <c r="R42" s="8">
        <f t="shared" si="35"/>
        <v>0</v>
      </c>
      <c r="S42" s="8">
        <f t="shared" si="35"/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3" t="str">
        <f t="shared" si="2"/>
        <v>0b00000000000000000000010001000000,  // CF</v>
      </c>
    </row>
    <row r="43" spans="1:36" x14ac:dyDescent="0.45">
      <c r="A43" s="8" t="s">
        <v>8</v>
      </c>
      <c r="B43" s="8" t="s">
        <v>8</v>
      </c>
      <c r="C43" s="8" t="str">
        <f t="shared" si="0"/>
        <v>CC</v>
      </c>
      <c r="D43" s="8">
        <f t="shared" ref="D43:S43" si="36">IF(D$3&lt;&gt;D$4,D13,0)</f>
        <v>0</v>
      </c>
      <c r="E43" s="8">
        <f t="shared" si="36"/>
        <v>0</v>
      </c>
      <c r="F43" s="8">
        <f t="shared" si="36"/>
        <v>0</v>
      </c>
      <c r="G43" s="8">
        <f t="shared" si="36"/>
        <v>0</v>
      </c>
      <c r="H43" s="8">
        <f t="shared" si="36"/>
        <v>0</v>
      </c>
      <c r="I43" s="8">
        <f t="shared" si="36"/>
        <v>1</v>
      </c>
      <c r="J43" s="8">
        <f t="shared" si="36"/>
        <v>1</v>
      </c>
      <c r="K43" s="8">
        <f t="shared" si="36"/>
        <v>0</v>
      </c>
      <c r="L43" s="8">
        <f t="shared" si="36"/>
        <v>0</v>
      </c>
      <c r="M43" s="8">
        <f t="shared" si="36"/>
        <v>1</v>
      </c>
      <c r="N43" s="8">
        <f t="shared" si="36"/>
        <v>1</v>
      </c>
      <c r="O43" s="8">
        <f t="shared" si="36"/>
        <v>0</v>
      </c>
      <c r="P43" s="8">
        <f t="shared" si="36"/>
        <v>0</v>
      </c>
      <c r="Q43" s="8">
        <f t="shared" si="36"/>
        <v>0</v>
      </c>
      <c r="R43" s="8">
        <f t="shared" si="36"/>
        <v>0</v>
      </c>
      <c r="S43" s="8">
        <f t="shared" si="36"/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3" t="str">
        <f t="shared" si="2"/>
        <v>0b00000000000000000000011001100000,  // CC</v>
      </c>
    </row>
    <row r="44" spans="1:36" x14ac:dyDescent="0.45">
      <c r="AJ44" s="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6CBC-2DE2-49B7-9D4A-AEDF3E3034D1}">
  <dimension ref="A2:K31"/>
  <sheetViews>
    <sheetView tabSelected="1" topLeftCell="C1" zoomScaleNormal="100" workbookViewId="0">
      <selection activeCell="F17" sqref="F17"/>
    </sheetView>
  </sheetViews>
  <sheetFormatPr defaultRowHeight="14.25" x14ac:dyDescent="0.45"/>
  <cols>
    <col min="1" max="1" width="24" style="16" customWidth="1"/>
    <col min="2" max="2" width="66.3984375" style="21" bestFit="1" customWidth="1"/>
    <col min="3" max="3" width="9.19921875" style="17" customWidth="1"/>
    <col min="4" max="4" width="64.265625" style="21" customWidth="1"/>
    <col min="5" max="5" width="10.33203125" style="17" customWidth="1"/>
    <col min="6" max="6" width="40.3984375" style="21" customWidth="1"/>
    <col min="7" max="7" width="1.9296875" style="16" customWidth="1"/>
    <col min="8" max="8" width="11.9296875" style="16" bestFit="1" customWidth="1"/>
    <col min="9" max="10" width="9.06640625" style="16"/>
    <col min="11" max="11" width="25.6640625" style="16" customWidth="1"/>
    <col min="12" max="16384" width="9.06640625" style="16"/>
  </cols>
  <sheetData>
    <row r="2" spans="1:11" x14ac:dyDescent="0.45">
      <c r="A2" s="16" t="s">
        <v>19</v>
      </c>
      <c r="B2" s="21">
        <v>16</v>
      </c>
    </row>
    <row r="3" spans="1:11" x14ac:dyDescent="0.45">
      <c r="A3" s="16" t="s">
        <v>20</v>
      </c>
      <c r="B3" s="21">
        <v>16</v>
      </c>
    </row>
    <row r="4" spans="1:11" x14ac:dyDescent="0.45">
      <c r="A4" s="16" t="s">
        <v>32</v>
      </c>
      <c r="B4" s="21">
        <v>2</v>
      </c>
    </row>
    <row r="5" spans="1:11" x14ac:dyDescent="0.45">
      <c r="A5" s="16" t="s">
        <v>25</v>
      </c>
      <c r="B5" s="21">
        <v>16</v>
      </c>
      <c r="D5" s="21" t="s">
        <v>24</v>
      </c>
    </row>
    <row r="6" spans="1:11" x14ac:dyDescent="0.45">
      <c r="A6" s="16" t="s">
        <v>30</v>
      </c>
      <c r="B6" s="21">
        <v>2</v>
      </c>
    </row>
    <row r="8" spans="1:11" ht="42.75" x14ac:dyDescent="0.45">
      <c r="A8" s="41" t="s">
        <v>21</v>
      </c>
      <c r="B8" s="42" t="s">
        <v>34</v>
      </c>
      <c r="C8" s="40">
        <f>1*((MAX_TRIGGER_STEPS*MAX_TRIGGER_CONDITIONS/2 * SAMPLE_WIDTH/2) +(MAX_TRIGGER_STEPS*MAX_TRIGGER_CONDITIONS/4))</f>
        <v>136</v>
      </c>
      <c r="D8" s="44" t="s">
        <v>33</v>
      </c>
      <c r="E8" s="34">
        <f>MAX_TRIGGER_STEPS*(MAX_TRIGGER_CONDITIONS/2) * (SAMPLE_WIDTH/2)</f>
        <v>128</v>
      </c>
      <c r="F8" s="23" t="s">
        <v>35</v>
      </c>
      <c r="H8" s="16" t="s">
        <v>26</v>
      </c>
      <c r="I8" s="16">
        <f>E8</f>
        <v>128</v>
      </c>
    </row>
    <row r="9" spans="1:11" x14ac:dyDescent="0.45">
      <c r="A9" s="41"/>
      <c r="B9" s="43"/>
      <c r="C9" s="40"/>
      <c r="D9" s="45"/>
      <c r="E9" s="35"/>
      <c r="F9" s="24">
        <f>SAMPLE_WIDTH/2</f>
        <v>8</v>
      </c>
      <c r="H9" s="16">
        <v>0</v>
      </c>
      <c r="K9" s="16" t="s">
        <v>37</v>
      </c>
    </row>
    <row r="10" spans="1:11" ht="57" x14ac:dyDescent="0.45">
      <c r="A10" s="41"/>
      <c r="B10" s="43"/>
      <c r="C10" s="40"/>
      <c r="D10" s="45"/>
      <c r="E10" s="34">
        <f>1*(MAX_TRIGGER_STEPS*MAX_TRIGGER_CONDITIONS/4)</f>
        <v>8</v>
      </c>
      <c r="F10" s="22" t="s">
        <v>36</v>
      </c>
      <c r="H10" s="16" t="s">
        <v>27</v>
      </c>
      <c r="I10" s="16">
        <f>E10</f>
        <v>8</v>
      </c>
    </row>
    <row r="11" spans="1:11" x14ac:dyDescent="0.45">
      <c r="A11" s="41"/>
      <c r="B11" s="43"/>
      <c r="C11" s="40"/>
      <c r="D11" s="46"/>
      <c r="E11" s="35"/>
      <c r="F11" s="25">
        <f>MAX_TRIGGER_STEPS*MAX_TRIGGER_CONDITIONS/4</f>
        <v>8</v>
      </c>
      <c r="H11" s="16">
        <f>SUM($I$8:I9)</f>
        <v>128</v>
      </c>
      <c r="K11" s="16" t="s">
        <v>38</v>
      </c>
    </row>
    <row r="12" spans="1:11" x14ac:dyDescent="0.45">
      <c r="A12" s="41"/>
      <c r="B12" s="43"/>
      <c r="C12" s="40"/>
      <c r="D12" s="28">
        <f>(MAX_TRIGGER_STEPS*MAX_TRIGGER_CONDITIONS/2 * SAMPLE_WIDTH/2) +(MAX_TRIGGER_STEPS*MAX_TRIGGER_CONDITIONS/4)</f>
        <v>136</v>
      </c>
      <c r="E12" s="18">
        <f>SUM(E8:E10)</f>
        <v>136</v>
      </c>
      <c r="J12" s="16">
        <f>MAX_TRIGGER_STEPS*(MAX_TRIGGER_CONDITIONS/2) * (SAMPLE_WIDTH/2)</f>
        <v>128</v>
      </c>
    </row>
    <row r="13" spans="1:11" ht="42.75" x14ac:dyDescent="0.45">
      <c r="A13" s="41"/>
      <c r="B13" s="43"/>
      <c r="C13" s="40">
        <f>(MAX_TRIGGER_STEPS/2) * (MATCH_COUNTER_BITS/4)</f>
        <v>32</v>
      </c>
      <c r="D13" s="38" t="s">
        <v>23</v>
      </c>
      <c r="E13" s="36">
        <f>(MAX_TRIGGER_STEPS/2)*(MATCH_COUNTER_BITS/4)</f>
        <v>32</v>
      </c>
      <c r="F13" s="26" t="s">
        <v>22</v>
      </c>
      <c r="H13" s="16" t="s">
        <v>28</v>
      </c>
      <c r="I13" s="16">
        <f>E13</f>
        <v>32</v>
      </c>
    </row>
    <row r="14" spans="1:11" x14ac:dyDescent="0.45">
      <c r="A14" s="41"/>
      <c r="B14" s="43"/>
      <c r="C14" s="40"/>
      <c r="D14" s="39"/>
      <c r="E14" s="37"/>
      <c r="F14" s="27">
        <f>MATCH_COUNTER_BITS/4</f>
        <v>4</v>
      </c>
      <c r="H14" s="16">
        <f>SUM($I$8:I12)</f>
        <v>136</v>
      </c>
      <c r="J14" s="16">
        <f>MAX_TRIGGER_STEPS*(MAX_TRIGGER_CONDITIONS/2) * (SAMPLE_WIDTH/2)</f>
        <v>128</v>
      </c>
      <c r="K14" s="16" t="s">
        <v>39</v>
      </c>
    </row>
    <row r="15" spans="1:11" x14ac:dyDescent="0.45">
      <c r="A15" s="41"/>
      <c r="B15" s="43"/>
      <c r="C15" s="40"/>
      <c r="D15" s="29">
        <f>(MAX_TRIGGER_STEPS/2) * (MATCH_COUNTER_BITS/4)</f>
        <v>32</v>
      </c>
      <c r="E15" s="19">
        <f>SUM(E13)</f>
        <v>32</v>
      </c>
    </row>
    <row r="16" spans="1:11" ht="42.75" x14ac:dyDescent="0.45">
      <c r="A16" s="41"/>
      <c r="B16" s="43"/>
      <c r="C16" s="40">
        <f>NUM_TRIGGER_FLAGS*(MAX_TRIGGER_STEPS/16)</f>
        <v>2</v>
      </c>
      <c r="D16" s="30" t="s">
        <v>31</v>
      </c>
      <c r="E16" s="20">
        <f>MAX_TRIGGER_STEPS/16</f>
        <v>1</v>
      </c>
      <c r="H16" s="16" t="s">
        <v>29</v>
      </c>
      <c r="I16" s="16">
        <f>E16</f>
        <v>1</v>
      </c>
    </row>
    <row r="17" spans="1:11" x14ac:dyDescent="0.45">
      <c r="A17" s="41"/>
      <c r="B17" s="43"/>
      <c r="C17" s="40"/>
      <c r="D17" s="31">
        <f>MAX_TRIGGER_STEPS/16</f>
        <v>1</v>
      </c>
      <c r="E17" s="20">
        <f>SUM(E16)</f>
        <v>1</v>
      </c>
      <c r="H17" s="16">
        <f>SUM($I$8:I14)</f>
        <v>168</v>
      </c>
      <c r="K17" s="16" t="s">
        <v>40</v>
      </c>
    </row>
    <row r="18" spans="1:11" x14ac:dyDescent="0.45">
      <c r="A18" s="41"/>
      <c r="B18" s="32">
        <f>1*(MAX_TRIGGER_STEPS*MAX_TRIGGER_CONDITIONS/2 * SAMPLE_WIDTH/2) + 1*((MAX_TRIGGER_STEPS*MAX_TRIGGER_CONDITIONS/4) +    (MAX_TRIGGER_STEPS/2) * (MATCH_COUNTER_BITS/4)) + NUM_TRIGGER_FLAGS*MAX_TRIGGER_STEPS/16</f>
        <v>170</v>
      </c>
      <c r="C18" s="33">
        <f>SUM(C8:C17)</f>
        <v>170</v>
      </c>
    </row>
    <row r="22" spans="1:11" x14ac:dyDescent="0.45">
      <c r="C22" s="17">
        <v>224</v>
      </c>
      <c r="D22" s="21">
        <f>C22+8</f>
        <v>232</v>
      </c>
    </row>
    <row r="23" spans="1:11" x14ac:dyDescent="0.45">
      <c r="C23" s="17">
        <f>C22+16</f>
        <v>240</v>
      </c>
    </row>
    <row r="24" spans="1:11" x14ac:dyDescent="0.45">
      <c r="C24" s="17">
        <f t="shared" ref="C24:C31" si="0">C23+16</f>
        <v>256</v>
      </c>
    </row>
    <row r="25" spans="1:11" x14ac:dyDescent="0.45">
      <c r="C25" s="17">
        <f t="shared" si="0"/>
        <v>272</v>
      </c>
    </row>
    <row r="26" spans="1:11" x14ac:dyDescent="0.45">
      <c r="C26" s="17">
        <f t="shared" si="0"/>
        <v>288</v>
      </c>
    </row>
    <row r="27" spans="1:11" x14ac:dyDescent="0.45">
      <c r="C27" s="17">
        <f t="shared" si="0"/>
        <v>304</v>
      </c>
    </row>
    <row r="28" spans="1:11" x14ac:dyDescent="0.45">
      <c r="C28" s="17">
        <f t="shared" si="0"/>
        <v>320</v>
      </c>
    </row>
    <row r="29" spans="1:11" x14ac:dyDescent="0.45">
      <c r="C29" s="17">
        <f t="shared" si="0"/>
        <v>336</v>
      </c>
    </row>
    <row r="30" spans="1:11" x14ac:dyDescent="0.45">
      <c r="C30" s="17">
        <f t="shared" si="0"/>
        <v>352</v>
      </c>
    </row>
    <row r="31" spans="1:11" x14ac:dyDescent="0.45">
      <c r="C31" s="17">
        <f t="shared" si="0"/>
        <v>368</v>
      </c>
    </row>
  </sheetData>
  <mergeCells count="10">
    <mergeCell ref="A8:A18"/>
    <mergeCell ref="B8:B17"/>
    <mergeCell ref="C8:C12"/>
    <mergeCell ref="C13:C15"/>
    <mergeCell ref="D8:D11"/>
    <mergeCell ref="E8:E9"/>
    <mergeCell ref="E10:E11"/>
    <mergeCell ref="E13:E14"/>
    <mergeCell ref="D13:D14"/>
    <mergeCell ref="C16:C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TriggerLUT</vt:lpstr>
      <vt:lpstr>Sheet2</vt:lpstr>
      <vt:lpstr>Sheet1</vt:lpstr>
      <vt:lpstr>MATCH_COUNTER_BITS</vt:lpstr>
      <vt:lpstr>MAX_TRIGGER_CONDITIONS</vt:lpstr>
      <vt:lpstr>MAX_TRIGGER_STEPS</vt:lpstr>
      <vt:lpstr>NUM_TRIGGER_FLAGS</vt:lpstr>
      <vt:lpstr>SAMPLE_WIDTH</vt:lpstr>
    </vt:vector>
  </TitlesOfParts>
  <Company>Swinburne University of Techonology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O'Donoghue</dc:creator>
  <cp:lastModifiedBy>Peter O'Donoghue</cp:lastModifiedBy>
  <dcterms:created xsi:type="dcterms:W3CDTF">2019-07-07T06:53:09Z</dcterms:created>
  <dcterms:modified xsi:type="dcterms:W3CDTF">2019-07-10T22:33:43Z</dcterms:modified>
</cp:coreProperties>
</file>