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zz Communication\Desktop\Summer 2021\PoM Project\"/>
    </mc:Choice>
  </mc:AlternateContent>
  <bookViews>
    <workbookView xWindow="0" yWindow="0" windowWidth="20490" windowHeight="7755" activeTab="1"/>
  </bookViews>
  <sheets>
    <sheet name="Sheet1" sheetId="1" r:id="rId1"/>
    <sheet name="Pricing" sheetId="2" r:id="rId2"/>
    <sheet name="Profit and Loss State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16" i="3"/>
  <c r="C7" i="3"/>
  <c r="C15" i="3"/>
  <c r="C6" i="3"/>
  <c r="I11" i="2"/>
  <c r="D11" i="2"/>
  <c r="E11" i="2"/>
  <c r="G11" i="2"/>
  <c r="H11" i="2"/>
  <c r="J11" i="2"/>
  <c r="K11" i="2"/>
  <c r="L11" i="2"/>
  <c r="M11" i="2"/>
  <c r="N11" i="2"/>
  <c r="O11" i="2"/>
  <c r="O4" i="2"/>
  <c r="O5" i="2"/>
  <c r="O6" i="2"/>
  <c r="O7" i="2"/>
  <c r="O8" i="2"/>
  <c r="O9" i="2"/>
  <c r="O3" i="2"/>
  <c r="F4" i="2"/>
  <c r="F5" i="2"/>
  <c r="F6" i="2"/>
  <c r="F7" i="2"/>
  <c r="F8" i="2"/>
  <c r="F9" i="2"/>
  <c r="F3" i="2"/>
  <c r="J9" i="2" l="1"/>
  <c r="J8" i="2" l="1"/>
  <c r="J7" i="2"/>
  <c r="F3" i="1" l="1"/>
  <c r="H3" i="1" s="1"/>
  <c r="F2" i="1"/>
  <c r="I2" i="1" s="1"/>
  <c r="J3" i="1"/>
  <c r="J2" i="1"/>
  <c r="I3" i="1" l="1"/>
  <c r="K3" i="1" s="1"/>
  <c r="I4" i="1"/>
  <c r="K2" i="1"/>
  <c r="H2" i="1"/>
  <c r="K4" i="1"/>
</calcChain>
</file>

<file path=xl/sharedStrings.xml><?xml version="1.0" encoding="utf-8"?>
<sst xmlns="http://schemas.openxmlformats.org/spreadsheetml/2006/main" count="55" uniqueCount="44">
  <si>
    <t>Product</t>
  </si>
  <si>
    <t>Thermos</t>
  </si>
  <si>
    <t>Purchase Cost</t>
  </si>
  <si>
    <t xml:space="preserve">Water Bottle </t>
  </si>
  <si>
    <t>8.6% Daraz Commission on selling price</t>
  </si>
  <si>
    <t>Packaging material</t>
  </si>
  <si>
    <t>Qty</t>
  </si>
  <si>
    <t>Total Cost</t>
  </si>
  <si>
    <t>Total</t>
  </si>
  <si>
    <t xml:space="preserve"> Revenue (Expected)</t>
  </si>
  <si>
    <t>Net Profit (Expected)</t>
  </si>
  <si>
    <t>Profit per 1 qty</t>
  </si>
  <si>
    <t xml:space="preserve">Sales Price per 1 qty </t>
  </si>
  <si>
    <t>Total Cost per 1 qty</t>
  </si>
  <si>
    <t>Order ID</t>
  </si>
  <si>
    <t>Shipping Fee (paid by customer)</t>
  </si>
  <si>
    <t>Automatic Shipping Fee</t>
  </si>
  <si>
    <t>Payment Fee</t>
  </si>
  <si>
    <t>Commission</t>
  </si>
  <si>
    <t>Date</t>
  </si>
  <si>
    <t>Profit</t>
  </si>
  <si>
    <t xml:space="preserve">Sales </t>
  </si>
  <si>
    <t>Cost of goods sold</t>
  </si>
  <si>
    <t>Opening Inventory</t>
  </si>
  <si>
    <t>Closing Inventory</t>
  </si>
  <si>
    <t>Gross Profit</t>
  </si>
  <si>
    <t>Expenses</t>
  </si>
  <si>
    <t>Bykea Fares</t>
  </si>
  <si>
    <t>Printing cost (for invoices and labels)</t>
  </si>
  <si>
    <t xml:space="preserve">Daraz Comission </t>
  </si>
  <si>
    <t>PKR</t>
  </si>
  <si>
    <t>Product Type</t>
  </si>
  <si>
    <t xml:space="preserve">Thermos </t>
  </si>
  <si>
    <t>Bottle</t>
  </si>
  <si>
    <t xml:space="preserve">Bottle </t>
  </si>
  <si>
    <t>Retail Price</t>
  </si>
  <si>
    <t>Sale Price</t>
  </si>
  <si>
    <t>Discount (%)</t>
  </si>
  <si>
    <t>Packaging Material</t>
  </si>
  <si>
    <t>Printing Cost</t>
  </si>
  <si>
    <t>Income Statement for July 29, 2021</t>
  </si>
  <si>
    <t xml:space="preserve">Automatic Shipping Fee </t>
  </si>
  <si>
    <t>Net Profit</t>
  </si>
  <si>
    <t>Additional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</si>
</sst>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Fill="1" applyBorder="1"/>
    <xf numFmtId="1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NumberFormat="1"/>
    <xf numFmtId="9" fontId="0" fillId="0" borderId="0" xfId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center" vertical="center"/>
    </xf>
    <xf numFmtId="0" fontId="0" fillId="0" borderId="2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2" sqref="D2"/>
    </sheetView>
  </sheetViews>
  <sheetFormatPr defaultRowHeight="15" x14ac:dyDescent="0.25"/>
  <cols>
    <col min="1" max="1" width="13.140625" customWidth="1"/>
    <col min="2" max="2" width="9" customWidth="1"/>
    <col min="3" max="3" width="14.85546875" customWidth="1"/>
    <col min="4" max="4" width="9.7109375" customWidth="1"/>
    <col min="5" max="5" width="4.5703125" customWidth="1"/>
    <col min="6" max="7" width="10.42578125" customWidth="1"/>
    <col min="8" max="9" width="8.7109375" customWidth="1"/>
    <col min="10" max="11" width="10.5703125" customWidth="1"/>
  </cols>
  <sheetData>
    <row r="1" spans="1:11" s="1" customFormat="1" ht="42.75" customHeight="1" x14ac:dyDescent="0.25">
      <c r="A1" s="2" t="s">
        <v>0</v>
      </c>
      <c r="B1" s="3" t="s">
        <v>2</v>
      </c>
      <c r="C1" s="3" t="s">
        <v>4</v>
      </c>
      <c r="D1" s="3" t="s">
        <v>5</v>
      </c>
      <c r="E1" s="2" t="s">
        <v>6</v>
      </c>
      <c r="F1" s="2" t="s">
        <v>13</v>
      </c>
      <c r="G1" s="2" t="s">
        <v>12</v>
      </c>
      <c r="H1" s="2" t="s">
        <v>11</v>
      </c>
      <c r="I1" s="2" t="s">
        <v>7</v>
      </c>
      <c r="J1" s="3" t="s">
        <v>9</v>
      </c>
      <c r="K1" s="3" t="s">
        <v>10</v>
      </c>
    </row>
    <row r="2" spans="1:11" x14ac:dyDescent="0.25">
      <c r="A2" s="4" t="s">
        <v>3</v>
      </c>
      <c r="B2" s="4">
        <v>360</v>
      </c>
      <c r="C2" s="4">
        <v>0</v>
      </c>
      <c r="D2" s="4">
        <v>66.125</v>
      </c>
      <c r="E2" s="4">
        <v>5</v>
      </c>
      <c r="F2" s="4">
        <f>SUM(B2:D2)</f>
        <v>426.125</v>
      </c>
      <c r="G2" s="4">
        <v>599</v>
      </c>
      <c r="H2" s="4">
        <f>G2-F2</f>
        <v>172.875</v>
      </c>
      <c r="I2" s="4">
        <f>F2*E2</f>
        <v>2130.625</v>
      </c>
      <c r="J2" s="4">
        <f>G2*E2</f>
        <v>2995</v>
      </c>
      <c r="K2" s="4">
        <f>J2-I2</f>
        <v>864.375</v>
      </c>
    </row>
    <row r="3" spans="1:11" x14ac:dyDescent="0.25">
      <c r="A3" s="4" t="s">
        <v>1</v>
      </c>
      <c r="B3" s="4">
        <v>540</v>
      </c>
      <c r="C3" s="4">
        <v>0</v>
      </c>
      <c r="D3" s="4">
        <v>66.125</v>
      </c>
      <c r="E3" s="4">
        <v>3</v>
      </c>
      <c r="F3" s="4">
        <f>SUM(B3:D3)</f>
        <v>606.125</v>
      </c>
      <c r="G3" s="4">
        <v>777</v>
      </c>
      <c r="H3" s="4">
        <f>G3-F3</f>
        <v>170.875</v>
      </c>
      <c r="I3" s="4">
        <f>F3*E3</f>
        <v>1818.375</v>
      </c>
      <c r="J3" s="4">
        <f>G3*E3</f>
        <v>2331</v>
      </c>
      <c r="K3" s="4">
        <f>J3-I3</f>
        <v>512.625</v>
      </c>
    </row>
    <row r="4" spans="1:11" x14ac:dyDescent="0.25">
      <c r="A4" s="7" t="s">
        <v>8</v>
      </c>
      <c r="B4" s="4"/>
      <c r="C4" s="4"/>
      <c r="D4" s="4"/>
      <c r="E4" s="4"/>
      <c r="F4" s="8"/>
      <c r="G4" s="4"/>
      <c r="H4" s="4"/>
      <c r="I4" s="5">
        <f>SUM(I2:I3)</f>
        <v>3949</v>
      </c>
      <c r="J4" s="4"/>
      <c r="K4" s="6">
        <f>SUM(K2:K3)</f>
        <v>1377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tabSelected="1" workbookViewId="0">
      <selection activeCell="C16" sqref="C16"/>
    </sheetView>
  </sheetViews>
  <sheetFormatPr defaultRowHeight="15" x14ac:dyDescent="0.25"/>
  <cols>
    <col min="1" max="1" width="16.42578125" customWidth="1"/>
    <col min="2" max="2" width="11.85546875" customWidth="1"/>
    <col min="3" max="3" width="15.5703125" customWidth="1"/>
    <col min="4" max="4" width="5.85546875" customWidth="1"/>
    <col min="5" max="5" width="5.7109375" customWidth="1"/>
    <col min="6" max="7" width="12.42578125" customWidth="1"/>
    <col min="8" max="8" width="12.85546875" customWidth="1"/>
    <col min="9" max="9" width="8.5703125" customWidth="1"/>
    <col min="10" max="10" width="11.5703125" customWidth="1"/>
    <col min="11" max="11" width="6.28515625" customWidth="1"/>
    <col min="12" max="12" width="8.85546875" customWidth="1"/>
    <col min="13" max="13" width="9.5703125" customWidth="1"/>
    <col min="14" max="14" width="8" customWidth="1"/>
    <col min="15" max="15" width="8" bestFit="1" customWidth="1"/>
  </cols>
  <sheetData>
    <row r="2" spans="1:15" s="14" customFormat="1" ht="45.75" customHeight="1" x14ac:dyDescent="0.25">
      <c r="A2" s="14" t="s">
        <v>14</v>
      </c>
      <c r="B2" s="14" t="s">
        <v>31</v>
      </c>
      <c r="C2" s="14" t="s">
        <v>19</v>
      </c>
      <c r="D2" s="14" t="s">
        <v>35</v>
      </c>
      <c r="E2" s="14" t="s">
        <v>36</v>
      </c>
      <c r="F2" s="14" t="s">
        <v>37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27</v>
      </c>
      <c r="L2" s="14" t="s">
        <v>2</v>
      </c>
      <c r="M2" s="14" t="s">
        <v>38</v>
      </c>
      <c r="N2" s="14" t="s">
        <v>39</v>
      </c>
      <c r="O2" s="14" t="s">
        <v>20</v>
      </c>
    </row>
    <row r="3" spans="1:15" x14ac:dyDescent="0.25">
      <c r="A3" s="9">
        <v>130378313319677</v>
      </c>
      <c r="B3" s="9" t="s">
        <v>1</v>
      </c>
      <c r="C3" s="10">
        <v>44383.892361111109</v>
      </c>
      <c r="D3" s="12">
        <v>999</v>
      </c>
      <c r="E3">
        <v>777</v>
      </c>
      <c r="F3" s="13">
        <f>((D3-E3)/D3)</f>
        <v>0.22222222222222221</v>
      </c>
      <c r="G3">
        <v>199</v>
      </c>
      <c r="H3">
        <v>224.87</v>
      </c>
      <c r="I3">
        <v>10.97</v>
      </c>
      <c r="J3">
        <v>75.510000000000005</v>
      </c>
      <c r="K3">
        <v>60</v>
      </c>
      <c r="L3">
        <v>540</v>
      </c>
      <c r="M3">
        <v>75.569999999999993</v>
      </c>
      <c r="N3">
        <v>20</v>
      </c>
      <c r="O3">
        <f>E3+G3-H3-I3-J3-K3-L3-M3-N3</f>
        <v>-30.920000000000016</v>
      </c>
    </row>
    <row r="4" spans="1:15" x14ac:dyDescent="0.25">
      <c r="A4" s="9">
        <v>130450799841653</v>
      </c>
      <c r="B4" s="9" t="s">
        <v>1</v>
      </c>
      <c r="C4" s="10">
        <v>44386.0625</v>
      </c>
      <c r="D4" s="12">
        <v>999</v>
      </c>
      <c r="E4">
        <v>777</v>
      </c>
      <c r="F4" s="13">
        <f t="shared" ref="F4:F9" si="0">((D4-E4)/D4)</f>
        <v>0.22222222222222221</v>
      </c>
      <c r="G4">
        <v>99</v>
      </c>
      <c r="H4">
        <v>111.87</v>
      </c>
      <c r="I4">
        <v>10.97</v>
      </c>
      <c r="J4">
        <v>75.510000000000005</v>
      </c>
      <c r="K4">
        <v>60</v>
      </c>
      <c r="L4">
        <v>540</v>
      </c>
      <c r="M4">
        <v>75.569999999999993</v>
      </c>
      <c r="N4">
        <v>20</v>
      </c>
      <c r="O4">
        <f t="shared" ref="O4:O9" si="1">E4+G4-H4-I4-J4-K4-L4-M4-N4</f>
        <v>-17.920000000000016</v>
      </c>
    </row>
    <row r="5" spans="1:15" x14ac:dyDescent="0.25">
      <c r="A5" s="9">
        <v>130077249293504</v>
      </c>
      <c r="B5" s="9" t="s">
        <v>32</v>
      </c>
      <c r="C5" s="10">
        <v>44393.785416666666</v>
      </c>
      <c r="D5" s="12">
        <v>999</v>
      </c>
      <c r="E5">
        <v>899</v>
      </c>
      <c r="F5" s="13">
        <f t="shared" si="0"/>
        <v>0.10010010010010011</v>
      </c>
      <c r="G5">
        <v>99</v>
      </c>
      <c r="H5">
        <v>111.87</v>
      </c>
      <c r="I5">
        <v>12.7</v>
      </c>
      <c r="J5">
        <v>87.36</v>
      </c>
      <c r="K5">
        <v>40</v>
      </c>
      <c r="L5">
        <v>540</v>
      </c>
      <c r="M5">
        <v>75.569999999999993</v>
      </c>
      <c r="N5">
        <v>20</v>
      </c>
      <c r="O5">
        <f t="shared" si="1"/>
        <v>110.49999999999994</v>
      </c>
    </row>
    <row r="6" spans="1:15" x14ac:dyDescent="0.25">
      <c r="A6" s="9">
        <v>130121000452472</v>
      </c>
      <c r="B6" s="9" t="s">
        <v>33</v>
      </c>
      <c r="C6" s="10">
        <v>44395.663888888892</v>
      </c>
      <c r="D6" s="12">
        <v>799</v>
      </c>
      <c r="E6">
        <v>799</v>
      </c>
      <c r="F6" s="13">
        <f t="shared" si="0"/>
        <v>0</v>
      </c>
      <c r="G6">
        <v>99</v>
      </c>
      <c r="H6">
        <v>111.87</v>
      </c>
      <c r="I6">
        <v>11.29</v>
      </c>
      <c r="J6">
        <v>77.64</v>
      </c>
      <c r="K6">
        <v>40</v>
      </c>
      <c r="L6">
        <v>360</v>
      </c>
      <c r="M6">
        <v>75.569999999999993</v>
      </c>
      <c r="N6">
        <v>20</v>
      </c>
      <c r="O6">
        <f t="shared" si="1"/>
        <v>201.63000000000005</v>
      </c>
    </row>
    <row r="7" spans="1:15" x14ac:dyDescent="0.25">
      <c r="A7" s="9">
        <v>130754749101736</v>
      </c>
      <c r="B7" s="9" t="s">
        <v>33</v>
      </c>
      <c r="C7" s="10">
        <v>44395.996527777781</v>
      </c>
      <c r="D7" s="12">
        <v>799</v>
      </c>
      <c r="E7">
        <v>699</v>
      </c>
      <c r="F7" s="13">
        <f t="shared" si="0"/>
        <v>0.12515644555694619</v>
      </c>
      <c r="G7">
        <v>199</v>
      </c>
      <c r="H7" s="20">
        <v>224.87</v>
      </c>
      <c r="I7" s="20">
        <v>12.7</v>
      </c>
      <c r="J7" s="20">
        <f>E7*0.097</f>
        <v>67.802999999999997</v>
      </c>
      <c r="K7" s="20">
        <v>40</v>
      </c>
      <c r="L7">
        <v>360</v>
      </c>
      <c r="M7">
        <v>75.569999999999993</v>
      </c>
      <c r="N7">
        <v>20</v>
      </c>
      <c r="O7">
        <f t="shared" si="1"/>
        <v>97.05699999999996</v>
      </c>
    </row>
    <row r="8" spans="1:15" x14ac:dyDescent="0.25">
      <c r="A8" s="9">
        <v>130230445620163</v>
      </c>
      <c r="B8" s="9" t="s">
        <v>33</v>
      </c>
      <c r="C8" s="10">
        <v>44400.870138888888</v>
      </c>
      <c r="D8" s="12">
        <v>799</v>
      </c>
      <c r="E8">
        <v>699</v>
      </c>
      <c r="F8" s="13">
        <f t="shared" si="0"/>
        <v>0.12515644555694619</v>
      </c>
      <c r="G8">
        <v>99</v>
      </c>
      <c r="H8" s="20">
        <v>111.87</v>
      </c>
      <c r="I8" s="20">
        <v>12.7</v>
      </c>
      <c r="J8" s="20">
        <f>E8*0.097</f>
        <v>67.802999999999997</v>
      </c>
      <c r="K8" s="20">
        <v>60</v>
      </c>
      <c r="L8">
        <v>360</v>
      </c>
      <c r="M8">
        <v>75.569999999999993</v>
      </c>
      <c r="N8">
        <v>20</v>
      </c>
      <c r="O8">
        <f t="shared" si="1"/>
        <v>90.05699999999996</v>
      </c>
    </row>
    <row r="9" spans="1:15" x14ac:dyDescent="0.25">
      <c r="A9" s="9">
        <v>130991712090520</v>
      </c>
      <c r="B9" s="9" t="s">
        <v>34</v>
      </c>
      <c r="C9" s="10">
        <v>44405.540972222225</v>
      </c>
      <c r="D9" s="12">
        <v>799</v>
      </c>
      <c r="E9">
        <v>699</v>
      </c>
      <c r="F9" s="13">
        <f t="shared" si="0"/>
        <v>0.12515644555694619</v>
      </c>
      <c r="G9">
        <v>99</v>
      </c>
      <c r="H9" s="20">
        <v>111.87</v>
      </c>
      <c r="I9" s="20">
        <v>12.7</v>
      </c>
      <c r="J9" s="20">
        <f>E9*0.097</f>
        <v>67.802999999999997</v>
      </c>
      <c r="K9" s="20">
        <v>60</v>
      </c>
      <c r="L9">
        <v>360</v>
      </c>
      <c r="M9">
        <v>75.569999999999993</v>
      </c>
      <c r="N9">
        <v>20</v>
      </c>
      <c r="O9">
        <f t="shared" si="1"/>
        <v>90.05699999999996</v>
      </c>
    </row>
    <row r="10" spans="1:15" x14ac:dyDescent="0.25">
      <c r="A10" s="9"/>
      <c r="B10" s="9"/>
      <c r="C10" s="9"/>
      <c r="D10" s="9"/>
    </row>
    <row r="11" spans="1:15" x14ac:dyDescent="0.25">
      <c r="C11" s="11" t="s">
        <v>8</v>
      </c>
      <c r="D11">
        <f t="shared" ref="D11:N11" si="2">SUM(D3:D9)</f>
        <v>6193</v>
      </c>
      <c r="E11">
        <f t="shared" si="2"/>
        <v>5349</v>
      </c>
      <c r="G11">
        <f t="shared" si="2"/>
        <v>893</v>
      </c>
      <c r="H11">
        <f t="shared" si="2"/>
        <v>1009.09</v>
      </c>
      <c r="I11">
        <f t="shared" si="2"/>
        <v>84.03</v>
      </c>
      <c r="J11">
        <f t="shared" si="2"/>
        <v>519.42899999999997</v>
      </c>
      <c r="K11">
        <f t="shared" si="2"/>
        <v>360</v>
      </c>
      <c r="L11">
        <f t="shared" si="2"/>
        <v>3060</v>
      </c>
      <c r="M11">
        <f t="shared" si="2"/>
        <v>528.99</v>
      </c>
      <c r="N11">
        <f t="shared" si="2"/>
        <v>140</v>
      </c>
      <c r="O11">
        <f>SUM(O3:O9)</f>
        <v>540.46099999999979</v>
      </c>
    </row>
  </sheetData>
  <conditionalFormatting sqref="O3:O4">
    <cfRule type="cellIs" dxfId="1" priority="2" operator="lessThan">
      <formula>0</formula>
    </cfRule>
  </conditionalFormatting>
  <conditionalFormatting sqref="O5:O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defaultRowHeight="15" x14ac:dyDescent="0.25"/>
  <cols>
    <col min="1" max="1" width="33.28515625" customWidth="1"/>
    <col min="2" max="3" width="9.140625" style="16"/>
  </cols>
  <sheetData>
    <row r="1" spans="1:3" x14ac:dyDescent="0.25">
      <c r="A1" s="11" t="s">
        <v>40</v>
      </c>
    </row>
    <row r="2" spans="1:3" s="15" customFormat="1" x14ac:dyDescent="0.25">
      <c r="B2" s="17" t="s">
        <v>30</v>
      </c>
      <c r="C2" s="17" t="s">
        <v>30</v>
      </c>
    </row>
    <row r="3" spans="1:3" x14ac:dyDescent="0.25">
      <c r="A3" t="s">
        <v>21</v>
      </c>
      <c r="C3" s="16">
        <v>5349</v>
      </c>
    </row>
    <row r="4" spans="1:3" x14ac:dyDescent="0.25">
      <c r="A4" s="11" t="s">
        <v>22</v>
      </c>
    </row>
    <row r="5" spans="1:3" x14ac:dyDescent="0.25">
      <c r="A5" t="s">
        <v>23</v>
      </c>
      <c r="B5" s="16">
        <v>3420</v>
      </c>
    </row>
    <row r="6" spans="1:3" x14ac:dyDescent="0.25">
      <c r="A6" t="s">
        <v>24</v>
      </c>
      <c r="B6" s="18">
        <v>-360</v>
      </c>
      <c r="C6" s="18">
        <f>-SUM(B5:B6)</f>
        <v>-3060</v>
      </c>
    </row>
    <row r="7" spans="1:3" x14ac:dyDescent="0.25">
      <c r="A7" t="s">
        <v>25</v>
      </c>
      <c r="C7" s="16">
        <f>C3+C6</f>
        <v>2289</v>
      </c>
    </row>
    <row r="9" spans="1:3" x14ac:dyDescent="0.25">
      <c r="A9" s="11" t="s">
        <v>26</v>
      </c>
    </row>
    <row r="10" spans="1:3" x14ac:dyDescent="0.25">
      <c r="A10" t="s">
        <v>5</v>
      </c>
      <c r="B10" s="16">
        <v>528.99</v>
      </c>
    </row>
    <row r="11" spans="1:3" x14ac:dyDescent="0.25">
      <c r="A11" t="s">
        <v>27</v>
      </c>
      <c r="B11" s="16">
        <v>360</v>
      </c>
    </row>
    <row r="12" spans="1:3" x14ac:dyDescent="0.25">
      <c r="A12" t="s">
        <v>28</v>
      </c>
      <c r="B12" s="16">
        <v>140</v>
      </c>
    </row>
    <row r="13" spans="1:3" x14ac:dyDescent="0.25">
      <c r="A13" t="s">
        <v>29</v>
      </c>
      <c r="B13" s="16">
        <v>519.42899999999997</v>
      </c>
    </row>
    <row r="14" spans="1:3" x14ac:dyDescent="0.25">
      <c r="A14" t="s">
        <v>41</v>
      </c>
      <c r="B14" s="16">
        <v>1009.09</v>
      </c>
    </row>
    <row r="15" spans="1:3" x14ac:dyDescent="0.25">
      <c r="A15" t="s">
        <v>17</v>
      </c>
      <c r="B15" s="18">
        <v>84.03</v>
      </c>
      <c r="C15" s="18">
        <f>-SUM(B10:B15)</f>
        <v>-2641.5390000000002</v>
      </c>
    </row>
    <row r="16" spans="1:3" x14ac:dyDescent="0.25">
      <c r="C16" s="16">
        <f>C7+C15</f>
        <v>-352.53900000000021</v>
      </c>
    </row>
    <row r="17" spans="1:3" x14ac:dyDescent="0.25">
      <c r="A17" s="11" t="s">
        <v>43</v>
      </c>
    </row>
    <row r="18" spans="1:3" x14ac:dyDescent="0.25">
      <c r="A18" t="s">
        <v>15</v>
      </c>
      <c r="C18" s="18">
        <v>893</v>
      </c>
    </row>
    <row r="19" spans="1:3" ht="15.75" thickBot="1" x14ac:dyDescent="0.3">
      <c r="A19" t="s">
        <v>42</v>
      </c>
      <c r="C19" s="19">
        <f>C18+C16</f>
        <v>540.46099999999979</v>
      </c>
    </row>
    <row r="20" spans="1:3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Pricing</vt:lpstr>
      <vt:lpstr>Profit and Loss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Fazz Communication</dc:creator>
  <cp:lastModifiedBy>Fazz Communication</cp:lastModifiedBy>
  <dcterms:created xsi:type="dcterms:W3CDTF">2021-06-30T18:55:42Z</dcterms:created>
  <dcterms:modified xsi:type="dcterms:W3CDTF">2021-11-01T23:30:43Z</dcterms:modified>
</cp:coreProperties>
</file>