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6309\Desktop\Bootcamp\Week 1\"/>
    </mc:Choice>
  </mc:AlternateContent>
  <xr:revisionPtr revIDLastSave="0" documentId="13_ncr:1_{7DEC297E-74CD-4B76-9092-646823884912}" xr6:coauthVersionLast="47" xr6:coauthVersionMax="47" xr10:uidLastSave="{00000000-0000-0000-0000-000000000000}"/>
  <bookViews>
    <workbookView xWindow="9684" yWindow="2484" windowWidth="17280" windowHeight="8976" xr2:uid="{00000000-000D-0000-FFFF-FFFF00000000}"/>
  </bookViews>
  <sheets>
    <sheet name="Raw Data" sheetId="1" r:id="rId1"/>
    <sheet name="Category" sheetId="4" r:id="rId2"/>
    <sheet name="Sub-category" sheetId="5" r:id="rId3"/>
    <sheet name="Outcomes" sheetId="6" r:id="rId4"/>
    <sheet name="Bonus" sheetId="7" r:id="rId5"/>
    <sheet name="Bonus Statistical Analysis" sheetId="9" r:id="rId6"/>
  </sheet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9" i="9" l="1"/>
  <c r="H8" i="9"/>
  <c r="H7" i="9"/>
  <c r="H6" i="9"/>
  <c r="H5" i="9"/>
  <c r="H4" i="9"/>
  <c r="E4" i="9"/>
  <c r="E9" i="9"/>
  <c r="E8" i="9" l="1"/>
  <c r="E7" i="9"/>
  <c r="E6" i="9"/>
  <c r="E5" i="9"/>
  <c r="H13" i="7"/>
  <c r="H3" i="7"/>
  <c r="H4" i="7"/>
  <c r="H5" i="7"/>
  <c r="H6" i="7"/>
  <c r="H7" i="7"/>
  <c r="H8" i="7"/>
  <c r="H9" i="7"/>
  <c r="H10" i="7"/>
  <c r="H11" i="7"/>
  <c r="H12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C13" i="7"/>
  <c r="D12" i="7"/>
  <c r="C12" i="7"/>
  <c r="D11" i="7"/>
  <c r="C11" i="7"/>
  <c r="D10" i="7"/>
  <c r="C10" i="7"/>
  <c r="D9" i="7"/>
  <c r="C9" i="7"/>
  <c r="D8" i="7"/>
  <c r="C8" i="7"/>
  <c r="D7" i="7"/>
  <c r="C7" i="7"/>
  <c r="D6" i="7"/>
  <c r="C6" i="7"/>
  <c r="D5" i="7"/>
  <c r="C5" i="7"/>
  <c r="D4" i="7"/>
  <c r="C4" i="7"/>
  <c r="D3" i="7"/>
  <c r="C3" i="7"/>
  <c r="B2" i="7"/>
  <c r="D2" i="7"/>
  <c r="C2" i="7"/>
  <c r="B12" i="7"/>
  <c r="B11" i="7"/>
  <c r="B10" i="7"/>
  <c r="B9" i="7"/>
  <c r="B8" i="7"/>
  <c r="B7" i="7"/>
  <c r="B6" i="7"/>
  <c r="B5" i="7"/>
  <c r="B4" i="7"/>
  <c r="B3" i="7"/>
  <c r="B13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<sst xmlns="http://schemas.openxmlformats.org/spreadsheetml/2006/main" count="33188" uniqueCount="8413">
  <si>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</si>
  <si>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</si>
  <si>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</si>
  <si>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</si>
  <si>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</si>
  <si>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</si>
  <si>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</si>
  <si>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</si>
  <si>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</si>
  <si>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</si>
  <si>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</si>
  <si>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</si>
  <si>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</si>
  <si>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</si>
  <si>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</si>
  <si>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</si>
  <si>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</si>
  <si>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</si>
  <si>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</si>
  <si>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</si>
  <si>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</si>
  <si>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</si>
  <si>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</si>
  <si>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</si>
  <si>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</si>
  <si>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</si>
  <si>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</si>
  <si>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</si>
  <si>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</si>
  <si>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</si>
  <si>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</si>
  <si>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</si>
  <si>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</si>
  <si>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</si>
  <si>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</si>
  <si>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</si>
  <si>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</si>
  <si>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</si>
  <si>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</si>
  <si>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</si>
  <si>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</si>
  <si>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</si>
  <si>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</si>
  <si>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</si>
  <si>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</si>
  <si>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</si>
  <si>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</si>
  <si>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</si>
  <si>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</si>
  <si>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</si>
  <si>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</si>
  <si>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</si>
  <si>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</si>
  <si>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</si>
  <si>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</si>
  <si>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</si>
  <si>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</si>
  <si>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</si>
  <si>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</si>
  <si>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</si>
  <si>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</si>
  <si>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</si>
  <si>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</si>
  <si>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</si>
  <si>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</si>
  <si>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</si>
  <si>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</si>
  <si>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</si>
  <si>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</si>
  <si>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</si>
  <si>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</si>
  <si>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</si>
  <si>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</si>
  <si>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</si>
  <si>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</si>
  <si>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</si>
  <si>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</si>
  <si>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</si>
  <si>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</si>
  <si>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</si>
  <si>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</si>
  <si>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</si>
  <si>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</si>
  <si>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</si>
  <si>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</si>
  <si>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</si>
  <si>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</si>
  <si>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</si>
  <si>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</si>
  <si>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</si>
  <si>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</si>
  <si>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</si>
  <si>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</si>
  <si>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</si>
  <si>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</si>
  <si>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</si>
  <si>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</si>
  <si>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</si>
  <si>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</si>
  <si>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</si>
  <si>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</si>
  <si>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</si>
  <si>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</si>
  <si>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</si>
  <si>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</si>
  <si>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</si>
  <si>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</si>
  <si>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</si>
  <si>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</si>
  <si>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</si>
  <si>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</si>
  <si>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</si>
  <si>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</si>
  <si>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</si>
  <si>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</si>
  <si>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</si>
  <si>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</si>
  <si>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</si>
  <si>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</si>
  <si>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</si>
  <si>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</si>
  <si>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</si>
  <si>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</si>
  <si>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</si>
  <si>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</si>
  <si>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</si>
  <si>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</si>
  <si>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</si>
  <si>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</si>
  <si>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</si>
  <si>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</si>
  <si>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</si>
  <si>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</si>
  <si>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</si>
  <si>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</si>
  <si>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</si>
  <si>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</si>
  <si>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</si>
  <si>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</si>
  <si>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</si>
  <si>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</si>
  <si>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</si>
  <si>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</si>
  <si>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</si>
  <si>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</si>
  <si>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</si>
  <si>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</si>
  <si>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</si>
  <si>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</si>
  <si>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</si>
  <si>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</si>
  <si>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</si>
  <si>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</si>
  <si>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</si>
  <si>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</si>
  <si>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</si>
  <si>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</si>
  <si>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</si>
  <si>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</si>
  <si>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</si>
  <si>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</si>
  <si>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</si>
  <si>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</si>
  <si>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</si>
  <si>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</si>
  <si>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</si>
  <si>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</si>
  <si>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</si>
  <si>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</si>
  <si>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</si>
  <si>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</si>
  <si>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</si>
  <si>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</si>
  <si>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</si>
  <si>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</si>
  <si>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</si>
  <si>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</si>
  <si>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</si>
  <si>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</si>
  <si>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</si>
  <si>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</si>
  <si>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</si>
  <si>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</si>
  <si>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</si>
  <si>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</si>
  <si>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</si>
  <si>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</si>
  <si>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</si>
  <si>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</si>
  <si>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</si>
  <si>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</si>
  <si>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</si>
  <si>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</si>
  <si>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</si>
  <si>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</si>
  <si>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</si>
  <si>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</si>
  <si>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</si>
  <si>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</si>
  <si>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</si>
  <si>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</si>
  <si>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</si>
  <si>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</si>
  <si>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</si>
  <si>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</si>
  <si>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</si>
  <si>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</si>
  <si>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</si>
  <si>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</si>
  <si>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</si>
  <si>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</si>
  <si>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</si>
  <si>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</si>
  <si>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</si>
  <si>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</si>
  <si>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</si>
  <si>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</si>
  <si>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</si>
  <si>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</si>
  <si>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</si>
  <si>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</si>
  <si>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</si>
  <si>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</si>
  <si>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</si>
  <si>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</si>
  <si>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</si>
  <si>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</si>
  <si>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</si>
  <si>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</si>
  <si>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</si>
  <si>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</si>
  <si>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</si>
  <si>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</si>
  <si>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</si>
  <si>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</si>
  <si>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</si>
  <si>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</si>
  <si>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</si>
  <si>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</si>
  <si>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</si>
  <si>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</si>
  <si>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</si>
  <si>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</si>
  <si>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</si>
  <si>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</si>
  <si>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</si>
  <si>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</si>
  <si>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</si>
  <si>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</si>
  <si>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</si>
  <si>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</si>
  <si>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</si>
  <si>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</si>
  <si>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</si>
  <si>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</si>
  <si>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</si>
  <si>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</si>
  <si>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</si>
  <si>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</si>
  <si>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</si>
  <si>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</si>
  <si>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</si>
  <si>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</si>
  <si>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</si>
  <si>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</si>
  <si>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</si>
  <si>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</si>
  <si>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</si>
  <si>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</si>
  <si>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</si>
  <si>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</si>
  <si>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</si>
  <si>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</si>
  <si>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</si>
  <si>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</si>
  <si>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</si>
  <si>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</si>
  <si>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</si>
  <si>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</si>
  <si>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</si>
  <si>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</si>
  <si>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</si>
  <si>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</si>
  <si>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</si>
  <si>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</si>
  <si>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</si>
  <si>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</si>
  <si>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</si>
  <si>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</si>
  <si>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</si>
  <si>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</si>
  <si>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</si>
  <si>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</si>
  <si>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</si>
  <si>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</si>
  <si>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</si>
  <si>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</si>
  <si>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</si>
  <si>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</si>
  <si>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</si>
  <si>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</si>
  <si>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</si>
  <si>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</si>
  <si>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</si>
  <si>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</si>
  <si>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</si>
  <si>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</si>
  <si>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</si>
  <si>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</si>
  <si>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</si>
  <si>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</si>
  <si>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</si>
  <si>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</si>
  <si>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</si>
  <si>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</si>
  <si>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</si>
  <si>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</si>
  <si>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</si>
  <si>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</si>
  <si>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</si>
  <si>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</si>
  <si>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</si>
  <si>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</si>
  <si>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</si>
  <si>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</si>
  <si>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</si>
  <si>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</si>
  <si>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</si>
  <si>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</si>
  <si>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</si>
  <si>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</si>
  <si>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</si>
  <si>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</si>
  <si>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</si>
  <si>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</si>
  <si>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</si>
  <si>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</si>
  <si>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</si>
  <si>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</si>
  <si>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</si>
  <si>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</si>
  <si>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</si>
  <si>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</si>
  <si>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</si>
  <si>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</si>
  <si>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</si>
  <si>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</si>
  <si>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</si>
  <si>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</si>
  <si>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</si>
  <si>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</si>
  <si>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</si>
  <si>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</si>
  <si>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</si>
  <si>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</si>
  <si>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</si>
  <si>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</si>
  <si>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</si>
  <si>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</si>
  <si>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</si>
  <si>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</si>
  <si>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</si>
  <si>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</si>
  <si>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</si>
  <si>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</si>
  <si>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</si>
  <si>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</si>
  <si>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</si>
  <si>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</si>
  <si>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</si>
  <si>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</si>
  <si>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</si>
  <si>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</si>
  <si>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</si>
  <si>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</si>
  <si>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</si>
  <si>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</si>
  <si>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</si>
  <si>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</si>
  <si>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</si>
  <si>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</si>
  <si>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</si>
  <si>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</si>
  <si>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</si>
  <si>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</si>
  <si>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</si>
  <si>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</si>
  <si>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</si>
  <si>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</si>
  <si>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</si>
  <si>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</si>
  <si>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</si>
  <si>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</si>
  <si>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</si>
  <si>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</si>
  <si>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</si>
  <si>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</si>
  <si>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</si>
  <si>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</si>
  <si>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</si>
  <si>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</si>
  <si>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</si>
  <si>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</si>
  <si>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</si>
  <si>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</si>
  <si>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</si>
  <si>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</si>
  <si>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</si>
  <si>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</si>
  <si>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</si>
  <si>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</si>
  <si>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</si>
  <si>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</si>
  <si>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</si>
  <si>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</si>
  <si>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</si>
  <si>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</si>
  <si>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</si>
  <si>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</si>
  <si>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</si>
  <si>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</si>
  <si>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</si>
  <si>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</si>
  <si>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</si>
  <si>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</si>
  <si>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</si>
  <si>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</si>
  <si>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</si>
  <si>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</si>
  <si>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</si>
  <si>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</si>
  <si>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</si>
  <si>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</si>
  <si>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</si>
  <si>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</si>
  <si>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</si>
  <si>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</si>
  <si>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</si>
  <si>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</si>
  <si>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</si>
  <si>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</si>
  <si>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</si>
  <si>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</si>
  <si>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</si>
  <si>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</si>
  <si>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</si>
  <si>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</si>
  <si>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</si>
  <si>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</si>
  <si>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</si>
  <si>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</si>
  <si>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</si>
  <si>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</si>
  <si>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</si>
  <si>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</si>
  <si>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</si>
  <si>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</si>
  <si>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</si>
  <si>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</si>
  <si>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</si>
  <si>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</si>
  <si>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</si>
  <si>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</si>
  <si>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</si>
  <si>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</si>
  <si>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</si>
  <si>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</si>
  <si>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</si>
  <si>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</si>
  <si>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</si>
  <si>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</si>
  <si>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</si>
  <si>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</si>
  <si>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</si>
  <si>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</si>
  <si>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</si>
  <si>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</si>
  <si>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</si>
  <si>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</si>
  <si>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</si>
  <si>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</si>
  <si>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</si>
  <si>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</si>
  <si>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</si>
  <si>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</si>
  <si>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</si>
  <si>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</si>
  <si>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</si>
  <si>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</si>
  <si>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</si>
  <si>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</si>
  <si>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</si>
  <si>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</si>
  <si>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</si>
  <si>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</si>
  <si>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</si>
  <si>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</si>
  <si>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</si>
  <si>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</si>
  <si>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</si>
  <si>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</si>
  <si>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</si>
  <si>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</si>
  <si>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</si>
  <si>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</si>
  <si>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</si>
  <si>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</si>
  <si>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</si>
  <si>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</si>
  <si>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</si>
  <si>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</si>
  <si>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</si>
  <si>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</si>
  <si>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</si>
  <si>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</si>
  <si>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</si>
  <si>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</si>
  <si>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</si>
  <si>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</si>
  <si>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</si>
  <si>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</si>
  <si>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</si>
  <si>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</si>
  <si>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</si>
  <si>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</si>
  <si>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</si>
  <si>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</si>
  <si>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</si>
  <si>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</si>
  <si>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</si>
  <si>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</si>
  <si>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</si>
  <si>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</si>
  <si>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</si>
  <si>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</si>
  <si>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</si>
  <si>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</si>
  <si>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</si>
  <si>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</si>
  <si>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</si>
  <si>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</si>
  <si>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</si>
  <si>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</si>
  <si>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</si>
  <si>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</si>
  <si>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</si>
  <si>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</si>
  <si>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</si>
  <si>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</si>
  <si>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</si>
  <si>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</si>
  <si>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</si>
  <si>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</si>
  <si>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</si>
  <si>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</si>
  <si>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</si>
  <si>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</si>
  <si>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</si>
  <si>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</si>
  <si>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</si>
  <si>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</si>
  <si>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</si>
  <si>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</si>
  <si>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</si>
  <si>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</si>
  <si>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</si>
  <si>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</si>
  <si>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</si>
  <si>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</si>
  <si>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</si>
  <si>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</si>
  <si>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</si>
  <si>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</si>
  <si>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</si>
  <si>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</si>
  <si>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</si>
  <si>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</si>
  <si>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</si>
  <si>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</si>
  <si>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</si>
  <si>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</si>
  <si>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</si>
  <si>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</si>
  <si>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</si>
  <si>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</si>
  <si>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</si>
  <si>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</si>
  <si>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</si>
  <si>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</si>
  <si>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</si>
  <si>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</si>
  <si>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</si>
  <si>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</si>
  <si>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</si>
  <si>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</si>
  <si>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</si>
  <si>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</si>
  <si>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</si>
  <si>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</si>
  <si>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</si>
  <si>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</si>
  <si>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</si>
  <si>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</si>
  <si>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</si>
  <si>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</si>
  <si>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</si>
  <si>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</si>
  <si>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</si>
  <si>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</si>
  <si>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</si>
  <si>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</si>
  <si>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</si>
  <si>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</si>
  <si>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</si>
  <si>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</si>
  <si>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</si>
  <si>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</si>
  <si>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</si>
  <si>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</si>
  <si>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</si>
  <si>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</si>
  <si>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</si>
  <si>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</si>
  <si>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</si>
  <si>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</si>
  <si>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</si>
  <si>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</si>
  <si>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</si>
  <si>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</si>
  <si>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</si>
  <si>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</si>
  <si>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</si>
  <si>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</si>
  <si>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</si>
  <si>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</si>
  <si>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</si>
  <si>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</si>
  <si>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</si>
  <si>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</si>
  <si>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</si>
  <si>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</si>
  <si>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</si>
  <si>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</si>
  <si>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</si>
  <si>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</si>
  <si>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</si>
  <si>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</si>
  <si>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</si>
  <si>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</si>
  <si>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</si>
  <si>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</si>
  <si>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</si>
  <si>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</si>
  <si>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</si>
  <si>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</si>
  <si>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</si>
  <si>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</si>
  <si>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</si>
  <si>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</si>
  <si>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</si>
  <si>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</si>
  <si>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</si>
  <si>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</si>
  <si>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</si>
  <si>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</si>
  <si>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</si>
  <si>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</si>
  <si>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</si>
  <si>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</si>
  <si>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</si>
  <si>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</si>
  <si>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</si>
  <si>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</si>
  <si>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</si>
  <si>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</si>
  <si>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</si>
  <si>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</si>
  <si>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</si>
  <si>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</si>
  <si>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</si>
  <si>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</si>
  <si>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</si>
  <si>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</si>
  <si>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</si>
  <si>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</si>
  <si>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</si>
  <si>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</si>
  <si>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</si>
  <si>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</si>
  <si>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</si>
  <si>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</si>
  <si>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</si>
  <si>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</si>
  <si>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</si>
  <si>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</si>
  <si>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</si>
  <si>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</si>
  <si>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</si>
  <si>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</si>
  <si>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</si>
  <si>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</si>
  <si>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</si>
  <si>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</si>
  <si>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</si>
  <si>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</si>
  <si>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</si>
  <si>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</si>
  <si>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</si>
  <si>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</si>
  <si>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</si>
  <si>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</si>
  <si>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</si>
  <si>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</si>
  <si>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</si>
  <si>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</si>
  <si>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</si>
  <si>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</si>
  <si>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</si>
  <si>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</si>
  <si>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</si>
  <si>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</si>
  <si>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</si>
  <si>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</si>
  <si>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</si>
  <si>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</si>
  <si>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</si>
  <si>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</si>
  <si>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</si>
  <si>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</si>
  <si>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</si>
  <si>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</si>
  <si>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</si>
  <si>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</si>
  <si>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</si>
  <si>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</si>
  <si>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</si>
  <si>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</si>
  <si>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</si>
  <si>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</si>
  <si>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</si>
  <si>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</si>
  <si>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</si>
  <si>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</si>
  <si>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</si>
  <si>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</si>
  <si>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</si>
  <si>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</si>
  <si>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</si>
  <si>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</si>
  <si>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</si>
  <si>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</si>
  <si>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</si>
  <si>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</si>
  <si>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</si>
  <si>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</si>
  <si>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</si>
  <si>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</si>
  <si>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</si>
  <si>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</si>
  <si>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</si>
  <si>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</si>
  <si>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</si>
  <si>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</si>
  <si>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</si>
  <si>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</si>
  <si>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</si>
  <si>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</si>
  <si>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</si>
  <si>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</si>
  <si>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</si>
  <si>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</si>
  <si>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</si>
  <si>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</si>
  <si>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</si>
  <si>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</si>
  <si>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</si>
  <si>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</si>
  <si>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</si>
  <si>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</si>
  <si>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</si>
  <si>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</si>
  <si>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</si>
  <si>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</si>
  <si>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</si>
  <si>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</si>
  <si>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</si>
  <si>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</si>
  <si>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</si>
  <si>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</si>
  <si>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</si>
  <si>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</si>
  <si>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</si>
  <si>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</si>
  <si>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</si>
  <si>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</si>
  <si>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</si>
  <si>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</si>
  <si>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</si>
  <si>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</si>
  <si>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</si>
  <si>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</si>
  <si>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</si>
  <si>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</si>
  <si>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</si>
  <si>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</si>
  <si>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</si>
  <si>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</si>
  <si>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</si>
  <si>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</si>
  <si>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</si>
  <si>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</si>
  <si>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</si>
  <si>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</si>
  <si>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</si>
  <si>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</si>
  <si>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</si>
  <si>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</si>
  <si>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</si>
  <si>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</si>
  <si>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</si>
  <si>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</si>
  <si>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</si>
  <si>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</si>
  <si>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</si>
  <si>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</si>
  <si>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</si>
  <si>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</si>
  <si>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</si>
  <si>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</si>
  <si>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</si>
  <si>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</si>
  <si>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</si>
  <si>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</si>
  <si>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</si>
  <si>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</si>
  <si>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</si>
  <si>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</si>
  <si>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</si>
  <si>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</si>
  <si>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</si>
  <si>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</si>
  <si>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</si>
  <si>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</si>
  <si>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</si>
  <si>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</si>
  <si>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</si>
  <si>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</si>
  <si>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</si>
  <si>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</si>
  <si>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</si>
  <si>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</si>
  <si>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</si>
  <si>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</si>
  <si>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</si>
  <si>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</si>
  <si>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</si>
  <si>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</si>
  <si>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</si>
  <si>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</si>
  <si>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</si>
  <si>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</si>
  <si>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</si>
  <si>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</si>
  <si>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</si>
  <si>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</si>
  <si>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</si>
  <si>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</si>
  <si>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</si>
  <si>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</si>
  <si>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</si>
  <si>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</si>
  <si>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</si>
  <si>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</si>
  <si>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</si>
  <si>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</si>
  <si>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</si>
  <si>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</si>
  <si>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</si>
  <si>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</si>
  <si>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</si>
  <si>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</si>
  <si>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</si>
  <si>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</si>
  <si>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</si>
  <si>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</si>
  <si>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</si>
  <si>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</si>
  <si>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</si>
  <si>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</si>
  <si>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</si>
  <si>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</si>
  <si>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</si>
  <si>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</si>
  <si>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</si>
  <si>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</si>
  <si>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</si>
  <si>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</si>
  <si>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</si>
  <si>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</si>
  <si>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</si>
  <si>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</si>
  <si>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</si>
  <si>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</si>
  <si>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</si>
  <si>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</si>
  <si>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</si>
  <si>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</si>
  <si>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</si>
  <si>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</si>
  <si>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</si>
  <si>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</si>
  <si>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</si>
  <si>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</si>
  <si>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</si>
  <si>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</si>
  <si>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</si>
  <si>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</si>
  <si>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</si>
  <si>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</si>
  <si>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</si>
  <si>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</si>
  <si>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</si>
  <si>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</si>
  <si>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</si>
  <si>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</si>
  <si>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</si>
  <si>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</si>
  <si>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</si>
  <si>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</si>
  <si>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</si>
  <si>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</si>
  <si>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</si>
  <si>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</si>
  <si>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</si>
  <si>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</si>
  <si>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</si>
  <si>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</si>
  <si>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</si>
  <si>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</si>
  <si>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</si>
  <si>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</si>
  <si>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</si>
  <si>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</si>
  <si>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</si>
  <si>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</si>
  <si>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</si>
  <si>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</si>
  <si>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</si>
  <si>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</si>
  <si>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</si>
  <si>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</si>
  <si>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</si>
  <si>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</si>
  <si>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</si>
  <si>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</si>
  <si>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</si>
  <si>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</si>
  <si>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</si>
  <si>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</si>
  <si>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</si>
  <si>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</si>
  <si>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</si>
  <si>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</si>
  <si>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</si>
  <si>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</si>
  <si>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</si>
  <si>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</si>
  <si>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</si>
  <si>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</si>
  <si>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</si>
  <si>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</si>
  <si>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</si>
  <si>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</si>
  <si>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</si>
  <si>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</si>
  <si>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</si>
  <si>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</si>
  <si>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</si>
  <si>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</si>
  <si>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</si>
  <si>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</si>
  <si>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</si>
  <si>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</si>
  <si>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</si>
  <si>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</si>
  <si>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</si>
  <si>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</si>
  <si>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</si>
  <si>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</si>
  <si>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</si>
  <si>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</si>
  <si>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</si>
  <si>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</si>
  <si>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</si>
  <si>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</si>
  <si>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</si>
  <si>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</si>
  <si>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</si>
  <si>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</si>
  <si>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</si>
  <si>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</si>
  <si>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</si>
  <si>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</si>
  <si>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</si>
  <si>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</si>
  <si>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</si>
  <si>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</si>
  <si>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</si>
  <si>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</si>
  <si>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</si>
  <si>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</si>
  <si>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</si>
  <si>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</si>
  <si>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</si>
  <si>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</si>
  <si>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</si>
  <si>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</si>
  <si>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</si>
  <si>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</si>
  <si>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</si>
  <si>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</si>
  <si>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</si>
  <si>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</si>
  <si>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</si>
  <si>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</si>
  <si>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</si>
  <si>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</si>
  <si>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</si>
  <si>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</si>
  <si>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</si>
  <si>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</si>
  <si>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</si>
  <si>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</si>
  <si>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</si>
  <si>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</si>
  <si>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</si>
  <si>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</si>
  <si>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</si>
  <si>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</si>
  <si>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</si>
  <si>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</si>
  <si>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</si>
  <si>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</si>
  <si>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</si>
  <si>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</si>
  <si>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</si>
  <si>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</si>
  <si>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</si>
  <si>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</si>
  <si>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</si>
  <si>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</si>
  <si>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</si>
  <si>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</si>
  <si>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</si>
  <si>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</si>
  <si>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</si>
  <si>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</si>
  <si>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</si>
  <si>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</si>
  <si>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</si>
  <si>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</si>
  <si>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</si>
  <si>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</si>
  <si>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</si>
  <si>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</si>
  <si>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</si>
  <si>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</si>
  <si>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</si>
  <si>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</si>
  <si>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</si>
  <si>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</si>
  <si>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</si>
  <si>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</si>
  <si>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</si>
  <si>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</si>
  <si>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</si>
  <si>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</si>
  <si>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</si>
  <si>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</si>
  <si>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</si>
  <si>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</si>
  <si>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</si>
  <si>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</si>
  <si>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</si>
  <si>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</si>
  <si>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</si>
  <si>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</si>
  <si>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</si>
  <si>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</si>
  <si>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</si>
  <si>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</si>
  <si>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</si>
  <si>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</si>
  <si>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</si>
  <si>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</si>
  <si>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</si>
  <si>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</si>
  <si>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</si>
  <si>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</si>
  <si>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</si>
  <si>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</si>
  <si>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</si>
  <si>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</si>
  <si>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</si>
  <si>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</si>
  <si>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</si>
  <si>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</si>
  <si>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</si>
  <si>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</si>
  <si>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</si>
  <si>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</si>
  <si>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</si>
  <si>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</si>
  <si>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</si>
  <si>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</si>
  <si>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</si>
  <si>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</si>
  <si>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</si>
  <si>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</si>
  <si>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</si>
  <si>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</si>
  <si>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</si>
  <si>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</si>
  <si>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</si>
  <si>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</si>
  <si>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</si>
  <si>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</si>
  <si>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</si>
  <si>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</si>
  <si>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</si>
  <si>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</si>
  <si>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</si>
  <si>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</si>
  <si>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</si>
  <si>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</si>
  <si>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</si>
  <si>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</si>
  <si>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</si>
  <si>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</si>
  <si>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</si>
  <si>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</si>
  <si>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</si>
  <si>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</si>
  <si>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</si>
  <si>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</si>
  <si>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</si>
  <si>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</si>
  <si>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</si>
  <si>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</si>
  <si>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</si>
  <si>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</si>
  <si>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</si>
  <si>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</si>
  <si>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</si>
  <si>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</si>
  <si>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</si>
  <si>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</si>
  <si>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</si>
  <si>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</si>
  <si>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</si>
  <si>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</si>
  <si>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</si>
  <si>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</si>
  <si>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</si>
  <si>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</si>
  <si>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</si>
  <si>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</si>
  <si>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</si>
  <si>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</si>
  <si>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</si>
  <si>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</si>
  <si>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</si>
  <si>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</si>
  <si>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</si>
  <si>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</si>
  <si>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</si>
  <si>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</si>
  <si>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</si>
  <si>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</si>
  <si>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</si>
  <si>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</si>
  <si>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</si>
  <si>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</si>
  <si>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</si>
  <si>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</si>
  <si>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</si>
  <si>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</si>
  <si>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</si>
  <si>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</si>
  <si>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</si>
  <si>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</si>
  <si>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</si>
  <si>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</si>
  <si>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</si>
  <si>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</si>
  <si>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</si>
  <si>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</si>
  <si>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</si>
  <si>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</si>
  <si>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</si>
  <si>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</si>
  <si>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</si>
  <si>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</si>
  <si>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</si>
  <si>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</si>
  <si>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</si>
  <si>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</si>
  <si>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</si>
  <si>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</si>
  <si>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</si>
  <si>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</si>
  <si>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</si>
  <si>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</si>
  <si>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</si>
  <si>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</si>
  <si>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</si>
  <si>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</si>
  <si>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</si>
  <si>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</si>
  <si>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</si>
  <si>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</si>
  <si>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</si>
  <si>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</si>
  <si>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</si>
  <si>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</si>
  <si>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</si>
  <si>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</si>
  <si>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</si>
  <si>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</si>
  <si>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</si>
  <si>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</si>
  <si>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</si>
  <si>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</si>
  <si>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</si>
  <si>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</si>
  <si>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</si>
  <si>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</si>
  <si>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</si>
  <si>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</si>
  <si>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</si>
  <si>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</si>
  <si>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</si>
  <si>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</si>
  <si>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</si>
  <si>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</si>
  <si>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</si>
  <si>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</si>
  <si>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</si>
  <si>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</si>
  <si>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</si>
  <si>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</si>
  <si>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</si>
  <si>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</si>
  <si>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</si>
  <si>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</si>
  <si>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</si>
  <si>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</si>
  <si>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</si>
  <si>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</si>
  <si>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</si>
  <si>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</si>
  <si>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</si>
  <si>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</si>
  <si>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</si>
  <si>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</si>
  <si>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</si>
  <si>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</si>
  <si>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</si>
  <si>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</si>
  <si>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</si>
  <si>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</si>
  <si>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</si>
  <si>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</si>
  <si>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</si>
  <si>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</si>
  <si>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</si>
  <si>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</si>
  <si>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</si>
  <si>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</si>
  <si>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</si>
  <si>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</si>
  <si>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</si>
  <si>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</si>
  <si>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</si>
  <si>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</si>
  <si>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</si>
  <si>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</si>
  <si>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</si>
  <si>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</si>
  <si>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</si>
  <si>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</si>
  <si>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</si>
  <si>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</si>
  <si>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</si>
  <si>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</si>
  <si>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</si>
  <si>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</si>
  <si>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</si>
  <si>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</si>
  <si>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</si>
  <si>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</si>
  <si>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</si>
  <si>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</si>
  <si>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</si>
  <si>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</si>
  <si>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</si>
  <si>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</si>
  <si>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</si>
  <si>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</si>
  <si>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</si>
  <si>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</si>
  <si>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</si>
  <si>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</si>
  <si>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</si>
  <si>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</si>
  <si>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</si>
  <si>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</si>
  <si>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</si>
  <si>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</si>
  <si>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</si>
  <si>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</si>
  <si>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</si>
  <si>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</si>
  <si>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</si>
  <si>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</si>
  <si>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</si>
  <si>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</si>
  <si>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</si>
  <si>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</si>
  <si>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</si>
  <si>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</si>
  <si>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</si>
  <si>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</si>
  <si>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</si>
  <si>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</si>
  <si>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</si>
  <si>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</si>
  <si>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</si>
  <si>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</si>
  <si>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</si>
  <si>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</si>
  <si>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</si>
  <si>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</si>
  <si>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</si>
  <si>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</si>
  <si>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</si>
  <si>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</si>
  <si>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</si>
  <si>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</si>
  <si>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</si>
  <si>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</si>
  <si>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</si>
  <si>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</si>
  <si>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</si>
  <si>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</si>
  <si>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</si>
  <si>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</si>
  <si>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</si>
  <si>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</si>
  <si>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</si>
  <si>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</si>
  <si>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</si>
  <si>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</si>
  <si>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</si>
  <si>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</si>
  <si>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</si>
  <si>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</si>
  <si>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</si>
  <si>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</si>
  <si>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</si>
  <si>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</si>
  <si>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</si>
  <si>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</si>
  <si>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</si>
  <si>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</si>
  <si>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</si>
  <si>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</si>
  <si>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</si>
  <si>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</si>
  <si>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</si>
  <si>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</si>
  <si>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</si>
  <si>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</si>
  <si>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</si>
  <si>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</si>
  <si>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</si>
  <si>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</si>
  <si>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</si>
  <si>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</si>
  <si>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</si>
  <si>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</si>
  <si>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</si>
  <si>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</si>
  <si>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</si>
  <si>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</si>
  <si>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</si>
  <si>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</si>
  <si>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</si>
  <si>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</si>
  <si>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</si>
  <si>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</si>
  <si>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</si>
  <si>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</si>
  <si>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</si>
  <si>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</si>
  <si>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</si>
  <si>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</si>
  <si>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</si>
  <si>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</si>
  <si>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</si>
  <si>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</si>
  <si>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</si>
  <si>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</si>
  <si>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</si>
  <si>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</si>
  <si>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</si>
  <si>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</si>
  <si>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</si>
  <si>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</si>
  <si>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</si>
  <si>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</si>
  <si>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</si>
  <si>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</si>
  <si>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</si>
  <si>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</si>
  <si>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</si>
  <si>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</si>
  <si>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</si>
  <si>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</si>
  <si>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</si>
  <si>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</si>
  <si>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</si>
  <si>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</si>
  <si>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</si>
  <si>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</si>
  <si>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</si>
  <si>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</si>
  <si>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</si>
  <si>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</si>
  <si>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</si>
  <si>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</si>
  <si>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</si>
  <si>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</si>
  <si>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</si>
  <si>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</si>
  <si>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</si>
  <si>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</si>
  <si>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</si>
  <si>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</si>
  <si>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</si>
  <si>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</si>
  <si>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</si>
  <si>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</si>
  <si>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</si>
  <si>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</si>
  <si>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</si>
  <si>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</si>
  <si>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</si>
  <si>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</si>
  <si>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</si>
  <si>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</si>
  <si>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</si>
  <si>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</si>
  <si>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</si>
  <si>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</si>
  <si>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</si>
  <si>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</si>
  <si>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</si>
  <si>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</si>
  <si>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</si>
  <si>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</si>
  <si>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</si>
  <si>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</si>
  <si>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</si>
  <si>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</si>
  <si>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</si>
  <si>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</si>
  <si>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</si>
  <si>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</si>
  <si>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</si>
  <si>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</si>
  <si>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</si>
  <si>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</si>
  <si>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</si>
  <si>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</si>
  <si>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</si>
  <si>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</si>
  <si>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</si>
  <si>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</si>
  <si>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</si>
  <si>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</si>
  <si>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</si>
  <si>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</si>
  <si>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</si>
  <si>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</si>
  <si>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</si>
  <si>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</si>
  <si>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</si>
  <si>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</si>
  <si>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</si>
  <si>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</si>
  <si>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</si>
  <si>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</si>
  <si>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</si>
  <si>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</si>
  <si>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</si>
  <si>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</si>
  <si>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</si>
  <si>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</si>
  <si>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</si>
  <si>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</si>
  <si>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</si>
  <si>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</si>
  <si>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</si>
  <si>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</si>
  <si>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</si>
  <si>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</si>
  <si>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</si>
  <si>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</si>
  <si>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</si>
  <si>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</si>
  <si>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</si>
  <si>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</si>
  <si>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</si>
  <si>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</si>
  <si>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</si>
  <si>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</si>
  <si>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</si>
  <si>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</si>
  <si>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</si>
  <si>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</si>
  <si>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</si>
  <si>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</si>
  <si>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</si>
  <si>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</si>
  <si>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</si>
  <si>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</si>
  <si>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</si>
  <si>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</si>
  <si>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</si>
  <si>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</si>
  <si>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</si>
  <si>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</si>
  <si>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</si>
  <si>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</si>
  <si>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</si>
  <si>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</si>
  <si>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</si>
  <si>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</si>
  <si>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</si>
  <si>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</si>
  <si>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</si>
  <si>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</si>
  <si>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</si>
  <si>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</si>
  <si>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</si>
  <si>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</si>
  <si>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</si>
  <si>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</si>
  <si>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</si>
  <si>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</si>
  <si>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</si>
  <si>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</si>
  <si>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</si>
  <si>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</si>
  <si>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</si>
  <si>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</si>
  <si>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</si>
  <si>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</si>
  <si>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</si>
  <si>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</si>
  <si>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</si>
  <si>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</si>
  <si>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</si>
  <si>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</si>
  <si>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</si>
  <si>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</si>
  <si>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</si>
  <si>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</si>
  <si>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</si>
  <si>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</si>
  <si>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</si>
  <si>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</si>
  <si>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</si>
  <si>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</si>
  <si>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</si>
  <si>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</si>
  <si>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</si>
  <si>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</si>
  <si>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</si>
  <si>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</si>
  <si>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</si>
  <si>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</si>
  <si>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</si>
  <si>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</si>
  <si>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</si>
  <si>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</si>
  <si>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</si>
  <si>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</si>
  <si>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</si>
  <si>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</si>
  <si>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</si>
  <si>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</si>
  <si>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</si>
  <si>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</si>
  <si>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</si>
  <si>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</si>
  <si>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</si>
  <si>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</si>
  <si>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</si>
  <si>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</si>
  <si>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</si>
  <si>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</si>
  <si>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</si>
  <si>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</si>
  <si>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</si>
  <si>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</si>
  <si>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</si>
  <si>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</si>
  <si>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</si>
  <si>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</si>
  <si>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</si>
  <si>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</si>
  <si>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</si>
  <si>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</si>
  <si>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</si>
  <si>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</si>
  <si>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</si>
  <si>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</si>
  <si>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</si>
  <si>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</si>
  <si>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</si>
  <si>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</si>
  <si>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</si>
  <si>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</si>
  <si>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</si>
  <si>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</si>
  <si>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</si>
  <si>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</si>
  <si>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</si>
  <si>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</si>
  <si>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</si>
  <si>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</si>
  <si>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</si>
  <si>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</si>
  <si>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</si>
  <si>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</si>
  <si>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</si>
  <si>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</si>
  <si>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</si>
  <si>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</si>
  <si>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</si>
  <si>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</si>
  <si>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</si>
  <si>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</si>
  <si>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</si>
  <si>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</si>
  <si>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</si>
  <si>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</si>
  <si>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</si>
  <si>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</si>
  <si>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</si>
  <si>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</si>
  <si>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</si>
  <si>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</si>
  <si>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</si>
  <si>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</si>
  <si>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</si>
  <si>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</si>
  <si>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</si>
  <si>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</si>
  <si>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</si>
  <si>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</si>
  <si>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</si>
  <si>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</si>
  <si>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</si>
  <si>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</si>
  <si>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</si>
  <si>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</si>
  <si>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</si>
  <si>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</si>
  <si>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</si>
  <si>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</si>
  <si>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</si>
  <si>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</si>
  <si>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</si>
  <si>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</si>
  <si>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</si>
  <si>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</si>
  <si>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</si>
  <si>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</si>
  <si>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</si>
  <si>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</si>
  <si>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</si>
  <si>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</si>
  <si>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</si>
  <si>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</si>
  <si>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</si>
  <si>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</si>
  <si>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</si>
  <si>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</si>
  <si>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</si>
  <si>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</si>
  <si>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</si>
  <si>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</si>
  <si>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</si>
  <si>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</si>
  <si>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</si>
  <si>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</si>
  <si>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</si>
  <si>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</si>
  <si>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</si>
  <si>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</si>
  <si>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</si>
  <si>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</si>
  <si>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</si>
  <si>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</si>
  <si>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</si>
  <si>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</si>
  <si>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</si>
  <si>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</si>
  <si>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</si>
  <si>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</si>
  <si>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</si>
  <si>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</si>
  <si>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</si>
  <si>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</si>
  <si>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</si>
  <si>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</si>
  <si>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</si>
  <si>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</si>
  <si>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</si>
  <si>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</si>
  <si>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</si>
  <si>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</si>
  <si>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</si>
  <si>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</si>
  <si>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</si>
  <si>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</si>
  <si>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</si>
  <si>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</si>
  <si>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</si>
  <si>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</si>
  <si>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</si>
  <si>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</si>
  <si>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</si>
  <si>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</si>
  <si>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</si>
  <si>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</si>
  <si>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</si>
  <si>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</si>
  <si>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</si>
  <si>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</si>
  <si>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</si>
  <si>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</si>
  <si>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</si>
  <si>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</si>
  <si>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</si>
  <si>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</si>
  <si>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</si>
  <si>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</si>
  <si>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</si>
  <si>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</si>
  <si>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</si>
  <si>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</si>
  <si>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</si>
  <si>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</si>
  <si>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</si>
  <si>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</si>
  <si>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</si>
  <si>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</si>
  <si>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</si>
  <si>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</si>
  <si>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</si>
  <si>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</si>
  <si>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</si>
  <si>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</si>
  <si>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</si>
  <si>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</si>
  <si>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</si>
  <si>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</si>
  <si>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</si>
  <si>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</si>
  <si>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</si>
  <si>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</si>
  <si>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</si>
  <si>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</si>
  <si>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</si>
  <si>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</si>
  <si>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</si>
  <si>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</si>
  <si>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</si>
  <si>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</si>
  <si>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</si>
  <si>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</si>
  <si>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</si>
  <si>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</si>
  <si>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</si>
  <si>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</si>
  <si>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</si>
  <si>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</si>
  <si>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</si>
  <si>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</si>
  <si>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</si>
  <si>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</si>
  <si>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</si>
  <si>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</si>
  <si>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</si>
  <si>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</si>
  <si>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</si>
  <si>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</si>
  <si>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</si>
  <si>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</si>
  <si>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</si>
  <si>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</si>
  <si>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</si>
  <si>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</si>
  <si>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</si>
  <si>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</si>
  <si>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</si>
  <si>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</si>
  <si>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</si>
  <si>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</si>
  <si>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</si>
  <si>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</si>
  <si>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</si>
  <si>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</si>
  <si>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</si>
  <si>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</si>
  <si>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</si>
  <si>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</si>
  <si>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</si>
  <si>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</si>
  <si>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</si>
  <si>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</si>
  <si>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</si>
  <si>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</si>
  <si>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</si>
  <si>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</si>
  <si>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</si>
  <si>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</si>
  <si>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</si>
  <si>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</si>
  <si>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</si>
  <si>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</si>
  <si>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</si>
  <si>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</si>
  <si>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</si>
  <si>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</si>
  <si>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</si>
  <si>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</si>
  <si>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</si>
  <si>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</si>
  <si>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</si>
  <si>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</si>
  <si>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</si>
  <si>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</si>
  <si>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</si>
  <si>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</si>
  <si>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</si>
  <si>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</si>
  <si>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</si>
  <si>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</si>
  <si>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</si>
  <si>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</si>
  <si>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</si>
  <si>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</si>
  <si>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</si>
  <si>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</si>
  <si>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</si>
  <si>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</si>
  <si>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</si>
  <si>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</si>
  <si>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</si>
  <si>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</si>
  <si>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</si>
  <si>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</si>
  <si>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</si>
  <si>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</si>
  <si>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</si>
  <si>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</si>
  <si>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</si>
  <si>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</si>
  <si>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</si>
  <si>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</si>
  <si>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</si>
  <si>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</si>
  <si>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</si>
  <si>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</si>
  <si>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</si>
  <si>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</si>
  <si>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</si>
  <si>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</si>
  <si>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</si>
  <si>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</si>
  <si>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</si>
  <si>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</si>
  <si>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</si>
  <si>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</si>
  <si>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</si>
  <si>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</si>
  <si>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</si>
  <si>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</si>
  <si>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</si>
  <si>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</si>
  <si>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</si>
  <si>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</si>
  <si>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</si>
  <si>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</si>
  <si>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</si>
  <si>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</si>
  <si>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</si>
  <si>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</si>
  <si>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</si>
  <si>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</si>
  <si>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</si>
  <si>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</si>
  <si>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</si>
  <si>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</si>
  <si>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</si>
  <si>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</si>
  <si>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</si>
  <si>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</si>
  <si>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</si>
  <si>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</si>
  <si>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</si>
  <si>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</si>
  <si>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</si>
  <si>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</si>
  <si>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</si>
  <si>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</si>
  <si>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</si>
  <si>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</si>
  <si>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</si>
  <si>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</si>
  <si>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</si>
  <si>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</si>
  <si>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</si>
  <si>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</si>
  <si>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</si>
  <si>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</si>
  <si>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</si>
  <si>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</si>
  <si>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</si>
  <si>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</si>
  <si>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</si>
  <si>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</si>
  <si>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</si>
  <si>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</si>
  <si>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</si>
  <si>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</si>
  <si>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</si>
  <si>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</si>
  <si>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</si>
  <si>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</si>
  <si>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</si>
  <si>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</si>
  <si>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</si>
  <si>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</si>
  <si>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</si>
  <si>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</si>
  <si>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</si>
  <si>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</si>
  <si>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</si>
  <si>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</si>
  <si>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</si>
  <si>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</si>
  <si>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</si>
  <si>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</si>
  <si>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</si>
  <si>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</si>
  <si>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</si>
  <si>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</si>
  <si>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</si>
  <si>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</si>
  <si>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</si>
  <si>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</si>
  <si>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</si>
  <si>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</si>
  <si>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</si>
  <si>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</si>
  <si>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</si>
  <si>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</si>
  <si>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</si>
  <si>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</si>
  <si>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</si>
  <si>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</si>
  <si>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</si>
  <si>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</si>
  <si>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</si>
  <si>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</si>
  <si>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</si>
  <si>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</si>
  <si>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</si>
  <si>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</si>
  <si>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</si>
  <si>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</si>
  <si>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</si>
  <si>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</si>
  <si>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</si>
  <si>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</si>
  <si>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</si>
  <si>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</si>
  <si>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</si>
  <si>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</si>
  <si>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</si>
  <si>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</si>
  <si>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</si>
  <si>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</si>
  <si>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</si>
  <si>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</si>
  <si>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</si>
  <si>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</si>
  <si>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</si>
  <si>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</si>
  <si>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</si>
  <si>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</si>
  <si>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</si>
  <si>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</si>
  <si>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</si>
  <si>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</si>
  <si>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</si>
  <si>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</si>
  <si>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</si>
  <si>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</si>
  <si>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</si>
  <si>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</si>
  <si>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</si>
  <si>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</si>
  <si>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</si>
  <si>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</si>
  <si>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</si>
  <si>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</si>
  <si>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</si>
  <si>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</si>
  <si>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</si>
  <si>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</si>
  <si>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</si>
  <si>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</si>
  <si>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</si>
  <si>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</si>
  <si>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</si>
  <si>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</si>
  <si>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</si>
  <si>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</si>
  <si>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</si>
  <si>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</si>
  <si>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</si>
  <si>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</si>
  <si>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</si>
  <si>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</si>
  <si>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</si>
  <si>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</si>
  <si>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</si>
  <si>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</si>
  <si>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</si>
  <si>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</si>
  <si>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</si>
  <si>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</si>
  <si>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</si>
  <si>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</si>
  <si>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</si>
  <si>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</si>
  <si>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</si>
  <si>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</si>
  <si>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</si>
  <si>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</si>
  <si>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</si>
  <si>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</si>
  <si>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</si>
  <si>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</si>
  <si>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</si>
  <si>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</si>
  <si>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</si>
  <si>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</si>
  <si>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</si>
  <si>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</si>
  <si>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</si>
  <si>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</si>
  <si>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</si>
  <si>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</si>
  <si>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</si>
  <si>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</si>
  <si>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</si>
  <si>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</si>
  <si>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</si>
  <si>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</si>
  <si>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</si>
  <si>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</si>
  <si>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</si>
  <si>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</si>
  <si>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</si>
  <si>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</si>
  <si>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</si>
  <si>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</si>
  <si>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</si>
  <si>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</si>
  <si>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</si>
  <si>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</si>
  <si>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</si>
  <si>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</si>
  <si>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</si>
  <si>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</si>
  <si>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</si>
  <si>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</si>
  <si>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</si>
  <si>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</si>
  <si>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</si>
  <si>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</si>
  <si>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</si>
  <si>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</si>
  <si>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</si>
  <si>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</si>
  <si>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</si>
  <si>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</si>
  <si>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</si>
  <si>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</si>
  <si>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</si>
  <si>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</si>
  <si>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</si>
  <si>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</si>
  <si>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</si>
  <si>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</si>
  <si>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</si>
  <si>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</si>
  <si>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</si>
  <si>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</si>
  <si>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</si>
  <si>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</si>
  <si>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</si>
  <si>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</si>
  <si>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</si>
  <si>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</si>
  <si>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</si>
  <si>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</si>
  <si>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</si>
  <si>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</si>
  <si>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</si>
  <si>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</si>
  <si>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</si>
  <si>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</si>
  <si>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</si>
  <si>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</si>
  <si>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</si>
  <si>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</si>
  <si>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</si>
  <si>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</si>
  <si>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</si>
  <si>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</si>
  <si>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</si>
  <si>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</si>
  <si>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</si>
  <si>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</si>
  <si>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</si>
  <si>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</si>
  <si>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</si>
  <si>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</si>
  <si>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</si>
  <si>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</si>
  <si>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</si>
  <si>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</si>
  <si>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</si>
  <si>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</si>
  <si>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</si>
  <si>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</si>
  <si>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</si>
  <si>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</si>
  <si>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</si>
  <si>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</si>
  <si>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</si>
  <si>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</si>
  <si>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</si>
  <si>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</si>
  <si>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</si>
  <si>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</si>
  <si>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</si>
  <si>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</si>
  <si>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</si>
  <si>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</si>
  <si>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</si>
  <si>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</si>
  <si>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</si>
  <si>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</si>
  <si>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</si>
  <si>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</si>
  <si>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</si>
  <si>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</si>
  <si>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</si>
  <si>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</si>
  <si>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</si>
  <si>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</si>
  <si>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</si>
  <si>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</si>
  <si>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</si>
  <si>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</si>
  <si>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</si>
  <si>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</si>
  <si>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</si>
  <si>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</si>
  <si>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</si>
  <si>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</si>
  <si>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</si>
  <si>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</si>
  <si>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</si>
  <si>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</si>
  <si>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</si>
  <si>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</si>
  <si>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</si>
  <si>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</si>
  <si>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</si>
  <si>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</si>
  <si>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</si>
  <si>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</si>
  <si>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</si>
  <si>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</si>
  <si>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</si>
  <si>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</si>
  <si>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</si>
  <si>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</si>
  <si>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</si>
  <si>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</si>
  <si>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</si>
  <si>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</si>
  <si>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</si>
  <si>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</si>
  <si>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</si>
  <si>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</si>
  <si>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</si>
  <si>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</si>
  <si>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</si>
  <si>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</si>
  <si>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</si>
  <si>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</si>
  <si>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</si>
  <si>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</si>
  <si>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</si>
  <si>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</si>
  <si>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</si>
  <si>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</si>
  <si>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</si>
  <si>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</si>
  <si>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</si>
  <si>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</si>
  <si>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</si>
  <si>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</si>
  <si>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</si>
  <si>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</si>
  <si>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</si>
  <si>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</si>
  <si>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</si>
  <si>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</si>
  <si>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</si>
  <si>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</si>
  <si>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</si>
  <si>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</si>
  <si>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</si>
  <si>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</si>
  <si>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</si>
  <si>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</si>
  <si>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</si>
  <si>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</si>
  <si>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</si>
  <si>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</si>
  <si>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</si>
  <si>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</si>
  <si>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</si>
  <si>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</si>
  <si>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</si>
  <si>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</si>
  <si>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</si>
  <si>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</si>
  <si>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</si>
  <si>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</si>
  <si>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</si>
  <si>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</si>
  <si>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</si>
  <si>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</si>
  <si>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</si>
  <si>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</si>
  <si>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</si>
  <si>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</si>
  <si>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</si>
  <si>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</si>
  <si>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</si>
  <si>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</si>
  <si>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</si>
  <si>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</si>
  <si>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</si>
  <si>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</si>
  <si>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</si>
  <si>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</si>
  <si>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</si>
  <si>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</si>
  <si>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</si>
  <si>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</si>
  <si>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</si>
  <si>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</si>
  <si>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</si>
  <si>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</si>
  <si>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</si>
  <si>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</si>
  <si>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</si>
  <si>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</si>
  <si>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</si>
  <si>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</si>
  <si>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</si>
  <si>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</si>
  <si>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</si>
  <si>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</si>
  <si>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</si>
  <si>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</si>
  <si>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</si>
  <si>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</si>
  <si>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</si>
  <si>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</si>
  <si>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</si>
  <si>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</si>
  <si>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</si>
  <si>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</si>
  <si>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</si>
  <si>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</si>
  <si>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</si>
  <si>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</si>
  <si>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</si>
  <si>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</si>
  <si>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</si>
  <si>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</si>
  <si>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</si>
  <si>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</si>
  <si>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</si>
  <si>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</si>
  <si>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</si>
  <si>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</si>
  <si>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</si>
  <si>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</si>
  <si>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</si>
  <si>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</si>
  <si>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</si>
  <si>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</si>
  <si>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</si>
  <si>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</si>
  <si>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</si>
  <si>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</si>
  <si>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</si>
  <si>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</si>
  <si>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</si>
  <si>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</si>
  <si>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</si>
  <si>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</si>
  <si>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</si>
  <si>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</si>
  <si>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</si>
  <si>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</si>
  <si>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</si>
  <si>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</si>
  <si>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</si>
  <si>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</si>
  <si>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</si>
  <si>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</si>
  <si>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</si>
  <si>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</si>
  <si>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</si>
  <si>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</si>
  <si>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</si>
  <si>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</si>
  <si>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</si>
  <si>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</si>
  <si>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</si>
  <si>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</si>
  <si>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</si>
  <si>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</si>
  <si>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</si>
  <si>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</si>
  <si>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</si>
  <si>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</si>
  <si>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</si>
  <si>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</si>
  <si>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</si>
  <si>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</si>
  <si>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</si>
  <si>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</si>
  <si>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</si>
  <si>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</si>
  <si>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</si>
  <si>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</si>
  <si>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</si>
  <si>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</si>
  <si>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</si>
  <si>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</si>
  <si>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</si>
  <si>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</si>
  <si>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</si>
  <si>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</si>
  <si>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</si>
  <si>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</si>
  <si>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</si>
  <si>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</si>
  <si>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</si>
  <si>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</si>
  <si>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</si>
  <si>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</si>
  <si>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</si>
  <si>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</si>
  <si>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</si>
  <si>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</si>
  <si>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</si>
  <si>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</si>
  <si>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</si>
  <si>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</si>
  <si>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</si>
  <si>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</si>
  <si>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</si>
  <si>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</si>
  <si>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</si>
  <si>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</si>
  <si>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</si>
  <si>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</si>
  <si>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</si>
  <si>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</si>
  <si>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</si>
  <si>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</si>
  <si>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</si>
  <si>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</si>
  <si>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</si>
  <si>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</si>
  <si>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</si>
  <si>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</si>
  <si>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</si>
  <si>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</si>
  <si>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</si>
  <si>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</si>
  <si>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</si>
  <si>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</si>
  <si>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</si>
  <si>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</si>
  <si>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</si>
  <si>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</si>
  <si>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</si>
  <si>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</si>
  <si>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</si>
  <si>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</si>
  <si>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</si>
  <si>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</si>
  <si>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</si>
  <si>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</si>
  <si>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</si>
  <si>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</si>
  <si>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</si>
  <si>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</si>
  <si>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</si>
  <si>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</si>
  <si>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</si>
  <si>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</si>
  <si>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</si>
  <si>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</si>
  <si>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</si>
  <si>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</si>
  <si>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</si>
  <si>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</si>
  <si>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</si>
  <si>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</si>
  <si>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</si>
  <si>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</si>
  <si>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</si>
  <si>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</si>
  <si>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</si>
  <si>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</si>
  <si>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</si>
  <si>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</si>
  <si>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</si>
  <si>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</si>
  <si>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</si>
  <si>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</si>
  <si>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</si>
  <si>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</si>
  <si>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</si>
  <si>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</si>
  <si>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</si>
  <si>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</si>
  <si>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</si>
  <si>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</si>
  <si>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</si>
  <si>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</si>
  <si>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</si>
  <si>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</si>
  <si>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</si>
  <si>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</si>
  <si>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</si>
  <si>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</si>
  <si>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</si>
  <si>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</si>
  <si>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</si>
  <si>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</si>
  <si>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</si>
  <si>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</si>
  <si>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</si>
  <si>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</si>
  <si>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</si>
  <si>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</si>
  <si>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</si>
  <si>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</si>
  <si>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</si>
  <si>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</si>
  <si>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</si>
  <si>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</si>
  <si>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</si>
  <si>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</si>
  <si>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</si>
  <si>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</si>
  <si>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</si>
  <si>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</si>
  <si>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</si>
  <si>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</si>
  <si>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</si>
  <si>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</si>
  <si>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</si>
  <si>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</si>
  <si>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</si>
  <si>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</si>
  <si>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</si>
  <si>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</si>
  <si>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</si>
  <si>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</si>
  <si>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</si>
  <si>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</si>
  <si>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</si>
  <si>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</si>
  <si>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</si>
  <si>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</si>
  <si>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</si>
  <si>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</si>
  <si>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</si>
  <si>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</si>
  <si>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</si>
  <si>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</si>
  <si>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</si>
  <si>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</si>
  <si>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</si>
  <si>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</si>
  <si>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</si>
  <si>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</si>
  <si>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</si>
  <si>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</si>
  <si>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</si>
  <si>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</si>
  <si>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</si>
  <si>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</si>
  <si>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</si>
  <si>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</si>
  <si>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</si>
  <si>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</si>
  <si>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</si>
  <si>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</si>
  <si>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</si>
  <si>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</si>
  <si>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</si>
  <si>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</si>
  <si>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</si>
  <si>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</si>
  <si>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</si>
  <si>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</si>
  <si>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</si>
  <si>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</si>
  <si>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</si>
  <si>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</si>
  <si>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</si>
  <si>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</si>
  <si>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</si>
  <si>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</si>
  <si>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</si>
  <si>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</si>
  <si>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</si>
  <si>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</si>
  <si>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</si>
  <si>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</si>
  <si>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</si>
  <si>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</si>
  <si>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</si>
  <si>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</si>
  <si>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</si>
  <si>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</si>
  <si>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</si>
  <si>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</si>
  <si>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</si>
  <si>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</si>
  <si>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</si>
  <si>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</si>
  <si>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</si>
  <si>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</si>
  <si>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</si>
  <si>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</si>
  <si>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</si>
  <si>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</si>
  <si>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</si>
  <si>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</si>
  <si>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</si>
  <si>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</si>
  <si>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</si>
  <si>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</si>
  <si>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</si>
  <si>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</si>
  <si>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</si>
  <si>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</si>
  <si>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</si>
  <si>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</si>
  <si>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</si>
  <si>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</si>
  <si>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</si>
  <si>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</si>
  <si>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</si>
  <si>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</si>
  <si>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</si>
  <si>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</si>
  <si>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</si>
  <si>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</si>
  <si>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</si>
  <si>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</si>
  <si>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</si>
  <si>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</si>
  <si>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</si>
  <si>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</si>
  <si>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</si>
  <si>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</si>
  <si>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</si>
  <si>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</si>
  <si>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</si>
  <si>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</si>
  <si>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</si>
  <si>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</si>
  <si>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</si>
  <si>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</si>
  <si>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</si>
  <si>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</si>
  <si>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</si>
  <si>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</si>
  <si>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</si>
  <si>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</si>
  <si>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</si>
  <si>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</si>
  <si>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</si>
  <si>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</si>
  <si>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</si>
  <si>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</si>
  <si>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</si>
  <si>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</si>
  <si>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</si>
  <si>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</si>
  <si>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</si>
  <si>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</si>
  <si>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</si>
  <si>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</si>
  <si>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</si>
  <si>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</si>
  <si>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</si>
  <si>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</si>
  <si>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</si>
  <si>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</si>
  <si>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</si>
  <si>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</si>
  <si>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</si>
  <si>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</si>
  <si>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</si>
  <si>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</si>
  <si>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</si>
  <si>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</si>
  <si>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</si>
  <si>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</si>
  <si>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</si>
  <si>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</si>
  <si>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</si>
  <si>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</si>
  <si>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</si>
  <si>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</si>
  <si>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</si>
  <si>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</si>
  <si>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</si>
  <si>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</si>
  <si>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</si>
  <si>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</si>
  <si>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</si>
  <si>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</si>
  <si>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</si>
  <si>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</si>
  <si>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</si>
  <si>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</si>
  <si>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</si>
  <si>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</si>
  <si>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</si>
  <si>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</si>
  <si>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</si>
  <si>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</si>
  <si>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</si>
  <si>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</si>
  <si>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</si>
  <si>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</si>
  <si>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</si>
  <si>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</si>
  <si>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</si>
  <si>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</si>
  <si>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</si>
  <si>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</si>
  <si>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</si>
  <si>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</si>
  <si>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</si>
  <si>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</si>
  <si>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</si>
  <si>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</si>
  <si>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</si>
  <si>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</si>
  <si>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</si>
  <si>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</si>
  <si>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</si>
  <si>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</si>
  <si>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</si>
  <si>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</si>
  <si>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</si>
  <si>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</si>
  <si>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</si>
  <si>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</si>
  <si>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</si>
  <si>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</si>
  <si>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</si>
  <si>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</si>
  <si>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</si>
  <si>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</si>
  <si>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</si>
  <si>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</si>
  <si>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</si>
  <si>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</si>
  <si>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</si>
  <si>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</si>
  <si>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</si>
  <si>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</si>
  <si>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</si>
  <si>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</si>
  <si>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</si>
  <si>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</si>
  <si>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</si>
  <si>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</si>
  <si>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</si>
  <si>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</si>
  <si>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</si>
  <si>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</si>
  <si>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</si>
  <si>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</si>
  <si>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</si>
  <si>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</si>
  <si>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</si>
  <si>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</si>
  <si>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</si>
  <si>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</si>
  <si>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</si>
  <si>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</si>
  <si>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</si>
  <si>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</si>
  <si>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</si>
  <si>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</si>
  <si>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</si>
  <si>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</si>
  <si>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</si>
  <si>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</si>
  <si>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</si>
  <si>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</si>
  <si>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</si>
  <si>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</si>
  <si>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</si>
  <si>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</si>
  <si>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</si>
  <si>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</si>
  <si>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</si>
  <si>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</si>
  <si>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</si>
  <si>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</si>
  <si>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</si>
  <si>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</si>
  <si>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</si>
  <si>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</si>
  <si>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</si>
  <si>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</si>
  <si>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</si>
  <si>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</si>
  <si>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</si>
  <si>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</si>
  <si>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</si>
  <si>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</si>
  <si>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</si>
  <si>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</si>
  <si>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</si>
  <si>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</si>
  <si>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</si>
  <si>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</si>
  <si>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</si>
  <si>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</si>
  <si>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</si>
  <si>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</si>
  <si>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</si>
  <si>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</si>
  <si>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</si>
  <si>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</si>
  <si>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</si>
  <si>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</si>
  <si>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</si>
  <si>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</si>
  <si>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</si>
  <si>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</si>
  <si>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</si>
  <si>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</si>
  <si>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</si>
  <si>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</si>
  <si>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</si>
  <si>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</si>
  <si>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</si>
  <si>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</si>
  <si>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</si>
  <si>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</si>
  <si>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</si>
  <si>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</si>
  <si>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</si>
  <si>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</si>
  <si>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</si>
  <si>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</si>
  <si>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</si>
  <si>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</si>
  <si>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</si>
  <si>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</si>
  <si>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</si>
  <si>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</si>
  <si>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</si>
  <si>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</si>
  <si>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</si>
  <si>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</si>
  <si>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</si>
  <si>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</si>
  <si>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</si>
  <si>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</si>
  <si>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</si>
  <si>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</si>
  <si>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</si>
  <si>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</si>
  <si>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</si>
  <si>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</si>
  <si>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</si>
  <si>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</si>
  <si>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</si>
  <si>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</si>
  <si>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</si>
  <si>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</si>
  <si>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</si>
  <si>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</si>
  <si>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</si>
  <si>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</si>
  <si>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</si>
  <si>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</si>
  <si>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</si>
  <si>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</si>
  <si>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</si>
  <si>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</si>
  <si>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</si>
  <si>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</si>
  <si>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</si>
  <si>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</si>
  <si>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</si>
  <si>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</si>
  <si>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</si>
  <si>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</si>
  <si>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</si>
  <si>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</si>
  <si>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</si>
  <si>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</si>
  <si>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</si>
  <si>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</si>
  <si>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</si>
  <si>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</si>
  <si>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</si>
  <si>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</si>
  <si>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</si>
  <si>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</si>
  <si>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</si>
  <si>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</si>
  <si>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</si>
  <si>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</si>
  <si>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</si>
  <si>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</si>
  <si>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</si>
  <si>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</si>
  <si>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</si>
  <si>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</si>
  <si>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</si>
  <si>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</si>
  <si>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</si>
  <si>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</si>
  <si>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</si>
  <si>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</si>
  <si>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</si>
  <si>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</si>
  <si>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</si>
  <si>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</si>
  <si>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</si>
  <si>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</si>
  <si>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</si>
  <si>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</si>
  <si>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</si>
  <si>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</si>
  <si>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</si>
  <si>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</si>
  <si>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</si>
  <si>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</si>
  <si>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</si>
  <si>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</si>
  <si>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</si>
  <si>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</si>
  <si>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</si>
  <si>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</si>
  <si>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</si>
  <si>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</si>
  <si>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</si>
  <si>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</si>
  <si>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</si>
  <si>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</si>
  <si>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</si>
  <si>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</si>
  <si>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</si>
  <si>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</si>
  <si>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</si>
  <si>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</si>
  <si>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</si>
  <si>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</si>
  <si>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</si>
  <si>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</si>
  <si>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</si>
  <si>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</si>
  <si>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</si>
  <si>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</si>
  <si>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</si>
  <si>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</si>
  <si>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</si>
  <si>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</si>
  <si>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</si>
  <si>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</si>
  <si>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</si>
  <si>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</si>
  <si>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</si>
  <si>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</si>
  <si>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</si>
  <si>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</si>
  <si>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</si>
  <si>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</si>
  <si>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</si>
  <si>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</si>
  <si>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</si>
  <si>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</si>
  <si>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</si>
  <si>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</si>
  <si>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</si>
  <si>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</si>
  <si>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</si>
  <si>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</si>
  <si>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</si>
  <si>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</si>
  <si>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</si>
  <si>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</si>
  <si>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</si>
  <si>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</si>
  <si>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</si>
  <si>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</si>
  <si>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</si>
  <si>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</si>
  <si>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</si>
  <si>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</si>
  <si>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</si>
  <si>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</si>
  <si>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</si>
  <si>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</si>
  <si>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</si>
  <si>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</si>
  <si>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</si>
  <si>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</si>
  <si>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</si>
  <si>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</si>
  <si>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</si>
  <si>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</si>
  <si>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</si>
  <si>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</si>
  <si>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</si>
  <si>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</si>
  <si>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</si>
  <si>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</si>
  <si>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</si>
  <si>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</si>
  <si>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</si>
  <si>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</si>
  <si>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</si>
  <si>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</si>
  <si>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</si>
  <si>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</si>
  <si>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</si>
  <si>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</si>
  <si>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</si>
  <si>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</si>
  <si>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</si>
  <si>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</si>
  <si>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</si>
  <si>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</si>
  <si>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</si>
  <si>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</si>
  <si>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</si>
  <si>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</si>
  <si>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</si>
  <si>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</si>
  <si>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</si>
  <si>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</si>
  <si>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</si>
  <si>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</si>
  <si>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</si>
  <si>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</si>
  <si>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</si>
  <si>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</si>
  <si>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</si>
  <si>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</si>
  <si>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</si>
  <si>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</si>
  <si>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</si>
  <si>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</si>
  <si>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</si>
  <si>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</si>
  <si>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</si>
  <si>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</si>
  <si>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</si>
  <si>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</si>
  <si>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</si>
  <si>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</si>
  <si>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</si>
  <si>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</si>
  <si>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</si>
  <si>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</si>
  <si>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</si>
  <si>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</si>
  <si>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</si>
  <si>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</si>
  <si>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</si>
  <si>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</si>
  <si>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</si>
  <si>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</si>
  <si>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</si>
  <si>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</si>
  <si>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</si>
  <si>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</si>
  <si>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</si>
  <si>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</si>
  <si>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</si>
  <si>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</si>
  <si>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</si>
  <si>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</si>
  <si>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</si>
  <si>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</si>
  <si>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</si>
  <si>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</si>
  <si>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</si>
  <si>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</si>
  <si>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</si>
  <si>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</si>
  <si>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</si>
  <si>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</si>
  <si>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</si>
  <si>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</si>
  <si>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</si>
  <si>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</si>
  <si>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</si>
  <si>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</si>
  <si>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</si>
  <si>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</si>
  <si>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</si>
  <si>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</si>
  <si>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</si>
  <si>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</si>
  <si>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</si>
  <si>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</si>
  <si>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</si>
  <si>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</si>
  <si>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</si>
  <si>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</si>
  <si>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</si>
  <si>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</si>
  <si>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</si>
  <si>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</si>
  <si>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</si>
  <si>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</si>
  <si>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</si>
  <si>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</si>
  <si>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</si>
  <si>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</si>
  <si>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</si>
  <si>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</si>
  <si>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</si>
  <si>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</si>
  <si>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</si>
  <si>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</si>
  <si>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</si>
  <si>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</si>
  <si>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</si>
  <si>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</si>
  <si>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</si>
  <si>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</si>
  <si>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</si>
  <si>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</si>
  <si>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</si>
  <si>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</si>
  <si>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</si>
  <si>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</si>
  <si>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</si>
  <si>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</si>
  <si>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</si>
  <si>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</si>
  <si>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</si>
  <si>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</si>
  <si>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</si>
  <si>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</si>
  <si>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</si>
  <si>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</si>
  <si>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</si>
  <si>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</si>
  <si>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</si>
  <si>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</si>
  <si>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</si>
  <si>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</si>
  <si>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</si>
  <si>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</si>
  <si>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</si>
  <si>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</si>
  <si>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</si>
  <si>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</si>
  <si>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</si>
  <si>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</si>
  <si>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</si>
  <si>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</si>
  <si>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</si>
  <si>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</si>
  <si>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</si>
  <si>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</si>
  <si>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</si>
  <si>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</si>
  <si>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</si>
  <si>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</si>
  <si>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</si>
  <si>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</si>
  <si>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</si>
  <si>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</si>
  <si>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</si>
  <si>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</si>
  <si>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</si>
  <si>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</si>
  <si>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</si>
  <si>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</si>
  <si>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</si>
  <si>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</si>
  <si>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</si>
  <si>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</si>
  <si>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</si>
  <si>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</si>
  <si>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</si>
  <si>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</si>
  <si>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</si>
  <si>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</si>
  <si>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</si>
  <si>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</si>
  <si>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</si>
  <si>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</si>
  <si>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</si>
  <si>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</si>
  <si>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</si>
  <si>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</si>
  <si>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</si>
  <si>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</si>
  <si>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</si>
  <si>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</si>
  <si>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</si>
  <si>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</si>
  <si>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</si>
  <si>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</si>
  <si>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</si>
  <si>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</si>
  <si>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</si>
  <si>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</si>
  <si>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</si>
  <si>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</si>
  <si>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</si>
  <si>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</si>
  <si>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</si>
  <si>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</si>
  <si>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</si>
  <si>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</si>
  <si>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</si>
  <si>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</si>
  <si>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</si>
  <si>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</si>
  <si>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</si>
  <si>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</si>
  <si>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</si>
  <si>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</si>
  <si>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</si>
  <si>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</si>
  <si>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</si>
  <si>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</si>
  <si>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</si>
  <si>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</si>
  <si>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</si>
  <si>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</si>
  <si>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</si>
  <si>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</si>
  <si>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</si>
  <si>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</si>
  <si>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</si>
  <si>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</si>
  <si>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</si>
  <si>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</si>
  <si>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</si>
  <si>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</si>
  <si>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</si>
  <si>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</si>
  <si>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</si>
  <si>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</si>
  <si>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</si>
  <si>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</si>
  <si>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</si>
  <si>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</si>
  <si>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</si>
  <si>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</si>
  <si>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</si>
  <si>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</si>
  <si>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</si>
  <si>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</si>
  <si>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</si>
  <si>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</si>
  <si>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</si>
  <si>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</si>
  <si>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</si>
  <si>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</si>
  <si>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</si>
  <si>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</si>
  <si>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</si>
  <si>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</si>
  <si>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</si>
  <si>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</si>
  <si>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</si>
  <si>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</si>
  <si>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</si>
  <si>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</si>
  <si>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</si>
  <si>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</si>
  <si>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</si>
  <si>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</si>
  <si>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</si>
  <si>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</si>
  <si>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</si>
  <si>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</si>
  <si>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</si>
  <si>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</si>
  <si>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</si>
  <si>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</si>
  <si>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</si>
  <si>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</si>
  <si>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</si>
  <si>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</si>
  <si>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</si>
  <si>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</si>
  <si>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</si>
  <si>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</si>
  <si>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</si>
  <si>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</si>
  <si>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</si>
  <si>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</si>
  <si>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</si>
  <si>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</si>
  <si>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</si>
  <si>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</si>
  <si>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</si>
  <si>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</si>
  <si>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</si>
  <si>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</si>
  <si>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</si>
  <si>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</si>
  <si>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</si>
  <si>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</si>
  <si>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</si>
  <si>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</si>
  <si>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</si>
  <si>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</si>
  <si>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</si>
  <si>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</si>
  <si>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</si>
  <si>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</si>
  <si>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</si>
  <si>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</si>
  <si>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</si>
  <si>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</si>
  <si>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</si>
  <si>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</si>
  <si>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</si>
  <si>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</si>
  <si>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</si>
  <si>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</si>
  <si>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</si>
  <si>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</si>
  <si>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</si>
  <si>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</si>
  <si>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</si>
  <si>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</si>
  <si>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</si>
  <si>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</si>
  <si>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</si>
  <si>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</si>
  <si>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</si>
  <si>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</si>
  <si>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</si>
  <si>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</si>
  <si>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</si>
  <si>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</si>
  <si>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</si>
  <si>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</si>
  <si>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</si>
  <si>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</si>
  <si>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</si>
  <si>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</si>
  <si>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</si>
  <si>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</si>
  <si>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</si>
  <si>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</si>
  <si>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</si>
  <si>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</si>
  <si>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</si>
  <si>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</si>
  <si>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</si>
  <si>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</si>
  <si>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</si>
  <si>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</si>
  <si>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</si>
  <si>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</si>
  <si>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</si>
  <si>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</si>
  <si>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</si>
  <si>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</si>
  <si>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</si>
  <si>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</si>
  <si>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</si>
  <si>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</si>
  <si>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</si>
  <si>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</si>
  <si>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</si>
  <si>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</si>
  <si>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</si>
  <si>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</si>
  <si>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</si>
  <si>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</si>
  <si>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</si>
  <si>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</si>
  <si>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</si>
  <si>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</si>
  <si>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</si>
  <si>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</si>
  <si>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</si>
  <si>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</si>
  <si>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</si>
  <si>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</si>
  <si>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</si>
  <si>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</si>
  <si>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</si>
  <si>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</si>
  <si>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</si>
  <si>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</si>
  <si>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</si>
  <si>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</si>
  <si>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</si>
  <si>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</si>
  <si>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</si>
  <si>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</si>
  <si>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</si>
  <si>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</si>
  <si>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</si>
  <si>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</si>
  <si>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</si>
  <si>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</si>
  <si>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</si>
  <si>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</si>
  <si>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</si>
  <si>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</si>
  <si>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</si>
  <si>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</si>
  <si>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</si>
  <si>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</si>
  <si>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</si>
  <si>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</si>
  <si>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</si>
  <si>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</si>
  <si>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</si>
  <si>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</si>
  <si>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</si>
  <si>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</si>
  <si>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</si>
  <si>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</si>
  <si>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</si>
  <si>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</si>
  <si>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</si>
  <si>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</si>
  <si>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</si>
  <si>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</si>
  <si>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</si>
  <si>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</si>
  <si>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</si>
  <si>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</si>
  <si>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</si>
  <si>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</si>
  <si>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</si>
  <si>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</si>
  <si>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</si>
  <si>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</si>
  <si>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</si>
  <si>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</si>
  <si>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</si>
  <si>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</si>
  <si>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</si>
  <si>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</si>
  <si>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</si>
  <si>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</si>
  <si>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</si>
  <si>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</si>
  <si>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</si>
  <si>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</si>
  <si>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</si>
  <si>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</si>
  <si>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</si>
  <si>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</si>
  <si>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</si>
  <si>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</si>
  <si>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</si>
  <si>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</si>
  <si>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</si>
  <si>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</si>
  <si>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</si>
  <si>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</si>
  <si>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</si>
  <si>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</si>
  <si>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</si>
  <si>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</si>
  <si>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</si>
  <si>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</si>
  <si>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</si>
  <si>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</si>
  <si>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</si>
  <si>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</si>
  <si>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</si>
  <si>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</si>
  <si>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</si>
  <si>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</si>
  <si>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</si>
  <si>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</si>
  <si>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</si>
  <si>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</si>
  <si>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</si>
  <si>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</si>
  <si>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</si>
  <si>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</si>
  <si>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</si>
  <si>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</si>
  <si>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</si>
  <si>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</si>
  <si>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</si>
  <si>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</si>
  <si>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</si>
  <si>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</si>
  <si>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</si>
  <si>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</si>
  <si>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</si>
  <si>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</si>
  <si>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</si>
  <si>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</si>
  <si>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</si>
  <si>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</si>
  <si>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</si>
  <si>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</si>
  <si>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</si>
  <si>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</si>
  <si>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</si>
  <si>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</si>
  <si>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</si>
  <si>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</si>
  <si>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</si>
  <si>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</si>
  <si>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</si>
  <si>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</si>
  <si>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</si>
  <si>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</si>
  <si>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</si>
  <si>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</si>
  <si>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</si>
  <si>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</si>
  <si>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</si>
  <si>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</si>
  <si>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</si>
  <si>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</si>
  <si>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</si>
  <si>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</si>
  <si>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</si>
  <si>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</si>
  <si>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</si>
  <si>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</si>
  <si>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</si>
  <si>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</si>
  <si>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</si>
  <si>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</si>
  <si>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</si>
  <si>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</si>
  <si>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</si>
  <si>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</si>
  <si>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</si>
  <si>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</si>
  <si>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</si>
  <si>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</si>
  <si>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</si>
  <si>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</si>
  <si>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</si>
  <si>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</si>
  <si>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</si>
  <si>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</si>
  <si>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</si>
  <si>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</si>
  <si>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</si>
  <si>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</si>
  <si>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</si>
  <si>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</si>
  <si>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</si>
  <si>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</si>
  <si>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</si>
  <si>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</si>
  <si>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</si>
  <si>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</si>
  <si>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</si>
  <si>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</si>
  <si>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</si>
  <si>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</si>
  <si>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</si>
  <si>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</si>
  <si>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</si>
  <si>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</si>
  <si>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</si>
  <si>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</si>
  <si>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</si>
  <si>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</si>
  <si>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</si>
  <si>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</si>
  <si>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</si>
  <si>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</si>
  <si>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</si>
  <si>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</si>
  <si>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</si>
  <si>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</si>
  <si>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</si>
  <si>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</si>
  <si>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</si>
  <si>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</si>
  <si>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</si>
  <si>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</si>
  <si>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</si>
  <si>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</si>
  <si>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</si>
  <si>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</si>
  <si>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</si>
  <si>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</si>
  <si>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</si>
  <si>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</si>
  <si>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</si>
  <si>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</si>
  <si>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</si>
  <si>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</si>
  <si>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</si>
  <si>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</si>
  <si>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</si>
  <si>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</si>
  <si>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</si>
  <si>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</si>
  <si>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</si>
  <si>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</si>
  <si>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</si>
  <si>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</si>
  <si>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</si>
  <si>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</si>
  <si>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</si>
  <si>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</si>
  <si>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</si>
  <si>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</si>
  <si>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</si>
  <si>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</si>
  <si>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</si>
  <si>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</si>
  <si>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</si>
  <si>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</si>
  <si>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</si>
  <si>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</si>
  <si>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</si>
  <si>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</si>
  <si>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</si>
  <si>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</si>
  <si>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</si>
  <si>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</si>
  <si>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</si>
  <si>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</si>
  <si>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</si>
  <si>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</si>
  <si>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</si>
  <si>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</si>
  <si>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</si>
  <si>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</si>
  <si>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</si>
  <si>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</si>
  <si>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</si>
  <si>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</si>
  <si>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</si>
  <si>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</si>
  <si>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</si>
  <si>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</si>
  <si>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</si>
  <si>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</si>
  <si>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</si>
  <si>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</si>
  <si>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</si>
  <si>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</si>
  <si>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</si>
  <si>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</si>
  <si>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</si>
  <si>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</si>
  <si>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</si>
  <si>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</si>
  <si>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</si>
  <si>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</si>
  <si>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</si>
  <si>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</si>
  <si>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</si>
  <si>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</si>
  <si>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</si>
  <si>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</si>
  <si>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</si>
  <si>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</si>
  <si>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</si>
  <si>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</si>
  <si>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</si>
  <si>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</si>
  <si>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</si>
  <si>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</si>
  <si>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</si>
  <si>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</si>
  <si>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</si>
  <si>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</si>
  <si>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</si>
  <si>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</si>
  <si>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</si>
  <si>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</si>
  <si>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</si>
  <si>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</si>
  <si>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</si>
  <si>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</si>
  <si>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</si>
  <si>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</si>
  <si>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</si>
  <si>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</si>
  <si>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</si>
  <si>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</si>
  <si>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</si>
  <si>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</si>
  <si>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</si>
  <si>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</si>
  <si>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</si>
  <si>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</si>
  <si>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</si>
  <si>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</si>
  <si>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</si>
  <si>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</si>
  <si>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</si>
  <si>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</si>
  <si>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</si>
  <si>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</si>
  <si>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</si>
  <si>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</si>
  <si>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</si>
  <si>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</si>
  <si>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</si>
  <si>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</si>
  <si>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</si>
  <si>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</si>
  <si>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</si>
  <si>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</si>
  <si>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</si>
  <si>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</si>
  <si>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</si>
  <si>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</si>
  <si>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</si>
  <si>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</si>
  <si>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</si>
  <si>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</si>
  <si>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</si>
  <si>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</si>
  <si>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</si>
  <si>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</si>
  <si>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</si>
  <si>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</si>
  <si>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</si>
  <si>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</si>
  <si>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</si>
  <si>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</si>
  <si>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</si>
  <si>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</si>
  <si>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</si>
  <si>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</si>
  <si>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</si>
  <si>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</si>
  <si>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</si>
  <si>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</si>
  <si>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</si>
  <si>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</si>
  <si>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</si>
  <si>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</si>
  <si>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</si>
  <si>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</si>
  <si>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</si>
  <si>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</si>
  <si>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</si>
  <si>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</si>
  <si>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</si>
  <si>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</si>
  <si>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</si>
  <si>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</si>
  <si>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</si>
  <si>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</si>
  <si>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</si>
  <si>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</si>
  <si>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</si>
  <si>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</si>
  <si>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</si>
  <si>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</si>
  <si>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</si>
  <si>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</si>
  <si>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</si>
  <si>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</si>
  <si>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</si>
  <si>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</si>
  <si>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</si>
  <si>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</si>
  <si>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</si>
  <si>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</si>
  <si>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</si>
  <si>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</si>
  <si>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</si>
  <si>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</si>
  <si>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</si>
  <si>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</si>
  <si>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</si>
  <si>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</si>
  <si>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</si>
  <si>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</si>
  <si>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</si>
  <si>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</si>
  <si>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</si>
  <si>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</si>
  <si>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</si>
  <si>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</si>
  <si>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</si>
  <si>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</si>
  <si>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</si>
  <si>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</si>
  <si>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</si>
  <si>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</si>
  <si>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</si>
  <si>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</si>
  <si>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</si>
  <si>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</si>
  <si>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</si>
  <si>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</si>
  <si>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</si>
  <si>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</si>
  <si>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</si>
  <si>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</si>
  <si>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</si>
  <si>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</si>
  <si>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</si>
  <si>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</si>
  <si>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</si>
  <si>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</si>
  <si>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</si>
  <si>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</si>
  <si>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</si>
  <si>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</si>
  <si>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</si>
  <si>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</si>
  <si>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</si>
  <si>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</si>
  <si>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</si>
  <si>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</si>
  <si>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</si>
  <si>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</si>
  <si>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</si>
  <si>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</si>
  <si>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</si>
  <si>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</si>
  <si>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</si>
  <si>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</si>
  <si>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</si>
  <si>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</si>
  <si>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</si>
  <si>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</si>
  <si>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</si>
  <si>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</si>
  <si>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</si>
  <si>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</si>
  <si>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</si>
  <si>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</si>
  <si>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</si>
  <si>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</si>
  <si>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</si>
  <si>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</si>
  <si>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</si>
  <si>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</si>
  <si>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</si>
  <si>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</si>
  <si>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</si>
  <si>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</si>
  <si>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</si>
  <si>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</si>
  <si>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</si>
  <si>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</si>
  <si>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</si>
  <si>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</si>
  <si>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</si>
  <si>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</si>
  <si>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</si>
  <si>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</si>
  <si>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</si>
  <si>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</si>
  <si>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</si>
  <si>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</si>
  <si>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</si>
  <si>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</si>
  <si>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</si>
  <si>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</si>
  <si>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</si>
  <si>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</si>
  <si>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</si>
  <si>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</si>
  <si>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</si>
  <si>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</si>
  <si>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</si>
  <si>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</si>
  <si>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</si>
  <si>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</si>
  <si>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</si>
  <si>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</si>
  <si>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</si>
  <si>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</si>
  <si>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</si>
  <si>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</si>
  <si>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</si>
  <si>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</si>
  <si>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</si>
  <si>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</si>
  <si>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</si>
  <si>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</si>
  <si>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</si>
  <si>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</si>
  <si>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</si>
  <si>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</si>
  <si>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</si>
  <si>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</si>
  <si>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</si>
  <si>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</si>
  <si>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</si>
  <si>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</si>
  <si>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</si>
  <si>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</si>
  <si>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</si>
  <si>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</si>
  <si>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</si>
  <si>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</si>
  <si>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</si>
  <si>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</si>
  <si>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</si>
  <si>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</si>
  <si>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</si>
  <si>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</si>
  <si>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</si>
  <si>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</si>
  <si>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</si>
  <si>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</si>
  <si>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</si>
  <si>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</si>
  <si>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</si>
  <si>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</si>
  <si>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</si>
  <si>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</si>
  <si>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</si>
  <si>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</si>
  <si>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</si>
  <si>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</si>
  <si>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</si>
  <si>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</si>
  <si>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</si>
  <si>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</si>
  <si>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</si>
  <si>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</si>
  <si>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</si>
  <si>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</si>
  <si>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</si>
  <si>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</si>
  <si>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</si>
  <si>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</si>
  <si>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</si>
  <si>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</si>
  <si>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</si>
  <si>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</si>
  <si>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</si>
  <si>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</si>
  <si>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</si>
  <si>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</si>
  <si>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</si>
  <si>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</si>
  <si>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</si>
  <si>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</si>
  <si>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</si>
  <si>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</si>
  <si>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</si>
  <si>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</si>
  <si>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</si>
  <si>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</si>
  <si>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</si>
  <si>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</si>
  <si>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</si>
  <si>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</si>
  <si>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</si>
  <si>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</si>
  <si>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</si>
  <si>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</si>
  <si>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</si>
  <si>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</si>
  <si>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</si>
  <si>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</si>
  <si>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</si>
  <si>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</si>
  <si>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</si>
  <si>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</si>
  <si>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</si>
  <si>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</si>
  <si>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</si>
  <si>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</si>
  <si>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</si>
  <si>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</si>
  <si>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</si>
  <si>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</si>
  <si>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</si>
  <si>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</si>
  <si>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</si>
  <si>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</si>
  <si>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</si>
  <si>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</si>
  <si>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</si>
  <si>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</si>
  <si>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</si>
  <si>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</si>
  <si>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</si>
  <si>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</si>
  <si>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</si>
  <si>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</si>
  <si>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</si>
  <si>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</si>
  <si>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</si>
  <si>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</si>
  <si>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</si>
  <si>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</si>
  <si>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</si>
  <si>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</si>
  <si>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</si>
  <si>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</si>
  <si>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</si>
  <si>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</si>
  <si>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</si>
  <si>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</si>
  <si>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</si>
  <si>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</si>
  <si>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</si>
  <si>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</si>
  <si>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</si>
  <si>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</si>
  <si>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</si>
  <si>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</si>
  <si>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</si>
  <si>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</si>
  <si>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</si>
  <si>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</si>
  <si>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</si>
  <si>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</si>
  <si>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</si>
  <si>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</si>
  <si>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</si>
  <si>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</si>
  <si>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</si>
  <si>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</si>
  <si>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</si>
  <si>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</si>
  <si>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</si>
  <si>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</si>
  <si>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</si>
  <si>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</si>
  <si>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</si>
  <si>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</si>
  <si>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</si>
  <si>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</si>
  <si>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</si>
  <si>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</si>
  <si>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</si>
  <si>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</si>
  <si>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</si>
  <si>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</si>
  <si>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</si>
  <si>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</si>
  <si>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</si>
  <si>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</si>
  <si>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</si>
  <si>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</si>
  <si>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</si>
  <si>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</si>
  <si>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</si>
  <si>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</si>
  <si>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</si>
  <si>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</si>
  <si>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</si>
  <si>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</si>
  <si>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</si>
  <si>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</si>
  <si>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</si>
  <si>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</si>
  <si>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</si>
  <si>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</si>
  <si>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</si>
  <si>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</si>
  <si>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</si>
  <si>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</si>
  <si>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</si>
  <si>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</si>
  <si>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</si>
  <si>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</si>
  <si>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</si>
  <si>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</si>
  <si>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</si>
  <si>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</si>
  <si>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</si>
  <si>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</si>
  <si>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</si>
  <si>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</si>
  <si>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</si>
  <si>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</si>
  <si>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</si>
  <si>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</si>
  <si>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</si>
  <si>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</si>
  <si>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</si>
  <si>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</si>
  <si>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</si>
  <si>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</si>
  <si>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</si>
  <si>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</si>
  <si>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</si>
  <si>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</si>
  <si>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</si>
  <si>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</si>
  <si>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</si>
  <si>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</si>
  <si>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</si>
  <si>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</si>
  <si>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</si>
  <si>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</si>
  <si>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</si>
  <si>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</si>
  <si>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</si>
  <si>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</si>
  <si>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</si>
  <si>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</si>
  <si>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</si>
  <si>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</si>
  <si>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</si>
  <si>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</si>
  <si>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</si>
  <si>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</si>
  <si>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</si>
  <si>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</si>
  <si>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</si>
  <si>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</si>
  <si>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</si>
  <si>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</si>
  <si>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</si>
  <si>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</si>
  <si>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</si>
  <si>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</si>
  <si>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</si>
  <si>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</si>
  <si>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</si>
  <si>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</si>
  <si>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</si>
  <si>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</si>
  <si>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</si>
  <si>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</si>
  <si>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</si>
  <si>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</si>
  <si>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</si>
  <si>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</si>
  <si>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</si>
  <si>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</si>
  <si>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</si>
  <si>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</si>
  <si>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</si>
  <si>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</si>
  <si>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</si>
  <si>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</si>
  <si>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</si>
  <si>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</si>
  <si>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</si>
  <si>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</si>
  <si>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</si>
  <si>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</si>
  <si>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</si>
  <si>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</si>
  <si>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</si>
  <si>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</si>
  <si>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</si>
  <si>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</si>
  <si>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</si>
  <si>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</si>
  <si>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</si>
  <si>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</si>
  <si>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</si>
  <si>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</si>
  <si>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</si>
  <si>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</si>
  <si>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</si>
  <si>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</si>
  <si>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</si>
  <si>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</si>
  <si>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</si>
  <si>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</si>
  <si>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</si>
  <si>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</si>
  <si>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</si>
  <si>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</si>
  <si>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</si>
  <si>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</si>
  <si>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</si>
  <si>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</si>
  <si>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</si>
  <si>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</si>
  <si>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</si>
  <si>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</si>
  <si>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</si>
  <si>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</si>
  <si>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</si>
  <si>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</si>
  <si>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</si>
  <si>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</si>
  <si>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</si>
  <si>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</si>
  <si>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</si>
  <si>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</si>
  <si>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</si>
  <si>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</si>
  <si>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</si>
  <si>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</si>
  <si>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</si>
  <si>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</si>
  <si>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</si>
  <si>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</si>
  <si>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</si>
  <si>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</si>
  <si>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</si>
  <si>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</si>
  <si>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</si>
  <si>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</si>
  <si>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</si>
  <si>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</si>
  <si>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</si>
  <si>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</si>
  <si>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</si>
  <si>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</si>
  <si>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</si>
  <si>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</si>
  <si>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</si>
  <si>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</si>
  <si>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</si>
  <si>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</si>
  <si>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</si>
  <si>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</si>
  <si>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</si>
  <si>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</si>
  <si>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</si>
  <si>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</si>
  <si>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</si>
  <si>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</si>
  <si>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</si>
  <si>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</si>
  <si>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</si>
  <si>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</si>
  <si>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</si>
  <si>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</si>
  <si>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</si>
  <si>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</si>
  <si>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</si>
  <si>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</si>
  <si>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</si>
  <si>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</si>
  <si>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</si>
  <si>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</si>
  <si>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</si>
  <si>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</si>
  <si>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</si>
  <si>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</si>
  <si>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</si>
  <si>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</si>
  <si>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</si>
  <si>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</si>
  <si>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</si>
  <si>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</si>
  <si>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</si>
  <si>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</si>
  <si>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</si>
  <si>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</si>
  <si>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</si>
  <si>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</si>
  <si>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</si>
  <si>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</si>
  <si>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</si>
  <si>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</si>
  <si>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</si>
  <si>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</si>
  <si>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</si>
  <si>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</si>
  <si>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</si>
  <si>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</si>
  <si>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</si>
  <si>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</si>
  <si>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</si>
  <si>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</si>
  <si>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</si>
  <si>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</si>
  <si>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</si>
  <si>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</si>
  <si>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</si>
  <si>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</si>
  <si>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</si>
  <si>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</si>
  <si>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</si>
  <si>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</si>
  <si>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</si>
  <si>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</si>
  <si>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</si>
  <si>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</si>
  <si>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</si>
  <si>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</si>
  <si>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</si>
  <si>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</si>
  <si>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</si>
  <si>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</si>
  <si>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</si>
  <si>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</si>
  <si>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</si>
  <si>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</si>
  <si>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</si>
  <si>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</si>
  <si>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</si>
  <si>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</si>
  <si>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</si>
  <si>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</si>
  <si>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</si>
  <si>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</si>
  <si>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</si>
  <si>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</si>
  <si>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</si>
  <si>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</si>
  <si>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</si>
  <si>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</si>
  <si>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</si>
  <si>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</si>
  <si>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</si>
  <si>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</si>
  <si>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</si>
  <si>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</si>
  <si>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</si>
  <si>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</si>
  <si>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</si>
  <si>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</si>
  <si>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</si>
  <si>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</si>
  <si>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</si>
  <si>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</si>
  <si>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</si>
  <si>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</si>
  <si>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</si>
  <si>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</si>
  <si>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</si>
  <si>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</si>
  <si>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</si>
  <si>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</si>
  <si>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</si>
  <si>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</si>
  <si>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</si>
  <si>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</si>
  <si>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</si>
  <si>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</si>
  <si>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</si>
  <si>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</si>
  <si>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</si>
  <si>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</si>
  <si>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</si>
  <si>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</si>
  <si>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</si>
  <si>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</si>
  <si>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</si>
  <si>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</si>
  <si>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</si>
  <si>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</si>
  <si>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</si>
  <si>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</si>
  <si>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</si>
  <si>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</si>
  <si>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</si>
  <si>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</si>
  <si>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</si>
  <si>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</si>
  <si>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</si>
  <si>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</si>
  <si>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</si>
  <si>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</si>
  <si>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</si>
  <si>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</si>
  <si>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</si>
  <si>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</si>
  <si>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</si>
  <si>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</si>
  <si>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</si>
  <si>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</si>
  <si>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</si>
  <si>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</si>
  <si>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</si>
  <si>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</si>
  <si>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</si>
  <si>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</si>
  <si>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</si>
  <si>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</si>
  <si>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</si>
  <si>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</si>
  <si>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</si>
  <si>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</si>
  <si>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</si>
  <si>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</si>
  <si>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</si>
  <si>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</si>
  <si>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</si>
  <si>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</si>
  <si>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</si>
  <si>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</si>
  <si>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</si>
  <si>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</si>
  <si>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</si>
  <si>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</si>
  <si>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</si>
  <si>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</si>
  <si>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</si>
  <si>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</si>
  <si>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</si>
  <si>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</si>
  <si>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</si>
  <si>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</si>
  <si>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</si>
  <si>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</si>
  <si>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</si>
  <si>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</si>
  <si>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</si>
  <si>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</si>
  <si>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</si>
  <si>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</si>
  <si>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</si>
  <si>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</si>
  <si>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</si>
  <si>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</si>
  <si>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</si>
  <si>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</si>
  <si>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</si>
  <si>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</si>
  <si>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</si>
  <si>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</si>
  <si>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</si>
  <si>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</si>
  <si>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</si>
  <si>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</si>
  <si>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</si>
  <si>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</si>
  <si>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</si>
  <si>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</si>
  <si>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</si>
  <si>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</si>
  <si>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</si>
  <si>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</si>
  <si>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</si>
  <si>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</si>
  <si>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</si>
  <si>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</si>
  <si>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</si>
  <si>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</si>
  <si>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</si>
  <si>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</si>
  <si>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</si>
  <si>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</si>
  <si>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</si>
  <si>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</si>
  <si>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</si>
  <si>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</si>
  <si>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</si>
  <si>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</si>
  <si>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</si>
  <si>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</si>
  <si>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</si>
  <si>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</si>
  <si>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</si>
  <si>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</si>
  <si>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</si>
  <si>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</si>
  <si>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</si>
  <si>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</si>
  <si>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</si>
  <si>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</si>
  <si>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</si>
  <si>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</si>
  <si>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</si>
  <si>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</si>
  <si>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</si>
  <si>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</si>
  <si>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</si>
  <si>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</si>
  <si>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</si>
  <si>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</si>
  <si>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</si>
  <si>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</si>
  <si>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</si>
  <si>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</si>
  <si>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</si>
  <si>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</si>
  <si>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</si>
  <si>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</si>
  <si>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</si>
  <si>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</si>
  <si>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</si>
  <si>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</si>
  <si>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</si>
  <si>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</si>
  <si>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</si>
  <si>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</si>
  <si>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</si>
  <si>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</si>
  <si>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</si>
  <si>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</si>
  <si>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</si>
  <si>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</si>
  <si>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</si>
  <si>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</si>
  <si>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</si>
  <si>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</si>
  <si>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</si>
  <si>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</si>
  <si>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</si>
  <si>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</si>
  <si>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</si>
  <si>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</si>
  <si>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</si>
  <si>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</si>
  <si>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</si>
  <si>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</si>
  <si>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</si>
  <si>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</si>
  <si>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</si>
  <si>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</si>
  <si>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</si>
  <si>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</si>
  <si>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</si>
  <si>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</si>
  <si>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</si>
  <si>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</si>
  <si>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</si>
  <si>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</si>
  <si>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</si>
  <si>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</si>
  <si>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</si>
  <si>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</si>
  <si>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</si>
  <si>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</si>
  <si>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</si>
  <si>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</si>
  <si>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</si>
  <si>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</si>
  <si>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</si>
  <si>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</si>
  <si>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</si>
  <si>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</si>
  <si>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</si>
  <si>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</si>
  <si>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</si>
  <si>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</si>
  <si>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</si>
  <si>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</si>
  <si>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</si>
  <si>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</si>
  <si>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</si>
  <si>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</si>
  <si>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</si>
  <si>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</si>
  <si>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</si>
  <si>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</si>
  <si>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</si>
  <si>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</si>
  <si>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</si>
  <si>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</si>
  <si>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</si>
  <si>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</si>
  <si>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</si>
  <si>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</si>
  <si>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</si>
  <si>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</si>
  <si>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</si>
  <si>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</si>
  <si>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</si>
  <si>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</si>
  <si>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</si>
  <si>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</si>
  <si>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</si>
  <si>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</si>
  <si>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</si>
  <si>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</si>
  <si>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</si>
  <si>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</si>
  <si>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</si>
  <si>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</si>
  <si>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</si>
  <si>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</si>
  <si>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</si>
  <si>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</si>
  <si>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</si>
  <si>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</si>
  <si>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</si>
  <si>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</si>
  <si>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</si>
  <si>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</si>
  <si>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</si>
  <si>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</si>
  <si>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</si>
  <si>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</si>
  <si>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</si>
  <si>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</si>
  <si>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</si>
  <si>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</si>
  <si>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</si>
  <si>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</si>
  <si>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</si>
  <si>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</si>
  <si>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</si>
  <si>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</si>
  <si>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</si>
  <si>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</si>
  <si>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</si>
  <si>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</si>
  <si>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</si>
  <si>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</si>
  <si>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</si>
  <si>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</si>
  <si>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</si>
  <si>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</si>
  <si>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</si>
  <si>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</si>
  <si>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</si>
  <si>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</si>
  <si>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</si>
  <si>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</si>
  <si>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</si>
  <si>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</si>
  <si>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</si>
  <si>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</si>
  <si>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</si>
  <si>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</si>
  <si>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</si>
  <si>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</si>
  <si>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</si>
  <si>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</si>
  <si>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</si>
  <si>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</si>
  <si>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</si>
  <si>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</si>
  <si>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</si>
  <si>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</si>
  <si>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</si>
  <si>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</si>
  <si>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</si>
  <si>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</si>
  <si>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</si>
  <si>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</si>
  <si>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</si>
  <si>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</si>
  <si>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</si>
  <si>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</si>
  <si>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</si>
  <si>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</si>
  <si>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</si>
  <si>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</si>
  <si>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</si>
  <si>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</si>
  <si>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</si>
  <si>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</si>
  <si>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</si>
  <si>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</si>
  <si>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</si>
  <si>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</si>
  <si>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</si>
  <si>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</si>
  <si>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</si>
  <si>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</si>
  <si>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</si>
  <si>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</si>
  <si>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</si>
  <si>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</si>
  <si>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</si>
  <si>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</si>
  <si>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</si>
  <si>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</si>
  <si>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</si>
  <si>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</si>
  <si>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</si>
  <si>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</si>
  <si>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</si>
  <si>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</si>
  <si>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</si>
  <si>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</si>
  <si>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</si>
  <si>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</si>
  <si>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</si>
  <si>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</si>
  <si>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</si>
  <si>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</si>
  <si>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</si>
  <si>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</si>
  <si>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</si>
  <si>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</si>
  <si>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</si>
  <si>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</si>
  <si>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</si>
  <si>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</si>
  <si>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</si>
  <si>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</si>
  <si>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</si>
  <si>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</si>
  <si>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</si>
  <si>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</si>
  <si>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</si>
  <si>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</si>
  <si>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</si>
  <si>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</si>
  <si>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</si>
  <si>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</si>
  <si>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</si>
  <si>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</si>
  <si>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</si>
  <si>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</si>
  <si>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</si>
  <si>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</si>
  <si>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</si>
  <si>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</si>
  <si>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</si>
  <si>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</si>
  <si>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</si>
  <si>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</si>
  <si>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</si>
  <si>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</si>
  <si>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</si>
  <si>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</si>
  <si>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</si>
  <si>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</si>
  <si>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</si>
  <si>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</si>
  <si>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</si>
  <si>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</si>
  <si>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</si>
  <si>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</si>
  <si>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</si>
  <si>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</si>
  <si>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</si>
  <si>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</si>
  <si>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</si>
  <si>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</si>
  <si>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</si>
  <si>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</si>
  <si>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</si>
  <si>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</si>
  <si>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</si>
  <si>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</si>
  <si>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</si>
  <si>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</si>
  <si>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</si>
  <si>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</si>
  <si>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</si>
  <si>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</si>
  <si>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</si>
  <si>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</si>
  <si>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</si>
  <si>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</si>
  <si>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</si>
  <si>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</si>
  <si>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</si>
  <si>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</si>
  <si>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</si>
  <si>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</si>
  <si>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</si>
  <si>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</si>
  <si>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</si>
  <si>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</si>
  <si>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</si>
  <si>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</si>
  <si>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</si>
  <si>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</si>
  <si>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</si>
  <si>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</si>
  <si>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</si>
  <si>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</si>
  <si>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</si>
  <si>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</si>
  <si>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</si>
  <si>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</si>
  <si>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</si>
  <si>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</si>
  <si>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</si>
  <si>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</si>
  <si>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</si>
  <si>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</si>
  <si>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</si>
  <si>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</si>
  <si>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</si>
  <si>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</si>
  <si>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</si>
  <si>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</si>
  <si>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</si>
  <si>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</si>
  <si>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</si>
  <si>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</si>
  <si>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</si>
  <si>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</si>
  <si>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</si>
  <si>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</si>
  <si>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</si>
  <si>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</si>
  <si>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</si>
  <si>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</si>
  <si>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</si>
  <si>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</si>
  <si>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</si>
  <si>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</si>
  <si>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</si>
  <si>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</si>
  <si>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</si>
  <si>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</si>
  <si>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</si>
  <si>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</si>
  <si>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</si>
  <si>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</si>
  <si>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</si>
  <si>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</si>
  <si>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</si>
  <si>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</si>
  <si>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</si>
  <si>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</si>
  <si>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</si>
  <si>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</si>
  <si>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</si>
  <si>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</si>
  <si>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</si>
  <si>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</si>
  <si>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</si>
  <si>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</si>
  <si>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</si>
  <si>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</si>
  <si>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</si>
  <si>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</si>
  <si>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</si>
  <si>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</si>
  <si>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</si>
  <si>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</si>
  <si>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</si>
  <si>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</si>
  <si>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</si>
  <si>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</si>
  <si>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</si>
  <si>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</si>
  <si>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</si>
  <si>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</si>
  <si>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</si>
  <si>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</si>
  <si>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</si>
  <si>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</si>
  <si>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</si>
  <si>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</si>
  <si>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</si>
  <si>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</si>
  <si>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</si>
  <si>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</si>
  <si>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</si>
  <si>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</si>
  <si>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</si>
  <si>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</si>
  <si>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</si>
  <si>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</si>
  <si>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</si>
  <si>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</si>
  <si>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</si>
  <si>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</si>
  <si>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</si>
  <si>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</si>
  <si>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</si>
  <si>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</si>
  <si>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</si>
  <si>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</si>
  <si>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</si>
  <si>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</si>
  <si>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</si>
  <si>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</si>
  <si>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</si>
  <si>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</si>
  <si>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</si>
  <si>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</si>
  <si>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</si>
  <si>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</si>
  <si>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</si>
  <si>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</si>
  <si>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</si>
  <si>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</si>
  <si>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</si>
  <si>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</si>
  <si>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</si>
  <si>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</si>
  <si>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</si>
  <si>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</si>
  <si>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</si>
  <si>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</si>
  <si>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</si>
  <si>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</si>
  <si>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</si>
  <si>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</si>
  <si>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</si>
  <si>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</si>
  <si>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</si>
  <si>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</si>
  <si>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</si>
  <si>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</si>
  <si>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</si>
  <si>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</si>
  <si>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</si>
  <si>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</si>
  <si>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</si>
  <si>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</si>
  <si>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</si>
  <si>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</si>
  <si>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</si>
  <si>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</si>
  <si>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</si>
  <si>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</si>
  <si>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</si>
  <si>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</si>
  <si>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</si>
  <si>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</si>
  <si>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</si>
  <si>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</si>
  <si>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</si>
  <si>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</si>
  <si>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</si>
  <si>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</si>
  <si>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</si>
  <si>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</si>
  <si>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</si>
  <si>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</si>
  <si>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</si>
  <si>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</si>
  <si>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</si>
  <si>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</si>
  <si>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</si>
  <si>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</si>
  <si>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</si>
  <si>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</si>
  <si>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</si>
  <si>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</si>
  <si>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</si>
  <si>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</si>
  <si>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</si>
  <si>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</si>
  <si>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</si>
  <si>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</si>
  <si>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</si>
  <si>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</si>
  <si>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</si>
  <si>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</si>
  <si>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</si>
  <si>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</si>
  <si>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</si>
  <si>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</si>
  <si>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</si>
  <si>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</si>
  <si>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</si>
  <si>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</si>
  <si>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</si>
  <si>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</si>
  <si>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</si>
  <si>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</si>
  <si>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</si>
  <si>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</si>
  <si>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</si>
  <si>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</si>
  <si>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</si>
  <si>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</si>
  <si>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</si>
  <si>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</si>
  <si>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</si>
  <si>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</si>
  <si>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</si>
  <si>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</si>
  <si>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</si>
  <si>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</si>
  <si>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</si>
  <si>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</si>
  <si>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</si>
  <si>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</si>
  <si>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</si>
  <si>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</si>
  <si>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</si>
  <si>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</si>
  <si>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</si>
  <si>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</si>
  <si>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</si>
  <si>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</si>
  <si>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</si>
  <si>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</si>
  <si>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</si>
  <si>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</si>
  <si>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</si>
  <si>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</si>
  <si>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</si>
  <si>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</si>
  <si>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</si>
  <si>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</si>
  <si>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</si>
  <si>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</si>
  <si>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</si>
  <si>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</si>
  <si>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</si>
  <si>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</si>
  <si>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</si>
  <si>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</si>
  <si>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</si>
  <si>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</si>
  <si>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</si>
  <si>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</si>
  <si>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</si>
  <si>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</si>
  <si>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</si>
  <si>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</si>
  <si>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</si>
  <si>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</si>
  <si>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</si>
  <si>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</si>
  <si>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</si>
  <si>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</si>
  <si>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</si>
  <si>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</si>
  <si>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</si>
  <si>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</si>
  <si>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</si>
  <si>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</si>
  <si>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</si>
  <si>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</si>
  <si>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</si>
  <si>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</si>
  <si>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</si>
  <si>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</si>
  <si>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</si>
  <si>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</si>
  <si>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</si>
  <si>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</si>
  <si>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</si>
  <si>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</si>
  <si>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</si>
  <si>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</si>
  <si>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</si>
  <si>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</si>
  <si>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</si>
  <si>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</si>
  <si>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</si>
  <si>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</si>
  <si>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</si>
  <si>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</si>
  <si>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</si>
  <si>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</si>
  <si>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</si>
  <si>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</si>
  <si>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</si>
  <si>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</si>
  <si>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</si>
  <si>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</si>
  <si>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</si>
  <si>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</si>
  <si>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</si>
  <si>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</si>
  <si>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</si>
  <si>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</si>
  <si>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</si>
  <si>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</si>
  <si>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</si>
  <si>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</si>
  <si>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</si>
  <si>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</si>
  <si>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</si>
  <si>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</si>
  <si>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</si>
  <si>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</si>
  <si>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</si>
  <si>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</si>
  <si>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</si>
  <si>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</si>
  <si>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</si>
  <si>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</si>
  <si>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</si>
  <si>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</si>
  <si>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</si>
  <si>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</si>
  <si>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</si>
  <si>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</si>
  <si>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</si>
  <si>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</si>
  <si>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</si>
  <si>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</si>
  <si>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</si>
  <si>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</si>
  <si>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</si>
  <si>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</si>
  <si>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</si>
  <si>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</si>
  <si>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</si>
  <si>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</si>
  <si>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</si>
  <si>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</si>
  <si>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</si>
  <si>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</si>
  <si>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</si>
  <si>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</si>
  <si>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</si>
  <si>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</si>
  <si>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</si>
  <si>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</si>
  <si>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</si>
  <si>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</si>
  <si>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</si>
  <si>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</si>
  <si>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</si>
  <si>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</si>
  <si>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</si>
  <si>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</si>
  <si>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</si>
  <si>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</si>
  <si>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</si>
  <si>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</si>
  <si>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</si>
  <si>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</si>
  <si>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</si>
  <si>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</si>
  <si>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</si>
  <si>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</si>
  <si>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</si>
  <si>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</si>
  <si>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</si>
  <si>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</si>
  <si>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</si>
  <si>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</si>
  <si>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</si>
  <si>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</si>
  <si>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</si>
  <si>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</si>
  <si>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</si>
  <si>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</si>
  <si>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</si>
  <si>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</si>
  <si>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</si>
  <si>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</si>
  <si>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</si>
  <si>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</si>
  <si>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</si>
  <si>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</si>
  <si>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</si>
  <si>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</si>
  <si>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</si>
  <si>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</si>
  <si>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</si>
  <si>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</si>
  <si>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</si>
  <si>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</si>
  <si>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</si>
  <si>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</si>
  <si>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</si>
  <si>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</si>
  <si>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</si>
  <si>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</si>
  <si>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</si>
  <si>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</si>
  <si>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</si>
  <si>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</si>
  <si>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</si>
  <si>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</si>
  <si>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</si>
  <si>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</si>
  <si>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</si>
  <si>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</si>
  <si>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</si>
  <si>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</si>
  <si>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</si>
  <si>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</si>
  <si>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</si>
  <si>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</si>
  <si>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</si>
  <si>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</si>
  <si>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</si>
  <si>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</si>
  <si>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</si>
  <si>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</si>
  <si>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</si>
  <si>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</si>
  <si>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</si>
  <si>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</si>
  <si>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</si>
  <si>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</si>
  <si>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</si>
  <si>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</si>
  <si>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</si>
  <si>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</si>
  <si>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</si>
  <si>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</si>
  <si>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</si>
  <si>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</si>
  <si>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</si>
  <si>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</si>
  <si>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</si>
  <si>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</si>
  <si>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</si>
  <si>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</si>
  <si>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</si>
  <si>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</si>
  <si>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</si>
  <si>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</si>
  <si>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</si>
  <si>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</si>
  <si>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</si>
  <si>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</si>
  <si>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</si>
  <si>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</si>
  <si>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</si>
  <si>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</si>
  <si>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</si>
  <si>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</si>
  <si>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</si>
  <si>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</si>
  <si>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</si>
  <si>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</si>
  <si>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</si>
  <si>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</si>
  <si>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</si>
  <si>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</si>
  <si>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</si>
  <si>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</si>
  <si>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</si>
  <si>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</si>
  <si>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</si>
  <si>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</si>
  <si>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</si>
  <si>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</si>
  <si>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</si>
  <si>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</si>
  <si>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</si>
  <si>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</si>
  <si>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</si>
  <si>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</si>
  <si>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</si>
  <si>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</si>
  <si>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</si>
  <si>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</si>
  <si>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</si>
  <si>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</si>
  <si>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</si>
  <si>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</si>
  <si>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</si>
  <si>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</si>
  <si>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</si>
  <si>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</si>
  <si>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</si>
  <si>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</si>
  <si>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</si>
  <si>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</si>
  <si>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</si>
  <si>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</si>
  <si>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</si>
  <si>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</si>
  <si>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</si>
  <si>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</si>
  <si>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</si>
  <si>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</si>
  <si>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</si>
  <si>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</si>
  <si>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</si>
  <si>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</si>
  <si>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</si>
  <si>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</si>
  <si>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</si>
  <si>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</si>
  <si>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</si>
  <si>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</si>
  <si>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</si>
  <si>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</si>
  <si>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</si>
  <si>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</si>
  <si>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</si>
  <si>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</si>
  <si>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</si>
  <si>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</si>
  <si>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</si>
  <si>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</si>
  <si>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</si>
  <si>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</si>
  <si>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</si>
  <si>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</si>
  <si>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</si>
  <si>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</si>
  <si>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</si>
  <si>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</si>
  <si>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</si>
  <si>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</si>
  <si>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</si>
  <si>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</si>
  <si>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</si>
  <si>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</si>
  <si>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</si>
  <si>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</si>
  <si>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</si>
  <si>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</si>
  <si>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</si>
  <si>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</si>
  <si>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</si>
  <si>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</si>
  <si>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</si>
  <si>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</si>
  <si>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</si>
  <si>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</si>
  <si>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</si>
  <si>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</si>
  <si>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</si>
  <si>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</si>
  <si>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</si>
  <si>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</si>
  <si>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</si>
  <si>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</si>
  <si>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</si>
  <si>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</si>
  <si>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</si>
  <si>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</si>
  <si>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</si>
  <si>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</si>
  <si>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</si>
  <si>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</si>
  <si>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</si>
  <si>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</si>
  <si>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</si>
  <si>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</si>
  <si>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</si>
  <si>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</si>
  <si>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</si>
  <si>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</si>
  <si>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</si>
  <si>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</si>
  <si>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</si>
  <si>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</si>
  <si>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</si>
  <si>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</si>
  <si>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</si>
  <si>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</si>
  <si>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</si>
  <si>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</si>
  <si>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</si>
  <si>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</si>
  <si>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</si>
  <si>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</si>
  <si>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</si>
  <si>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</si>
  <si>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</si>
  <si>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</si>
  <si>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</si>
  <si>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</si>
  <si>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</si>
  <si>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</si>
  <si>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</si>
  <si>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</si>
  <si>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</si>
  <si>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</si>
  <si>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</si>
  <si>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</si>
  <si>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</si>
  <si>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</si>
  <si>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</si>
  <si>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</si>
  <si>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</si>
  <si>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</si>
  <si>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</si>
  <si>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</si>
  <si>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</si>
  <si>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</si>
  <si>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</si>
  <si>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</si>
  <si>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</si>
  <si>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</si>
  <si>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</si>
  <si>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</si>
  <si>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</si>
  <si>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</si>
  <si>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</si>
  <si>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</si>
  <si>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</si>
  <si>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</si>
  <si>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</si>
  <si>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</si>
  <si>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</si>
  <si>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</si>
  <si>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</si>
  <si>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</si>
  <si>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</si>
  <si>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</si>
  <si>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</si>
  <si>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</si>
  <si>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</si>
  <si>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</si>
  <si>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</si>
  <si>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</si>
  <si>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</si>
  <si>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</si>
  <si>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</si>
  <si>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</si>
  <si>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</si>
  <si>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</si>
  <si>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</si>
  <si>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</si>
  <si>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</si>
  <si>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</si>
  <si>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</si>
  <si>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</si>
  <si>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</si>
  <si>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</si>
  <si>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</si>
  <si>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</si>
  <si>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</si>
  <si>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</si>
  <si>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</si>
  <si>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</si>
  <si>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</si>
  <si>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</si>
  <si>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</si>
  <si>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</si>
  <si>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</si>
  <si>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</si>
  <si>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</si>
  <si>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</si>
  <si>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</si>
  <si>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</si>
  <si>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</si>
  <si>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</si>
  <si>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</si>
  <si>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</si>
  <si>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</si>
  <si>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</si>
  <si>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</si>
  <si>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</si>
  <si>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</si>
  <si>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</si>
  <si>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</si>
  <si>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</si>
  <si>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</si>
  <si>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</si>
  <si>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</si>
  <si>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</si>
  <si>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</si>
  <si>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</si>
  <si>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</si>
  <si>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</si>
  <si>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</si>
  <si>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</si>
  <si>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</si>
  <si>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</si>
  <si>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</si>
  <si>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</si>
  <si>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</si>
  <si>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</si>
  <si>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</si>
  <si>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</si>
  <si>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</si>
  <si>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</si>
  <si>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</si>
  <si>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</si>
  <si>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</si>
  <si>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</si>
  <si>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</si>
  <si>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</si>
  <si>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</si>
  <si>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</si>
  <si>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</si>
  <si>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</si>
  <si>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</si>
  <si>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</si>
  <si>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</si>
  <si>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</si>
  <si>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</si>
  <si>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</si>
  <si>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</si>
  <si>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</si>
  <si>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</si>
  <si>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</si>
  <si>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</si>
  <si>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</si>
  <si>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</si>
  <si>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</si>
  <si>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</si>
  <si>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</si>
  <si>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</si>
  <si>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</si>
  <si>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</si>
  <si>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</si>
  <si>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</si>
  <si>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</si>
  <si>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</si>
  <si>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</si>
  <si>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</si>
  <si>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</si>
  <si>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</si>
  <si>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</si>
  <si>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</si>
  <si>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</si>
  <si>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</si>
  <si>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</si>
  <si>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</si>
  <si>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</si>
  <si>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</si>
  <si>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</si>
  <si>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</si>
  <si>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</si>
  <si>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</si>
  <si>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</si>
  <si>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</si>
  <si>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</si>
  <si>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</si>
  <si>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</si>
  <si>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</si>
  <si>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</si>
  <si>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</si>
  <si>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</si>
  <si>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</si>
  <si>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</si>
  <si>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</si>
  <si>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</si>
  <si>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</si>
  <si>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</si>
  <si>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</si>
  <si>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</si>
  <si>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</si>
  <si>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</si>
  <si>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</si>
  <si>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</si>
  <si>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</si>
  <si>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</si>
  <si>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</si>
  <si>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</si>
  <si>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</si>
  <si>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</si>
  <si>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</si>
  <si>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</si>
  <si>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</si>
  <si>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</si>
  <si>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</si>
  <si>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</si>
  <si>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</si>
  <si>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</si>
  <si>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</si>
  <si>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</si>
  <si>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</si>
  <si>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</si>
  <si>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</si>
  <si>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</si>
  <si>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</si>
  <si>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</si>
  <si>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</si>
  <si>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</si>
  <si>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</si>
  <si>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</si>
  <si>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</si>
  <si>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</si>
  <si>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</si>
  <si>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</si>
  <si>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</si>
  <si>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</si>
  <si>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</si>
  <si>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</si>
  <si>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</si>
  <si>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</si>
  <si>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</si>
  <si>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</si>
  <si>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</si>
  <si>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</si>
  <si>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</si>
  <si>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</si>
  <si>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</si>
  <si>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</si>
  <si>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</si>
  <si>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</si>
  <si>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</si>
  <si>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</si>
  <si>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</si>
  <si>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</si>
  <si>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</si>
  <si>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</si>
  <si>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</si>
  <si>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</si>
  <si>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</si>
  <si>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</si>
  <si>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</si>
  <si>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</si>
  <si>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</si>
  <si>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</si>
  <si>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</si>
  <si>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</si>
  <si>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</si>
  <si>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</si>
  <si>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</si>
  <si>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</si>
  <si>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</si>
  <si>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</si>
  <si>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</si>
  <si>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</si>
  <si>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</si>
  <si>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</si>
  <si>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</si>
  <si>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</si>
  <si>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</si>
  <si>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</si>
  <si>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</si>
  <si>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</si>
  <si>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</si>
  <si>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</si>
  <si>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</si>
  <si>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</si>
  <si>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</si>
  <si>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</si>
  <si>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</si>
  <si>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</si>
  <si>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</si>
  <si>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</si>
  <si>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</si>
  <si>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</si>
  <si>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</si>
  <si>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</si>
  <si>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</si>
  <si>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</si>
  <si>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</si>
  <si>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</si>
  <si>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</si>
  <si>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</si>
  <si>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</si>
  <si>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</si>
  <si>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</si>
  <si>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</si>
  <si>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</si>
  <si>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</si>
  <si>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</si>
  <si>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</si>
  <si>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</si>
  <si>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</si>
  <si>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</si>
  <si>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</si>
  <si>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</si>
  <si>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</si>
  <si>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</si>
  <si>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</si>
  <si>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</si>
  <si>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</si>
  <si>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</si>
  <si>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</si>
  <si>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</si>
  <si>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</si>
  <si>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</si>
  <si>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</si>
  <si>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</si>
  <si>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</si>
  <si>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</si>
  <si>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</si>
  <si>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</si>
  <si>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</si>
  <si>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</si>
  <si>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</si>
  <si>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</si>
  <si>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</si>
  <si>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</si>
  <si>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</si>
  <si>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</si>
  <si>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</si>
  <si>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</si>
  <si>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</si>
  <si>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</si>
  <si>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</si>
  <si>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</si>
  <si>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</si>
  <si>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</si>
  <si>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</si>
  <si>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</si>
  <si>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</si>
  <si>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</si>
  <si>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</si>
  <si>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</si>
  <si>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</si>
  <si>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</si>
  <si>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</si>
  <si>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</si>
  <si>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</si>
  <si>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</si>
  <si>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</si>
  <si>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</si>
  <si>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</si>
  <si>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</si>
  <si>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</si>
  <si>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</si>
  <si>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</si>
  <si>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</si>
  <si>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</si>
  <si>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</si>
  <si>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</si>
  <si>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</si>
  <si>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</si>
  <si>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</si>
  <si>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</si>
  <si>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</si>
  <si>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</si>
  <si>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</si>
  <si>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</si>
  <si>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</si>
  <si>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</si>
  <si>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</si>
  <si>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</si>
  <si>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</si>
  <si>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</si>
  <si>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</si>
  <si>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</si>
  <si>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</si>
  <si>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</si>
  <si>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</si>
  <si>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</si>
  <si>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</si>
  <si>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</si>
  <si>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</si>
  <si>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</si>
  <si>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</si>
  <si>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</si>
  <si>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</si>
  <si>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</si>
  <si>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</si>
  <si>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</si>
  <si>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</si>
  <si>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</si>
  <si>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</si>
  <si>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</si>
  <si>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</si>
  <si>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</si>
  <si>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</si>
  <si>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</si>
  <si>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</si>
  <si>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</si>
  <si>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</si>
  <si>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</si>
  <si>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</si>
  <si>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</si>
  <si>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</si>
  <si>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</si>
  <si>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</si>
  <si>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</si>
  <si>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</si>
  <si>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</si>
  <si>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</si>
  <si>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</si>
  <si>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</si>
  <si>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</si>
  <si>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</si>
  <si>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</si>
  <si>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</si>
  <si>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</si>
  <si>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</si>
  <si>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</si>
  <si>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</si>
  <si>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</si>
  <si>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</si>
  <si>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</si>
  <si>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</si>
  <si>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</si>
  <si>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</si>
  <si>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</si>
  <si>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</si>
  <si>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</si>
  <si>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</si>
  <si>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</si>
  <si>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</si>
  <si>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</si>
  <si>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</si>
  <si>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</si>
  <si>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</si>
  <si>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</si>
  <si>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</si>
  <si>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</si>
  <si>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</si>
  <si>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</si>
  <si>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</si>
  <si>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</si>
  <si>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</si>
  <si>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</si>
  <si>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</si>
  <si>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</si>
  <si>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</si>
  <si>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</si>
  <si>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</si>
  <si>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</si>
  <si>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</si>
  <si>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</si>
  <si>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</si>
  <si>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</si>
  <si>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</si>
  <si>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</si>
  <si>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</si>
  <si>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</si>
  <si>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</si>
  <si>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</si>
  <si>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</si>
  <si>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</si>
  <si>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</si>
  <si>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</si>
  <si>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</si>
  <si>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</si>
  <si>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</si>
  <si>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</si>
  <si>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</si>
  <si>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</si>
  <si>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</si>
  <si>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</si>
  <si>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</si>
  <si>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</si>
  <si>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</si>
  <si>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</si>
  <si>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</si>
  <si>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</si>
  <si>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</si>
  <si>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</si>
  <si>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</si>
  <si>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</si>
  <si>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</si>
  <si>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</si>
  <si>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</si>
  <si>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</si>
  <si>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</si>
  <si>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</si>
  <si>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</si>
  <si>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</si>
  <si>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</si>
  <si>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</si>
  <si>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</si>
  <si>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</si>
  <si>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</si>
  <si>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</si>
  <si>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</si>
  <si>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</si>
  <si>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</si>
  <si>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</si>
  <si>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</si>
  <si>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</si>
  <si>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</si>
  <si>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</si>
  <si>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</si>
  <si>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</si>
  <si>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</si>
  <si>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</si>
  <si>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</si>
  <si>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</si>
  <si>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</si>
  <si>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</si>
  <si>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</si>
  <si>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</si>
  <si>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</si>
  <si>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</si>
  <si>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</si>
  <si>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</si>
  <si>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</si>
  <si>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</si>
  <si>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</si>
  <si>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</si>
  <si>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</si>
  <si>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</si>
  <si>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</si>
  <si>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</si>
  <si>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</si>
  <si>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</si>
  <si>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</si>
  <si>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</si>
  <si>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</si>
  <si>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</si>
  <si>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</si>
  <si>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</si>
  <si>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</si>
  <si>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</si>
  <si>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</si>
  <si>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</si>
  <si>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</si>
  <si>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</si>
  <si>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</si>
  <si>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</si>
  <si>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</si>
  <si>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</si>
  <si>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</si>
  <si>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</si>
  <si>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</si>
  <si>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</si>
  <si>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</si>
  <si>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</si>
  <si>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</si>
  <si>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</si>
  <si>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</si>
  <si>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</si>
  <si>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</si>
  <si>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</si>
  <si>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</si>
  <si>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</si>
  <si>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</si>
  <si>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</si>
  <si>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</si>
  <si>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</si>
  <si>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</si>
  <si>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</si>
  <si>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</si>
  <si>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</si>
  <si>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</si>
  <si>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</si>
  <si>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</si>
  <si>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</si>
  <si>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</si>
  <si>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</si>
  <si>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</si>
  <si>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</si>
  <si>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</si>
  <si>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</si>
  <si>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</si>
  <si>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</si>
  <si>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</si>
  <si>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</si>
  <si>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</si>
  <si>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</si>
  <si>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</si>
  <si>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</si>
  <si>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</si>
  <si>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</si>
  <si>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</si>
  <si>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</si>
  <si>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</si>
  <si>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</si>
  <si>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</si>
  <si>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</si>
  <si>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</si>
  <si>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</si>
  <si>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</si>
  <si>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</si>
  <si>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</si>
  <si>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</si>
  <si>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</si>
  <si>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</si>
  <si>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</si>
  <si>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</si>
  <si>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</si>
  <si>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</si>
  <si>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</si>
  <si>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</si>
  <si>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</si>
  <si>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</si>
  <si>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</si>
  <si>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</si>
  <si>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</si>
  <si>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</si>
  <si>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</si>
  <si>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</si>
  <si>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</si>
  <si>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</si>
  <si>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</si>
  <si>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</si>
  <si>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</si>
  <si>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</si>
  <si>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</si>
  <si>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</si>
  <si>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</si>
  <si>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</si>
  <si>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</si>
  <si>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</si>
  <si>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</si>
  <si>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</si>
  <si>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</si>
  <si>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</si>
  <si>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</si>
  <si>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</si>
  <si>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</si>
  <si>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</si>
  <si>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</si>
  <si>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</si>
  <si>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</si>
  <si>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</si>
  <si>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</si>
  <si>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</si>
  <si>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</si>
  <si>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</si>
  <si>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</si>
  <si>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</si>
  <si>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</si>
  <si>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</si>
  <si>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</si>
  <si>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</si>
  <si>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</si>
  <si>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</si>
  <si>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</si>
  <si>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</si>
  <si>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</si>
  <si>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</si>
  <si>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</si>
  <si>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</si>
  <si>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</si>
  <si>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</si>
  <si>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</si>
  <si>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</si>
  <si>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</si>
  <si>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</si>
  <si>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</si>
  <si>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</si>
  <si>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</si>
  <si>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</si>
  <si>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</si>
  <si>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</si>
  <si>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</si>
  <si>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</si>
  <si>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</si>
  <si>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</si>
  <si>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</si>
  <si>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</si>
  <si>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</si>
  <si>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</si>
  <si>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</si>
  <si>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</si>
  <si>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</si>
  <si>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</si>
  <si>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</si>
  <si>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</si>
  <si>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</si>
  <si>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</si>
  <si>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</si>
  <si>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</si>
  <si>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</si>
  <si>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</si>
  <si>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</si>
  <si>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</si>
  <si>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</si>
  <si>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</si>
  <si>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</si>
  <si>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</si>
  <si>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</si>
  <si>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</si>
  <si>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</si>
  <si>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</si>
  <si>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</si>
  <si>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</si>
  <si>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</si>
  <si>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</si>
  <si>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</si>
  <si>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</si>
  <si>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</si>
  <si>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</si>
  <si>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</si>
  <si>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</si>
  <si>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</si>
  <si>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</si>
  <si>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</si>
  <si>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</si>
  <si>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</si>
  <si>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</si>
  <si>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</si>
  <si>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</si>
  <si>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</si>
  <si>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</si>
  <si>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</si>
  <si>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</si>
  <si>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</si>
  <si>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</si>
  <si>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</si>
  <si>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</si>
  <si>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</si>
  <si>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</si>
  <si>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</si>
  <si>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</si>
  <si>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</si>
  <si>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</si>
  <si>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</si>
  <si>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</si>
  <si>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</si>
  <si>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</si>
  <si>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</si>
  <si>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</si>
  <si>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</si>
  <si>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</si>
  <si>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</si>
  <si>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</si>
  <si>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</si>
  <si>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</si>
  <si>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</si>
  <si>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</si>
  <si>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</si>
  <si>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</si>
  <si>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</si>
  <si>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</si>
  <si>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</si>
  <si>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</si>
  <si>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</si>
  <si>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</si>
  <si>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</si>
  <si>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</si>
  <si>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</si>
  <si>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</si>
  <si>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</si>
  <si>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</si>
  <si>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</si>
  <si>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</si>
  <si>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</si>
  <si>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</si>
  <si>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</si>
  <si>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</si>
  <si>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</si>
  <si>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</si>
  <si>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</si>
  <si>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</si>
  <si>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</si>
  <si>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</si>
  <si>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</si>
  <si>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</si>
  <si>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</si>
  <si>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</si>
  <si>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</si>
  <si>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</si>
  <si>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</si>
  <si>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</si>
  <si>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</si>
  <si>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</si>
  <si>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</si>
  <si>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</si>
  <si>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</si>
  <si>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</si>
  <si>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</si>
  <si>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</si>
  <si>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</si>
  <si>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</si>
  <si>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</si>
  <si>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</si>
  <si>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</si>
  <si>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</si>
  <si>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</si>
  <si>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</si>
  <si>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</si>
  <si>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</si>
  <si>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</si>
  <si>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</si>
  <si>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</si>
  <si>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</si>
  <si>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</si>
  <si>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</si>
  <si>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</si>
  <si>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</si>
  <si>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</si>
  <si>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</si>
  <si>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</si>
  <si>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</si>
  <si>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</si>
  <si>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</si>
  <si>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</si>
  <si>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</si>
  <si>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</si>
  <si>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</si>
  <si>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</si>
  <si>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</si>
  <si>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</si>
  <si>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</si>
  <si>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</si>
  <si>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</si>
  <si>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</si>
  <si>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</si>
  <si>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</si>
  <si>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</si>
  <si>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</si>
  <si>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</si>
  <si>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</si>
  <si>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</si>
  <si>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</si>
  <si>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</si>
  <si>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</si>
  <si>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</si>
  <si>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</si>
  <si>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</si>
  <si>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</si>
  <si>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</si>
  <si>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</si>
  <si>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</si>
  <si>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</si>
  <si>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</si>
  <si>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</si>
  <si>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</si>
  <si>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</si>
  <si>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</si>
  <si>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</si>
  <si>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</si>
  <si>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</si>
  <si>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</si>
  <si>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</si>
  <si>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</si>
  <si>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</si>
  <si>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</si>
  <si>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</si>
  <si>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</si>
  <si>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</si>
  <si>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</si>
  <si>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</si>
  <si>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</si>
  <si>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</si>
  <si>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</si>
  <si>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</si>
  <si>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</si>
  <si>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</si>
  <si>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</si>
  <si>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</si>
  <si>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</si>
  <si>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</si>
  <si>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</si>
  <si>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</si>
  <si>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</si>
  <si>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</si>
  <si>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</si>
  <si>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</si>
  <si>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</si>
  <si>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</si>
  <si>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</si>
  <si>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</si>
  <si>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</si>
  <si>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</si>
  <si>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</si>
  <si>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</si>
  <si>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</si>
  <si>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</si>
  <si>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</si>
  <si>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</si>
  <si>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</si>
  <si>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</si>
  <si>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</si>
  <si>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</si>
  <si>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</si>
  <si>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</si>
  <si>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</si>
  <si>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</si>
  <si>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</si>
  <si>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</si>
  <si>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</si>
  <si>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</si>
  <si>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</si>
  <si>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</si>
  <si>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</si>
  <si>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</si>
  <si>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</si>
  <si>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</si>
  <si>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</si>
  <si>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</si>
  <si>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</si>
  <si>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</si>
  <si>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</si>
  <si>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</si>
  <si>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</si>
  <si>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</si>
  <si>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</si>
  <si>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</si>
  <si>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</si>
  <si>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</si>
  <si>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</si>
  <si>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</si>
  <si>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</si>
  <si>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</si>
  <si>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</si>
  <si>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</si>
  <si>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</si>
  <si>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</si>
  <si>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</si>
  <si>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</si>
  <si>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</si>
  <si>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</si>
  <si>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</si>
  <si>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</si>
  <si>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</si>
  <si>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</si>
  <si>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</si>
  <si>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</si>
  <si>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</si>
  <si>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</si>
  <si>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</si>
  <si>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</si>
  <si>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</si>
  <si>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</si>
  <si>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</si>
  <si>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</si>
  <si>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</si>
  <si>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</si>
  <si>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</si>
  <si>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</si>
  <si>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</si>
  <si>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</si>
  <si>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</si>
  <si>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</si>
  <si>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</si>
  <si>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</si>
  <si>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</si>
  <si>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</si>
  <si>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</si>
  <si>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</si>
  <si>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</si>
  <si>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</si>
  <si>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</si>
  <si>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</si>
  <si>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</si>
  <si>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</si>
  <si>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</si>
  <si>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</si>
  <si>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</si>
  <si>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</si>
  <si>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</si>
  <si>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</si>
  <si>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</si>
  <si>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</si>
  <si>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</si>
  <si>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</si>
  <si>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</si>
  <si>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</si>
  <si>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</si>
  <si>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</si>
  <si>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</si>
  <si>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</si>
  <si>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</si>
  <si>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</si>
  <si>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</si>
  <si>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</si>
  <si>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</si>
  <si>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</si>
  <si>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</si>
  <si>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</si>
  <si>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</si>
  <si>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</si>
  <si>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</si>
  <si>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</si>
  <si>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</si>
  <si>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</si>
  <si>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</si>
  <si>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</si>
  <si>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</si>
  <si>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</si>
  <si>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</si>
  <si>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</si>
  <si>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</si>
  <si>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</si>
  <si>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</si>
  <si>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</si>
  <si>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</si>
  <si>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</si>
  <si>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</si>
  <si>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</si>
  <si>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</si>
  <si>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</si>
  <si>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</si>
  <si>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</si>
  <si>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</si>
  <si>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</si>
  <si>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</si>
  <si>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</si>
  <si>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</si>
  <si>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</si>
  <si>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</si>
  <si>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</si>
  <si>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</si>
  <si>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</si>
  <si>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</si>
  <si>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</si>
  <si>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</si>
  <si>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</si>
  <si>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</si>
  <si>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</si>
  <si>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</si>
  <si>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</si>
  <si>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</si>
  <si>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</si>
  <si>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</si>
  <si>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</si>
  <si>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</si>
  <si>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</si>
  <si>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</si>
  <si>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</si>
  <si>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</si>
  <si>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</si>
  <si>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</si>
  <si>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</si>
  <si>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</si>
  <si>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</si>
  <si>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</si>
  <si>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</si>
  <si>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</si>
  <si>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</si>
  <si>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</si>
  <si>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</si>
  <si>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</si>
  <si>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</si>
  <si>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</si>
  <si>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</si>
  <si>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</si>
  <si>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</si>
  <si>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</si>
  <si>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</si>
  <si>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</si>
  <si>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</si>
  <si>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</si>
  <si>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</si>
  <si>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</si>
  <si>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</si>
  <si>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</si>
  <si>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</si>
  <si>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</si>
  <si>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</si>
  <si>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</si>
  <si>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</si>
  <si>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</si>
  <si>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</si>
  <si>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</si>
  <si>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</si>
  <si>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</si>
  <si>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</si>
  <si>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</si>
  <si>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</si>
  <si>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</si>
  <si>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</si>
  <si>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</si>
  <si>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</si>
  <si>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</si>
  <si>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</si>
  <si>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</si>
  <si>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</si>
  <si>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</si>
  <si>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</si>
  <si>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</si>
  <si>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</si>
  <si>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</si>
  <si>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</si>
  <si>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</si>
  <si>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</si>
  <si>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</si>
  <si>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</si>
  <si>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</si>
  <si>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</si>
  <si>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</si>
  <si>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</si>
  <si>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</si>
  <si>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</si>
  <si>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</si>
  <si>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</si>
  <si>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</si>
  <si>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</si>
  <si>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</si>
  <si>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</si>
  <si>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</si>
  <si>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</si>
  <si>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</si>
  <si>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</si>
  <si>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</si>
  <si>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</si>
  <si>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</si>
  <si>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</si>
  <si>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</si>
  <si>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</si>
  <si>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</si>
  <si>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</si>
  <si>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</si>
  <si>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</si>
  <si>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</si>
  <si>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</si>
  <si>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</si>
  <si>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</si>
  <si>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</si>
  <si>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</si>
  <si>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</si>
  <si>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</si>
  <si>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</si>
  <si>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</si>
  <si>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</si>
  <si>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</si>
  <si>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</si>
  <si>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</si>
  <si>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</si>
  <si>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</si>
  <si>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</si>
  <si>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</si>
  <si>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</si>
  <si>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</si>
  <si>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</si>
  <si>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</si>
  <si>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</si>
  <si>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</si>
  <si>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</si>
  <si>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</si>
  <si>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</si>
  <si>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</si>
  <si>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</si>
  <si>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</si>
  <si>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</si>
  <si>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</si>
  <si>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</si>
  <si>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</si>
  <si>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</si>
  <si>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</si>
  <si>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</si>
  <si>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</si>
  <si>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</si>
  <si>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</si>
  <si>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</si>
  <si>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</si>
  <si>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</si>
  <si>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</si>
  <si>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</si>
  <si>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</si>
  <si>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</si>
  <si>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</si>
  <si>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</si>
  <si>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</si>
  <si>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</si>
  <si>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</si>
  <si>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</si>
  <si>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</si>
  <si>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</si>
  <si>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</si>
  <si>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</si>
  <si>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</si>
  <si>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</si>
  <si>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</si>
  <si>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</si>
  <si>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</si>
  <si>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</si>
  <si>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</si>
  <si>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</si>
  <si>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</si>
  <si>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</si>
  <si>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</si>
  <si>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</si>
  <si>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</si>
  <si>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</si>
  <si>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</si>
  <si>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</si>
  <si>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</si>
  <si>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</si>
  <si>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</si>
  <si>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</si>
  <si>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</si>
  <si>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</si>
  <si>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</si>
  <si>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</si>
  <si>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</si>
  <si>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</si>
  <si>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</si>
  <si>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</si>
  <si>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</si>
  <si>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</si>
  <si>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</si>
  <si>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</si>
  <si>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</si>
  <si>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</si>
  <si>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</si>
  <si>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</si>
  <si>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</si>
  <si>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</si>
  <si>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</si>
  <si>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</si>
  <si>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</si>
  <si>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</si>
  <si>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</si>
  <si>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</si>
  <si>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</si>
  <si>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</si>
  <si>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</si>
  <si>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</si>
  <si>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</si>
  <si>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</si>
  <si>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</si>
  <si>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</si>
  <si>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</si>
  <si>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</si>
  <si>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</si>
  <si>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</si>
  <si>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</si>
  <si>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</si>
  <si>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</si>
  <si>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</si>
  <si>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</si>
  <si>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</si>
  <si>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</si>
  <si>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</si>
  <si>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</si>
  <si>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</si>
  <si>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</si>
  <si>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</si>
  <si>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</si>
  <si>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</si>
  <si>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</si>
  <si>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</si>
  <si>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</si>
  <si>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</si>
  <si>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</si>
  <si>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</si>
  <si>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</si>
  <si>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</si>
  <si>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</si>
  <si>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</si>
  <si>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</si>
  <si>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</si>
  <si>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</si>
  <si>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</si>
  <si>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</si>
  <si>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</si>
  <si>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</si>
  <si>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</si>
  <si>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</si>
  <si>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</si>
  <si>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</si>
  <si>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</si>
  <si>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</si>
  <si>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</si>
  <si>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</si>
  <si>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</si>
  <si>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</si>
  <si>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</si>
  <si>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</si>
  <si>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</si>
  <si>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</si>
  <si>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</si>
  <si>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</si>
  <si>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</si>
  <si>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</si>
  <si>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</si>
  <si>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</si>
  <si>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</si>
  <si>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</si>
  <si>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</si>
  <si>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</si>
  <si>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</si>
  <si>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</si>
  <si>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</si>
  <si>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</si>
  <si>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</si>
  <si>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</si>
  <si>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</si>
  <si>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</si>
  <si>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</si>
  <si>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</si>
  <si>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</si>
  <si>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</si>
  <si>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</si>
  <si>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</si>
  <si>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</si>
  <si>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</si>
  <si>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</si>
  <si>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</si>
  <si>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</si>
  <si>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</si>
  <si>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</si>
  <si>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</si>
  <si>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</si>
  <si>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</si>
  <si>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</si>
  <si>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</si>
  <si>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</si>
  <si>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</si>
  <si>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</si>
  <si>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</si>
  <si>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</si>
  <si>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</si>
  <si>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</si>
  <si>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</si>
  <si>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</si>
  <si>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</si>
  <si>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</si>
  <si>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</si>
  <si>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</si>
  <si>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</si>
  <si>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</si>
  <si>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</si>
  <si>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</si>
  <si>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</si>
  <si>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</si>
  <si>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</si>
  <si>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</si>
  <si>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</si>
  <si>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</si>
  <si>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</si>
  <si>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</si>
  <si>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</si>
  <si>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</si>
  <si>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</si>
  <si>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</si>
  <si>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</si>
  <si>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</si>
  <si>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</si>
  <si>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</si>
  <si>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</si>
  <si>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</si>
  <si>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</si>
  <si>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</si>
  <si>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</si>
  <si>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</si>
  <si>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</si>
  <si>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</si>
  <si>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</si>
  <si>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</si>
  <si>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</si>
  <si>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</si>
  <si>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</si>
  <si>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</si>
  <si>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</si>
  <si>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</si>
  <si>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</si>
  <si>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</si>
  <si>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</si>
  <si>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</si>
  <si>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</si>
  <si>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</si>
  <si>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</si>
  <si>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</si>
  <si>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</si>
  <si>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</si>
  <si>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</si>
  <si>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</si>
  <si>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</si>
  <si>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</si>
  <si>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</si>
  <si>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</si>
  <si>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</si>
  <si>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</si>
  <si>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</si>
  <si>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</si>
  <si>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</si>
  <si>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</si>
  <si>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</si>
  <si>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</si>
  <si>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</si>
  <si>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</si>
  <si>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</si>
  <si>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</si>
  <si>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</si>
  <si>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</si>
  <si>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</si>
  <si>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</si>
  <si>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</si>
  <si>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</si>
  <si>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</si>
  <si>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</si>
  <si>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</si>
  <si>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</si>
  <si>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</si>
  <si>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</si>
  <si>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</si>
  <si>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</si>
  <si>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</si>
  <si>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</si>
  <si>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</si>
  <si>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</si>
  <si>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</si>
  <si>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</si>
  <si>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</si>
  <si>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</si>
  <si>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</si>
  <si>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</si>
  <si>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</si>
  <si>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</si>
  <si>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</si>
  <si>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</si>
  <si>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</si>
  <si>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</si>
  <si>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</si>
  <si>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</si>
  <si>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</si>
  <si>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</si>
  <si>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</si>
  <si>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</si>
  <si>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</si>
  <si>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</si>
  <si>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</si>
  <si>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</si>
  <si>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</si>
  <si>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</si>
  <si>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</si>
  <si>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</si>
  <si>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</si>
  <si>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</si>
  <si>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</si>
  <si>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</si>
  <si>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</si>
  <si>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</si>
  <si>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</si>
  <si>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</si>
  <si>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</si>
  <si>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</si>
  <si>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</si>
  <si>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</si>
  <si>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</si>
  <si>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</si>
  <si>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</si>
  <si>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</si>
  <si>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</si>
  <si>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</si>
  <si>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</si>
  <si>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</si>
  <si>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</si>
  <si>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</si>
  <si>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</si>
  <si>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</si>
  <si>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</si>
  <si>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</si>
  <si>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</si>
  <si>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</si>
  <si>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</si>
  <si>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</si>
  <si>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</si>
  <si>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</si>
  <si>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</si>
  <si>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</si>
  <si>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</si>
  <si>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</si>
  <si>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</si>
  <si>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</si>
  <si>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</si>
  <si>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</si>
  <si>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</si>
  <si>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</si>
  <si>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</si>
  <si>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</si>
  <si>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</si>
  <si>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</si>
  <si>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</si>
  <si>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</si>
  <si>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</si>
  <si>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</si>
  <si>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</si>
  <si>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</si>
  <si>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</si>
  <si>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</si>
  <si>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</si>
  <si>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</si>
  <si>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</si>
  <si>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</si>
  <si>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</si>
  <si>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</si>
  <si>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</si>
  <si>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</si>
  <si>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</si>
  <si>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</si>
  <si>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</si>
  <si>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</si>
  <si>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</si>
  <si>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</si>
  <si>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</si>
  <si>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</si>
  <si>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</si>
  <si>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</si>
  <si>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</si>
  <si>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</si>
  <si>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</si>
  <si>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</si>
  <si>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</si>
  <si>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</si>
  <si>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</si>
  <si>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</si>
  <si>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</si>
  <si>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</si>
  <si>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</si>
  <si>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</si>
  <si>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</si>
  <si>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</si>
  <si>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</si>
  <si>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</si>
  <si>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</si>
  <si>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</si>
  <si>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</si>
  <si>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</si>
  <si>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</si>
  <si>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</si>
  <si>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</si>
  <si>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</si>
  <si>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</si>
  <si>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</si>
  <si>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</si>
  <si>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</si>
  <si>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</si>
  <si>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</si>
  <si>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</si>
  <si>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</si>
  <si>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</si>
  <si>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</si>
  <si>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</si>
  <si>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</si>
  <si>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</si>
  <si>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</si>
  <si>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</si>
  <si>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</si>
  <si>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</si>
  <si>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</si>
  <si>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</si>
  <si>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</si>
  <si>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</si>
  <si>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</si>
  <si>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</si>
  <si>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</si>
  <si>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</si>
  <si>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</si>
  <si>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</si>
  <si>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</si>
  <si>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</si>
  <si>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</si>
  <si>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</si>
  <si>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</si>
  <si>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</si>
  <si>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</si>
  <si>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</si>
  <si>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</si>
  <si>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</si>
  <si>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</si>
  <si>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</si>
  <si>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</si>
  <si>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</si>
  <si>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</si>
  <si>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</si>
  <si>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</si>
  <si>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</si>
  <si>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</si>
  <si>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</si>
  <si>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</si>
  <si>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</si>
  <si>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</si>
  <si>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</si>
  <si>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</si>
  <si>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</si>
  <si>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</si>
  <si>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</si>
  <si>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</si>
  <si>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</si>
  <si>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</si>
  <si>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</si>
  <si>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</si>
  <si>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</si>
  <si>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</si>
  <si>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</si>
  <si>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</si>
  <si>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</si>
  <si>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</si>
  <si>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</si>
  <si>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</si>
  <si>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</si>
  <si>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</si>
  <si>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</si>
  <si>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</si>
  <si>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</si>
  <si>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</si>
  <si>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</si>
  <si>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</si>
  <si>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</si>
  <si>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</si>
  <si>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</si>
  <si>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</si>
  <si>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</si>
  <si>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</si>
  <si>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</si>
  <si>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</si>
  <si>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</si>
  <si>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</si>
  <si>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</si>
  <si>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</si>
  <si>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</si>
  <si>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</si>
  <si>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</si>
  <si>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</si>
  <si>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</si>
  <si>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</si>
  <si>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</si>
  <si>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</si>
  <si>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</si>
  <si>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</si>
  <si>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</si>
  <si>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</si>
  <si>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</si>
  <si>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</si>
  <si>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</si>
  <si>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</si>
  <si>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</si>
  <si>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</si>
  <si>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</si>
  <si>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</si>
  <si>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</si>
  <si>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</si>
  <si>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</si>
  <si>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</si>
  <si>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</si>
  <si>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</si>
  <si>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</si>
  <si>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</si>
  <si>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</si>
  <si>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</si>
  <si>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</si>
  <si>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</si>
  <si>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</si>
  <si>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</si>
  <si>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</si>
  <si>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</si>
  <si>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</si>
  <si>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</si>
  <si>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</si>
  <si>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</si>
  <si>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</si>
  <si>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</si>
  <si>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</si>
  <si>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</si>
  <si>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</si>
  <si>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</si>
  <si>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</si>
  <si>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</si>
  <si>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</si>
  <si>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</si>
  <si>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</si>
  <si>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</si>
  <si>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</si>
  <si>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</si>
  <si>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</si>
  <si>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</si>
  <si>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</si>
  <si>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</si>
  <si>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</si>
  <si>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</si>
  <si>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</si>
  <si>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</si>
  <si>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</si>
  <si>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</si>
  <si>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</si>
  <si>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</si>
  <si>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</si>
  <si>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</si>
  <si>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</si>
  <si>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</si>
  <si>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</si>
  <si>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</si>
  <si>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</si>
  <si>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</si>
  <si>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</si>
  <si>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</si>
  <si>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</si>
  <si>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</si>
  <si>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</si>
  <si>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</si>
  <si>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</si>
  <si>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</si>
  <si>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</si>
  <si>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</si>
  <si>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</si>
  <si>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</si>
  <si>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</si>
  <si>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</si>
  <si>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</si>
  <si>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</si>
  <si>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</si>
  <si>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</si>
  <si>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</si>
  <si>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</si>
  <si>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</si>
  <si>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</si>
  <si>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</si>
  <si>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</si>
  <si>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</si>
  <si>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</si>
  <si>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</si>
  <si>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</si>
  <si>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</si>
  <si>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</si>
  <si>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</si>
  <si>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</si>
  <si>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</si>
  <si>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</si>
  <si>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</si>
  <si>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</si>
  <si>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</si>
  <si>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</si>
  <si>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</si>
  <si>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</si>
  <si>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</si>
  <si>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</si>
  <si>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</si>
  <si>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</si>
  <si>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</si>
  <si>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</si>
  <si>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</si>
  <si>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</si>
  <si>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</si>
  <si>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</si>
  <si>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</si>
  <si>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</si>
  <si>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</si>
  <si>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</si>
  <si>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</si>
  <si>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</si>
  <si>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</si>
  <si>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</si>
  <si>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</si>
  <si>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</si>
  <si>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</si>
  <si>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</si>
  <si>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</si>
  <si>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</si>
  <si>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</si>
  <si>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</si>
  <si>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</si>
  <si>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</si>
  <si>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</si>
  <si>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</si>
  <si>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</si>
  <si>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</si>
  <si>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</si>
  <si>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</si>
  <si>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</si>
  <si>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</si>
  <si>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</si>
  <si>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</si>
  <si>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</si>
  <si>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</si>
  <si>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</si>
  <si>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</si>
  <si>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</si>
  <si>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</si>
  <si>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</si>
  <si>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</si>
  <si>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</si>
  <si>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</si>
  <si>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</si>
  <si>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</si>
  <si>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</si>
  <si>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</si>
  <si>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</si>
  <si>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</si>
  <si>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</si>
  <si>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</si>
  <si>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</si>
  <si>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</si>
  <si>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</si>
  <si>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</si>
  <si>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</si>
  <si>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</si>
  <si>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</si>
  <si>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</si>
  <si>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</si>
  <si>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</si>
  <si>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</si>
  <si>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</si>
  <si>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</si>
  <si>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</si>
  <si>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</si>
  <si>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</si>
  <si>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</si>
  <si>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</si>
  <si>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</si>
  <si>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</si>
  <si>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</si>
  <si>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</si>
  <si>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</si>
  <si>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</si>
  <si>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</si>
  <si>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</si>
  <si>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</si>
  <si>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</si>
  <si>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</si>
  <si>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</si>
  <si>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</si>
  <si>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</si>
  <si>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</si>
  <si>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</si>
  <si>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</si>
  <si>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</si>
  <si>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</si>
  <si>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</si>
  <si>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</si>
  <si>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</si>
  <si>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</si>
  <si>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</si>
  <si>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</si>
  <si>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</si>
  <si>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</si>
  <si>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</si>
  <si>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</si>
  <si>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</si>
  <si>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</si>
  <si>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</si>
  <si>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</si>
  <si>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</si>
  <si>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</si>
  <si>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</si>
  <si>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</si>
  <si>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</si>
  <si>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</si>
  <si>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</si>
  <si>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</si>
  <si>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</si>
  <si>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</si>
  <si>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</si>
  <si>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</si>
  <si>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</si>
  <si>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</si>
  <si>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</si>
  <si>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</si>
  <si>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</si>
  <si>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</si>
  <si>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</si>
  <si>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</si>
  <si>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</si>
  <si>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</si>
  <si>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</si>
  <si>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</si>
  <si>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</si>
  <si>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</si>
  <si>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</si>
  <si>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</si>
  <si>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</si>
  <si>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</si>
  <si>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</si>
  <si>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</si>
  <si>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</si>
  <si>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</si>
  <si>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</si>
  <si>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</si>
  <si>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</si>
  <si>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</si>
  <si>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</si>
  <si>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</si>
  <si>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</si>
  <si>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</si>
  <si>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</si>
  <si>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</si>
  <si>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</si>
  <si>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</si>
  <si>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</si>
  <si>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</si>
  <si>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</si>
  <si>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</si>
  <si>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</si>
  <si>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</si>
  <si>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</si>
  <si>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</si>
  <si>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</si>
  <si>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</si>
  <si>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</si>
  <si>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</si>
  <si>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</si>
  <si>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</si>
  <si>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</si>
  <si>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</si>
  <si>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</si>
  <si>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</si>
  <si>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</si>
  <si>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</si>
  <si>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</si>
  <si>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</si>
  <si>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</si>
  <si>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</si>
  <si>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</si>
  <si>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</si>
  <si>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</si>
  <si>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</si>
  <si>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</si>
  <si>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</si>
  <si>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</si>
  <si>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</si>
  <si>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</si>
  <si>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</si>
  <si>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</si>
  <si>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</si>
  <si>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</si>
  <si>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</si>
  <si>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</si>
  <si>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</si>
  <si>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</si>
  <si>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</si>
  <si>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</si>
  <si>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</si>
  <si>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</si>
  <si>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</si>
  <si>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</si>
  <si>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</si>
  <si>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</si>
  <si>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</si>
  <si>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</si>
  <si>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</si>
  <si>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</si>
  <si>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</si>
  <si>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</si>
  <si>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</si>
  <si>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</si>
  <si>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</si>
  <si>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</si>
  <si>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</si>
  <si>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</si>
  <si>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</si>
  <si>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</si>
  <si>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</si>
  <si>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</si>
  <si>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</si>
  <si>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</si>
  <si>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</si>
  <si>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</si>
  <si>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</si>
  <si>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</si>
  <si>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</si>
  <si>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</si>
  <si>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</si>
  <si>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</si>
  <si>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</si>
  <si>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</si>
  <si>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</si>
  <si>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</si>
  <si>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</si>
  <si>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</si>
  <si>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</si>
  <si>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</si>
  <si>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</si>
  <si>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</si>
  <si>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</si>
  <si>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</si>
  <si>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</si>
  <si>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</si>
  <si>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</si>
  <si>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</si>
  <si>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</si>
  <si>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</si>
  <si>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</si>
  <si>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</si>
  <si>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</si>
  <si>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</si>
  <si>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</si>
  <si>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</si>
  <si>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</si>
  <si>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</si>
  <si>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</si>
  <si>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</si>
  <si>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</si>
  <si>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</si>
  <si>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</si>
  <si>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</si>
  <si>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</si>
  <si>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</si>
  <si>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</si>
  <si>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</si>
  <si>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</si>
  <si>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</si>
  <si>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</si>
  <si>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</si>
  <si>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</si>
  <si>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</si>
  <si>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</si>
  <si>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</si>
  <si>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</si>
  <si>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</si>
  <si>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</si>
  <si>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</si>
  <si>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</si>
  <si>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</si>
  <si>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</si>
  <si>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</si>
  <si>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</si>
  <si>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</si>
  <si>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</si>
  <si>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</si>
  <si>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</si>
  <si>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</si>
  <si>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</si>
  <si>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</si>
  <si>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</si>
  <si>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</si>
  <si>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</si>
  <si>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</si>
  <si>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</si>
  <si>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</si>
  <si>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</si>
  <si>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</si>
  <si>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</si>
  <si>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</si>
  <si>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</si>
  <si>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</si>
  <si>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</si>
  <si>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</si>
  <si>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</si>
  <si>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</si>
  <si>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</si>
  <si>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</si>
  <si>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</si>
  <si>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</si>
  <si>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</si>
  <si>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</si>
  <si>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</si>
  <si>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</si>
  <si>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</si>
  <si>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</si>
  <si>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</si>
  <si>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</si>
  <si>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</si>
  <si>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</si>
  <si>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</si>
  <si>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</si>
  <si>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</si>
  <si>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</si>
  <si>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</si>
  <si>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</si>
  <si>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</si>
  <si>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</si>
  <si>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</si>
  <si>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</si>
  <si>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</si>
  <si>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</si>
  <si>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</si>
  <si>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</si>
  <si>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</si>
  <si>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</si>
  <si>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</si>
  <si>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</si>
  <si>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</si>
  <si>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</si>
  <si>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</si>
  <si>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</si>
  <si>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</si>
  <si>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</si>
  <si>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</si>
  <si>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</si>
  <si>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</si>
  <si>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</si>
  <si>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</si>
  <si>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</si>
  <si>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</si>
  <si>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</si>
  <si>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</si>
  <si>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</si>
  <si>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</si>
  <si>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</si>
  <si>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</si>
  <si>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</si>
  <si>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</si>
  <si>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</si>
  <si>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</si>
  <si>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</si>
  <si>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</si>
  <si>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</si>
  <si>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</si>
  <si>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</si>
  <si>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</si>
  <si>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</si>
  <si>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</si>
  <si>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</si>
  <si>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</si>
  <si>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</si>
  <si>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</si>
  <si>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</si>
  <si>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</si>
  <si>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</si>
  <si>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</si>
  <si>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</si>
  <si>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</si>
  <si>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</si>
  <si>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</si>
  <si>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</si>
  <si>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</si>
  <si>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</si>
  <si>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</si>
  <si>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</si>
  <si>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</si>
  <si>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</si>
  <si>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</si>
  <si>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</si>
  <si>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</si>
  <si>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</si>
  <si>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</si>
  <si>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</si>
  <si>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</si>
  <si>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</si>
  <si>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</si>
  <si>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</si>
  <si>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</si>
  <si>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</si>
  <si>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</si>
  <si>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</si>
  <si>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</si>
  <si>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</si>
  <si>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</si>
  <si>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</si>
  <si>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</si>
  <si>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</si>
  <si>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</si>
  <si>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</si>
  <si>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</si>
  <si>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</si>
  <si>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</si>
  <si>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</si>
  <si>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</si>
  <si>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</si>
  <si>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</si>
  <si>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</si>
  <si>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</si>
  <si>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</si>
  <si>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</si>
  <si>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</si>
  <si>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</si>
  <si>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</si>
  <si>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</si>
  <si>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</si>
  <si>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</si>
  <si>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</si>
  <si>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</si>
  <si>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</si>
  <si>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</si>
  <si>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</si>
  <si>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</si>
  <si>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</si>
  <si>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</si>
  <si>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</si>
  <si>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</si>
  <si>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</si>
  <si>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</si>
  <si>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</si>
  <si>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</si>
  <si>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</si>
  <si>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</si>
  <si>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</si>
  <si>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</si>
  <si>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</si>
  <si>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</si>
  <si>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</si>
  <si>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</si>
  <si>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</si>
  <si>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</si>
  <si>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</si>
  <si>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</si>
  <si>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</si>
  <si>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</si>
  <si>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</si>
  <si>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</si>
  <si>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</si>
  <si>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</si>
  <si>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</si>
  <si>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</si>
  <si>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</si>
  <si>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</si>
  <si>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</si>
  <si>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</si>
  <si>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</si>
  <si>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</si>
  <si>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</si>
  <si>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</si>
  <si>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</si>
  <si>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</si>
  <si>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</si>
  <si>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</si>
  <si>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</si>
  <si>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</si>
  <si>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</si>
  <si>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</si>
  <si>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</si>
  <si>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</si>
  <si>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</si>
  <si>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</si>
  <si>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</si>
  <si>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</si>
  <si>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</si>
  <si>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</si>
  <si>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</si>
  <si>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</si>
  <si>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</si>
  <si>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</si>
  <si>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</si>
  <si>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</si>
  <si>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</si>
  <si>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</si>
  <si>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</si>
  <si>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</si>
  <si>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</si>
  <si>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</si>
  <si>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</si>
  <si>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</si>
  <si>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</si>
  <si>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</si>
  <si>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</si>
  <si>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</si>
  <si>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</si>
  <si>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</si>
  <si>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</si>
  <si>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</si>
  <si>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</si>
  <si>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</si>
  <si>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</si>
  <si>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</si>
  <si>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</si>
  <si>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</si>
  <si>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</si>
  <si>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</si>
  <si>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</si>
  <si>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</si>
  <si>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</si>
  <si>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</si>
  <si>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</si>
  <si>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</si>
  <si>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</si>
  <si>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</si>
  <si>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</si>
  <si>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</si>
  <si>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</si>
  <si>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</si>
  <si>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</si>
  <si>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</si>
  <si>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</si>
  <si>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</si>
  <si>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</si>
  <si>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</si>
  <si>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</si>
  <si>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</si>
  <si>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</si>
  <si>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</si>
  <si>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</si>
  <si>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</si>
  <si>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</si>
  <si>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</si>
  <si>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</si>
  <si>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</si>
  <si>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</si>
  <si>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</si>
  <si>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</si>
  <si>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</si>
  <si>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</si>
  <si>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</si>
  <si>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</si>
  <si>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</si>
  <si>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</si>
  <si>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</si>
  <si>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</si>
  <si>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</si>
  <si>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</si>
  <si>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</si>
  <si>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</si>
  <si>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</si>
  <si>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</si>
  <si>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</si>
  <si>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</si>
  <si>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</si>
  <si>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</si>
  <si>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</si>
  <si>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</si>
  <si>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</si>
  <si>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</si>
  <si>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</si>
  <si>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</si>
  <si>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</si>
  <si>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</si>
  <si>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</si>
  <si>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</si>
  <si>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</si>
  <si>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</si>
  <si>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</si>
  <si>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</si>
  <si>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</si>
  <si>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</si>
  <si>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</si>
  <si>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</si>
  <si>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</si>
  <si>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</si>
  <si>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</si>
  <si>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</si>
  <si>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</si>
  <si>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</si>
  <si>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</si>
  <si>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</si>
  <si>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</si>
  <si>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</si>
  <si>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</si>
  <si>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</si>
  <si>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</si>
  <si>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</si>
  <si>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</si>
  <si>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</si>
  <si>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</si>
  <si>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</si>
  <si>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</si>
  <si>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</si>
  <si>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</si>
  <si>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</si>
  <si>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</si>
  <si>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</si>
  <si>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</si>
  <si>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</si>
  <si>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</si>
  <si>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</si>
  <si>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</si>
  <si>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</si>
  <si>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</si>
  <si>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</si>
  <si>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</si>
  <si>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</si>
  <si>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</si>
  <si>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</si>
  <si>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</si>
  <si>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</si>
  <si>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</si>
  <si>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</si>
  <si>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</si>
  <si>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</si>
  <si>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</si>
  <si>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</si>
  <si>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</si>
  <si>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</si>
  <si>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</si>
  <si>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</si>
  <si>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</si>
  <si>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</si>
  <si>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</si>
  <si>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</si>
  <si>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</si>
  <si>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</si>
  <si>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</si>
  <si>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</si>
  <si>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</si>
  <si>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</si>
  <si>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</si>
  <si>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</si>
  <si>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</si>
  <si>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</si>
  <si>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</si>
  <si>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</si>
  <si>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</si>
  <si>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</si>
  <si>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</si>
  <si>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</si>
  <si>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</si>
  <si>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</si>
  <si>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</si>
  <si>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</si>
  <si>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</si>
  <si>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</si>
  <si>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</si>
  <si>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</si>
  <si>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</si>
  <si>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</si>
  <si>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</si>
  <si>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</si>
  <si>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</si>
  <si>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</si>
  <si>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</si>
  <si>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</si>
  <si>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</si>
  <si>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</si>
  <si>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</si>
  <si>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</si>
  <si>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</si>
  <si>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</si>
  <si>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</si>
  <si>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</si>
  <si>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</si>
  <si>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</si>
  <si>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</si>
  <si>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</si>
  <si>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</si>
  <si>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</si>
  <si>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</si>
  <si>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</si>
  <si>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</si>
  <si>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</si>
  <si>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</si>
  <si>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</si>
  <si>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</si>
  <si>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</si>
  <si>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</si>
  <si>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</si>
  <si>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</si>
  <si>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</si>
  <si>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</si>
  <si>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</si>
  <si>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</si>
  <si>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</si>
  <si>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</si>
  <si>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</si>
  <si>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</si>
  <si>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</si>
  <si>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</si>
  <si>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</si>
  <si>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</si>
  <si>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</si>
  <si>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</si>
  <si>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</si>
  <si>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</si>
  <si>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</si>
  <si>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</si>
  <si>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</si>
  <si>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</si>
  <si>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</si>
  <si>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</si>
  <si>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</si>
  <si>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</si>
  <si>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</si>
  <si>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</si>
  <si>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</si>
  <si>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</si>
  <si>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</si>
  <si>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</si>
  <si>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</si>
  <si>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</si>
  <si>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</si>
  <si>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</si>
  <si>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</si>
  <si>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</si>
  <si>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</si>
  <si>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</si>
  <si>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</si>
  <si>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</si>
  <si>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</si>
  <si>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</si>
  <si>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</si>
  <si>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</si>
  <si>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</si>
  <si>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</si>
  <si>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</si>
  <si>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</si>
  <si>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</si>
  <si>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</si>
  <si>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</si>
  <si>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</si>
  <si>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</si>
  <si>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</si>
  <si>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</si>
  <si>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</si>
  <si>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</si>
  <si>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</si>
  <si>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</si>
  <si>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</si>
  <si>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</si>
  <si>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</si>
  <si>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</si>
  <si>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</si>
  <si>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</si>
  <si>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</si>
  <si>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</si>
  <si>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</si>
  <si>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</si>
  <si>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</si>
  <si>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</si>
  <si>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</si>
  <si>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</si>
  <si>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</si>
  <si>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</si>
  <si>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</si>
  <si>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</si>
  <si>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</si>
  <si>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</si>
  <si>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</si>
  <si>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</si>
  <si>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</si>
  <si>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</si>
  <si>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</si>
  <si>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</si>
  <si>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</si>
  <si>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</si>
  <si>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</si>
  <si>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</si>
  <si>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</si>
  <si>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</si>
  <si>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</si>
  <si>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</si>
  <si>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</si>
  <si>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</si>
  <si>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</si>
  <si>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</si>
  <si>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</si>
  <si>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</si>
  <si>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</si>
  <si>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</si>
  <si>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</si>
  <si>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</si>
  <si>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</si>
  <si>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</si>
  <si>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</si>
  <si>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</si>
  <si>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</si>
  <si>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</si>
  <si>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</si>
  <si>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</si>
  <si>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</si>
  <si>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</si>
  <si>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</si>
  <si>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</si>
  <si>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</si>
  <si>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</si>
  <si>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</si>
  <si>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</si>
  <si>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</si>
  <si>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</si>
  <si>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</si>
  <si>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</si>
  <si>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</si>
  <si>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</si>
  <si>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</si>
  <si>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</si>
  <si>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</si>
  <si>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</si>
  <si>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</si>
  <si>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</si>
  <si>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</si>
  <si>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</si>
  <si>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</si>
  <si>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</si>
  <si>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</si>
  <si>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</si>
  <si>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</si>
  <si>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</si>
  <si>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</si>
  <si>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</si>
  <si>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</si>
  <si>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</si>
  <si>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</si>
  <si>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</si>
  <si>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</si>
  <si>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</si>
  <si>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</si>
  <si>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</si>
  <si>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</si>
  <si>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</si>
  <si>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</si>
  <si>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</si>
  <si>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</si>
  <si>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</si>
  <si>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</si>
  <si>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</si>
  <si>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</si>
  <si>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</si>
  <si>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</si>
  <si>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</si>
  <si>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</si>
  <si>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</si>
  <si>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</si>
  <si>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</si>
  <si>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</si>
  <si>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</si>
  <si>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</si>
  <si>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</si>
  <si>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</si>
  <si>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</si>
  <si>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</si>
  <si>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</si>
  <si>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</si>
  <si>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</si>
  <si>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</si>
  <si>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</si>
  <si>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</si>
  <si>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</si>
  <si>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</si>
  <si>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</si>
  <si>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</si>
  <si>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</si>
  <si>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</si>
  <si>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</si>
  <si>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</si>
  <si>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</si>
  <si>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</si>
  <si>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</si>
  <si>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</si>
  <si>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</si>
  <si>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</si>
  <si>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</si>
  <si>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</si>
  <si>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</si>
  <si>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</si>
  <si>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</si>
  <si>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</si>
  <si>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</si>
  <si>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</si>
  <si>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</si>
  <si>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</si>
  <si>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</si>
  <si>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</si>
  <si>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</si>
  <si>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</si>
  <si>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</si>
  <si>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</si>
  <si>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</si>
  <si>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</si>
  <si>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</si>
  <si>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</si>
  <si>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</si>
  <si>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</si>
  <si>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</si>
  <si>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</si>
  <si>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</si>
  <si>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</si>
  <si>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</si>
  <si>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</si>
  <si>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</si>
  <si>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</si>
  <si>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</si>
  <si>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</si>
  <si>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</si>
  <si>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</si>
  <si>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</si>
  <si>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</si>
  <si>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</si>
  <si>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</si>
  <si>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</si>
  <si>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</si>
  <si>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</si>
  <si>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</si>
  <si>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</si>
  <si>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</si>
  <si>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</si>
  <si>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</si>
  <si>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</si>
  <si>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</si>
  <si>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</si>
  <si>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</si>
  <si>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</si>
  <si>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</si>
  <si>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</si>
  <si>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</si>
  <si>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</si>
  <si>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</si>
  <si>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</si>
  <si>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</si>
  <si>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</si>
  <si>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</si>
  <si>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</si>
  <si>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</si>
  <si>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</si>
  <si>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</si>
  <si>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</si>
  <si>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</si>
  <si>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</si>
  <si>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</si>
  <si>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</si>
  <si>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</si>
  <si>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</si>
  <si>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</si>
  <si>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</si>
  <si>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</si>
  <si>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</si>
  <si>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</si>
  <si>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</si>
  <si>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</si>
  <si>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</si>
  <si>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</si>
  <si>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</si>
  <si>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</si>
  <si>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</si>
  <si>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</si>
  <si>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</si>
  <si>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</si>
  <si>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</si>
  <si>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</si>
  <si>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</si>
  <si>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</si>
  <si>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</si>
  <si>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</si>
  <si>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</si>
  <si>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</si>
  <si>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</si>
  <si>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</si>
  <si>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</si>
  <si>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</si>
  <si>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</si>
  <si>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</si>
  <si>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</si>
  <si>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</si>
  <si>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</si>
  <si>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</si>
  <si>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</si>
  <si>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</si>
  <si>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</si>
  <si>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</si>
  <si>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</si>
  <si>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</si>
  <si>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</si>
  <si>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</si>
  <si>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</si>
  <si>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</si>
  <si>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</si>
  <si>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</si>
  <si>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</si>
  <si>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</si>
  <si>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</si>
  <si>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</si>
  <si>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</si>
  <si>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</si>
  <si>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</si>
  <si>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</si>
  <si>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</si>
  <si>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</si>
  <si>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</si>
  <si>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</si>
  <si>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</si>
  <si>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</si>
  <si>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</si>
  <si>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</si>
  <si>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</si>
  <si>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</si>
  <si>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</si>
  <si>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</si>
  <si>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</si>
  <si>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</si>
  <si>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</si>
  <si>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</si>
  <si>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</si>
  <si>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</si>
  <si>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</si>
  <si>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</si>
  <si>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</si>
  <si>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</si>
  <si>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</si>
  <si>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</si>
  <si>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</si>
  <si>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</si>
  <si>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</si>
  <si>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</si>
  <si>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</si>
  <si>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</si>
  <si>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</si>
  <si>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</si>
  <si>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</si>
  <si>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</si>
  <si>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</si>
  <si>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</si>
  <si>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</si>
  <si>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</si>
  <si>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</si>
  <si>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</si>
  <si>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</si>
  <si>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</si>
  <si>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</si>
  <si>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</si>
  <si>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</si>
  <si>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</si>
  <si>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</si>
  <si>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</si>
  <si>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</si>
  <si>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</si>
  <si>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</si>
  <si>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</si>
  <si>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</si>
  <si>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</si>
  <si>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</si>
  <si>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</si>
  <si>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</si>
  <si>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</si>
  <si>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</si>
  <si>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</si>
  <si>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</si>
  <si>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</si>
  <si>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</si>
  <si>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</si>
  <si>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</si>
  <si>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</si>
  <si>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</si>
  <si>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</si>
  <si>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</si>
  <si>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</si>
  <si>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</si>
  <si>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</si>
  <si>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</si>
  <si>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</si>
  <si>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</si>
  <si>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</si>
  <si>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</si>
  <si>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</si>
  <si>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</si>
  <si>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</si>
  <si>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</si>
  <si>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</si>
  <si>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</si>
  <si>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</si>
  <si>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</si>
  <si>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</si>
  <si>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</si>
  <si>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</si>
  <si>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</si>
  <si>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</si>
  <si>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</si>
  <si>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</si>
  <si>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</si>
  <si>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</si>
  <si>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</si>
  <si>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</si>
  <si>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</si>
  <si>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</si>
  <si>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</si>
  <si>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</si>
  <si>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</si>
  <si>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</si>
  <si>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</si>
  <si>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</si>
  <si>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</si>
  <si>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</si>
  <si>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</si>
  <si>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</si>
  <si>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</si>
  <si>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</si>
  <si>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</si>
  <si>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</si>
  <si>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</si>
  <si>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</si>
  <si>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</si>
  <si>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</si>
  <si>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</si>
  <si>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</si>
  <si>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</si>
  <si>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</si>
  <si>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</si>
  <si>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</si>
  <si>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</si>
  <si>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</si>
  <si>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</si>
  <si>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</si>
  <si>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</si>
  <si>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</si>
  <si>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</si>
  <si>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</si>
  <si>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</si>
  <si>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</si>
  <si>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</si>
  <si>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</si>
  <si>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</si>
  <si>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</si>
  <si>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</si>
  <si>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</si>
  <si>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</si>
  <si>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</si>
  <si>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</si>
  <si>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</si>
  <si>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</si>
  <si>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</si>
  <si>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</si>
  <si>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</si>
  <si>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</si>
  <si>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</si>
  <si>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</si>
  <si>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</si>
  <si>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</si>
  <si>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</si>
  <si>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</si>
  <si>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</si>
  <si>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</si>
  <si>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</si>
  <si>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</si>
  <si>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</si>
  <si>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</si>
  <si>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</si>
  <si>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</si>
  <si>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</si>
  <si>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</si>
  <si>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</si>
  <si>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</si>
  <si>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</si>
  <si>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</si>
  <si>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</si>
  <si>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</si>
  <si>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</si>
  <si>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</si>
  <si>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</si>
  <si>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</si>
  <si>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</si>
  <si>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</si>
  <si>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</si>
  <si>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</si>
  <si>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</si>
  <si>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</si>
  <si>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</si>
  <si>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</si>
  <si>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</si>
  <si>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</si>
  <si>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</si>
  <si>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</si>
  <si>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</si>
  <si>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</si>
  <si>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</si>
  <si>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</si>
  <si>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</si>
  <si>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</si>
  <si>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</si>
  <si>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</si>
  <si>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</si>
  <si>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</si>
  <si>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</si>
  <si>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</si>
  <si>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</si>
  <si>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</si>
  <si>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</si>
  <si>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</si>
  <si>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</si>
  <si>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</si>
  <si>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</si>
  <si>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</si>
  <si>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</si>
  <si>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</si>
  <si>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</si>
  <si>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</si>
  <si>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</si>
  <si>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</si>
  <si>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</si>
  <si>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</si>
  <si>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</si>
  <si>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</si>
  <si>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</si>
  <si>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</si>
  <si>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</si>
  <si>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</si>
  <si>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</si>
  <si>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</si>
  <si>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</si>
  <si>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</si>
  <si>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</si>
  <si>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</si>
  <si>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</si>
  <si>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</si>
  <si>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</si>
  <si>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</si>
  <si>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</si>
  <si>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</si>
  <si>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</si>
  <si>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</si>
  <si>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</si>
  <si>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</si>
  <si>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</si>
  <si>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</si>
  <si>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</si>
  <si>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</si>
  <si>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</si>
  <si>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</si>
  <si>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</si>
  <si>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</si>
  <si>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</si>
  <si>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</si>
  <si>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</si>
  <si>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</si>
  <si>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</si>
  <si>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</si>
  <si>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</si>
  <si>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</si>
  <si>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</si>
  <si>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</si>
  <si>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</si>
  <si>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</si>
  <si>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</si>
  <si>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</si>
  <si>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</si>
  <si>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</si>
  <si>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</si>
  <si>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</si>
  <si>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</si>
  <si>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</si>
  <si>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</si>
  <si>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</si>
  <si>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</si>
  <si>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</si>
  <si>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</si>
  <si>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</si>
  <si>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</si>
  <si>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</si>
  <si>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</si>
  <si>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</si>
  <si>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</si>
  <si>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</si>
  <si>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</si>
  <si>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</si>
  <si>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</si>
  <si>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</si>
  <si>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</si>
  <si>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</si>
  <si>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</si>
  <si>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</si>
  <si>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</si>
  <si>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</si>
  <si>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</si>
  <si>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</si>
  <si>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Row Labels</t>
  </si>
  <si>
    <t>Grand Total</t>
  </si>
  <si>
    <t>Count of Category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</si>
  <si>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</si>
  <si>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</si>
  <si>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</si>
  <si>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</si>
  <si>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</si>
  <si>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</si>
  <si>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</si>
  <si>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</si>
  <si>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</si>
  <si>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</si>
  <si>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</si>
  <si>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</si>
  <si>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</si>
  <si>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</si>
  <si>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</si>
  <si>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</si>
  <si>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</si>
  <si>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</si>
  <si>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</si>
  <si>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</si>
  <si>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</si>
  <si>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</si>
  <si>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</si>
  <si>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</si>
  <si>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</si>
  <si>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</si>
  <si>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</si>
  <si>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</si>
  <si>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</si>
  <si>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</si>
  <si>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</si>
  <si>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</si>
  <si>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</si>
  <si>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</si>
  <si>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</si>
  <si>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</si>
  <si>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</si>
  <si>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</si>
  <si>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</si>
  <si>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</si>
  <si>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</si>
  <si>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</si>
  <si>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</si>
  <si>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</si>
  <si>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</si>
  <si>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</si>
  <si>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</si>
  <si>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</si>
  <si>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</si>
  <si>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</si>
  <si>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</si>
  <si>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Sub-Category</t>
  </si>
  <si>
    <t>Date Created Conversion</t>
  </si>
  <si>
    <t>Date Ended Conversion</t>
  </si>
  <si>
    <t>Dec</t>
  </si>
  <si>
    <t>Oct</t>
  </si>
  <si>
    <t>Feb</t>
  </si>
  <si>
    <t>Aug</t>
  </si>
  <si>
    <t>Sep</t>
  </si>
  <si>
    <t>Nov</t>
  </si>
  <si>
    <t>Jun</t>
  </si>
  <si>
    <t>Jul</t>
  </si>
  <si>
    <t>Jan</t>
  </si>
  <si>
    <t>Apr</t>
  </si>
  <si>
    <t>May</t>
  </si>
  <si>
    <t>Mar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</si>
  <si>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</si>
  <si>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</si>
  <si>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</si>
  <si>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</si>
  <si>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</si>
  <si>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</si>
  <si>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</si>
  <si>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</si>
  <si>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</si>
  <si>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</si>
  <si>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</si>
  <si>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</si>
  <si>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</si>
  <si>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</si>
  <si>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</si>
  <si>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</si>
  <si>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</si>
  <si>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</si>
  <si>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</si>
  <si>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</si>
  <si>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</si>
  <si>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Sum of backers_count</t>
  </si>
  <si>
    <t>Backer Count</t>
  </si>
  <si>
    <t>Succesful ID</t>
  </si>
  <si>
    <t>Failed ID</t>
  </si>
  <si>
    <t>Mean</t>
  </si>
  <si>
    <t>Median</t>
  </si>
  <si>
    <t>Minimum</t>
  </si>
  <si>
    <t>Maximum</t>
  </si>
  <si>
    <t>Variance</t>
  </si>
  <si>
    <t>Standard Deviation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</si>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</sst>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 applyAlignment="1">
      <alignment vertical="center"/>
    </xf>
    <xf numFmtId="0" fontId="0" fillId="0" borderId="1" xfId="0" applyFont="1" applyFill="1" applyBorder="1"/>
    <xf numFmtId="0" fontId="0" fillId="0" borderId="0" xfId="0" applyFont="1"/>
  </cellXfs>
  <cellStyles count="1">
    <cellStyle name="Normal" xfId="0" builtinId="0"/>
  </cellStyles>
  <dxfs count="8"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-0.499984740745262"/>
      </font>
      <fill>
        <patternFill>
          <bgColor theme="5" tint="0.59996337778862885"/>
        </patternFill>
      </fill>
    </dxf>
    <dxf>
      <font>
        <color theme="5" tint="-0.499984740745262"/>
      </font>
      <fill>
        <patternFill>
          <bgColor theme="5" tint="0.59996337778862885"/>
        </patternFill>
      </fill>
      <border>
        <vertical/>
        <horizontal/>
      </border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[StarterBook.xlsx]Outcomes!PivotTable5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9435936959809803E-2"/>
          <c:y val="0.16314729820436705"/>
          <c:w val="0.8512037028910997"/>
          <c:h val="0.6356137171731317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Outcomes!$B$4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Outcomes!$A$5:$A$64</c:f>
              <c:multiLvlStrCache>
                <c:ptCount val="47"/>
                <c:lvl>
                  <c:pt idx="0">
                    <c:v>canceled</c:v>
                  </c:pt>
                  <c:pt idx="1">
                    <c:v>failed</c:v>
                  </c:pt>
                  <c:pt idx="2">
                    <c:v>live</c:v>
                  </c:pt>
                  <c:pt idx="3">
                    <c:v>successful</c:v>
                  </c:pt>
                  <c:pt idx="4">
                    <c:v>canceled</c:v>
                  </c:pt>
                  <c:pt idx="5">
                    <c:v>failed</c:v>
                  </c:pt>
                  <c:pt idx="6">
                    <c:v>successful</c:v>
                  </c:pt>
                  <c:pt idx="7">
                    <c:v>canceled</c:v>
                  </c:pt>
                  <c:pt idx="8">
                    <c:v>failed</c:v>
                  </c:pt>
                  <c:pt idx="9">
                    <c:v>live</c:v>
                  </c:pt>
                  <c:pt idx="10">
                    <c:v>successful</c:v>
                  </c:pt>
                  <c:pt idx="11">
                    <c:v>canceled</c:v>
                  </c:pt>
                  <c:pt idx="12">
                    <c:v>failed</c:v>
                  </c:pt>
                  <c:pt idx="13">
                    <c:v>live</c:v>
                  </c:pt>
                  <c:pt idx="14">
                    <c:v>successful</c:v>
                  </c:pt>
                  <c:pt idx="15">
                    <c:v>canceled</c:v>
                  </c:pt>
                  <c:pt idx="16">
                    <c:v>failed</c:v>
                  </c:pt>
                  <c:pt idx="17">
                    <c:v>live</c:v>
                  </c:pt>
                  <c:pt idx="18">
                    <c:v>successful</c:v>
                  </c:pt>
                  <c:pt idx="19">
                    <c:v>canceled</c:v>
                  </c:pt>
                  <c:pt idx="20">
                    <c:v>failed</c:v>
                  </c:pt>
                  <c:pt idx="21">
                    <c:v>live</c:v>
                  </c:pt>
                  <c:pt idx="22">
                    <c:v>successful</c:v>
                  </c:pt>
                  <c:pt idx="23">
                    <c:v>canceled</c:v>
                  </c:pt>
                  <c:pt idx="24">
                    <c:v>failed</c:v>
                  </c:pt>
                  <c:pt idx="25">
                    <c:v>live</c:v>
                  </c:pt>
                  <c:pt idx="26">
                    <c:v>successful</c:v>
                  </c:pt>
                  <c:pt idx="27">
                    <c:v>canceled</c:v>
                  </c:pt>
                  <c:pt idx="28">
                    <c:v>failed</c:v>
                  </c:pt>
                  <c:pt idx="29">
                    <c:v>live</c:v>
                  </c:pt>
                  <c:pt idx="30">
                    <c:v>successful</c:v>
                  </c:pt>
                  <c:pt idx="31">
                    <c:v>canceled</c:v>
                  </c:pt>
                  <c:pt idx="32">
                    <c:v>failed</c:v>
                  </c:pt>
                  <c:pt idx="33">
                    <c:v>live</c:v>
                  </c:pt>
                  <c:pt idx="34">
                    <c:v>successful</c:v>
                  </c:pt>
                  <c:pt idx="35">
                    <c:v>canceled</c:v>
                  </c:pt>
                  <c:pt idx="36">
                    <c:v>failed</c:v>
                  </c:pt>
                  <c:pt idx="37">
                    <c:v>live</c:v>
                  </c:pt>
                  <c:pt idx="38">
                    <c:v>successful</c:v>
                  </c:pt>
                  <c:pt idx="39">
                    <c:v>canceled</c:v>
                  </c:pt>
                  <c:pt idx="40">
                    <c:v>failed</c:v>
                  </c:pt>
                  <c:pt idx="41">
                    <c:v>live</c:v>
                  </c:pt>
                  <c:pt idx="42">
                    <c:v>successful</c:v>
                  </c:pt>
                  <c:pt idx="43">
                    <c:v>canceled</c:v>
                  </c:pt>
                  <c:pt idx="44">
                    <c:v>failed</c:v>
                  </c:pt>
                  <c:pt idx="45">
                    <c:v>live</c:v>
                  </c:pt>
                  <c:pt idx="46">
                    <c:v>successful</c:v>
                  </c:pt>
                </c:lvl>
                <c:lvl>
                  <c:pt idx="0">
                    <c:v>Jan</c:v>
                  </c:pt>
                  <c:pt idx="4">
                    <c:v>Feb</c:v>
                  </c:pt>
                  <c:pt idx="7">
                    <c:v>Mar</c:v>
                  </c:pt>
                  <c:pt idx="11">
                    <c:v>Apr</c:v>
                  </c:pt>
                  <c:pt idx="15">
                    <c:v>May</c:v>
                  </c:pt>
                  <c:pt idx="19">
                    <c:v>Jun</c:v>
                  </c:pt>
                  <c:pt idx="23">
                    <c:v>Jul</c:v>
                  </c:pt>
                  <c:pt idx="27">
                    <c:v>Aug</c:v>
                  </c:pt>
                  <c:pt idx="31">
                    <c:v>Sep</c:v>
                  </c:pt>
                  <c:pt idx="35">
                    <c:v>Oct</c:v>
                  </c:pt>
                  <c:pt idx="39">
                    <c:v>Nov</c:v>
                  </c:pt>
                  <c:pt idx="43">
                    <c:v>Dec</c:v>
                  </c:pt>
                </c:lvl>
              </c:multiLvlStrCache>
            </c:multiLvlStrRef>
          </c:cat>
          <c:val>
            <c:numRef>
              <c:f>Outcomes!$B$5:$B$64</c:f>
              <c:numCache>
                <c:formatCode>General</c:formatCode>
                <c:ptCount val="47"/>
                <c:pt idx="0">
                  <c:v>24</c:v>
                </c:pt>
                <c:pt idx="1">
                  <c:v>148</c:v>
                </c:pt>
                <c:pt idx="2">
                  <c:v>2</c:v>
                </c:pt>
                <c:pt idx="3">
                  <c:v>224</c:v>
                </c:pt>
                <c:pt idx="4">
                  <c:v>27</c:v>
                </c:pt>
                <c:pt idx="5">
                  <c:v>140</c:v>
                </c:pt>
                <c:pt idx="6">
                  <c:v>168</c:v>
                </c:pt>
                <c:pt idx="7">
                  <c:v>24</c:v>
                </c:pt>
                <c:pt idx="8">
                  <c:v>136</c:v>
                </c:pt>
                <c:pt idx="9">
                  <c:v>3</c:v>
                </c:pt>
                <c:pt idx="10">
                  <c:v>159</c:v>
                </c:pt>
                <c:pt idx="11">
                  <c:v>27</c:v>
                </c:pt>
                <c:pt idx="12">
                  <c:v>111</c:v>
                </c:pt>
                <c:pt idx="13">
                  <c:v>5</c:v>
                </c:pt>
                <c:pt idx="14">
                  <c:v>180</c:v>
                </c:pt>
                <c:pt idx="15">
                  <c:v>24</c:v>
                </c:pt>
                <c:pt idx="16">
                  <c:v>127</c:v>
                </c:pt>
                <c:pt idx="17">
                  <c:v>5</c:v>
                </c:pt>
                <c:pt idx="18">
                  <c:v>191</c:v>
                </c:pt>
                <c:pt idx="19">
                  <c:v>33</c:v>
                </c:pt>
                <c:pt idx="20">
                  <c:v>110</c:v>
                </c:pt>
                <c:pt idx="21">
                  <c:v>6</c:v>
                </c:pt>
                <c:pt idx="22">
                  <c:v>201</c:v>
                </c:pt>
                <c:pt idx="23">
                  <c:v>24</c:v>
                </c:pt>
                <c:pt idx="24">
                  <c:v>127</c:v>
                </c:pt>
                <c:pt idx="25">
                  <c:v>9</c:v>
                </c:pt>
                <c:pt idx="26">
                  <c:v>172</c:v>
                </c:pt>
                <c:pt idx="27">
                  <c:v>35</c:v>
                </c:pt>
                <c:pt idx="28">
                  <c:v>113</c:v>
                </c:pt>
                <c:pt idx="29">
                  <c:v>1</c:v>
                </c:pt>
                <c:pt idx="30">
                  <c:v>173</c:v>
                </c:pt>
                <c:pt idx="31">
                  <c:v>38</c:v>
                </c:pt>
                <c:pt idx="32">
                  <c:v>113</c:v>
                </c:pt>
                <c:pt idx="33">
                  <c:v>3</c:v>
                </c:pt>
                <c:pt idx="34">
                  <c:v>155</c:v>
                </c:pt>
                <c:pt idx="35">
                  <c:v>26</c:v>
                </c:pt>
                <c:pt idx="36">
                  <c:v>128</c:v>
                </c:pt>
                <c:pt idx="37">
                  <c:v>7</c:v>
                </c:pt>
                <c:pt idx="38">
                  <c:v>167</c:v>
                </c:pt>
                <c:pt idx="39">
                  <c:v>33</c:v>
                </c:pt>
                <c:pt idx="40">
                  <c:v>134</c:v>
                </c:pt>
                <c:pt idx="41">
                  <c:v>3</c:v>
                </c:pt>
                <c:pt idx="42">
                  <c:v>192</c:v>
                </c:pt>
                <c:pt idx="43">
                  <c:v>34</c:v>
                </c:pt>
                <c:pt idx="44">
                  <c:v>143</c:v>
                </c:pt>
                <c:pt idx="45">
                  <c:v>6</c:v>
                </c:pt>
                <c:pt idx="46">
                  <c:v>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0E-45D0-B048-1147082692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0258944"/>
        <c:axId val="949075760"/>
      </c:barChart>
      <c:catAx>
        <c:axId val="7602589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075760"/>
        <c:crosses val="autoZero"/>
        <c:auto val="1"/>
        <c:lblAlgn val="ctr"/>
        <c:lblOffset val="100"/>
        <c:noMultiLvlLbl val="0"/>
      </c:catAx>
      <c:valAx>
        <c:axId val="94907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25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Amount</a:t>
            </a:r>
            <a:r>
              <a:rPr lang="en-US" baseline="0"/>
              <a:t> vs. Percentage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General</c:formatCode>
                <c:ptCount val="12"/>
                <c:pt idx="0">
                  <c:v>71</c:v>
                </c:pt>
                <c:pt idx="1">
                  <c:v>66</c:v>
                </c:pt>
                <c:pt idx="2">
                  <c:v>53</c:v>
                </c:pt>
                <c:pt idx="3">
                  <c:v>48</c:v>
                </c:pt>
                <c:pt idx="4">
                  <c:v>47</c:v>
                </c:pt>
                <c:pt idx="5">
                  <c:v>42</c:v>
                </c:pt>
                <c:pt idx="6">
                  <c:v>40</c:v>
                </c:pt>
                <c:pt idx="7">
                  <c:v>39</c:v>
                </c:pt>
                <c:pt idx="8">
                  <c:v>47</c:v>
                </c:pt>
                <c:pt idx="9">
                  <c:v>49</c:v>
                </c:pt>
                <c:pt idx="10">
                  <c:v>29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0ED-4A45-8366-57C91B9A78A9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General</c:formatCode>
                <c:ptCount val="12"/>
                <c:pt idx="0">
                  <c:v>25</c:v>
                </c:pt>
                <c:pt idx="1">
                  <c:v>30</c:v>
                </c:pt>
                <c:pt idx="2">
                  <c:v>40</c:v>
                </c:pt>
                <c:pt idx="3">
                  <c:v>41</c:v>
                </c:pt>
                <c:pt idx="4">
                  <c:v>45</c:v>
                </c:pt>
                <c:pt idx="5">
                  <c:v>49</c:v>
                </c:pt>
                <c:pt idx="6">
                  <c:v>47</c:v>
                </c:pt>
                <c:pt idx="7">
                  <c:v>45</c:v>
                </c:pt>
                <c:pt idx="8">
                  <c:v>40</c:v>
                </c:pt>
                <c:pt idx="9">
                  <c:v>37</c:v>
                </c:pt>
                <c:pt idx="10">
                  <c:v>52</c:v>
                </c:pt>
                <c:pt idx="11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ED-4A45-8366-57C91B9A78A9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7</c:v>
                </c:pt>
                <c:pt idx="3">
                  <c:v>11</c:v>
                </c:pt>
                <c:pt idx="4">
                  <c:v>8</c:v>
                </c:pt>
                <c:pt idx="5">
                  <c:v>9</c:v>
                </c:pt>
                <c:pt idx="6">
                  <c:v>13</c:v>
                </c:pt>
                <c:pt idx="7">
                  <c:v>16</c:v>
                </c:pt>
                <c:pt idx="8">
                  <c:v>13</c:v>
                </c:pt>
                <c:pt idx="9">
                  <c:v>14</c:v>
                </c:pt>
                <c:pt idx="10">
                  <c:v>19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0ED-4A45-8366-57C91B9A78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6262128"/>
        <c:axId val="103625880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0ED-4A45-8366-57C91B9A78A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0ED-4A45-8366-57C91B9A78A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0ED-4A45-8366-57C91B9A78A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0ED-4A45-8366-57C91B9A78A9}"/>
                  </c:ext>
                </c:extLst>
              </c15:ser>
            </c15:filteredLineSeries>
          </c:ext>
        </c:extLst>
      </c:lineChart>
      <c:catAx>
        <c:axId val="10362621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Amount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258800"/>
        <c:crosses val="autoZero"/>
        <c:auto val="1"/>
        <c:lblAlgn val="ctr"/>
        <c:lblOffset val="100"/>
        <c:noMultiLvlLbl val="0"/>
      </c:catAx>
      <c:valAx>
        <c:axId val="103625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26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30891</xdr:colOff>
      <xdr:row>2</xdr:row>
      <xdr:rowOff>49426</xdr:rowOff>
    </xdr:from>
    <xdr:to>
      <xdr:col>17</xdr:col>
      <xdr:colOff>195649</xdr:colOff>
      <xdr:row>36</xdr:row>
      <xdr:rowOff>144162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0940AC-287C-4B17-AE56-7F2D05D2BB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369570</xdr:colOff>
      <xdr:row>13</xdr:row>
      <xdr:rowOff>95250</xdr:rowOff>
    </xdr:from>
    <xdr:to>
      <xdr:col>4</xdr:col>
      <xdr:colOff>476250</xdr:colOff>
      <xdr:row>28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C5E3D5-EE7E-4137-8F8D-13D3285ABD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ily Hurst" refreshedDate="44486.394732060187" createdVersion="7" refreshedVersion="7" minRefreshableVersion="3" recordCount="4114" xr:uid="{4A3833B8-105B-4B32-B3B1-E339F49345F4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ily Hurst" refreshedDate="44486.505790509262" createdVersion="7" refreshedVersion="7" minRefreshableVersion="3" recordCount="4114" xr:uid="{BD2D1BB4-36BF-40DE-816E-4AE2B72ACD33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914-12-25T22:05:12" maxDate="3102-11-18T12:02:48" count="4114">
        <d v="3061-04-23T04:04:24"/>
        <d v="3100-01-19T09:53:12"/>
        <d v="3076-05-02T20:33:12"/>
        <d v="3038-05-30T08:42:48"/>
        <d v="3071-03-22T00:31:36"/>
        <d v="3086-09-25T09:22:48"/>
        <d v="3036-02-23T17:40:00"/>
        <d v="3083-08-03T03:06:48"/>
        <d v="3080-06-28T16:04:48"/>
        <d v="3079-01-21T11:37:36"/>
        <d v="3035-03-24T15:11:36"/>
        <d v="3087-04-25T16:24:48"/>
        <d v="3035-12-29T02:50:00"/>
        <d v="3083-02-07T06:03:36"/>
        <d v="3037-01-23T15:15:12"/>
        <d v="3066-07-11T09:43:12"/>
        <d v="3033-12-17T02:44:24"/>
        <d v="3044-04-09T13:28:48"/>
        <d v="3041-02-08T00:22:24"/>
        <d v="3061-03-25T14:13:36"/>
        <d v="3062-11-14T04:44:48"/>
        <d v="3041-09-14T01:15:36"/>
        <d v="3049-01-05T20:56:00"/>
        <d v="3056-02-07T16:40:24"/>
        <d v="3064-10-11T16:25:12"/>
        <d v="3070-07-29T14:24:24"/>
        <d v="3038-05-30T08:57:36"/>
        <d v="3045-01-08T22:53:12"/>
        <d v="3071-01-12T03:13:36"/>
        <d v="3037-05-15T03:47:12"/>
        <d v="3039-04-26T00:46:00"/>
        <d v="3074-06-09T00:13:36"/>
        <d v="3080-01-05T01:26:48"/>
        <d v="3068-07-06T20:40:24"/>
        <d v="3039-04-02T17:20:24"/>
        <d v="3056-02-20T00:05:36"/>
        <d v="3054-03-02T08:50:00"/>
        <d v="3051-10-29T15:11:36"/>
        <d v="3008-08-12T08:57:36"/>
        <d v="3033-07-08T03:07:12"/>
        <d v="3035-10-30T03:15:12"/>
        <d v="3042-04-16T15:41:36"/>
        <d v="3047-10-25T08:10:24"/>
        <d v="3036-09-19T23:14:24"/>
        <d v="3041-05-28T08:54:48"/>
        <d v="3079-09-30T23:22:48"/>
        <d v="3070-12-19T03:49:36"/>
        <d v="3045-04-06T16:02:48"/>
        <d v="3051-11-18T09:44:00"/>
        <d v="3067-07-01T05:38:00"/>
        <d v="3049-05-26T01:43:12"/>
        <d v="3062-08-14T06:54:48"/>
        <d v="3037-01-15T20:18:24"/>
        <d v="3031-04-02T04:18:00"/>
        <d v="3071-08-10T02:48:24"/>
        <d v="3082-05-02T06:06:24"/>
        <d v="3059-07-04T04:09:36"/>
        <d v="3055-07-31T23:44:48"/>
        <d v="3045-04-04T21:08:48"/>
        <d v="3064-10-21T15:50:24"/>
        <d v="3030-02-02T15:26:48"/>
        <d v="3010-11-24T13:02:48"/>
        <d v="3004-06-16T04:31:12"/>
        <d v="3024-03-29T21:25:12"/>
        <d v="3012-06-03T10:32:24"/>
        <d v="3038-11-21T17:01:36"/>
        <d v="3085-02-24T09:28:00"/>
        <d v="2988-12-07T00:01:36"/>
        <d v="3027-07-28T15:56:24"/>
        <d v="2969-12-01T12:10:00"/>
        <d v="2966-04-14T12:18:00"/>
        <d v="2983-10-15T12:22:48"/>
        <d v="2997-08-20T05:52:24"/>
        <d v="2956-11-17T03:53:36"/>
        <d v="3073-05-13T16:38:00"/>
        <d v="3007-06-11T00:28:48"/>
        <d v="2973-10-05T14:23:12"/>
        <d v="2983-10-12T11:26:48"/>
        <d v="3089-05-31T12:48:24"/>
        <d v="3031-08-05T15:17:12"/>
        <d v="3022-04-14T00:22:24"/>
        <d v="2990-07-19T19:30:48"/>
        <d v="2970-07-20T16:24:24"/>
        <d v="3052-06-23T18:35:36"/>
        <d v="2960-11-20T04:34:24"/>
        <d v="2969-06-15T00:14:48"/>
        <d v="3068-11-01T08:18:00"/>
        <d v="2939-06-14T22:41:12"/>
        <d v="3035-08-29T19:32:24"/>
        <d v="3010-06-08T01:16:48"/>
        <d v="2964-09-01T03:19:36"/>
        <d v="2958-12-16T15:45:36"/>
        <d v="3097-01-24T18:33:12"/>
        <d v="2988-04-17T14:14:48"/>
        <d v="3031-01-24T05:28:48"/>
        <d v="2979-09-12T02:56:24"/>
        <d v="2939-08-04T21:36:24"/>
        <d v="2964-08-28T05:52:48"/>
        <d v="2998-01-30T01:49:36"/>
        <d v="3025-06-28T15:59:36"/>
        <d v="2996-12-17T01:54:24"/>
        <d v="3002-01-09T15:24:00"/>
        <d v="2951-06-14T03:33:12"/>
        <d v="3028-11-01T08:12:00"/>
        <d v="2958-07-08T16:26:24"/>
        <d v="3081-08-05T09:28:00"/>
        <d v="2983-03-01T15:20:24"/>
        <d v="2960-01-18T13:54:48"/>
        <d v="3007-12-29T17:08:00"/>
        <d v="2955-09-18T14:52:00"/>
        <d v="3020-08-18T19:01:12"/>
        <d v="3057-11-29T23:54:48"/>
        <d v="3031-02-25T00:47:12"/>
        <d v="2967-10-15T04:51:12"/>
        <d v="2974-11-07T13:55:12"/>
        <d v="2978-08-17T17:37:36"/>
        <d v="2957-05-21T22:22:00"/>
        <d v="2934-08-11T00:57:36"/>
        <d v="2965-10-08T06:54:24"/>
        <d v="2966-10-27T15:54:24"/>
        <d v="3090-02-27T04:42:48"/>
        <d v="3056-01-12T22:04:00"/>
        <d v="3088-09-02T08:42:48"/>
        <d v="3043-06-03T18:25:36"/>
        <d v="3057-03-25T06:56:48"/>
        <d v="3096-04-30T20:32:00"/>
        <d v="3058-08-03T03:34:48"/>
        <d v="3054-02-13T23:36:24"/>
        <d v="3090-12-16T11:17:12"/>
        <d v="3041-12-26T11:53:12"/>
        <d v="3035-02-24T23:16:48"/>
        <d v="3085-04-13T02:24:24"/>
        <d v="3043-06-28T12:02:48"/>
        <d v="3081-12-29T09:13:36"/>
        <d v="3064-04-04T20:07:12"/>
        <d v="3035-10-10T03:58:48"/>
        <d v="3056-01-05T20:13:36"/>
        <d v="3065-06-02T18:37:12"/>
        <d v="3061-12-01T04:16:24"/>
        <d v="3062-01-10T02:28:48"/>
        <d v="3053-03-04T18:12:48"/>
        <d v="3056-11-30T16:09:12"/>
        <d v="3045-08-30T10:31:12"/>
        <d v="3086-05-31T12:56:48"/>
        <d v="3052-10-25T07:08:48"/>
        <d v="3062-11-09T00:20:48"/>
        <d v="3095-03-20T09:19:12"/>
        <d v="3047-09-10T10:16:00"/>
        <d v="3075-10-13T18:14:24"/>
        <d v="3047-08-03T03:08:00"/>
        <d v="3055-08-08T21:12:48"/>
        <d v="3057-02-20T05:16:24"/>
        <d v="3041-06-20T20:40:00"/>
        <d v="3045-04-25T01:37:36"/>
        <d v="3057-04-09T03:18:00"/>
        <d v="3060-10-02T10:14:00"/>
        <d v="3036-02-24T23:58:24"/>
        <d v="3075-10-04T21:08:48"/>
        <d v="3043-05-17T20:11:12"/>
        <d v="3083-06-25T10:18:00"/>
        <d v="3060-12-21T21:56:24"/>
        <d v="3036-01-21T11:58:00"/>
        <d v="3038-11-05T01:02:24"/>
        <d v="3065-09-16T01:41:36"/>
        <d v="3039-04-13T07:20:24"/>
        <d v="3072-10-13T19:29:36"/>
        <d v="3097-01-21T19:44:48"/>
        <d v="3060-04-02T06:14:00"/>
        <d v="3053-02-24T01:08:00"/>
        <d v="3043-02-21T03:03:36"/>
        <d v="3063-12-08T11:13:12"/>
        <d v="3084-10-11T08:05:36"/>
        <d v="3052-10-16T11:29:12"/>
        <d v="3051-11-19T18:03:12"/>
        <d v="3054-06-17T05:10:24"/>
        <d v="3040-03-14T16:04:24"/>
        <d v="3062-04-13T18:39:36"/>
        <d v="3054-04-13T03:30:24"/>
        <d v="3069-09-18T22:18:00"/>
        <d v="3076-02-29T22:22:00"/>
        <d v="3054-02-22T18:57:12"/>
        <d v="3059-05-21T19:18:00"/>
        <d v="3096-06-18T06:52:48"/>
        <d v="3045-09-21T10:44:00"/>
        <d v="3038-03-25T23:44:48"/>
        <d v="3087-03-11T20:55:36"/>
        <d v="3100-02-17T12:13:36"/>
        <d v="3061-08-26T15:02:48"/>
        <d v="3040-04-17T09:26:00"/>
        <d v="3086-04-04T13:50:48"/>
        <d v="3084-05-07T14:58:24"/>
        <d v="3065-05-30T14:15:12"/>
        <d v="3043-02-04T00:12:48"/>
        <d v="3043-11-22T10:26:24"/>
        <d v="3074-05-20T22:12:24"/>
        <d v="3058-08-05T02:12:48"/>
        <d v="3066-09-25T00:39:12"/>
        <d v="3098-06-04T08:40:00"/>
        <d v="3042-04-12T04:48:48"/>
        <d v="3088-01-22T23:20:48"/>
        <d v="3040-12-11T00:01:12"/>
        <d v="3051-03-30T15:31:36"/>
        <d v="3066-06-30T06:25:36"/>
        <d v="3047-12-17T08:25:36"/>
        <d v="3086-04-02T00:01:12"/>
        <d v="3066-01-06T04:08:48"/>
        <d v="3086-12-08T02:33:12"/>
        <d v="3048-03-30T17:35:12"/>
        <d v="3047-01-03T21:06:48"/>
        <d v="3060-07-31T03:34:00"/>
        <d v="3066-01-16T13:16:48"/>
        <d v="3065-03-12T20:06:48"/>
        <d v="3077-01-26T03:28:00"/>
        <d v="3062-12-28T06:18:48"/>
        <d v="3050-04-24T08:59:36"/>
        <d v="3074-05-02T12:32:48"/>
        <d v="3054-01-29T00:14:48"/>
        <d v="3047-10-01T08:59:36"/>
        <d v="3054-11-29T01:55:36"/>
        <d v="3077-11-20T20:10:00"/>
        <d v="3062-07-14T10:52:00"/>
        <d v="3051-10-09T02:25:36"/>
        <d v="3051-10-07T11:27:12"/>
        <d v="3081-05-09T03:40:00"/>
        <d v="3058-07-25T15:30:24"/>
        <d v="3078-07-10T01:41:36"/>
        <d v="3056-09-07T23:37:36"/>
        <d v="3060-07-06T10:56:24"/>
        <d v="3056-01-12T11:22:00"/>
        <d v="3074-11-27T09:58:48"/>
        <d v="3058-03-16T15:40:24"/>
        <d v="3072-02-24T00:20:24"/>
        <d v="3051-11-01T19:38:24"/>
        <d v="3089-12-13T21:08:48"/>
        <d v="3058-08-13T20:23:36"/>
        <d v="3060-07-06T19:18:48"/>
        <d v="3070-10-11T00:39:36"/>
        <d v="3074-06-27T20:27:36"/>
        <d v="3096-08-04T02:24:00"/>
        <d v="3069-03-14T15:32:00"/>
        <d v="3007-04-12T00:04:24"/>
        <d v="3046-05-16T18:01:36"/>
        <d v="2974-12-06T19:56:00"/>
        <d v="3027-06-22T03:21:36"/>
        <d v="2932-04-10T18:23:36"/>
        <d v="2991-01-01T06:34:00"/>
        <d v="2949-10-27T17:22:00"/>
        <d v="2946-07-21T12:05:36"/>
        <d v="2975-06-23T14:03:36"/>
        <d v="2940-02-19T04:08:00"/>
        <d v="3010-05-10T13:56:24"/>
        <d v="2984-11-14T21:38:24"/>
        <d v="2935-10-12T21:43:12"/>
        <d v="2979-01-06T14:54:00"/>
        <d v="3067-01-08T20:44:00"/>
        <d v="2956-12-05T15:12:48"/>
        <d v="3004-12-24T11:06:48"/>
        <d v="3081-03-12T01:04:48"/>
        <d v="2963-01-28T05:46:24"/>
        <d v="3054-06-16T17:07:36"/>
        <d v="2939-12-29T03:11:36"/>
        <d v="2985-02-21T06:01:36"/>
        <d v="2954-09-28T22:51:12"/>
        <d v="2993-10-26T21:57:36"/>
        <d v="2984-08-30T21:18:00"/>
        <d v="2935-10-26T21:32:00"/>
        <d v="2931-09-28T04:42:48"/>
        <d v="3035-07-31T20:39:36"/>
        <d v="2971-06-05T15:51:12"/>
        <d v="3099-07-01T17:28:48"/>
        <d v="2960-03-03T19:08:00"/>
        <d v="3024-03-10T09:44:24"/>
        <d v="2933-10-04T14:36:24"/>
        <d v="2964-02-02T23:06:24"/>
        <d v="2981-12-27T21:31:36"/>
        <d v="2996-08-25T18:26:24"/>
        <d v="2981-10-20T23:09:36"/>
        <d v="3057-06-04T09:27:36"/>
        <d v="2994-09-29T23:35:36"/>
        <d v="3099-07-26T20:38:24"/>
        <d v="3032-11-23T04:14:00"/>
        <d v="2914-12-25T22:05:12"/>
        <d v="2931-01-25T01:56:48"/>
        <d v="2962-08-29T00:57:36"/>
        <d v="2977-09-15T17:12:00"/>
        <d v="3017-04-08T03:31:12"/>
        <d v="3004-08-03T14:09:36"/>
        <d v="2996-01-28T16:07:12"/>
        <d v="2987-05-01T01:17:12"/>
        <d v="3020-02-20T22:53:36"/>
        <d v="2952-11-04T20:38:48"/>
        <d v="3008-09-22T10:58:24"/>
        <d v="2971-09-01T06:39:36"/>
        <d v="3031-04-05T00:45:36"/>
        <d v="2940-10-20T00:37:36"/>
        <d v="3018-01-27T02:43:36"/>
        <d v="2992-10-20T09:53:12"/>
        <d v="3055-07-29T11:20:24"/>
        <d v="3030-08-03T02:59:12"/>
        <d v="2949-02-02T09:44:00"/>
        <d v="2959-06-16T00:55:12"/>
        <d v="3004-07-08T16:54:00"/>
        <d v="2979-08-15T13:35:12"/>
        <d v="2986-01-27T16:58:24"/>
        <d v="2991-06-19T06:38:48"/>
        <d v="2980-08-04T02:59:36"/>
        <d v="3005-11-27T02:13:12"/>
        <d v="3002-07-24T16:00:24"/>
        <d v="2955-07-24T16:04:00"/>
        <d v="2992-10-27T00:53:36"/>
        <d v="2972-03-20T09:29:12"/>
        <d v="2975-04-23T06:36:48"/>
        <d v="3006-11-23T01:32:48"/>
        <d v="2941-09-24T11:17:36"/>
        <d v="3003-12-31T23:55:12"/>
        <d v="2991-06-11T12:53:36"/>
        <d v="3046-06-15T03:58:48"/>
        <d v="3022-09-19T05:53:12"/>
        <d v="3005-08-27T22:20:24"/>
        <d v="2926-05-25T02:51:36"/>
        <d v="3071-06-19T05:33:12"/>
        <d v="3092-03-21T17:14:24"/>
        <d v="3080-10-17T16:19:12"/>
        <d v="3095-07-01T17:06:24"/>
        <d v="3061-10-23T00:43:12"/>
        <d v="3094-12-18T12:13:12"/>
        <d v="3100-08-16T13:22:24"/>
        <d v="3053-07-03T15:31:36"/>
        <d v="3068-01-03T17:15:12"/>
        <d v="3068-10-30T04:50:48"/>
        <d v="3008-11-27T09:05:12"/>
        <d v="3083-01-11T22:53:36"/>
        <d v="3067-01-02T07:50:48"/>
        <d v="3078-06-08T06:36:24"/>
        <d v="3056-05-11T09:02:48"/>
        <d v="3056-05-12T16:46:00"/>
        <d v="3068-11-02T07:27:12"/>
        <d v="3052-10-10T02:03:12"/>
        <d v="3086-06-17T03:16:00"/>
        <d v="3055-11-03T05:47:12"/>
        <d v="3100-06-14T01:22:48"/>
        <d v="3042-10-09T02:39:12"/>
        <d v="3079-11-21T17:46:00"/>
        <d v="3044-11-11T16:58:00"/>
        <d v="3057-01-13T07:17:36"/>
        <d v="3057-03-25T15:56:00"/>
        <d v="3066-11-11T00:08:24"/>
        <d v="3068-11-23T21:23:36"/>
        <d v="3063-04-27T02:06:24"/>
        <d v="3099-08-25T23:23:12"/>
        <d v="3088-03-09T14:03:36"/>
        <d v="3077-10-19T03:41:36"/>
        <d v="3042-06-18T00:27:12"/>
        <d v="3069-03-31T00:07:36"/>
        <d v="3078-07-06T20:48:24"/>
        <d v="3045-12-14T01:17:36"/>
        <d v="3076-12-31T06:37:12"/>
        <d v="3054-10-26T07:58:48"/>
        <d v="3083-01-18T15:28:24"/>
        <d v="3045-05-30T16:36:00"/>
        <d v="3060-06-12T13:12:00"/>
        <d v="3045-06-22T00:42:24"/>
        <d v="3038-12-25T01:16:24"/>
        <d v="2935-01-23T20:54:24"/>
        <d v="3035-04-12T15:08:48"/>
        <d v="3027-11-26T13:19:36"/>
        <d v="2985-04-08T00:47:12"/>
        <d v="3007-05-02T20:31:12"/>
        <d v="3052-07-17T12:48:48"/>
        <d v="2976-12-21T05:47:36"/>
        <d v="3096-06-13T02:00:00"/>
        <d v="3001-03-03T10:15:36"/>
        <d v="3077-08-22T20:17:36"/>
        <d v="2989-02-24T21:19:12"/>
        <d v="2968-01-22T08:12:24"/>
        <d v="3027-03-16T15:24:24"/>
        <d v="3087-07-22T20:46:24"/>
        <d v="3068-11-18T00:27:12"/>
        <d v="3074-01-10T17:23:12"/>
        <d v="2983-02-27T12:28:48"/>
        <d v="3073-11-03T06:36:48"/>
        <d v="2989-08-06T18:06:48"/>
        <d v="2993-06-23T00:40:00"/>
        <d v="3033-08-02T19:43:36"/>
        <d v="3048-05-31T18:18:48"/>
        <d v="3045-05-19T00:40:24"/>
        <d v="3063-08-09T19:56:24"/>
        <d v="3062-11-12T05:43:12"/>
        <d v="3085-10-03T19:52:00"/>
        <d v="3028-04-05T12:20:00"/>
        <d v="3057-01-14T21:08:48"/>
        <d v="2975-02-06T00:20:24"/>
        <d v="2968-06-10T05:08:24"/>
        <d v="3018-07-31T00:20:48"/>
        <d v="3077-02-17T15:12:48"/>
        <d v="2983-05-15T19:44:00"/>
        <d v="2989-05-23T13:22:24"/>
        <d v="2943-03-19T15:13:36"/>
        <d v="3054-11-09T00:50:24"/>
        <d v="3094-11-17T00:26:48"/>
        <d v="3032-12-18T06:18:48"/>
        <d v="2966-05-31T05:08:00"/>
        <d v="3068-11-24T22:46:48"/>
        <d v="2965-06-16T10:56:24"/>
        <d v="3026-06-17T01:44:48"/>
        <d v="3028-04-06T00:55:36"/>
        <d v="2960-03-10T21:34:48"/>
        <d v="2971-04-11T21:40:00"/>
        <d v="3019-09-12T15:56:00"/>
        <d v="3085-05-31T16:57:36"/>
        <d v="3057-03-02T13:18:48"/>
        <d v="3023-04-11T05:21:36"/>
        <d v="2990-07-09T19:51:12"/>
        <d v="2989-03-20T01:24:24"/>
        <d v="3018-09-25T12:26:00"/>
        <d v="3043-06-05T10:40:48"/>
        <d v="3026-07-29T12:12:24"/>
        <d v="3007-09-09T07:04:00"/>
        <d v="3061-05-23T18:38:48"/>
        <d v="3009-11-30T05:14:48"/>
        <d v="3028-10-18T16:12:24"/>
        <d v="3061-05-04T19:02:24"/>
        <d v="3040-09-10T05:58:48"/>
        <d v="3010-04-25T05:32:00"/>
        <d v="2979-08-28T00:39:36"/>
        <d v="3067-10-21T16:01:36"/>
        <d v="3076-01-04T02:05:36"/>
        <d v="3068-06-18T19:36:00"/>
        <d v="3035-02-21T09:38:00"/>
        <d v="2922-12-01T15:12:48"/>
        <d v="3017-09-07T13:46:48"/>
        <d v="3084-04-18T21:53:12"/>
        <d v="3065-05-13T10:32:24"/>
        <d v="3064-09-13T02:48:48"/>
        <d v="3021-11-15T00:40:48"/>
        <d v="3016-11-14T22:32:00"/>
        <d v="3013-12-15T16:45:12"/>
        <d v="3088-07-13T15:30:24"/>
        <d v="3069-02-22T06:23:12"/>
        <d v="3044-05-28T06:47:12"/>
        <d v="3077-07-15T15:41:12"/>
        <d v="3020-02-29T01:18:24"/>
        <d v="3051-04-25T07:53:12"/>
        <d v="3026-09-06T08:40:24"/>
        <d v="2977-01-22T18:24:24"/>
        <d v="3058-03-30T01:10:00"/>
        <d v="3052-02-12T00:08:00"/>
        <d v="3005-10-03T07:45:12"/>
        <d v="3033-07-01T04:38:00"/>
        <d v="3019-02-04T15:14:00"/>
        <d v="3027-01-02T17:20:00"/>
        <d v="3025-09-04T03:56:24"/>
        <d v="3056-10-02T21:26:00"/>
        <d v="3052-03-24T19:11:36"/>
        <d v="3045-08-26T05:08:24"/>
        <d v="2982-01-23T01:28:48"/>
        <d v="3019-12-16T16:00:24"/>
        <d v="3039-01-07T10:04:48"/>
        <d v="3008-11-07T19:04:00"/>
        <d v="2970-11-13T08:50:48"/>
        <d v="3033-11-17T00:30:00"/>
        <d v="3010-10-08T07:46:48"/>
        <d v="2964-08-04T00:56:24"/>
        <d v="2967-08-03T01:01:12"/>
        <d v="3081-10-19T08:54:00"/>
        <d v="3036-08-10T21:09:36"/>
        <d v="2992-07-03T15:05:36"/>
        <d v="2992-11-18T07:33:36"/>
        <d v="2986-09-03T00:33:12"/>
        <d v="3038-05-17T18:09:36"/>
        <d v="3023-09-26T00:35:36"/>
        <d v="3030-03-18T07:51:36"/>
        <d v="3039-06-28T03:27:12"/>
        <d v="3041-02-11T18:07:36"/>
        <d v="3099-03-06T21:31:36"/>
        <d v="3056-04-03T01:37:12"/>
        <d v="3033-10-10T09:36:24"/>
        <d v="2983-03-03T00:53:36"/>
        <d v="3054-01-03T20:43:36"/>
        <d v="3043-05-25T18:54:00"/>
        <d v="3014-07-23T00:06:00"/>
        <d v="2994-08-28T03:15:36"/>
        <d v="3079-02-09T12:36:00"/>
        <d v="2999-12-12T17:48:48"/>
        <d v="3067-08-12T13:08:48"/>
        <d v="3009-01-14T03:19:36"/>
        <d v="3034-01-13T14:55:36"/>
        <d v="3093-09-04T06:37:36"/>
        <d v="3096-08-06T07:20:00"/>
        <d v="2976-03-30T13:26:24"/>
        <d v="2991-06-16T05:54:00"/>
        <d v="3073-10-16T13:59:36"/>
        <d v="3088-11-03T20:12:00"/>
        <d v="3057-03-20T10:15:12"/>
        <d v="3036-07-10T22:26:00"/>
        <d v="3060-12-19T20:42:00"/>
        <d v="3024-10-08T08:29:36"/>
        <d v="3046-01-24T21:46:00"/>
        <d v="2974-09-08T06:59:36"/>
        <d v="2921-02-21T11:47:12"/>
        <d v="2934-07-19T06:20:24"/>
        <d v="2964-06-19T15:00:24"/>
        <d v="2981-02-10T06:50:00"/>
        <d v="3049-02-13T15:21:12"/>
        <d v="2980-09-05T14:34:48"/>
        <d v="3070-07-31T08:34:24"/>
        <d v="3014-08-17T06:08:00"/>
        <d v="2994-04-13T00:22:48"/>
        <d v="2983-08-22T14:00:24"/>
        <d v="3059-10-10T03:48:00"/>
        <d v="3075-12-22T05:35:36"/>
        <d v="3006-05-01T06:32:48"/>
        <d v="3092-05-15T19:30:48"/>
        <d v="3085-12-28T16:42:00"/>
        <d v="3038-07-19T17:38:48"/>
        <d v="3071-03-13T18:40:24"/>
        <d v="3055-09-16T16:32:00"/>
        <d v="3098-03-18T18:24:24"/>
        <d v="3064-05-15T18:49:36"/>
        <d v="2998-04-26T09:28:24"/>
        <d v="3070-08-14T20:24:24"/>
        <d v="3092-02-18T05:27:36"/>
        <d v="3077-12-07T23:30:00"/>
        <d v="3065-04-29T04:30:24"/>
        <d v="3082-01-20T05:07:36"/>
        <d v="3039-11-06T14:56:24"/>
        <d v="3062-05-02T04:57:36"/>
        <d v="3099-03-03T22:26:24"/>
        <d v="3059-12-04T02:02:48"/>
        <d v="3097-04-26T17:57:36"/>
        <d v="3060-01-13T04:27:12"/>
        <d v="3094-02-06T13:31:36"/>
        <d v="3080-10-04T04:03:12"/>
        <d v="3081-05-18T10:26:00"/>
        <d v="3067-06-22T11:08:00"/>
        <d v="3096-06-07T02:02:00"/>
        <d v="3061-06-18T06:42:48"/>
        <d v="3068-04-04T10:36:24"/>
        <d v="3080-10-23T01:45:12"/>
        <d v="3084-11-01T04:42:48"/>
        <d v="3050-04-28T14:42:24"/>
        <d v="3067-10-26T02:53:36"/>
        <d v="3078-03-06T16:46:24"/>
        <d v="3044-01-13T05:04:48"/>
        <d v="3084-03-20T18:24:00"/>
        <d v="3068-04-24T05:15:36"/>
        <d v="3066-01-31T00:46:00"/>
        <d v="3074-09-10T17:05:36"/>
        <d v="3067-11-15T16:19:12"/>
        <d v="3060-06-06T06:48:48"/>
        <d v="3099-03-15T06:58:00"/>
        <d v="3061-01-23T14:49:36"/>
        <d v="3070-08-12T19:18:24"/>
        <d v="3044-12-05T06:36:24"/>
        <d v="3043-03-21T10:28:48"/>
        <d v="3082-10-02T11:37:12"/>
        <d v="3072-05-27T15:26:48"/>
        <d v="3094-02-27T14:41:12"/>
        <d v="3053-06-25T04:42:00"/>
        <d v="3070-10-15T19:04:00"/>
        <d v="3047-02-06T12:18:00"/>
        <d v="3067-05-01T19:25:12"/>
        <d v="3095-03-05T08:06:00"/>
        <d v="3051-02-16T16:18:48"/>
        <d v="3076-09-29T15:10:00"/>
        <d v="3060-07-27T20:19:36"/>
        <d v="3084-11-16T10:13:12"/>
        <d v="3048-02-03T05:17:36"/>
        <d v="3072-08-09T02:49:12"/>
        <d v="3072-01-28T08:04:48"/>
        <d v="3075-03-24T03:47:36"/>
        <d v="3062-05-07T14:09:12"/>
        <d v="3068-04-03T04:35:12"/>
        <d v="3047-04-02T04:52:24"/>
        <d v="3091-03-27T15:22:48"/>
        <d v="3058-10-16T14:57:12"/>
        <d v="3051-09-30T07:40:48"/>
        <d v="3079-04-15T03:20:48"/>
        <d v="3064-10-29T21:17:12"/>
        <d v="3047-08-19T10:49:12"/>
        <d v="3089-06-28T19:06:48"/>
        <d v="3062-01-12T07:21:36"/>
        <d v="3053-05-04T18:07:36"/>
        <d v="3053-02-26T12:34:48"/>
        <d v="3052-12-11T04:46:24"/>
        <d v="3068-04-19T09:10:48"/>
        <d v="3051-01-18T12:02:48"/>
        <d v="3054-12-26T04:13:12"/>
        <d v="3091-03-11T11:14:24"/>
        <d v="3061-05-31T17:59:36"/>
        <d v="3074-06-27T07:32:24"/>
        <d v="3061-05-06T00:52:00"/>
        <d v="3046-02-22T13:44:00"/>
        <d v="3054-04-28T06:18:00"/>
        <d v="3079-01-13T17:22:24"/>
        <d v="3055-02-19T16:15:12"/>
        <d v="3092-03-08T12:36:48"/>
        <d v="3085-07-14T22:14:00"/>
        <d v="3046-04-06T01:12:24"/>
        <d v="3052-10-26T12:00:48"/>
        <d v="3054-07-12T03:44:48"/>
        <d v="3047-09-12T14:15:36"/>
        <d v="3059-02-16T01:26:00"/>
        <d v="3038-11-17T08:09:12"/>
        <d v="3039-10-04T20:22:24"/>
        <d v="3062-06-13T14:03:12"/>
        <d v="3056-06-03T14:43:36"/>
        <d v="3069-06-11T19:34:24"/>
        <d v="3058-12-09T02:32:00"/>
        <d v="3069-11-07T19:37:36"/>
        <d v="3055-05-20T22:34:24"/>
        <d v="3071-04-08T10:54:48"/>
        <d v="3088-02-13T18:18:24"/>
        <d v="3065-12-09T22:08:00"/>
        <d v="3083-07-10T11:36:00"/>
        <d v="3065-08-02T22:23:36"/>
        <d v="3099-09-16T00:42:48"/>
        <d v="3055-06-02T05:37:12"/>
        <d v="3070-07-24T10:41:12"/>
        <d v="3043-09-04T14:36:00"/>
        <d v="3038-08-15T04:55:12"/>
        <d v="3084-06-08T16:54:48"/>
        <d v="3084-09-07T14:15:12"/>
        <d v="3057-09-11T05:18:48"/>
        <d v="3056-11-02T17:36:24"/>
        <d v="3101-08-25T11:50:48"/>
        <d v="3062-09-22T10:15:36"/>
        <d v="3074-12-06T08:44:24"/>
        <d v="3036-10-11T15:02:48"/>
        <d v="3080-11-12T07:23:12"/>
        <d v="3064-05-15T20:48:24"/>
        <d v="3081-11-10T12:51:36"/>
        <d v="3069-08-18T19:46:00"/>
        <d v="3083-01-05T04:24:48"/>
        <d v="3051-10-11T06:51:36"/>
        <d v="3054-09-05T05:04:48"/>
        <d v="3058-04-25T22:20:00"/>
        <d v="3099-10-24T02:07:12"/>
        <d v="3099-08-04T05:44:48"/>
        <d v="3040-11-04T23:58:00"/>
        <d v="3094-08-02T02:06:00"/>
        <d v="3062-10-16T16:19:12"/>
        <d v="3062-10-18T15:09:36"/>
        <d v="3056-04-16T09:50:00"/>
        <d v="3043-01-07T23:35:36"/>
        <d v="3086-09-27T15:09:36"/>
        <d v="3038-09-11T11:06:48"/>
        <d v="3077-01-23T10:19:36"/>
        <d v="3042-07-24T15:23:12"/>
        <d v="3041-08-27T21:25:12"/>
        <d v="3045-03-18T21:13:36"/>
        <d v="3046-10-15T10:04:24"/>
        <d v="3094-01-28T13:40:00"/>
        <d v="3062-10-17T20:16:00"/>
        <d v="3060-06-13T23:25:12"/>
        <d v="3052-09-11T23:24:48"/>
        <d v="3077-02-17T07:27:36"/>
        <d v="3071-06-26T07:08:48"/>
        <d v="3061-06-13T20:35:36"/>
        <d v="3063-06-14T05:58:00"/>
        <d v="3044-08-07T19:11:36"/>
        <d v="3091-07-06T11:43:36"/>
        <d v="3049-01-18T12:18:48"/>
        <d v="3061-02-06T05:42:24"/>
        <d v="3054-10-12T23:50:00"/>
        <d v="3094-12-07T01:44:24"/>
        <d v="3039-02-01T23:19:12"/>
        <d v="3091-03-25T23:05:12"/>
        <d v="3055-08-24T22:48:48"/>
        <d v="3084-05-07T00:23:12"/>
        <d v="3082-12-22T00:48:00"/>
        <d v="3048-09-02T15:00:48"/>
        <d v="3047-12-26T06:25:36"/>
        <d v="3039-02-02T04:06:48"/>
        <d v="3036-09-27T18:50:48"/>
        <d v="3048-02-05T08:01:36"/>
        <d v="3050-07-08T10:32:24"/>
        <d v="3082-10-27T16:38:00"/>
        <d v="3081-04-23T00:55:12"/>
        <d v="3086-04-04T16:43:36"/>
        <d v="3040-10-10T00:52:24"/>
        <d v="3091-09-20T08:01:36"/>
        <d v="3100-11-07T08:48:48"/>
        <d v="3091-05-25T14:25:36"/>
        <d v="3037-02-27T08:36:24"/>
        <d v="3047-10-30T19:08:48"/>
        <d v="3062-02-21T03:48:00"/>
        <d v="3096-06-12T00:21:12"/>
        <d v="3066-11-25T12:21:12"/>
        <d v="3094-01-28T00:38:48"/>
        <d v="3087-10-07T05:36:24"/>
        <d v="3060-01-23T16:18:24"/>
        <d v="3095-06-09T00:25:12"/>
        <d v="3055-11-28T09:30:48"/>
        <d v="3098-02-23T22:23:36"/>
        <d v="3043-12-30T12:08:00"/>
        <d v="3037-08-01T06:00:48"/>
        <d v="3075-03-17T13:15:36"/>
        <d v="3040-12-07T08:18:00"/>
        <d v="3020-12-29T15:39:12"/>
        <d v="3096-09-14T12:32:24"/>
        <d v="3037-06-07T21:52:00"/>
        <d v="3093-08-14T10:34:48"/>
        <d v="3096-06-16T19:39:36"/>
        <d v="3097-05-24T15:07:12"/>
        <d v="3097-05-31T19:11:12"/>
        <d v="3094-02-28T21:13:12"/>
        <d v="3095-06-15T22:10:48"/>
        <d v="3038-11-15T22:40:00"/>
        <d v="3046-04-06T23:43:36"/>
        <d v="3039-01-12T15:20:48"/>
        <d v="3094-04-05T00:27:12"/>
        <d v="3074-12-15T08:12:48"/>
        <d v="3082-04-21T16:52:48"/>
        <d v="3097-12-16T21:52:48"/>
        <d v="3067-08-16T04:16:00"/>
        <d v="3045-10-11T19:22:48"/>
        <d v="3040-05-03T12:00:48"/>
        <d v="3099-02-23T06:58:48"/>
        <d v="3076-07-21T23:10:24"/>
        <d v="2978-01-11T13:56:24"/>
        <d v="3037-01-12T17:22:48"/>
        <d v="2982-07-05T07:51:12"/>
        <d v="3061-10-27T14:19:36"/>
        <d v="2963-11-26T07:45:12"/>
        <d v="3070-10-24T00:44:48"/>
        <d v="3006-09-16T00:34:48"/>
        <d v="3000-03-14T11:39:36"/>
        <d v="2966-05-07T02:22:48"/>
        <d v="2991-04-10T11:04:24"/>
        <d v="2974-06-03T21:16:24"/>
        <d v="2976-01-26T02:18:48"/>
        <d v="3015-12-07T04:24:24"/>
        <d v="3023-04-17T01:56:48"/>
        <d v="3056-05-22T22:48:00"/>
        <d v="3046-02-17T16:58:24"/>
        <d v="3022-01-23T14:56:00"/>
        <d v="3027-10-25T14:34:48"/>
        <d v="3045-12-21T11:57:36"/>
        <d v="3038-06-23T01:31:36"/>
        <d v="3060-05-01T12:32:48"/>
        <d v="3010-05-12T13:22:24"/>
        <d v="3029-04-21T00:44:48"/>
        <d v="2983-05-11T00:34:00"/>
        <d v="2998-11-17T23:21:12"/>
        <d v="3008-02-14T17:38:00"/>
        <d v="2994-04-15T00:43:36"/>
        <d v="3048-12-04T04:07:36"/>
        <d v="3038-08-18T07:46:24"/>
        <d v="3097-11-26T14:12:00"/>
        <d v="3003-09-04T01:48:48"/>
        <d v="2965-02-24T03:10:00"/>
        <d v="3091-09-11T02:46:48"/>
        <d v="3050-12-19T03:56:24"/>
        <d v="3000-05-18T23:28:24"/>
        <d v="3009-03-05T12:30:48"/>
        <d v="2957-01-28T09:43:36"/>
        <d v="2999-05-31T07:25:36"/>
        <d v="2946-07-03T01:47:12"/>
        <d v="3035-11-01T22:15:36"/>
        <d v="3093-10-02T08:05:12"/>
        <d v="3026-03-16T00:50:24"/>
        <d v="3095-01-27T14:28:00"/>
        <d v="3014-12-12T17:23:12"/>
        <d v="3064-08-09T03:44:24"/>
        <d v="3043-03-18T00:33:36"/>
        <d v="3051-02-09T19:13:12"/>
        <d v="3057-03-30T10:44:00"/>
        <d v="3023-01-05T23:16:00"/>
        <d v="3023-09-21T21:57:36"/>
        <d v="3003-01-09T23:47:36"/>
        <d v="3072-08-30T18:40:48"/>
        <d v="2922-09-24T08:47:36"/>
        <d v="3056-04-18T15:54:00"/>
        <d v="3027-08-02T17:27:12"/>
        <d v="2974-12-20T10:38:00"/>
        <d v="3066-02-24T10:58:00"/>
        <d v="3013-12-30T13:10:48"/>
        <d v="3031-12-01T20:32:00"/>
        <d v="2946-12-14T10:02:00"/>
        <d v="2960-02-04T04:10:00"/>
        <d v="3010-06-14T00:29:36"/>
        <d v="2991-08-22T04:40:48"/>
        <d v="2983-03-01T13:39:36"/>
        <d v="3028-05-01T14:07:36"/>
        <d v="3003-12-02T06:06:00"/>
        <d v="2982-11-08T08:13:36"/>
        <d v="3020-02-01T01:30:24"/>
        <d v="2987-11-05T03:55:12"/>
        <d v="3002-03-08T11:12:00"/>
        <d v="3002-02-09T03:35:36"/>
        <d v="3020-08-14T17:38:24"/>
        <d v="3020-06-29T23:13:12"/>
        <d v="3013-01-22T18:57:36"/>
        <d v="2966-08-17T18:14:48"/>
        <d v="2981-07-29T17:06:24"/>
        <d v="3017-01-05T04:34:00"/>
        <d v="2983-10-08T20:35:12"/>
        <d v="3041-12-18T03:54:48"/>
        <d v="2983-10-01T00:18:24"/>
        <d v="3040-09-14T09:41:36"/>
        <d v="2963-12-24T02:08:00"/>
        <d v="2992-01-19T12:49:36"/>
        <d v="2962-01-06T19:11:12"/>
        <d v="2966-03-26T12:50:24"/>
        <d v="2963-08-26T18:04:48"/>
        <d v="2968-06-09T14:15:36"/>
        <d v="3099-08-05T02:04:24"/>
        <d v="3047-03-10T09:54:24"/>
        <d v="3025-04-16T00:12:00"/>
        <d v="2992-01-20T08:24:48"/>
        <d v="3013-02-13T10:40:48"/>
        <d v="3002-07-02T10:20:48"/>
        <d v="2989-04-15T01:06:00"/>
        <d v="2962-12-03T20:00:24"/>
        <d v="3044-02-02T00:41:12"/>
        <d v="3006-06-07T21:37:12"/>
        <d v="2979-01-29T09:24:24"/>
        <d v="2991-11-29T04:32:24"/>
        <d v="3024-09-15T23:01:36"/>
        <d v="3034-06-28T04:56:48"/>
        <d v="3055-11-07T03:06:00"/>
        <d v="2994-05-06T17:40:00"/>
        <d v="3053-05-10T08:20:48"/>
        <d v="2934-09-13T19:27:12"/>
        <d v="2996-03-17T08:33:36"/>
        <d v="2982-03-12T22:12:00"/>
        <d v="2979-03-15T08:42:48"/>
        <d v="2988-10-07T05:12:48"/>
        <d v="3082-11-06T05:36:00"/>
        <d v="3005-05-11T14:50:00"/>
        <d v="2983-09-30T12:37:36"/>
        <d v="2975-05-28T04:54:00"/>
        <d v="3031-03-17T01:50:00"/>
        <d v="3011-10-02T17:56:48"/>
        <d v="2984-04-28T23:43:12"/>
        <d v="3018-05-28T08:47:12"/>
        <d v="3032-01-01T23:04:48"/>
        <d v="2977-02-15T13:14:00"/>
        <d v="2993-06-24T07:42:24"/>
        <d v="3089-07-30T10:34:48"/>
        <d v="3044-09-03T03:05:12"/>
        <d v="3018-07-28T05:13:12"/>
        <d v="3095-05-13T04:32:00"/>
        <d v="3043-06-25T10:20:48"/>
        <d v="3087-09-02T22:38:24"/>
        <d v="3029-08-06T09:42:00"/>
        <d v="3060-07-28T03:50:24"/>
        <d v="3054-11-09T00:13:12"/>
        <d v="3053-01-14T13:45:36"/>
        <d v="3079-06-07T20:46:48"/>
        <d v="3084-01-14T03:01:12"/>
        <d v="3092-11-01T07:58:00"/>
        <d v="3051-02-10T23:23:36"/>
        <d v="3095-10-27T02:18:24"/>
        <d v="3085-07-01T00:06:48"/>
        <d v="3089-09-18T11:42:24"/>
        <d v="3068-11-01T22:52:24"/>
        <d v="3054-12-01T21:27:12"/>
        <d v="3058-02-21T16:27:12"/>
        <d v="3021-06-15T14:05:12"/>
        <d v="3089-02-06T04:01:36"/>
        <d v="3020-09-26T07:39:12"/>
        <d v="2978-10-13T19:46:24"/>
        <d v="3019-07-11T13:35:12"/>
        <d v="2999-02-17T13:18:48"/>
        <d v="3051-05-13T07:27:12"/>
        <d v="2924-01-18T12:42:24"/>
        <d v="3024-06-12T15:59:12"/>
        <d v="3006-07-01T07:02:48"/>
        <d v="3016-01-14T12:49:12"/>
        <d v="3021-12-02T11:18:00"/>
        <d v="2955-07-27T19:30:48"/>
        <d v="2996-01-26T00:16:00"/>
        <d v="3008-03-10T00:13:36"/>
        <d v="3066-01-08T08:52:24"/>
        <d v="3002-02-19T22:10:48"/>
        <d v="3023-04-01T22:24:00"/>
        <d v="2951-06-16T14:09:36"/>
        <d v="2986-06-14T22:02:00"/>
        <d v="2995-10-01T16:55:12"/>
        <d v="2975-11-26T00:34:24"/>
        <d v="2968-03-09T15:40:00"/>
        <d v="3074-02-12T10:54:00"/>
        <d v="2982-10-09T06:18:24"/>
        <d v="3096-08-03T14:04:24"/>
        <d v="3089-05-10T21:25:12"/>
        <d v="2985-09-27T00:22:00"/>
        <d v="2967-08-28T01:54:00"/>
        <d v="3042-04-21T19:37:12"/>
        <d v="3021-05-27T18:31:36"/>
        <d v="3039-04-19T18:12:00"/>
        <d v="2938-03-31T19:13:12"/>
        <d v="3054-01-03T13:05:12"/>
        <d v="3082-05-02T13:24:00"/>
        <d v="2946-08-03T01:31:36"/>
        <d v="3064-01-22T22:50:24"/>
        <d v="2997-11-16T12:43:12"/>
        <d v="2976-01-01T04:44:00"/>
        <d v="2960-09-17T09:04:48"/>
        <d v="3077-12-03T09:20:48"/>
        <d v="2937-06-07T11:25:36"/>
        <d v="3038-07-04T04:08:48"/>
        <d v="2993-10-23T02:32:00"/>
        <d v="3072-02-26T22:14:48"/>
        <d v="2951-08-03T18:10:24"/>
        <d v="3028-09-23T13:16:00"/>
        <d v="2968-09-01T14:49:12"/>
        <d v="2940-08-26T05:42:00"/>
        <d v="2989-05-02T13:36:00"/>
        <d v="3098-02-21T02:07:36"/>
        <d v="3026-02-26T02:58:00"/>
        <d v="2996-09-20T14:58:48"/>
        <d v="2984-03-28T08:07:36"/>
        <d v="2991-08-22T07:38:48"/>
        <d v="2979-11-15T07:25:36"/>
        <d v="2946-10-31T11:33:36"/>
        <d v="3036-09-23T15:32:00"/>
        <d v="3046-01-21T23:44:24"/>
        <d v="2998-12-04T09:38:00"/>
        <d v="3020-12-10T02:48:48"/>
        <d v="2973-12-04T02:30:24"/>
        <d v="3041-09-11T17:17:12"/>
        <d v="3045-05-28T00:49:12"/>
        <d v="3002-12-15T15:07:36"/>
        <d v="3021-10-23T03:24:24"/>
        <d v="2940-06-20T11:32:00"/>
        <d v="2984-11-15T17:58:00"/>
        <d v="2995-11-07T16:45:12"/>
        <d v="2982-07-15T17:07:36"/>
        <d v="2938-10-26T23:22:24"/>
        <d v="3028-09-03T15:20:48"/>
        <d v="3004-05-27T06:18:00"/>
        <d v="3030-09-13T01:23:36"/>
        <d v="3032-03-07T16:33:36"/>
        <d v="3073-11-18T00:11:36"/>
        <d v="2976-04-12T13:55:36"/>
        <d v="3020-03-24T03:42:48"/>
        <d v="2992-02-23T12:19:12"/>
        <d v="3011-05-10T07:35:12"/>
        <d v="3061-08-21T04:50:24"/>
        <d v="3098-09-14T07:38:00"/>
        <d v="3074-11-01T05:44:00"/>
        <d v="3093-12-11T00:42:00"/>
        <d v="3078-11-22T00:20:00"/>
        <d v="3097-10-31T22:50:24"/>
        <d v="3088-08-17T00:19:12"/>
        <d v="3081-12-28T18:02:24"/>
        <d v="3076-09-26T21:05:36"/>
        <d v="3073-05-27T01:10:24"/>
        <d v="3073-02-13T00:24:24"/>
        <d v="3081-04-05T16:28:48"/>
        <d v="3093-03-20T17:24:48"/>
        <d v="3049-08-15T22:39:36"/>
        <d v="3062-06-25T00:15:36"/>
        <d v="3088-03-15T02:00:00"/>
        <d v="3053-09-05T22:23:36"/>
        <d v="3093-01-30T06:13:12"/>
        <d v="3055-02-13T06:25:12"/>
        <d v="3049-03-25T04:26:00"/>
        <d v="3100-01-20T01:02:00"/>
        <d v="3098-05-07T15:34:00"/>
        <d v="3074-03-27T02:21:12"/>
        <d v="3090-10-15T06:07:36"/>
        <d v="3063-05-22T02:07:36"/>
        <d v="3091-07-15T09:38:24"/>
        <d v="3090-05-24T06:12:48"/>
        <d v="3077-06-04T02:29:36"/>
        <d v="3038-12-16T08:13:36"/>
        <d v="3098-06-15T06:42:48"/>
        <d v="3097-01-25T07:01:12"/>
        <d v="3057-01-07T00:24:00"/>
        <d v="3040-04-09T18:39:12"/>
        <d v="3066-07-26T08:37:12"/>
        <d v="3077-08-02T23:42:24"/>
        <d v="3081-11-08T17:14:00"/>
        <d v="3061-11-02T09:58:48"/>
        <d v="3075-06-07T14:38:48"/>
        <d v="3075-08-27T10:00:24"/>
        <d v="3082-12-15T00:11:12"/>
        <d v="3045-01-02T16:48:48"/>
        <d v="3038-07-27T17:28:48"/>
        <d v="3090-02-20T01:54:24"/>
        <d v="3087-06-10T00:34:00"/>
        <d v="3053-09-10T18:43:12"/>
        <d v="3072-01-07T05:24:00"/>
        <d v="3071-01-07T10:00:00"/>
        <d v="3034-10-13T01:40:00"/>
        <d v="3090-01-17T13:30:00"/>
        <d v="3089-11-20T09:58:00"/>
        <d v="3040-03-14T19:45:36"/>
        <d v="3085-01-29T03:55:12"/>
        <d v="3078-06-15T04:47:36"/>
        <d v="3092-08-01T03:47:12"/>
        <d v="3044-07-03T07:32:00"/>
        <d v="3046-04-04T13:52:00"/>
        <d v="3037-09-16T19:04:00"/>
        <d v="3045-10-22T11:18:48"/>
        <d v="3068-03-21T01:20:24"/>
        <d v="3044-11-01T04:36:00"/>
        <d v="3098-11-24T10:24:00"/>
        <d v="3097-01-13T06:45:12"/>
        <d v="3071-01-29T10:05:36"/>
        <d v="3100-12-24T00:24:24"/>
        <d v="3075-03-22T00:10:48"/>
        <d v="3067-11-08T23:53:12"/>
        <d v="3048-03-02T23:08:48"/>
        <d v="3094-02-19T00:09:12"/>
        <d v="3095-11-10T10:06:00"/>
        <d v="3083-03-25T12:18:24"/>
        <d v="3086-08-05T21:44:48"/>
        <d v="3046-03-10T13:18:00"/>
        <d v="3096-08-15T13:40:48"/>
        <d v="3072-01-04T00:22:24"/>
        <d v="3046-09-21T01:26:00"/>
        <d v="3069-08-24T01:58:00"/>
        <d v="3077-05-31T13:42:24"/>
        <d v="3068-09-17T04:54:00"/>
        <d v="3084-11-11T19:33:12"/>
        <d v="3050-05-02T08:59:36"/>
        <d v="3058-01-10T16:03:36"/>
        <d v="3067-07-03T01:08:24"/>
        <d v="3057-01-05T12:30:48"/>
        <d v="3059-04-08T01:44:24"/>
        <d v="3074-01-10T22:25:12"/>
        <d v="3052-12-14T00:14:48"/>
        <d v="3077-09-11T18:46:24"/>
        <d v="3043-06-09T19:38:48"/>
        <d v="3099-05-01T01:22:00"/>
        <d v="3052-08-13T02:02:48"/>
        <d v="3089-11-09T14:19:36"/>
        <d v="3071-01-07T08:04:00"/>
        <d v="3083-07-01T00:10:00"/>
        <d v="3094-12-07T13:52:00"/>
        <d v="3086-02-27T00:01:36"/>
        <d v="3050-10-09T09:28:00"/>
        <d v="3000-05-11T18:36:00"/>
        <d v="3057-07-20T17:44:48"/>
        <d v="3077-02-27T13:29:12"/>
        <d v="3095-02-26T14:58:24"/>
        <d v="3087-10-09T00:03:36"/>
        <d v="3038-07-30T10:36:48"/>
        <d v="3039-12-07T16:59:12"/>
        <d v="3057-03-09T01:42:00"/>
        <d v="3050-06-18T05:20:24"/>
        <d v="3039-06-26T23:40:00"/>
        <d v="3070-09-11T10:24:00"/>
        <d v="3044-05-05T15:26:00"/>
        <d v="3088-12-22T06:35:36"/>
        <d v="3074-10-22T08:18:00"/>
        <d v="3064-11-28T03:10:48"/>
        <d v="3039-10-28T08:10:00"/>
        <d v="3081-06-20T03:18:00"/>
        <d v="3100-08-13T03:32:48"/>
        <d v="3038-08-18T10:39:36"/>
        <d v="3076-06-02T19:38:00"/>
        <d v="3053-07-15T06:30:48"/>
        <d v="3094-04-14T21:53:12"/>
        <d v="3052-10-28T14:57:12"/>
        <d v="3052-10-01T23:02:24"/>
        <d v="3054-12-05T21:57:12"/>
        <d v="3078-01-30T15:23:12"/>
        <d v="3086-04-07T08:56:24"/>
        <d v="3087-12-27T17:44:48"/>
        <d v="3011-05-21T11:21:12"/>
        <d v="3027-06-06T03:28:48"/>
        <d v="3013-04-10T02:32:48"/>
        <d v="3023-05-21T12:52:24"/>
        <d v="3078-08-12T21:45:36"/>
        <d v="3021-07-27T12:23:36"/>
        <d v="2994-09-05T06:48:48"/>
        <d v="3069-02-10T01:57:12"/>
        <d v="3026-05-28T23:18:48"/>
        <d v="2971-01-08T03:36:24"/>
        <d v="3024-04-05T03:38:00"/>
        <d v="2984-05-09T16:46:24"/>
        <d v="3039-01-22T01:40:00"/>
        <d v="3072-11-19T00:04:24"/>
        <d v="2964-05-01T16:48:24"/>
        <d v="3081-03-10T14:14:24"/>
        <d v="3032-08-08T07:33:12"/>
        <d v="3049-11-14T05:56:48"/>
        <d v="2990-08-30T17:55:12"/>
        <d v="3036-02-13T19:53:12"/>
        <d v="3038-07-02T21:21:36"/>
        <d v="3076-11-10T02:30:00"/>
        <d v="3039-07-20T19:16:24"/>
        <d v="3034-12-10T03:14:48"/>
        <d v="3031-07-13T04:26:48"/>
        <d v="3059-08-12T13:10:00"/>
        <d v="3057-10-09T11:01:12"/>
        <d v="3078-08-23T16:28:48"/>
        <d v="3000-05-25T14:55:12"/>
        <d v="3075-10-06T08:54:48"/>
        <d v="2970-07-18T02:53:12"/>
        <d v="3015-12-09T21:28:00"/>
        <d v="3042-02-26T10:21:36"/>
        <d v="3027-05-23T00:30:48"/>
        <d v="3030-10-21T07:18:00"/>
        <d v="3056-10-06T01:47:12"/>
        <d v="3074-12-01T15:48:24"/>
        <d v="3085-01-29T12:55:12"/>
        <d v="3021-11-20T02:10:00"/>
        <d v="3081-03-02T07:56:00"/>
        <d v="3034-08-28T20:08:24"/>
        <d v="3029-06-13T06:10:48"/>
        <d v="2982-03-29T18:30:00"/>
        <d v="3037-06-12T16:09:36"/>
        <d v="2980-11-08T06:54:00"/>
        <d v="3093-03-24T01:16:00"/>
        <d v="2998-06-26T09:28:48"/>
        <d v="3072-06-28T21:16:00"/>
        <d v="3047-04-19T05:24:24"/>
        <d v="3038-11-25T10:48:00"/>
        <d v="3018-07-22T07:14:48"/>
        <d v="3077-11-29T16:38:00"/>
        <d v="2984-08-12T08:03:12"/>
        <d v="3071-08-07T08:45:12"/>
        <d v="3030-03-28T23:51:36"/>
        <d v="3031-06-19T00:25:36"/>
        <d v="2970-10-25T22:40:00"/>
        <d v="3076-10-23T10:06:24"/>
        <d v="3010-12-15T21:30:00"/>
        <d v="3031-03-08T13:39:12"/>
        <d v="3055-11-25T00:20:24"/>
        <d v="3063-08-25T23:32:00"/>
        <d v="3084-11-07T20:37:36"/>
        <d v="3044-11-14T12:00:00"/>
        <d v="3038-06-02T14:06:48"/>
        <d v="3082-04-15T08:37:12"/>
        <d v="3043-09-12T22:00:00"/>
        <d v="3071-07-21T19:07:12"/>
        <d v="3096-01-28T18:28:24"/>
        <d v="3037-12-10T18:32:24"/>
        <d v="3046-12-08T20:11:12"/>
        <d v="3086-05-29T17:57:36"/>
        <d v="3071-03-18T02:51:36"/>
        <d v="3079-07-01T16:08:24"/>
        <d v="3098-02-05T18:12:24"/>
        <d v="3048-01-22T08:10:24"/>
        <d v="3062-04-29T02:08:24"/>
        <d v="3060-07-01T19:00:00"/>
        <d v="3051-02-15T03:30:48"/>
        <d v="3071-01-17T15:30:24"/>
        <d v="3055-10-20T08:48:00"/>
        <d v="3040-02-18T22:36:48"/>
        <d v="3031-07-16T21:09:12"/>
        <d v="3041-04-07T07:53:12"/>
        <d v="3094-01-16T02:32:24"/>
        <d v="3083-01-15T01:06:24"/>
        <d v="3070-07-27T21:50:00"/>
        <d v="3064-05-27T11:05:12"/>
        <d v="3056-11-20T00:44:48"/>
        <d v="3059-02-14T03:22:00"/>
        <d v="3064-05-03T14:42:24"/>
        <d v="3038-11-20T08:03:12"/>
        <d v="3051-08-03T17:04:48"/>
        <d v="3044-05-01T01:52:00"/>
        <d v="3046-07-13T04:51:12"/>
        <d v="3059-11-05T10:26:00"/>
        <d v="3053-09-11T17:14:24"/>
        <d v="3057-09-26T02:35:36"/>
        <d v="3041-07-29T09:45:36"/>
        <d v="3038-07-22T08:48:00"/>
        <d v="3083-03-04T09:12:48"/>
        <d v="3036-01-10T03:32:00"/>
        <d v="3059-07-26T15:36:48"/>
        <d v="3040-09-21T15:18:00"/>
        <d v="3089-06-08T07:06:00"/>
        <d v="3051-06-23T11:45:12"/>
        <d v="3057-11-19T10:28:24"/>
        <d v="3045-08-28T07:30:48"/>
        <d v="3039-04-11T09:00:48"/>
        <d v="3061-10-12T11:02:48"/>
        <d v="3080-06-26T04:50:48"/>
        <d v="3060-11-23T11:35:36"/>
        <d v="3098-09-12T11:19:12"/>
        <d v="3042-12-14T20:38:24"/>
        <d v="3039-01-10T17:40:48"/>
        <d v="3067-10-18T06:50:48"/>
        <d v="3035-05-05T08:45:36"/>
        <d v="3051-12-08T03:28:24"/>
        <d v="3097-07-26T20:35:12"/>
        <d v="3092-11-02T16:09:12"/>
        <d v="3098-05-29T09:24:24"/>
        <d v="3058-04-11T18:19:36"/>
        <d v="3057-10-25T17:18:00"/>
        <d v="3056-11-24T11:29:12"/>
        <d v="3096-06-10T19:36:00"/>
        <d v="3084-07-02T11:58:00"/>
        <d v="3039-12-30T23:30:00"/>
        <d v="3077-04-01T11:44:00"/>
        <d v="3098-10-18T03:51:12"/>
        <d v="3076-08-08T15:01:12"/>
        <d v="3054-06-10T17:11:36"/>
        <d v="3069-04-13T08:21:12"/>
        <d v="3071-02-25T15:35:36"/>
        <d v="3082-10-09T22:53:36"/>
        <d v="3071-08-07T20:34:24"/>
        <d v="3060-04-22T12:00:00"/>
        <d v="3055-07-23T11:02:24"/>
        <d v="3084-12-08T13:38:24"/>
        <d v="3059-09-07T22:21:36"/>
        <d v="3057-12-06T18:10:48"/>
        <d v="3069-03-29T22:53:12"/>
        <d v="3058-10-12T03:40:24"/>
        <d v="3100-06-16T15:01:12"/>
        <d v="3077-12-17T07:49:12"/>
        <d v="3077-07-09T00:25:36"/>
        <d v="3099-09-27T07:22:00"/>
        <d v="3058-05-31T14:28:48"/>
        <d v="3083-07-29T19:04:24"/>
        <d v="3070-08-20T19:18:00"/>
        <d v="3097-10-05T03:20:00"/>
        <d v="3056-07-26T04:02:00"/>
        <d v="3033-11-26T03:42:24"/>
        <d v="3065-12-12T19:02:48"/>
        <d v="3084-11-19T10:16:00"/>
        <d v="3067-12-27T21:20:00"/>
        <d v="3091-04-21T02:05:12"/>
        <d v="3063-08-02T02:04:48"/>
        <d v="3094-05-23T09:55:12"/>
        <d v="3077-12-24T06:58:48"/>
        <d v="3092-08-30T06:03:36"/>
        <d v="3032-05-14T04:40:48"/>
        <d v="3017-06-22T17:51:12"/>
        <d v="3031-01-03T23:52:24"/>
        <d v="3038-05-16T01:26:24"/>
        <d v="2967-11-07T12:03:12"/>
        <d v="2983-01-05T00:50:48"/>
        <d v="2955-08-24T08:12:00"/>
        <d v="3062-06-03T14:27:12"/>
        <d v="3017-04-10T08:28:00"/>
        <d v="2980-01-08T18:29:36"/>
        <d v="3050-03-10T22:16:48"/>
        <d v="3022-04-15T05:59:36"/>
        <d v="2991-03-29T07:45:36"/>
        <d v="2992-03-13T19:06:00"/>
        <d v="2966-05-01T15:34:24"/>
        <d v="2976-05-05T02:26:48"/>
        <d v="3010-11-05T23:02:48"/>
        <d v="3044-09-03T02:32:00"/>
        <d v="2969-08-26T23:20:48"/>
        <d v="2962-05-29T02:28:24"/>
        <d v="3007-05-08T19:29:12"/>
        <d v="3034-11-13T09:33:36"/>
        <d v="2973-04-29T00:59:36"/>
        <d v="3008-04-20T00:22:00"/>
        <d v="3034-05-30T18:21:12"/>
        <d v="2988-06-01T18:44:24"/>
        <d v="3039-05-28T10:12:24"/>
        <d v="2967-08-29T13:06:48"/>
        <d v="3019-09-18T17:07:36"/>
        <d v="3040-03-14T19:22:48"/>
        <d v="2950-04-19T21:54:24"/>
        <d v="3022-01-26T07:00:48"/>
        <d v="2978-11-02T01:32:24"/>
        <d v="2956-11-01T01:16:00"/>
        <d v="3016-01-04T16:04:48"/>
        <d v="3034-05-14T07:05:36"/>
        <d v="3027-10-15T05:28:00"/>
        <d v="3025-11-30T05:30:48"/>
        <d v="3027-02-15T07:16:48"/>
        <d v="3029-06-12T00:28:00"/>
        <d v="3019-12-15T21:53:12"/>
        <d v="2948-11-08T17:26:00"/>
        <d v="3024-10-07T00:58:00"/>
        <d v="3013-07-06T01:03:12"/>
        <d v="3017-05-04T06:58:48"/>
        <d v="3078-12-21T18:04:48"/>
        <d v="2979-08-15T13:36:48"/>
        <d v="3020-11-16T09:43:36"/>
        <d v="2936-04-23T21:11:36"/>
        <d v="3040-01-01T12:36:24"/>
        <d v="2991-08-20T13:30:00"/>
        <d v="3014-02-13T19:54:48"/>
        <d v="2918-10-06T21:38:48"/>
        <d v="2991-12-15T11:38:48"/>
        <d v="3035-08-27T07:46:24"/>
        <d v="3028-10-15T09:08:00"/>
        <d v="2952-01-07T04:21:36"/>
        <d v="3014-06-10T20:14:24"/>
        <d v="3022-07-04T09:42:00"/>
        <d v="3005-01-16T05:15:36"/>
        <d v="3096-06-23T15:12:48"/>
        <d v="3060-03-24T23:50:00"/>
        <d v="3052-04-07T05:30:48"/>
        <d v="3056-09-30T21:42:24"/>
        <d v="3086-07-20T17:05:12"/>
        <d v="3096-04-10T05:38:00"/>
        <d v="3055-05-15T18:12:24"/>
        <d v="3053-12-04T15:56:24"/>
        <d v="3066-07-20T08:11:12"/>
        <d v="3068-11-28T19:48:24"/>
        <d v="3067-12-22T21:18:48"/>
        <d v="3061-10-21T17:58:48"/>
        <d v="3077-06-23T05:09:12"/>
        <d v="3080-01-07T22:23:12"/>
        <d v="3079-10-26T08:12:48"/>
        <d v="3060-11-01T13:03:36"/>
        <d v="3081-06-17T04:55:12"/>
        <d v="3062-07-16T23:51:12"/>
        <d v="3094-01-13T09:24:24"/>
        <d v="3086-11-24T14:08:00"/>
        <d v="3098-10-10T16:02:00"/>
        <d v="3085-05-26T23:23:12"/>
        <d v="3046-03-23T23:33:36"/>
        <d v="3075-02-21T01:51:36"/>
        <d v="3089-11-12T17:24:48"/>
        <d v="3066-08-16T04:27:12"/>
        <d v="3086-04-04T00:20:00"/>
        <d v="3093-09-09T06:07:36"/>
        <d v="3055-02-10T20:48:48"/>
        <d v="3076-02-21T00:45:36"/>
        <d v="3089-05-30T01:44:00"/>
        <d v="3067-12-23T22:59:12"/>
        <d v="3075-07-26T02:03:36"/>
        <d v="3083-11-11T15:38:24"/>
        <d v="3048-09-11T01:08:48"/>
        <d v="3037-08-22T11:46:00"/>
        <d v="3096-01-18T13:38:24"/>
        <d v="3095-07-11T23:34:48"/>
        <d v="3057-04-11T18:10:00"/>
        <d v="3079-05-11T18:18:24"/>
        <d v="3090-11-08T05:00:48"/>
        <d v="3095-12-11T01:34:00"/>
        <d v="3048-01-09T00:11:12"/>
        <d v="3057-10-21T06:54:00"/>
        <d v="3089-12-07T10:13:36"/>
        <d v="3045-06-03T07:38:00"/>
        <d v="3083-12-30T15:23:36"/>
        <d v="3087-02-06T02:21:36"/>
        <d v="3097-10-12T10:43:12"/>
        <d v="3036-12-08T13:30:00"/>
        <d v="3076-09-01T13:54:48"/>
        <d v="3070-04-22T11:20:48"/>
        <d v="3046-10-11T17:31:12"/>
        <d v="3100-02-11T20:31:36"/>
        <d v="3062-01-31T06:53:12"/>
        <d v="3045-07-07T12:46:00"/>
        <d v="3038-12-10T07:01:12"/>
        <d v="3089-12-06T23:26:48"/>
        <d v="3061-01-12T14:15:36"/>
        <d v="3085-04-29T15:13:12"/>
        <d v="3084-01-11T22:55:36"/>
        <d v="3036-07-10T13:03:36"/>
        <d v="3011-09-14T19:40:24"/>
        <d v="3052-05-07T07:30:00"/>
        <d v="3047-04-13T03:33:12"/>
        <d v="3070-07-12T23:34:00"/>
        <d v="3071-08-17T07:33:36"/>
        <d v="3074-10-29T18:17:36"/>
        <d v="3062-11-09T21:06:24"/>
        <d v="3004-04-12T19:55:12"/>
        <d v="3082-09-19T09:11:36"/>
        <d v="2997-12-24T02:42:00"/>
        <d v="3012-03-23T22:24:00"/>
        <d v="3004-01-04T02:14:48"/>
        <d v="2963-07-27T16:49:12"/>
        <d v="2962-03-16T13:16:00"/>
        <d v="2990-04-08T14:48:00"/>
        <d v="3035-05-03T05:08:48"/>
        <d v="3014-07-09T10:12:24"/>
        <d v="3075-10-03T06:10:48"/>
        <d v="3046-07-03T16:42:24"/>
        <d v="3052-12-11T14:20:48"/>
        <d v="3044-09-30T21:45:12"/>
        <d v="3068-11-12T01:40:00"/>
        <d v="3059-04-14T13:57:36"/>
        <d v="3030-08-30T06:18:24"/>
        <d v="3019-12-24T01:56:00"/>
        <d v="3056-05-13T04:56:48"/>
        <d v="2988-09-29T18:12:48"/>
        <d v="3095-12-31T20:13:12"/>
        <d v="3077-07-19T21:15:12"/>
        <d v="3096-12-28T14:07:36"/>
        <d v="3094-03-17T01:22:24"/>
        <d v="3098-10-11T06:28:00"/>
        <d v="3087-01-19T05:24:00"/>
        <d v="3058-04-02T19:10:24"/>
        <d v="3058-12-29T07:22:24"/>
        <d v="3095-11-20T03:30:00"/>
        <d v="3008-05-02T04:54:24"/>
        <d v="3096-02-20T19:11:12"/>
        <d v="3060-03-28T15:28:48"/>
        <d v="3078-03-05T12:48:24"/>
        <d v="3061-10-23T12:35:36"/>
        <d v="3058-01-07T02:38:00"/>
        <d v="3091-05-18T18:06:48"/>
        <d v="3086-11-01T13:02:48"/>
        <d v="3055-06-13T06:42:24"/>
        <d v="3062-05-27T14:47:12"/>
        <d v="3076-01-14T17:14:24"/>
        <d v="3086-01-22T08:49:12"/>
        <d v="3099-02-06T11:30:24"/>
        <d v="3096-12-24T19:12:24"/>
        <d v="3050-12-04T23:12:48"/>
        <d v="3091-10-17T00:44:00"/>
        <d v="3084-04-18T23:33:36"/>
        <d v="3042-05-21T02:29:12"/>
        <d v="3082-06-04T04:29:12"/>
        <d v="3010-04-02T21:49:36"/>
        <d v="3053-12-14T06:44:24"/>
        <d v="3013-08-10T12:14:00"/>
        <d v="3051-10-25T05:54:00"/>
        <d v="3045-11-05T08:00:24"/>
        <d v="3069-03-22T09:22:48"/>
        <d v="3039-01-25T21:11:12"/>
        <d v="3068-11-08T22:22:24"/>
        <d v="3046-01-27T04:54:00"/>
        <d v="3081-03-04T15:28:00"/>
        <d v="3050-07-15T10:00:00"/>
        <d v="3046-03-14T12:39:36"/>
        <d v="3073-05-12T11:48:00"/>
        <d v="3096-03-20T01:46:48"/>
        <d v="3062-05-04T05:16:24"/>
        <d v="3069-05-21T05:27:36"/>
        <d v="3064-12-06T14:29:36"/>
        <d v="3075-08-30T22:53:36"/>
        <d v="3090-07-30T22:47:36"/>
        <d v="3084-02-26T00:34:24"/>
        <d v="3050-08-04T23:23:36"/>
        <d v="3089-05-19T18:01:36"/>
        <d v="3072-01-16T15:32:24"/>
        <d v="3094-02-22T05:20:48"/>
        <d v="3055-10-19T03:43:36"/>
        <d v="3061-07-13T08:48:00"/>
        <d v="3089-03-23T10:34:00"/>
        <d v="3078-02-02T02:46:48"/>
        <d v="3054-07-18T10:56:48"/>
        <d v="3047-03-03T12:35:12"/>
        <d v="3069-09-01T01:26:24"/>
        <d v="3061-03-24T17:31:12"/>
        <d v="3093-12-10T00:30:00"/>
        <d v="3059-01-22T09:51:12"/>
        <d v="3066-09-06T17:28:00"/>
        <d v="3075-05-24T09:42:48"/>
        <d v="3036-04-22T18:15:36"/>
        <d v="3079-10-06T21:59:36"/>
        <d v="3052-05-11T22:00:24"/>
        <d v="3081-08-29T23:05:12"/>
        <d v="3062-09-27T09:07:36"/>
        <d v="3081-08-03T11:43:12"/>
        <d v="3096-03-12T05:23:36"/>
        <d v="3062-10-23T23:04:48"/>
        <d v="3058-11-06T00:22:00"/>
        <d v="3079-12-31T17:51:12"/>
        <d v="3084-06-26T12:53:36"/>
        <d v="3057-04-18T11:27:12"/>
        <d v="3055-05-20T11:22:00"/>
        <d v="3075-04-26T02:38:48"/>
        <d v="3045-03-17T00:23:36"/>
        <d v="3037-10-06T21:05:12"/>
        <d v="3101-12-18T16:58:48"/>
        <d v="3080-02-27T19:12:00"/>
        <d v="3038-09-07T03:28:00"/>
        <d v="3096-03-30T01:06:00"/>
        <d v="3068-09-22T12:17:36"/>
        <d v="3038-08-14T22:24:00"/>
        <d v="3070-03-11T21:58:24"/>
        <d v="3044-02-25T12:39:12"/>
        <d v="3043-01-31T11:41:36"/>
        <d v="3006-08-13T21:48:24"/>
        <d v="3005-06-13T20:55:12"/>
        <d v="3003-02-18T21:03:12"/>
        <d v="2981-04-27T15:00:48"/>
        <d v="3072-01-12T03:06:24"/>
        <d v="2979-08-14T05:54:00"/>
        <d v="2960-09-15T08:19:36"/>
        <d v="3003-01-24T08:43:36"/>
        <d v="3000-06-13T20:25:12"/>
        <d v="3054-07-15T23:33:36"/>
        <d v="3019-01-11T00:41:12"/>
        <d v="2980-01-09T12:15:36"/>
        <d v="3016-11-14T11:16:48"/>
        <d v="3047-02-05T08:25:12"/>
        <d v="2968-08-05T00:08:48"/>
        <d v="2973-06-29T18:41:36"/>
        <d v="3009-11-30T22:05:12"/>
        <d v="3033-07-24T21:15:36"/>
        <d v="3014-07-09T09:59:36"/>
        <d v="3020-03-03T03:38:00"/>
        <d v="2992-12-16T14:14:24"/>
        <d v="3085-09-12T15:10:00"/>
        <d v="2987-06-18T19:45:12"/>
        <d v="3058-04-10T02:29:12"/>
        <d v="3051-10-17T01:04:24"/>
        <d v="3086-02-21T00:28:24"/>
        <d v="3024-05-08T12:24:00"/>
        <d v="2997-01-06T16:20:48"/>
        <d v="3018-03-05T11:09:36"/>
        <d v="3049-02-18T02:57:12"/>
        <d v="2963-02-17T05:38:24"/>
        <d v="3011-01-12T19:10:00"/>
        <d v="3054-02-16T08:05:12"/>
        <d v="2967-09-21T22:52:24"/>
        <d v="3039-01-24T09:43:36"/>
        <d v="3013-03-09T10:08:48"/>
        <d v="3039-03-25T14:31:12"/>
        <d v="3084-04-22T04:13:12"/>
        <d v="3008-01-05T17:02:48"/>
        <d v="3060-06-05T00:09:12"/>
        <d v="3077-09-15T00:32:00"/>
        <d v="3089-07-09T08:00:24"/>
        <d v="3034-09-27T18:49:36"/>
        <d v="3076-11-28T15:21:12"/>
        <d v="3037-07-04T20:41:36"/>
        <d v="2934-12-23T19:23:36"/>
        <d v="3035-08-28T17:52:24"/>
        <d v="3099-01-22T19:14:00"/>
        <d v="3037-02-25T05:51:12"/>
        <d v="3069-03-02T00:01:36"/>
        <d v="3098-05-31T10:15:36"/>
        <d v="3036-12-21T07:06:24"/>
        <d v="3065-02-03T08:16:00"/>
        <d v="3076-12-18T01:58:48"/>
        <d v="3090-05-20T04:36:48"/>
        <d v="3046-04-19T14:21:12"/>
        <d v="3033-12-17T16:20:48"/>
        <d v="3035-05-27T19:13:12"/>
        <d v="3046-10-11T14:05:12"/>
        <d v="3082-01-31T00:36:24"/>
        <d v="3043-02-04T22:15:36"/>
        <d v="3047-05-13T00:46:24"/>
        <d v="3099-05-22T00:36:00"/>
        <d v="3087-03-06T20:55:12"/>
        <d v="3071-12-21T14:58:48"/>
        <d v="3100-12-21T09:54:24"/>
        <d v="3098-02-01T14:08:48"/>
        <d v="3053-02-19T02:08:00"/>
        <d v="3067-10-19T09:58:00"/>
        <d v="3045-11-08T06:10:24"/>
        <d v="3075-05-27T09:46:00"/>
        <d v="3078-10-15T01:10:48"/>
        <d v="3064-03-30T04:24:48"/>
        <d v="3081-07-14T21:32:24"/>
        <d v="3063-09-23T06:04:00"/>
        <d v="3085-12-20T13:30:48"/>
        <d v="3048-06-24T18:28:00"/>
        <d v="3096-01-24T01:27:36"/>
        <d v="3045-09-02T04:06:24"/>
        <d v="3048-01-07T02:15:12"/>
        <d v="3060-11-29T22:00:00"/>
        <d v="3045-06-10T05:33:36"/>
        <d v="3053-03-01T05:29:36"/>
        <d v="3051-10-10T05:33:36"/>
        <d v="3039-02-11T02:39:36"/>
        <d v="3101-02-03T05:52:48"/>
        <d v="3068-07-12T04:08:00"/>
        <d v="3068-02-25T06:23:36"/>
        <d v="3080-09-20T18:53:36"/>
        <d v="3057-09-06T18:55:36"/>
        <d v="3042-08-17T12:43:12"/>
        <d v="3064-02-01T18:58:48"/>
        <d v="3062-01-18T01:16:00"/>
        <d v="3065-07-21T17:32:48"/>
        <d v="3084-03-08T16:09:36"/>
        <d v="3041-03-30T16:13:12"/>
        <d v="3061-11-10T13:03:36"/>
        <d v="3056-10-11T06:39:36"/>
        <d v="3045-06-22T11:57:12"/>
        <d v="3020-06-10T00:01:12"/>
        <d v="2923-06-27T14:06:24"/>
        <d v="3026-11-10T19:40:24"/>
        <d v="3057-08-26T19:23:36"/>
        <d v="2962-06-18T12:24:24"/>
        <d v="3085-10-24T00:01:36"/>
        <d v="3028-02-14T11:38:00"/>
        <d v="3047-03-09T11:54:00"/>
        <d v="3009-07-29T07:25:36"/>
        <d v="3078-07-06T12:32:48"/>
        <d v="3059-03-11T11:13:12"/>
        <d v="3076-03-23T19:03:36"/>
        <d v="3101-04-30T00:00:48"/>
        <d v="3050-11-09T06:11:36"/>
        <d v="3036-07-03T13:58:24"/>
        <d v="3058-12-08T02:27:12"/>
        <d v="2987-07-28T08:19:12"/>
        <d v="2944-06-24T13:56:24"/>
        <d v="3015-08-22T21:56:24"/>
        <d v="2983-04-25T04:50:24"/>
        <d v="3071-01-23T18:36:00"/>
        <d v="3065-11-22T23:01:12"/>
        <d v="3041-08-27T17:16:24"/>
        <d v="3035-03-14T14:00:24"/>
        <d v="3096-03-11T11:47:12"/>
        <d v="3054-03-21T12:08:48"/>
        <d v="3046-11-06T19:46:00"/>
        <d v="3050-01-08T23:59:36"/>
        <d v="3066-07-25T15:14:24"/>
        <d v="3065-07-03T13:45:36"/>
        <d v="3078-03-06T10:16:24"/>
        <d v="3052-09-14T17:54:00"/>
        <d v="3051-11-26T07:02:00"/>
        <d v="3078-12-19T02:32:48"/>
        <d v="3035-03-24T04:51:12"/>
        <d v="3045-10-30T07:47:36"/>
        <d v="3089-04-28T11:58:48"/>
        <d v="3059-08-24T00:23:12"/>
        <d v="3078-06-29T22:30:24"/>
        <d v="3035-12-13T09:00:48"/>
        <d v="2960-03-09T05:33:12"/>
        <d v="2970-01-21T03:26:48"/>
        <d v="2975-10-31T01:43:36"/>
        <d v="2980-05-29T06:54:00"/>
        <d v="2967-05-06T07:25:12"/>
        <d v="2953-06-26T16:15:12"/>
        <d v="2987-07-03T09:40:24"/>
        <d v="3023-11-28T22:34:24"/>
        <d v="2970-07-25T00:43:36"/>
        <d v="2999-01-04T04:44:00"/>
        <d v="3010-11-05T00:12:48"/>
        <d v="3000-03-10T23:53:36"/>
        <d v="2989-05-11T16:00:48"/>
        <d v="3036-03-16T13:07:36"/>
        <d v="2973-10-14T05:18:24"/>
        <d v="2996-10-05T04:08:24"/>
        <d v="3019-11-21T22:35:12"/>
        <d v="3003-10-16T16:54:00"/>
        <d v="3041-07-17T11:14:24"/>
        <d v="3005-01-31T03:36:00"/>
        <d v="2984-03-15T13:26:00"/>
        <d v="3046-05-31T01:49:36"/>
        <d v="3013-10-12T12:35:36"/>
        <d v="2999-12-16T19:34:00"/>
        <d v="2992-11-18T19:01:12"/>
        <d v="3022-01-26T08:26:48"/>
        <d v="2997-06-25T23:15:36"/>
        <d v="3034-11-16T16:32:48"/>
        <d v="3026-05-29T19:33:12"/>
        <d v="2980-01-06T02:30:00"/>
        <d v="2994-10-19T15:04:24"/>
        <d v="2967-07-25T04:21:36"/>
        <d v="2977-03-11T05:02:24"/>
        <d v="2961-07-04T13:20:24"/>
        <d v="3082-09-20T20:24:24"/>
        <d v="2961-10-30T01:55:12"/>
        <d v="2926-04-29T00:56:00"/>
        <d v="3002-12-09T11:47:12"/>
        <d v="2980-02-18T15:46:00"/>
        <d v="2943-03-06T13:02:00"/>
        <d v="3047-03-22T07:37:36"/>
        <d v="2963-06-20T14:10:48"/>
        <d v="2993-08-12T18:44:48"/>
        <d v="2995-06-21T10:24:00"/>
        <d v="3018-03-30T19:36:00"/>
        <d v="3038-09-25T19:21:12"/>
        <d v="2986-07-22T19:50:48"/>
        <d v="2957-03-15T21:52:48"/>
        <d v="3032-06-10T10:22:00"/>
        <d v="3018-07-24T10:54:48"/>
        <d v="2959-05-21T14:48:00"/>
        <d v="3021-08-02T19:57:12"/>
        <d v="2959-06-13T00:38:24"/>
        <d v="2983-03-04T09:04:00"/>
        <d v="2982-04-24T00:08:00"/>
        <d v="2998-11-17T07:00:48"/>
        <d v="2985-07-12T18:27:12"/>
        <d v="2998-08-20T07:46:48"/>
        <d v="3023-03-11T22:08:24"/>
        <d v="3079-11-19T15:40:00"/>
        <d v="3072-04-12T22:52:24"/>
        <d v="2973-12-28T18:14:24"/>
        <d v="3050-01-27T12:42:48"/>
        <d v="2980-01-04T06:47:12"/>
        <d v="2955-05-12T14:05:12"/>
        <d v="3005-09-26T01:49:12"/>
        <d v="3028-10-14T16:39:12"/>
        <d v="2973-10-16T14:15:36"/>
        <d v="3080-01-11T05:50:24"/>
        <d v="2938-11-20T07:59:36"/>
        <d v="3086-01-19T01:25:36"/>
        <d v="2986-03-30T18:12:00"/>
        <d v="3052-04-19T01:56:48"/>
        <d v="3087-02-08T12:42:24"/>
        <d v="2971-01-02T14:16:00"/>
        <d v="2982-03-29T10:18:48"/>
        <d v="3077-01-14T18:30:24"/>
        <d v="3027-07-11T12:28:24"/>
        <d v="2965-10-08T15:38:00"/>
        <d v="3036-09-19T04:26:48"/>
        <d v="3100-07-18T21:53:36"/>
        <d v="3100-11-18T03:04:00"/>
        <d v="3102-10-28T18:15:12"/>
        <d v="3101-03-08T13:36:24"/>
        <d v="3101-06-23T00:09:12"/>
        <d v="3101-10-11T06:07:36"/>
        <d v="3102-05-20T02:58:00"/>
        <d v="3102-07-18T19:57:36"/>
        <d v="3100-12-29T14:52:00"/>
        <d v="3102-05-05T08:16:48"/>
        <d v="3101-12-18T20:03:12"/>
        <d v="3101-06-20T15:06:48"/>
        <d v="3102-07-04T02:04:48"/>
        <d v="3101-09-13T01:49:36"/>
        <d v="3102-04-25T18:05:36"/>
        <d v="3101-12-27T16:04:24"/>
        <d v="3102-07-30T18:59:12"/>
        <d v="3101-12-30T23:44:00"/>
        <d v="3102-09-12T17:38:00"/>
        <d v="3101-12-27T17:16:00"/>
        <d v="3048-12-30T22:42:00"/>
        <d v="3053-11-15T21:00:00"/>
        <d v="3061-12-25T18:14:48"/>
        <d v="3051-01-25T08:29:12"/>
        <d v="3065-10-11T09:38:24"/>
        <d v="3061-06-17T08:28:48"/>
        <d v="3077-10-13T07:18:00"/>
        <d v="3079-05-15T19:22:24"/>
        <d v="3039-04-08T12:45:36"/>
        <d v="3072-02-15T04:35:12"/>
        <d v="3039-12-30T12:13:36"/>
        <d v="3057-12-13T22:21:12"/>
        <d v="3042-04-22T05:24:48"/>
        <d v="3055-12-25T01:04:24"/>
        <d v="3053-11-24T05:14:00"/>
        <d v="3093-12-08T20:39:36"/>
        <d v="3079-12-20T13:35:12"/>
        <d v="3079-12-11T15:39:36"/>
        <d v="3041-02-07T19:56:24"/>
        <d v="3044-08-08T19:08:24"/>
        <d v="3070-09-02T01:45:12"/>
        <d v="3077-09-01T01:31:36"/>
        <d v="3058-03-17T19:26:00"/>
        <d v="3043-12-16T09:04:48"/>
        <d v="3039-07-23T05:39:36"/>
        <d v="3035-10-23T01:45:36"/>
        <d v="3052-08-18T06:30:48"/>
        <d v="3067-05-01T00:29:36"/>
        <d v="3080-08-18T06:02:24"/>
        <d v="3067-07-23T02:33:12"/>
        <d v="3059-09-22T18:20:48"/>
        <d v="3071-01-29T09:52:24"/>
        <d v="3090-01-25T05:09:36"/>
        <d v="3056-05-19T21:02:24"/>
        <d v="3086-06-18T12:58:00"/>
        <d v="3068-07-11T16:13:12"/>
        <d v="3061-03-28T18:36:48"/>
        <d v="3042-02-10T23:36:48"/>
        <d v="3078-04-26T23:32:48"/>
        <d v="3060-12-19T14:48:48"/>
        <d v="3057-08-09T01:48:24"/>
        <d v="3096-05-22T01:08:00"/>
        <d v="3088-03-30T05:10:00"/>
        <d v="3051-06-05T12:30:48"/>
        <d v="3095-01-13T05:35:12"/>
        <d v="3093-08-01T05:46:48"/>
        <d v="3068-11-22T10:52:00"/>
        <d v="3064-02-17T19:37:12"/>
        <d v="3099-07-20T10:08:24"/>
        <d v="3079-07-26T02:01:36"/>
        <d v="3053-02-22T18:09:12"/>
        <d v="3090-11-23T01:52:48"/>
        <d v="3077-04-28T23:47:12"/>
        <d v="3054-02-20T01:01:12"/>
        <d v="3066-04-15T22:24:24"/>
        <d v="3087-03-18T00:27:36"/>
        <d v="3097-11-23T20:33:12"/>
        <d v="3082-12-03T22:36:48"/>
        <d v="3054-03-14T21:31:36"/>
        <d v="3076-05-02T03:25:12"/>
        <d v="3063-06-13T15:04:00"/>
        <d v="3076-09-06T13:38:00"/>
        <d v="3091-07-11T20:16:00"/>
        <d v="3038-03-18T15:51:36"/>
        <d v="3038-11-01T12:44:48"/>
        <d v="3040-03-16T15:15:12"/>
        <d v="3038-02-26T19:13:36"/>
        <d v="3039-10-17T10:57:36"/>
        <d v="3048-11-16T15:43:36"/>
        <d v="3042-07-26T17:17:36"/>
        <d v="3043-07-02T12:16:00"/>
        <d v="3034-05-08T05:34:24"/>
        <d v="3048-04-13T05:59:12"/>
        <d v="3045-02-03T05:56:48"/>
        <d v="3042-07-31T10:24:00"/>
        <d v="3043-07-01T23:08:24"/>
        <d v="3051-05-06T13:41:12"/>
        <d v="3052-09-09T17:18:00"/>
        <d v="3088-02-29T14:32:00"/>
        <d v="3082-02-10T10:04:00"/>
        <d v="3088-12-11T19:38:00"/>
        <d v="3075-03-18T19:15:36"/>
        <d v="3057-04-18T19:11:12"/>
        <d v="3049-12-01T17:36:00"/>
        <d v="3042-12-02T05:42:00"/>
        <d v="3046-12-15T05:10:48"/>
        <d v="3054-03-10T17:34:48"/>
        <d v="3044-01-09T18:16:48"/>
        <d v="3046-10-21T00:01:12"/>
        <d v="3050-05-19T04:31:12"/>
        <d v="3047-12-14T18:26:00"/>
        <d v="3062-02-05T17:52:48"/>
        <d v="3045-10-17T09:36:00"/>
        <d v="3050-06-09T05:28:48"/>
        <d v="3090-12-17T22:16:24"/>
        <d v="3083-07-19T13:06:24"/>
        <d v="3094-12-27T15:55:36"/>
        <d v="3072-04-20T20:13:12"/>
        <d v="3045-05-25T05:23:12"/>
        <d v="3090-08-27T13:08:00"/>
        <d v="3070-10-24T20:27:12"/>
        <d v="3060-02-27T08:12:00"/>
        <d v="3050-11-12T17:12:48"/>
        <d v="3068-04-02T06:41:36"/>
        <d v="3065-12-17T07:03:12"/>
        <d v="3041-08-21T07:39:36"/>
        <d v="3041-10-18T15:25:12"/>
        <d v="3098-06-24T08:12:00"/>
        <d v="3051-08-23T18:55:36"/>
        <d v="3040-07-15T20:10:24"/>
        <d v="3041-07-23T09:48:00"/>
        <d v="3084-02-17T15:34:24"/>
        <d v="3038-07-02T08:04:48"/>
        <d v="3051-11-13T12:54:24"/>
        <d v="3061-01-14T18:14:48"/>
        <d v="3085-09-29T00:41:12"/>
        <d v="3096-01-17T21:22:48"/>
        <d v="3054-02-04T15:00:00"/>
        <d v="3037-11-25T01:18:24"/>
        <d v="3053-12-15T00:36:00"/>
        <d v="2979-02-15T15:46:48"/>
        <d v="3025-09-06T03:04:48"/>
        <d v="2995-07-30T10:30:24"/>
        <d v="3025-02-28T23:46:48"/>
        <d v="3013-02-18T00:41:12"/>
        <d v="3027-03-15T04:06:48"/>
        <d v="2954-09-30T19:44:24"/>
        <d v="3032-05-22T14:12:00"/>
        <d v="2952-03-03T02:28:24"/>
        <d v="3027-08-24T10:02:48"/>
        <d v="2985-09-27T21:45:12"/>
        <d v="2956-02-21T22:50:48"/>
        <d v="3003-11-19T01:21:12"/>
        <d v="3048-12-14T03:18:00"/>
        <d v="3077-12-23T20:28:24"/>
        <d v="3004-01-24T10:11:36"/>
        <d v="2979-02-09T03:34:00"/>
        <d v="2970-02-01T21:02:48"/>
        <d v="3090-01-26T07:52:48"/>
        <d v="3009-01-28T07:24:00"/>
        <d v="3032-12-23T06:58:00"/>
        <d v="3051-10-04T03:52:24"/>
        <d v="2955-05-20T21:01:36"/>
        <d v="2962-01-31T08:45:36"/>
        <d v="3084-01-24T23:59:12"/>
        <d v="2998-12-28T14:30:48"/>
        <d v="3055-11-14T16:12:48"/>
        <d v="2963-09-18T21:55:12"/>
        <d v="2995-02-16T07:03:36"/>
        <d v="3036-08-07T00:40:00"/>
        <d v="3038-05-15T18:15:12"/>
        <d v="3055-01-19T12:20:48"/>
        <d v="2995-08-08T10:46:48"/>
        <d v="3009-06-19T12:14:48"/>
        <d v="3023-06-06T22:16:00"/>
        <d v="3037-09-16T12:28:48"/>
        <d v="3040-10-16T10:45:12"/>
        <d v="2973-01-02T19:28:24"/>
        <d v="2969-06-06T11:31:36"/>
        <d v="3027-01-21T00:33:36"/>
        <d v="3049-09-12T04:56:24"/>
        <d v="3099-04-27T19:49:36"/>
        <d v="3034-10-01T03:14:00"/>
        <d v="3032-03-07T04:40:00"/>
        <d v="3092-01-31T19:38:48"/>
        <d v="3098-06-13T21:58:48"/>
        <d v="3092-05-20T04:44:48"/>
        <d v="3071-04-13T16:50:00"/>
        <d v="3096-04-07T01:39:36"/>
        <d v="3074-01-29T12:54:00"/>
        <d v="3044-09-01T19:20:24"/>
        <d v="3059-11-15T02:40:48"/>
        <d v="3060-06-29T18:44:00"/>
        <d v="3084-07-02T06:13:12"/>
        <d v="3084-06-06T14:03:12"/>
        <d v="3034-12-23T20:02:00"/>
        <d v="3051-12-24T16:50:00"/>
        <d v="3034-10-06T05:02:00"/>
        <d v="3076-11-09T14:11:36"/>
        <d v="3077-12-20T14:32:00"/>
        <d v="3052-07-06T15:55:36"/>
        <d v="2988-06-06T18:44:48"/>
        <d v="2982-07-08T18:03:12"/>
        <d v="2997-06-13T18:14:00"/>
        <d v="2990-06-24T06:04:00"/>
        <d v="3044-10-22T18:15:12"/>
        <d v="3070-12-15T04:52:48"/>
        <d v="2937-12-02T18:12:48"/>
        <d v="3003-09-02T00:58:24"/>
        <d v="2998-12-31T20:51:12"/>
        <d v="2940-04-28T03:41:36"/>
        <d v="2962-05-23T07:12:24"/>
        <d v="2959-11-06T14:34:00"/>
        <d v="2978-10-08T17:13:12"/>
        <d v="3067-04-09T22:08:48"/>
        <d v="2982-10-07T01:06:00"/>
        <d v="3028-09-09T00:02:24"/>
        <d v="3073-09-27T15:09:12"/>
        <d v="3053-07-20T14:26:24"/>
        <d v="2994-07-15T22:12:24"/>
        <d v="3057-05-03T00:51:36"/>
        <d v="3052-02-28T22:58:48"/>
        <d v="3095-11-09T11:56:24"/>
        <d v="3071-02-22T10:48:24"/>
        <d v="3040-06-22T05:17:36"/>
        <d v="3083-07-01T02:33:12"/>
        <d v="3034-05-29T02:10:00"/>
        <d v="3095-12-07T00:40:00"/>
        <d v="3043-06-19T07:11:36"/>
        <d v="3067-02-02T02:46:48"/>
        <d v="3038-07-05T19:33:36"/>
        <d v="3058-03-03T10:24:00"/>
        <d v="3042-06-26T06:31:12"/>
        <d v="3045-01-09T04:29:12"/>
        <d v="3040-09-29T04:08:48"/>
        <d v="3092-10-30T05:10:00"/>
        <d v="3098-09-18T11:33:12"/>
        <d v="3038-06-05T23:00:24"/>
        <d v="3057-02-28T00:19:36"/>
        <d v="3067-06-24T00:24:24"/>
        <d v="2988-11-04T07:37:12"/>
        <d v="3022-10-03T03:22:48"/>
        <d v="2969-01-15T08:52:48"/>
        <d v="3025-02-25T06:22:00"/>
        <d v="3019-03-08T15:15:12"/>
        <d v="2948-04-13T21:42:24"/>
        <d v="2981-05-24T16:15:36"/>
        <d v="3008-05-22T13:17:36"/>
        <d v="2963-05-27T12:26:24"/>
        <d v="3010-06-03T09:52:48"/>
        <d v="2986-06-16T10:03:36"/>
        <d v="2978-03-04T10:29:12"/>
        <d v="3041-09-26T03:22:48"/>
        <d v="2975-02-25T19:28:24"/>
        <d v="3034-10-28T09:08:24"/>
        <d v="2974-04-20T08:28:00"/>
        <d v="2987-11-07T20:32:24"/>
        <d v="3011-12-24T05:32:24"/>
        <d v="3004-08-07T15:23:12"/>
        <d v="2962-04-26T04:13:12"/>
        <d v="3032-11-15T23:32:24"/>
        <d v="2960-03-26T20:56:00"/>
        <d v="3085-09-14T11:26:24"/>
        <d v="3031-12-23T00:36:00"/>
        <d v="3060-01-05T01:03:12"/>
        <d v="3029-04-02T14:24:24"/>
        <d v="2925-01-08T00:48:00"/>
        <d v="3080-10-18T12:03:36"/>
        <d v="3036-07-25T03:40:24"/>
        <d v="2959-04-10T08:29:12"/>
        <d v="3092-06-25T02:14:48"/>
        <d v="3018-07-28T13:26:00"/>
        <d v="2980-02-07T19:06:00"/>
        <d v="3075-08-09T22:30:24"/>
        <d v="2985-04-19T12:32:24"/>
        <d v="3054-02-21T04:02:00"/>
        <d v="2995-09-26T08:45:12"/>
        <d v="3005-06-15T17:04:24"/>
        <d v="3041-04-04T07:04:00"/>
        <d v="3047-05-03T16:56:24"/>
        <d v="2993-09-14T16:06:48"/>
        <d v="3032-10-10T17:34:24"/>
        <d v="3040-09-14T07:33:36"/>
        <d v="3079-05-25T13:08:48"/>
        <d v="2977-04-09T03:24:00"/>
        <d v="3038-11-14T23:19:12"/>
        <d v="3031-12-24T22:11:36"/>
        <d v="3094-02-19T02:06:00"/>
        <d v="3086-05-01T00:27:12"/>
        <d v="3005-04-09T15:20:24"/>
        <d v="3020-11-12T00:24:24"/>
        <d v="2997-03-05T06:57:36"/>
        <d v="3085-10-19T08:25:36"/>
        <d v="3013-03-26T00:27:36"/>
        <d v="3004-08-02T03:00:24"/>
        <d v="3012-10-22T14:10:00"/>
        <d v="3070-02-16T04:56:00"/>
        <d v="2986-07-18T09:56:48"/>
        <d v="3068-10-06T00:58:24"/>
        <d v="3077-07-05T00:24:48"/>
        <d v="3036-07-08T09:46:00"/>
        <d v="3094-04-08T01:54:48"/>
        <d v="3088-08-23T06:47:12"/>
        <d v="3044-01-05T23:12:24"/>
        <d v="3086-03-11T18:28:24"/>
        <d v="3076-11-04T09:53:12"/>
        <d v="3051-12-15T08:30:24"/>
        <d v="3063-04-07T07:36:48"/>
        <d v="3094-09-25T08:03:12"/>
        <d v="3075-11-04T16:52:48"/>
        <d v="3060-09-16T10:34:24"/>
        <d v="3051-03-14T10:36:24"/>
        <d v="3071-05-03T02:54:48"/>
        <d v="3092-06-15T03:36:48"/>
        <d v="3061-08-18T15:34:24"/>
        <d v="3036-08-03T16:04:24"/>
        <d v="3039-09-08T08:04:48"/>
        <d v="3037-01-01T20:15:12"/>
        <d v="3044-11-05T14:03:12"/>
        <d v="3072-05-29T20:05:12"/>
        <d v="3058-08-18T00:46:24"/>
        <d v="3097-07-24T02:17:12"/>
        <d v="2941-01-25T00:20:48"/>
        <d v="3036-07-29T12:25:12"/>
        <d v="3019-03-06T12:07:12"/>
        <d v="3045-11-01T00:18:00"/>
        <d v="2941-02-11T02:34:24"/>
        <d v="2968-04-20T12:08:48"/>
        <d v="3093-02-17T18:17:12"/>
        <d v="3087-03-13T21:56:24"/>
        <d v="3072-07-02T14:29:12"/>
        <d v="3050-05-22T17:36:24"/>
        <d v="3082-07-13T01:25:36"/>
        <d v="3005-04-10T03:35:36"/>
        <d v="2968-08-01T01:05:12"/>
        <d v="3004-07-12T03:19:36"/>
        <d v="2981-05-29T09:02:00"/>
        <d v="3062-10-11T18:43:36"/>
        <d v="3089-06-24T00:08:24"/>
        <d v="3032-05-27T08:09:36"/>
        <d v="3040-07-19T16:38:48"/>
        <d v="3082-09-13T15:48:48"/>
        <d v="3058-08-23T02:21:12"/>
        <d v="2990-07-15T04:57:36"/>
        <d v="3058-08-17T10:18:24"/>
        <d v="3030-04-11T15:54:00"/>
        <d v="3052-11-19T12:47:36"/>
        <d v="2932-06-12T01:22:24"/>
        <d v="3039-09-10T12:32:24"/>
        <d v="2997-12-17T21:58:24"/>
        <d v="3048-01-21T21:41:12"/>
        <d v="3094-12-27T13:49:36"/>
        <d v="3031-08-12T23:27:12"/>
        <d v="3054-09-06T02:53:12"/>
        <d v="3070-02-26T00:02:48"/>
        <d v="3032-07-08T18:07:36"/>
        <d v="3021-12-18T01:01:12"/>
        <d v="3011-11-06T12:08:24"/>
        <d v="3094-01-22T12:50:00"/>
        <d v="3022-01-04T06:01:12"/>
        <d v="3092-09-07T14:50:48"/>
        <d v="3071-06-22T23:49:36"/>
        <d v="3093-02-14T05:50:48"/>
        <d v="3058-10-16T10:05:36"/>
        <d v="2988-07-04T02:58:48"/>
        <d v="3009-05-30T02:57:36"/>
        <d v="3055-01-22T16:28:00"/>
        <d v="3009-06-10T15:16:24"/>
        <d v="3021-10-14T15:45:12"/>
        <d v="3057-03-28T17:11:12"/>
        <d v="3023-08-29T12:54:48"/>
        <d v="3074-04-29T00:21:12"/>
        <d v="3069-08-17T19:40:24"/>
        <d v="3032-01-14T12:04:00"/>
        <d v="3046-03-05T04:17:12"/>
        <d v="3007-01-31T06:16:48"/>
        <d v="3075-09-24T20:52:48"/>
        <d v="3051-05-30T21:32:00"/>
        <d v="3073-06-09T11:01:36"/>
        <d v="3035-06-18T10:20:00"/>
        <d v="3096-01-20T08:21:36"/>
        <d v="3077-07-01T04:39:12"/>
        <d v="3080-09-27T14:00:24"/>
        <d v="3009-07-21T18:09:12"/>
        <d v="3023-08-13T00:11:36"/>
        <d v="3039-06-24T12:33:12"/>
        <d v="3057-04-16T11:50:24"/>
        <d v="3091-04-30T04:46:00"/>
        <d v="3072-01-31T07:56:24"/>
        <d v="3083-10-28T18:09:12"/>
        <d v="3089-02-13T16:33:36"/>
        <d v="3080-05-26T22:52:48"/>
        <d v="3055-06-10T00:47:12"/>
        <d v="3080-05-08T19:52:48"/>
        <d v="3013-08-01T08:35:12"/>
        <d v="3036-10-16T03:15:36"/>
        <d v="3056-06-13T00:30:24"/>
        <d v="3095-03-14T12:22:48"/>
        <d v="3059-08-01T01:17:12"/>
        <d v="3068-09-23T23:20:00"/>
        <d v="2984-03-28T18:22:00"/>
        <d v="2971-07-22T21:18:24"/>
        <d v="2986-04-01T07:58:00"/>
        <d v="3032-01-21T23:52:48"/>
        <d v="2988-12-13T01:14:48"/>
        <d v="2974-10-24T02:12:48"/>
        <d v="2968-06-21T21:43:12"/>
        <d v="2944-04-05T03:40:48"/>
        <d v="3013-09-27T19:57:36"/>
        <d v="3003-08-23T03:42:00"/>
        <d v="2954-09-30T17:51:12"/>
        <d v="2968-06-09T23:32:48"/>
        <d v="2997-06-29T12:12:48"/>
        <d v="2979-12-17T11:32:00"/>
        <d v="2968-02-11T14:29:12"/>
        <d v="2996-08-19T04:54:00"/>
        <d v="2972-01-18T00:54:00"/>
        <d v="2980-06-04T17:34:00"/>
        <d v="3061-02-03T21:53:36"/>
        <d v="2988-11-19T00:56:24"/>
        <d v="2976-11-17T14:05:36"/>
        <d v="2960-03-27T20:19:12"/>
        <d v="2996-08-19T02:50:48"/>
        <d v="3009-11-11T18:53:36"/>
        <d v="3046-07-05T22:21:12"/>
        <d v="3001-09-22T03:49:36"/>
        <d v="3045-05-22T01:17:12"/>
        <d v="2992-11-06T05:12:00"/>
        <d v="3060-03-28T00:06:48"/>
        <d v="3033-11-20T02:27:36"/>
        <d v="2964-06-18T17:30:00"/>
        <d v="3008-01-06T06:37:12"/>
        <d v="3041-03-11T18:30:24"/>
        <d v="2948-05-28T13:48:00"/>
        <d v="2955-04-28T22:40:24"/>
        <d v="2992-12-14T16:01:12"/>
        <d v="3068-09-26T10:19:36"/>
        <d v="2965-06-29T03:34:24"/>
        <d v="2991-01-03T02:58:00"/>
        <d v="3022-11-13T03:34:24"/>
        <d v="3096-10-09T19:39:12"/>
        <d v="3096-06-25T05:07:36"/>
        <d v="2931-04-19T04:42:48"/>
        <d v="2948-09-30T16:14:00"/>
        <d v="3062-03-25T13:33:12"/>
        <d v="3046-07-10T08:34:48"/>
        <d v="3052-09-01T03:05:12"/>
        <d v="3039-05-31T13:07:36"/>
        <d v="3076-07-21T14:00:00"/>
        <d v="3038-08-24T01:45:12"/>
        <d v="3060-08-30T23:16:24"/>
        <d v="3026-04-02T16:36:48"/>
        <d v="2958-12-09T07:59:36"/>
        <d v="3007-10-01T06:36:24"/>
        <d v="2994-04-13T02:53:12"/>
        <d v="3019-03-23T05:14:24"/>
        <d v="3046-04-24T12:11:36"/>
        <d v="3020-07-27T07:35:36"/>
        <d v="3092-03-29T00:03:12"/>
        <d v="3000-10-12T00:09:36"/>
        <d v="3044-11-23T15:43:36"/>
        <d v="3072-01-24T20:04:00"/>
        <d v="2940-02-18T06:44:48"/>
        <d v="3016-10-17T02:56:00"/>
        <d v="3021-10-07T16:45:36"/>
        <d v="3075-10-23T07:24:00"/>
        <d v="3044-11-25T02:19:12"/>
        <d v="3054-01-23T14:32:48"/>
        <d v="2941-08-02T14:22:24"/>
        <d v="3084-10-13T19:59:36"/>
        <d v="3083-11-26T08:05:36"/>
        <d v="3028-11-25T23:23:36"/>
        <d v="3048-01-11T20:47:12"/>
        <d v="3026-07-11T04:10:48"/>
        <d v="3077-12-24T22:34:00"/>
        <d v="3016-02-03T12:02:24"/>
        <d v="3095-05-06T13:13:12"/>
        <d v="3001-05-16T11:49:36"/>
        <d v="2964-12-16T13:09:36"/>
        <d v="2985-03-13T02:02:00"/>
        <d v="3065-07-03T11:03:36"/>
        <d v="3037-06-10T09:16:24"/>
        <d v="3057-01-11T14:08:00"/>
        <d v="3083-07-26T05:25:36"/>
        <d v="3078-07-03T00:14:00"/>
        <d v="3045-05-01T02:47:12"/>
        <d v="2994-01-09T14:14:48"/>
        <d v="3098-09-02T09:44:24"/>
        <d v="3101-10-31T19:40:24"/>
        <d v="3062-09-27T00:08:48"/>
        <d v="3059-01-02T23:18:00"/>
        <d v="3055-02-07T22:08:00"/>
        <d v="3016-07-16T14:57:12"/>
        <d v="3080-04-08T00:42:48"/>
        <d v="3086-10-21T05:14:24"/>
        <d v="3056-01-11T04:43:36"/>
        <d v="3082-09-06T00:26:48"/>
        <d v="3097-03-24T06:38:48"/>
        <d v="3054-08-14T02:36:48"/>
        <d v="3068-01-21T01:47:12"/>
        <d v="3100-06-22T03:01:12"/>
        <d v="3041-10-14T14:50:00"/>
        <d v="3098-08-27T18:30:48"/>
        <d v="3074-09-10T13:36:24"/>
        <d v="3004-12-14T09:35:36"/>
        <d v="3088-01-10T18:17:12"/>
        <d v="3054-02-28T00:26:24"/>
        <d v="3091-04-24T01:36:24"/>
        <d v="3080-05-31T22:00:00"/>
        <d v="3077-02-13T00:01:36"/>
        <d v="3100-03-14T00:10:48"/>
        <d v="3095-02-20T10:17:36"/>
        <d v="3093-05-02T17:48:48"/>
        <d v="3077-08-27T04:36:00"/>
        <d v="3062-09-03T12:40:00"/>
        <d v="3094-01-23T16:40:48"/>
        <d v="3051-11-20T00:23:36"/>
        <d v="3068-11-24T08:00:00"/>
        <d v="3066-12-02T23:59:12"/>
        <d v="3060-06-06T00:27:12"/>
        <d v="3002-02-28T07:46:00"/>
        <d v="2996-02-11T09:07:12"/>
        <d v="3065-07-27T15:12:48"/>
        <d v="3004-06-28T11:27:36"/>
        <d v="2986-01-21T17:15:36"/>
        <d v="2983-10-15T04:09:36"/>
        <d v="3021-01-15T15:49:12"/>
        <d v="2980-06-23T04:10:24"/>
        <d v="3032-02-06T12:17:36"/>
        <d v="2981-01-29T14:04:00"/>
        <d v="3031-01-25T20:10:00"/>
        <d v="3020-01-10T22:30:48"/>
        <d v="3056-11-22T19:51:36"/>
        <d v="3026-06-21T00:19:12"/>
        <d v="2981-04-03T05:08:48"/>
        <d v="3062-06-23T00:58:00"/>
        <d v="3069-05-17T15:25:12"/>
        <d v="2992-05-13T11:53:12"/>
        <d v="3063-03-13T06:04:48"/>
        <d v="3013-09-03T10:54:24"/>
        <d v="3079-06-04T00:03:36"/>
        <d v="2977-11-03T21:38:48"/>
        <d v="3059-09-16T09:07:12"/>
        <d v="3092-01-15T00:30:00"/>
        <d v="3041-05-21T00:06:00"/>
        <d v="3074-10-07T04:08:48"/>
        <d v="3020-11-19T09:02:00"/>
        <d v="3062-12-20T16:14:24"/>
        <d v="3015-10-25T22:36:24"/>
        <d v="3031-08-08T03:30:48"/>
        <d v="3011-10-28T20:40:24"/>
        <d v="3036-12-25T01:23:12"/>
        <d v="3071-06-15T02:15:36"/>
        <d v="3096-05-20T18:58:48"/>
        <d v="3053-10-02T12:44:24"/>
        <d v="3074-02-04T19:29:12"/>
        <d v="3044-02-04T01:53:12"/>
        <d v="3100-07-30T22:06:24"/>
        <d v="3021-08-14T00:05:36"/>
        <d v="3079-06-07T19:37:36"/>
        <d v="3100-01-24T20:40:00"/>
        <d v="3021-05-24T19:33:12"/>
        <d v="3102-04-19T00:36:00"/>
        <d v="3092-03-30T15:38:24"/>
        <d v="3027-05-21T00:06:48"/>
        <d v="3064-04-02T00:04:00"/>
        <d v="3062-11-11T23:46:00"/>
        <d v="3094-12-11T00:31:12"/>
        <d v="3006-02-03T21:06:00"/>
        <d v="3094-03-01T03:09:12"/>
        <d v="3039-08-01T07:10:48"/>
        <d v="3087-05-08T20:55:12"/>
        <d v="3069-03-03T03:38:48"/>
        <d v="3099-02-18T13:07:12"/>
        <d v="3080-06-04T20:20:24"/>
        <d v="3094-07-09T20:18:24"/>
        <d v="3082-12-03T11:31:36"/>
        <d v="3058-08-31T00:34:48"/>
        <d v="3095-11-10T07:34:24"/>
        <d v="3029-08-21T09:40:00"/>
        <d v="3099-08-07T09:28:00"/>
        <d v="3044-11-08T01:03:12"/>
        <d v="3050-08-26T23:25:12"/>
        <d v="3082-04-22T23:25:36"/>
        <d v="3095-01-03T11:22:48"/>
        <d v="3080-07-20T23:56:48"/>
        <d v="3047-08-18T21:58:48"/>
        <d v="3100-09-03T23:26:00"/>
        <d v="3100-09-18T21:45:12"/>
        <d v="3097-05-16T20:45:12"/>
        <d v="3094-08-16T00:01:36"/>
        <d v="3070-06-03T18:54:24"/>
        <d v="3101-01-13T04:16:48"/>
        <d v="3027-07-27T00:22:48"/>
        <d v="3047-06-02T19:11:36"/>
        <d v="3024-05-10T15:15:36"/>
        <d v="2979-10-22T06:49:12"/>
        <d v="3071-12-08T00:26:48"/>
        <d v="3051-01-17T08:39:36"/>
        <d v="3065-02-03T23:56:24"/>
        <d v="2963-06-02T20:38:48"/>
        <d v="3070-11-30T04:34:24"/>
        <d v="2982-07-13T00:01:36"/>
        <d v="2956-10-01T02:58:00"/>
        <d v="2987-11-09T10:57:12"/>
        <d v="3016-06-29T03:01:36"/>
        <d v="3036-01-21T00:24:00"/>
        <d v="2988-06-03T20:35:36"/>
        <d v="3021-07-21T23:04:00"/>
        <d v="2922-11-16T02:12:00"/>
        <d v="2983-03-06T10:47:12"/>
        <d v="2983-02-27T17:50:24"/>
        <d v="2993-12-07T23:59:36"/>
        <d v="3001-05-13T08:32:00"/>
        <d v="3001-10-09T21:42:24"/>
        <d v="2979-03-21T13:30:24"/>
        <d v="2980-07-21T00:19:36"/>
        <d v="3029-08-17T04:13:12"/>
        <d v="2955-05-21T18:43:36"/>
        <d v="2988-11-16T10:46:24"/>
        <d v="3011-04-25T12:38:24"/>
        <d v="3023-10-12T20:13:36"/>
        <d v="2974-02-12T15:58:24"/>
        <d v="2951-04-19T13:56:24"/>
        <d v="3038-10-25T16:28:48"/>
        <d v="2980-07-24T00:51:36"/>
        <d v="2984-04-13T06:13:12"/>
        <d v="3039-12-14T02:38:24"/>
        <d v="3004-03-16T16:54:48"/>
        <d v="3005-04-24T01:26:00"/>
        <d v="3032-05-01T02:35:36"/>
        <d v="3031-01-22T04:31:12"/>
        <d v="2984-02-29T00:10:24"/>
        <d v="2986-06-08T05:42:48"/>
        <d v="2984-04-11T10:17:12"/>
        <d v="2923-07-01T09:40:00"/>
        <d v="2930-11-29T00:19:36"/>
        <d v="2921-08-02T10:45:36"/>
        <d v="3022-12-09T23:14:00"/>
        <d v="3029-10-03T14:40:00"/>
        <d v="3102-03-14T06:00:24"/>
        <d v="3102-07-27T11:47:36"/>
        <d v="3102-10-04T02:58:48"/>
        <d v="3101-08-25T05:54:00"/>
        <d v="3101-11-08T12:52:24"/>
        <d v="3102-07-06T19:39:12"/>
        <d v="3039-05-11T00:16:00"/>
        <d v="3058-11-11T18:14:48"/>
        <d v="3037-01-13T23:38:24"/>
        <d v="3071-07-21T14:17:12"/>
        <d v="3039-02-06T03:16:00"/>
        <d v="3050-06-11T01:48:24"/>
        <d v="3034-05-30T14:36:00"/>
        <d v="3044-05-02T01:59:12"/>
        <d v="3034-09-01T17:37:12"/>
        <d v="3027-10-17T04:38:00"/>
        <d v="3035-08-29T08:57:12"/>
        <d v="3035-11-15T12:33:36"/>
        <d v="3095-03-15T04:43:36"/>
        <d v="3091-12-21T10:15:12"/>
        <d v="3060-09-14T12:41:36"/>
        <d v="3042-12-15T20:28:00"/>
        <d v="3071-03-21T19:22:00"/>
        <d v="3083-07-26T11:07:36"/>
        <d v="3053-08-15T01:02:24"/>
        <d v="3090-02-21T04:12:24"/>
        <d v="3087-08-19T13:50:24"/>
        <d v="3073-05-24T08:55:12"/>
        <d v="3062-09-27T14:51:12"/>
        <d v="3096-04-03T05:08:00"/>
        <d v="3055-11-11T10:15:36"/>
        <d v="3056-05-10T05:00:48"/>
        <d v="3056-06-28T05:28:48"/>
        <d v="3046-09-14T08:24:00"/>
        <d v="3056-01-18T00:54:24"/>
        <d v="3058-04-09T19:21:36"/>
        <d v="3067-01-24T21:11:12"/>
        <d v="3048-04-17T08:14:24"/>
        <d v="3060-03-02T14:09:36"/>
        <d v="3074-06-30T23:12:00"/>
        <d v="3080-05-09T14:43:12"/>
        <d v="3046-09-13T12:28:00"/>
        <d v="3070-11-02T06:40:00"/>
        <d v="3066-01-13T10:22:24"/>
        <d v="3072-06-17T16:10:00"/>
        <d v="3067-04-28T18:13:12"/>
        <d v="3077-09-01T06:46:24"/>
        <d v="3053-11-12T07:46:00"/>
        <d v="3074-09-13T12:04:24"/>
        <d v="3047-02-16T12:56:24"/>
        <d v="3059-08-02T15:58:24"/>
        <d v="3055-06-19T15:48:24"/>
        <d v="3063-11-06T21:29:36"/>
        <d v="3050-11-07T05:44:00"/>
        <d v="3088-08-19T01:34:48"/>
        <d v="3070-08-20T05:06:24"/>
        <d v="3093-09-10T21:13:12"/>
        <d v="3063-09-04T07:32:00"/>
        <d v="3065-04-02T09:26:24"/>
        <d v="3066-01-10T00:56:48"/>
        <d v="3054-08-08T10:59:12"/>
        <d v="3062-07-03T12:01:12"/>
        <d v="3051-06-16T08:42:48"/>
        <d v="3044-11-19T14:57:12"/>
        <d v="3062-04-10T20:12:48"/>
        <d v="3046-09-17T02:49:36"/>
        <d v="3084-05-31T00:56:00"/>
        <d v="3049-01-04T11:43:36"/>
        <d v="3061-06-25T16:20:48"/>
        <d v="3047-08-05T07:05:36"/>
        <d v="3053-12-08T01:37:36"/>
        <d v="3067-10-27T21:29:12"/>
        <d v="3062-06-20T13:26:48"/>
        <d v="3051-09-27T16:37:12"/>
        <d v="3096-10-18T21:54:48"/>
        <d v="3066-12-13T09:03:12"/>
        <d v="3048-02-28T05:42:24"/>
        <d v="3060-01-20T23:53:36"/>
        <d v="3046-11-04T11:22:24"/>
        <d v="3078-11-14T10:25:36"/>
        <d v="3074-04-22T17:58:24"/>
        <d v="3056-10-02T07:32:24"/>
        <d v="3075-12-15T04:23:12"/>
        <d v="3072-02-25T22:42:48"/>
        <d v="3088-10-24T01:10:00"/>
        <d v="3048-07-26T15:56:00"/>
        <d v="3055-02-07T19:31:12"/>
        <d v="3044-05-13T09:02:48"/>
        <d v="3063-02-21T00:30:00"/>
        <d v="3064-06-03T19:10:00"/>
        <d v="3063-08-04T13:52:48"/>
        <d v="3092-10-06T16:29:12"/>
        <d v="3033-11-30T15:12:48"/>
        <d v="3062-09-25T16:24:00"/>
        <d v="3084-12-14T16:58:24"/>
        <d v="3050-12-22T16:57:12"/>
        <d v="3038-08-19T05:14:48"/>
        <d v="3051-07-05T13:37:36"/>
        <d v="3049-04-07T17:15:36"/>
        <d v="3042-08-25T16:38:00"/>
        <d v="3051-06-07T11:58:24"/>
        <d v="3052-08-13T09:34:24"/>
        <d v="3048-01-06T21:56:00"/>
        <d v="3043-10-04T10:03:12"/>
        <d v="3082-09-21T22:19:36"/>
        <d v="3060-06-19T01:56:48"/>
        <d v="3076-10-08T15:33:12"/>
        <d v="3052-09-07T19:40:24"/>
        <d v="3097-12-19T02:26:24"/>
        <d v="3074-10-15T03:21:36"/>
        <d v="3081-10-25T09:25:12"/>
        <d v="3052-05-21T05:58:48"/>
        <d v="3075-10-28T14:17:12"/>
        <d v="3061-07-08T11:09:36"/>
        <d v="3066-04-03T15:54:24"/>
        <d v="3071-12-05T18:28:00"/>
        <d v="3051-10-12T03:55:12"/>
        <d v="3068-06-18T23:04:48"/>
        <d v="3067-02-22T15:31:36"/>
        <d v="3074-11-26T14:05:12"/>
        <d v="3061-12-22T00:21:36"/>
        <d v="3053-02-20T00:11:12"/>
        <d v="3038-12-11T00:08:48"/>
        <d v="3081-08-06T02:36:24"/>
        <d v="3065-08-28T13:28:24"/>
        <d v="3093-09-28T11:08:24"/>
        <d v="3092-09-06T06:37:12"/>
        <d v="3089-08-01T14:05:12"/>
        <d v="3045-12-10T10:06:00"/>
        <d v="3043-03-30T17:42:24"/>
        <d v="3100-12-04T19:16:00"/>
        <d v="3071-12-11T06:00:00"/>
        <d v="3098-03-20T14:43:36"/>
        <d v="3100-04-15T20:03:12"/>
        <d v="3079-06-06T18:20:00"/>
        <d v="3099-09-30T01:35:36"/>
        <d v="3077-07-06T11:02:24"/>
        <d v="3082-04-05T22:07:12"/>
        <d v="3076-06-18T07:14:00"/>
        <d v="3095-12-13T11:46:48"/>
        <d v="2969-10-10T07:18:48"/>
        <d v="2989-10-29T11:18:24"/>
        <d v="3006-05-20T16:10:00"/>
        <d v="3066-01-12T14:38:48"/>
        <d v="2993-07-17T06:19:12"/>
        <d v="3008-06-26T11:01:12"/>
        <d v="2985-08-31T23:32:24"/>
        <d v="2995-05-30T16:48:24"/>
        <d v="2954-11-20T07:31:36"/>
        <d v="2985-06-25T19:02:00"/>
        <d v="2976-12-31T19:56:48"/>
        <d v="2941-07-11T18:32:00"/>
        <d v="2996-09-11T23:07:36"/>
        <d v="2945-08-29T06:30:24"/>
        <d v="2938-08-24T21:42:00"/>
        <d v="3043-12-25T21:08:00"/>
        <d v="2989-10-17T14:18:00"/>
        <d v="3000-12-01T19:25:12"/>
        <d v="2991-01-17T10:37:36"/>
        <d v="3064-08-27T11:13:36"/>
        <d v="2983-12-11T12:03:12"/>
        <d v="2965-01-10T18:33:12"/>
        <d v="2982-01-17T00:01:12"/>
        <d v="2968-12-24T00:01:12"/>
        <d v="2970-06-06T23:11:36"/>
        <d v="2983-06-03T23:50:24"/>
        <d v="2985-09-05T23:58:48"/>
        <d v="2973-01-13T04:43:12"/>
        <d v="3008-07-10T13:35:36"/>
        <d v="2985-06-29T11:10:24"/>
        <d v="2953-12-05T03:25:36"/>
        <d v="2985-08-10T15:55:12"/>
        <d v="3006-11-06T00:56:00"/>
        <d v="2985-06-15T11:37:36"/>
        <d v="2986-05-24T17:10:00"/>
        <d v="3005-07-09T21:56:48"/>
        <d v="2966-04-14T02:15:12"/>
        <d v="3050-11-10T05:14:48"/>
        <d v="2998-11-10T13:34:48"/>
        <d v="2987-07-02T13:10:00"/>
        <d v="3065-10-05T15:21:36"/>
        <d v="3040-05-26T19:27:12"/>
        <d v="3082-06-17T14:03:12"/>
        <d v="3044-12-12T08:53:36"/>
        <d v="3052-10-08T08:06:24"/>
        <d v="3066-08-26T03:07:36"/>
        <d v="3056-07-31T18:01:36"/>
        <d v="3038-11-24T20:13:36"/>
        <d v="3053-07-17T10:19:36"/>
        <d v="3054-11-13T22:28:48"/>
        <d v="3074-01-31T17:25:12"/>
        <d v="3047-10-31T01:04:24"/>
        <d v="3097-10-11T03:55:36"/>
        <d v="3040-02-10T08:30:48"/>
        <d v="3051-07-05T03:41:12"/>
        <d v="3045-11-28T16:20:48"/>
        <d v="3053-02-23T06:12:00"/>
        <d v="3044-11-10T08:11:12"/>
        <d v="3037-02-19T17:21:36"/>
        <d v="3089-12-06T09:54:00"/>
        <d v="3067-06-02T05:28:24"/>
        <d v="3079-12-10T18:24:00"/>
        <d v="3045-02-21T09:56:48"/>
        <d v="3047-03-03T09:02:48"/>
        <d v="2987-11-01T06:28:24"/>
        <d v="3046-08-06T04:29:36"/>
        <d v="3019-11-24T00:36:24"/>
        <d v="3063-12-29T00:41:12"/>
        <d v="2980-07-21T22:30:00"/>
        <d v="3055-01-21T18:02:00"/>
        <d v="3063-05-23T07:41:36"/>
        <d v="2991-01-20T09:06:24"/>
        <d v="3003-12-30T00:44:24"/>
        <d v="2926-08-25T19:24:48"/>
        <d v="3045-12-25T23:38:00"/>
        <d v="3014-06-19T13:06:24"/>
        <d v="2964-01-13T13:42:00"/>
        <d v="3003-08-02T05:44:24"/>
        <d v="3048-03-23T15:40:48"/>
        <d v="2969-11-19T04:48:24"/>
        <d v="3015-09-26T18:47:12"/>
        <d v="3017-06-11T05:42:48"/>
        <d v="2952-01-15T13:59:12"/>
        <d v="2988-06-20T11:47:36"/>
        <d v="3051-06-18T07:35:12"/>
        <d v="3018-06-16T14:31:36"/>
        <d v="2982-03-30T13:21:12"/>
        <d v="3090-04-30T00:14:48"/>
        <d v="3009-08-24T04:28:00"/>
        <d v="3064-09-13T05:22:24"/>
        <d v="2981-06-03T01:14:00"/>
        <d v="3100-04-06T10:32:24"/>
        <d v="2991-05-28T18:42:48"/>
        <d v="3057-11-23T21:05:12"/>
        <d v="2985-09-19T17:17:12"/>
        <d v="2998-08-14T19:02:48"/>
        <d v="3032-11-26T21:14:24"/>
        <d v="3055-11-05T15:22:24"/>
        <d v="2972-10-14T23:13:36"/>
        <d v="3052-04-20T19:49:36"/>
        <d v="3066-10-18T16:35:36"/>
        <d v="3088-09-28T14:15:36"/>
        <d v="3059-11-15T08:20:24"/>
        <d v="3037-12-25T23:19:36"/>
        <d v="3078-08-19T14:35:36"/>
        <d v="3039-05-12T12:59:12"/>
        <d v="3055-06-15T02:15:12"/>
        <d v="3088-02-04T23:57:36"/>
        <d v="3065-01-22T12:44:48"/>
        <d v="3098-08-16T16:14:00"/>
        <d v="3079-03-16T04:48:24"/>
        <d v="3054-09-29T20:46:48"/>
        <d v="3038-06-25T04:59:36"/>
        <d v="3081-09-24T19:38:00"/>
        <d v="3048-10-06T14:37:36"/>
        <d v="3053-08-15T05:38:48"/>
        <d v="3038-07-24T16:38:48"/>
        <d v="3065-04-26T13:11:36"/>
        <d v="3039-01-08T22:01:12"/>
        <d v="3056-12-04T20:01:12"/>
        <d v="3069-01-14T01:59:12"/>
        <d v="3091-12-05T17:33:36"/>
        <d v="3050-12-23T11:12:00"/>
        <d v="3058-11-21T03:47:36"/>
        <d v="3036-04-09T02:52:48"/>
        <d v="3071-07-31T22:14:24"/>
        <d v="3071-12-07T05:01:12"/>
        <d v="3052-06-25T05:30:24"/>
        <d v="3077-06-10T20:50:48"/>
        <d v="3075-03-19T03:18:48"/>
        <d v="3074-11-02T18:09:36"/>
        <d v="3042-04-22T05:28:24"/>
        <d v="3055-08-01T06:50:24"/>
        <d v="3038-06-10T05:31:12"/>
        <d v="3099-08-19T20:40:00"/>
        <d v="3038-06-02T22:43:36"/>
        <d v="3083-03-19T04:46:48"/>
        <d v="3065-07-03T04:00:24"/>
        <d v="3037-03-06T02:18:48"/>
        <d v="3075-08-17T14:40:00"/>
        <d v="2993-11-18T15:39:36"/>
        <d v="3044-02-21T22:27:12"/>
        <d v="3024-07-27T21:41:36"/>
        <d v="2983-11-03T05:29:12"/>
        <d v="3083-02-03T23:56:00"/>
        <d v="3031-09-21T02:32:48"/>
        <d v="3061-10-28T23:48:48"/>
        <d v="3100-02-17T05:47:12"/>
        <d v="2988-11-28T17:00:24"/>
        <d v="3086-10-18T03:30:00"/>
        <d v="3095-12-17T01:25:36"/>
        <d v="3048-07-03T10:28:00"/>
        <d v="2993-06-01T15:17:36"/>
        <d v="3031-12-26T00:04:48"/>
        <d v="3079-06-23T22:25:36"/>
        <d v="3063-08-10T20:51:36"/>
        <d v="3043-04-18T23:40:24"/>
        <d v="3068-01-24T00:24:24"/>
        <d v="3067-09-04T05:21:36"/>
        <d v="3066-03-08T00:16:48"/>
        <d v="3057-04-13T22:35:12"/>
        <d v="3094-12-31T20:06:24"/>
        <d v="3095-03-02T03:46:24"/>
        <d v="2993-06-16T02:48:48"/>
        <d v="3092-12-19T10:43:12"/>
        <d v="3058-02-17T01:47:36"/>
        <d v="3069-09-15T21:44:24"/>
        <d v="3046-08-27T04:26:48"/>
        <d v="3056-10-22T22:08:48"/>
        <d v="3084-02-12T12:44:48"/>
        <d v="3064-01-06T01:30:48"/>
        <d v="3082-02-21T11:35:36"/>
        <d v="3027-11-07T18:12:48"/>
        <d v="3089-12-07T18:08:24"/>
        <d v="3052-03-03T19:44:24"/>
        <d v="3091-07-05T18:05:36"/>
        <d v="3091-09-14T04:30:00"/>
        <d v="3049-01-05T21:58:00"/>
        <d v="3051-04-24T18:19:12"/>
        <d v="3056-06-15T20:29:36"/>
        <d v="3041-11-05T20:25:12"/>
        <d v="3084-11-29T22:03:12"/>
        <d v="3094-12-27T23:26:00"/>
        <d v="3100-08-04T00:14:00"/>
        <d v="3044-07-17T05:21:12"/>
        <d v="3064-07-19T12:27:36"/>
        <d v="3062-11-02T06:47:36"/>
        <d v="3076-07-14T03:44:00"/>
        <d v="3072-02-24T22:16:24"/>
        <d v="3095-05-21T23:37:12"/>
        <d v="3071-03-21T08:03:36"/>
        <d v="3046-08-07T19:30:00"/>
        <d v="3034-09-03T15:30:48"/>
        <d v="3053-05-01T10:10:24"/>
        <d v="3074-10-08T18:58:48"/>
        <d v="3100-02-14T12:35:12"/>
        <d v="3085-12-11T07:01:12"/>
        <d v="3085-12-10T05:17:36"/>
        <d v="3055-01-26T16:04:00"/>
        <d v="3067-08-07T02:47:12"/>
        <d v="3019-08-25T00:04:00"/>
        <d v="3063-04-30T22:05:12"/>
        <d v="3064-04-21T22:42:48"/>
        <d v="3070-03-31T14:38:48"/>
        <d v="3055-03-11T11:49:36"/>
        <d v="3065-03-03T08:15:36"/>
        <d v="3074-09-16T05:26:24"/>
        <d v="3067-10-15T03:06:00"/>
        <d v="3070-08-22T20:38:24"/>
        <d v="3037-12-01T11:52:00"/>
        <d v="3047-03-25T23:26:24"/>
        <d v="3072-05-04T05:16:00"/>
        <d v="3043-12-06T23:59:36"/>
        <d v="3084-06-24T04:28:00"/>
        <d v="3044-09-03T13:55:36"/>
        <d v="3081-05-22T23:49:36"/>
        <d v="3036-01-29T16:57:12"/>
        <d v="3065-07-26T03:46:00"/>
        <d v="3051-11-06T00:37:36"/>
        <d v="3078-05-05T01:56:24"/>
        <d v="3036-12-03T11:40:00"/>
        <d v="3045-04-07T22:16:00"/>
        <d v="3051-12-18T02:56:00"/>
        <d v="3037-11-28T22:50:00"/>
        <d v="3053-09-24T16:52:00"/>
        <d v="3042-08-24T09:29:12"/>
        <d v="3059-11-03T08:47:12"/>
        <d v="3051-07-11T20:28:00"/>
        <d v="3085-12-12T01:56:00"/>
        <d v="3057-02-09T12:30:24"/>
        <d v="3055-07-29T09:02:48"/>
        <d v="3053-07-06T00:24:00"/>
        <d v="3038-10-12T07:46:24"/>
        <d v="3041-09-02T08:55:36"/>
        <d v="3052-11-04T08:47:12"/>
        <d v="3047-05-15T06:24:00"/>
        <d v="3062-01-10T13:29:12"/>
        <d v="3035-09-28T13:23:12"/>
        <d v="3038-07-02T12:25:12"/>
        <d v="3041-03-11T23:48:48"/>
        <d v="3102-05-13T14:13:36"/>
        <d v="3102-04-20T05:50:48"/>
        <d v="3099-05-26T13:32:00"/>
        <d v="3101-06-13T16:45:36"/>
        <d v="3100-07-13T23:43:12"/>
        <d v="3043-01-23T01:53:12"/>
        <d v="3009-09-17T18:57:12"/>
        <d v="3083-05-14T18:10:24"/>
        <d v="3089-11-25T14:16:24"/>
        <d v="3038-05-23T12:11:12"/>
        <d v="3035-04-09T21:16:00"/>
        <d v="3012-05-11T11:44:00"/>
        <d v="3070-11-17T16:33:36"/>
        <d v="3091-01-19T17:18:24"/>
        <d v="3075-02-18T13:31:12"/>
        <d v="3066-06-15T23:57:12"/>
        <d v="3045-05-26T22:59:36"/>
        <d v="3080-04-09T07:38:00"/>
        <d v="3077-02-22T17:57:36"/>
        <d v="3092-09-30T04:21:12"/>
        <d v="3016-05-26T01:19:12"/>
        <d v="3095-12-29T13:41:12"/>
        <d v="3046-01-20T03:15:12"/>
        <d v="3062-10-10T20:23:36"/>
        <d v="3098-09-05T20:54:00"/>
        <d v="3079-06-01T22:04:24"/>
        <d v="3062-09-25T05:45:12"/>
        <d v="3071-08-07T09:33:36"/>
        <d v="3055-12-08T18:38:48"/>
        <d v="3007-01-25T23:50:00"/>
        <d v="3041-04-20T14:48:48"/>
        <d v="3009-08-01T09:31:12"/>
        <d v="3052-08-02T13:09:36"/>
        <d v="3090-11-09T01:16:48"/>
        <d v="3004-09-27T21:40:00"/>
        <d v="3031-06-15T23:49:12"/>
        <d v="3024-03-06T00:34:48"/>
        <d v="3090-06-05T10:41:36"/>
        <d v="3031-04-10T07:26:48"/>
        <d v="3052-08-20T18:20:48"/>
        <d v="3043-11-15T18:40:48"/>
        <d v="2985-12-26T06:34:48"/>
        <d v="3091-03-24T21:22:48"/>
        <d v="2979-11-24T11:59:12"/>
        <d v="2986-12-03T17:07:12"/>
        <d v="3039-11-15T18:04:24"/>
        <d v="2986-11-25T13:18:48"/>
        <d v="3088-03-01T01:20:48"/>
        <d v="3054-03-14T04:14:48"/>
        <d v="2989-02-24T14:18:00"/>
        <d v="3033-02-10T06:56:48"/>
        <d v="2974-06-28T08:41:36"/>
        <d v="2991-09-18T14:49:12"/>
        <d v="3040-09-19T06:20:24"/>
        <d v="3054-06-17T23:30:48"/>
        <d v="3024-10-07T14:40:24"/>
        <d v="3087-05-16T18:12:48"/>
        <d v="3091-09-11T14:33:12"/>
        <d v="3084-02-18T19:06:24"/>
        <d v="3011-04-09T01:43:12"/>
        <d v="3000-03-15T12:37:12"/>
        <d v="2979-03-04T21:18:00"/>
        <d v="3008-07-07T21:53:36"/>
        <d v="2985-12-16T00:12:24"/>
        <d v="2996-10-01T21:31:12"/>
        <d v="2966-08-31T00:47:12"/>
        <d v="3061-01-16T00:20:00"/>
        <d v="2981-11-02T18:09:12"/>
        <d v="3032-12-22T19:56:00"/>
        <d v="3029-02-02T22:12:00"/>
        <d v="3000-11-21T18:16:00"/>
        <d v="3019-04-24T20:37:36"/>
        <d v="3080-11-17T18:08:24"/>
        <d v="3004-05-31T00:51:12"/>
        <d v="2974-12-19T07:41:36"/>
        <d v="3058-08-20T03:10:24"/>
        <d v="3061-01-09T01:21:36"/>
        <d v="3039-08-16T11:22:24"/>
        <d v="3069-06-06T01:28:24"/>
        <d v="3100-07-26T17:55:12"/>
        <d v="3050-12-03T14:21:36"/>
        <d v="3051-06-13T04:47:12"/>
        <d v="3056-06-24T20:18:24"/>
        <d v="3044-06-21T21:37:12"/>
        <d v="3086-05-10T13:06:48"/>
        <d v="3037-07-23T15:52:00"/>
        <d v="3037-01-27T18:20:48"/>
        <d v="3085-11-11T20:17:12"/>
        <d v="3053-05-11T07:33:36"/>
        <d v="3050-10-16T12:41:12"/>
        <d v="3088-07-27T14:23:36"/>
        <d v="3061-09-19T13:03:36"/>
        <d v="3061-04-09T01:22:00"/>
        <d v="3077-01-21T14:23:36"/>
        <d v="3035-04-04T14:56:24"/>
        <d v="3036-03-29T16:11:12"/>
        <d v="3036-06-19T13:36:00"/>
        <d v="3062-12-06T04:48:24"/>
        <d v="3083-01-04T08:28:00"/>
        <d v="3046-04-19T06:26:24"/>
        <d v="3043-02-14T20:03:36"/>
        <d v="3062-05-03T12:42:48"/>
        <d v="3060-01-24T13:50:24"/>
        <d v="3041-11-20T21:16:00"/>
        <d v="3063-09-16T03:09:12"/>
        <d v="3061-11-07T09:56:00"/>
        <d v="3059-11-08T22:55:12"/>
        <d v="3063-05-27T07:34:00"/>
        <d v="3079-05-06T22:10:00"/>
        <d v="3033-11-07T08:25:36"/>
        <d v="3051-07-20T22:01:12"/>
        <d v="3053-04-10T20:39:12"/>
        <d v="3095-04-06T19:44:24"/>
        <d v="3056-06-21T14:06:00"/>
        <d v="3086-06-17T15:23:36"/>
        <d v="3062-01-23T05:16:48"/>
        <d v="3051-03-26T05:44:48"/>
        <d v="3066-02-22T08:34:24"/>
        <d v="3058-11-05T14:43:36"/>
        <d v="3076-01-25T15:55:36"/>
        <d v="3041-07-11T03:34:00"/>
        <d v="3053-08-31T09:56:48"/>
        <d v="3054-01-30T06:42:24"/>
        <d v="3058-08-19T11:58:24"/>
        <d v="3070-03-26T00:34:24"/>
        <d v="3060-11-30T20:04:48"/>
        <d v="3082-03-08T09:46:24"/>
        <d v="3066-05-21T08:27:36"/>
        <d v="3082-03-26T10:07:12"/>
        <d v="3033-10-31T03:39:12"/>
        <d v="3060-12-19T19:08:00"/>
        <d v="3045-08-26T00:37:36"/>
        <d v="3067-04-19T01:33:12"/>
        <d v="3050-12-28T00:52:00"/>
        <d v="3070-04-16T21:26:48"/>
        <d v="3098-09-18T06:47:12"/>
        <d v="3069-11-28T19:13:36"/>
        <d v="3039-05-03T13:58:24"/>
        <d v="3040-01-13T18:21:36"/>
        <d v="3053-08-15T20:31:36"/>
        <d v="3068-11-05T17:58:48"/>
        <d v="3035-07-19T20:38:00"/>
        <d v="3082-01-20T17:00:00"/>
        <d v="3096-04-20T02:32:00"/>
        <d v="3056-06-12T09:33:12"/>
        <d v="3056-10-26T14:37:36"/>
        <d v="3079-07-01T08:26:00"/>
        <d v="3057-10-20T13:43:36"/>
        <d v="3079-06-22T06:40:00"/>
        <d v="3040-05-07T04:04:24"/>
        <d v="3075-04-22T01:31:36"/>
        <d v="3035-04-17T02:01:12"/>
        <d v="3038-11-30T13:58:48"/>
        <d v="3057-01-07T04:47:36"/>
        <d v="3073-12-28T04:28:24"/>
        <d v="3060-07-09T21:38:48"/>
        <d v="3097-06-11T01:58:00"/>
        <d v="3046-09-10T01:58:00"/>
        <d v="3065-01-04T16:41:36"/>
        <d v="3081-04-09T05:10:24"/>
        <d v="3066-08-09T04:19:12"/>
        <d v="3035-07-15T22:51:36"/>
        <d v="3038-08-14T04:49:12"/>
        <d v="3061-01-07T17:22:48"/>
        <d v="3046-05-26T17:43:36"/>
        <d v="3090-12-09T22:08:24"/>
        <d v="3084-07-31T16:28:48"/>
        <d v="3090-05-04T20:21:36"/>
        <d v="3085-03-14T05:52:24"/>
        <d v="3032-12-31T13:06:00"/>
        <d v="3048-01-07T17:25:12"/>
        <d v="3057-03-29T18:55:12"/>
        <d v="3049-11-11T14:52:24"/>
        <d v="3097-03-05T06:34:24"/>
        <d v="3080-03-29T01:57:12"/>
        <d v="3060-12-17T20:31:36"/>
        <d v="3093-11-23T22:09:36"/>
        <d v="3058-02-16T18:38:00"/>
        <d v="3073-04-25T09:44:24"/>
        <d v="3062-05-09T17:40:48"/>
        <d v="3044-03-13T08:14:24"/>
        <d v="3080-01-04T07:27:12"/>
        <d v="3074-01-18T16:14:48"/>
        <d v="3046-04-23T10:54:00"/>
        <d v="3052-10-08T20:00:24"/>
        <d v="3066-11-14T04:33:36"/>
        <d v="3048-09-20T06:09:36"/>
        <d v="3044-08-02T20:16:00"/>
        <d v="3039-11-17T17:14:00"/>
        <d v="3038-08-15T19:56:48"/>
        <d v="3077-01-02T04:51:12"/>
        <d v="3041-02-12T03:21:36"/>
        <d v="3046-08-22T13:18:00"/>
        <d v="3052-03-04T16:06:00"/>
        <d v="3037-04-18T07:56:48"/>
        <d v="3095-10-19T19:28:24"/>
        <d v="3066-09-03T12:23:12"/>
        <d v="3067-12-27T23:01:12"/>
        <d v="3083-07-10T21:03:12"/>
        <d v="3038-07-10T14:52:48"/>
        <d v="3048-07-21T16:55:36"/>
        <d v="3063-07-04T13:18:24"/>
        <d v="3062-07-27T00:07:12"/>
        <d v="3045-10-19T05:32:24"/>
        <d v="3089-07-02T08:45:12"/>
        <d v="3062-10-18T13:46:24"/>
        <d v="3078-11-29T01:34:48"/>
        <d v="3082-07-07T13:27:36"/>
        <d v="3045-01-11T09:20:24"/>
        <d v="3056-10-06T04:34:48"/>
        <d v="3059-01-22T10:50:24"/>
        <d v="3072-12-12T03:49:36"/>
        <d v="3038-06-09T03:35:36"/>
        <d v="3050-11-08T18:37:36"/>
        <d v="3076-12-21T13:16:00"/>
        <d v="3033-08-11T10:35:36"/>
        <d v="3065-10-16T14:58:48"/>
        <d v="3067-12-27T02:42:48"/>
        <d v="3038-04-14T20:51:36"/>
        <d v="3053-07-17T00:28:00"/>
        <d v="3041-08-27T06:41:36"/>
        <d v="3056-02-09T23:30:48"/>
        <d v="3050-07-17T15:51:36"/>
        <d v="3056-06-25T08:44:00"/>
        <d v="3040-09-18T00:27:12"/>
        <d v="3052-08-14T09:11:36"/>
        <d v="3036-12-22T01:31:36"/>
        <d v="3076-03-22T22:58:24"/>
        <d v="3033-07-20T13:03:12"/>
        <d v="3056-05-09T00:25:36"/>
        <d v="3041-04-14T23:45:12"/>
        <d v="3051-05-01T22:54:48"/>
        <d v="3082-04-07T23:01:12"/>
        <d v="3034-12-08T06:25:36"/>
        <d v="3086-01-20T00:03:12"/>
        <d v="3043-12-09T14:49:12"/>
        <d v="3036-10-05T23:25:12"/>
        <d v="3049-12-26T21:25:36"/>
        <d v="3039-07-19T10:04:48"/>
        <d v="3048-07-18T13:27:12"/>
        <d v="3051-12-23T01:02:00"/>
        <d v="3071-09-05T07:03:36"/>
        <d v="3054-09-30T02:32:00"/>
        <d v="3058-05-30T22:39:12"/>
        <d v="3057-06-10T08:24:00"/>
        <d v="3086-12-20T17:56:48"/>
        <d v="3092-05-11T11:46:48"/>
        <d v="3056-02-04T13:57:12"/>
        <d v="3069-03-31T18:06:48"/>
        <d v="3073-06-27T18:20:48"/>
        <d v="3041-04-27T06:29:12"/>
        <d v="3090-12-27T13:35:36"/>
        <d v="3066-06-27T00:08:24"/>
        <d v="3101-08-18T00:01:12"/>
        <d v="3058-12-28T18:59:36"/>
        <d v="3080-03-25T00:20:00"/>
        <d v="3051-09-19T06:28:48"/>
        <d v="3078-07-05T16:46:48"/>
        <d v="3082-05-27T04:50:00"/>
        <d v="3040-09-22T04:09:12"/>
        <d v="3053-09-13T02:23:36"/>
        <d v="3052-01-22T20:42:24"/>
        <d v="3060-01-10T06:49:36"/>
        <d v="3038-05-15T20:07:36"/>
        <d v="3060-05-15T12:13:12"/>
        <d v="3065-01-13T17:24:48"/>
        <d v="3052-06-13T17:56:48"/>
        <d v="3088-02-25T13:44:00"/>
        <d v="3056-02-07T21:01:12"/>
        <d v="3037-02-08T01:40:24"/>
        <d v="3039-12-30T19:11:12"/>
        <d v="3095-04-15T15:28:00"/>
        <d v="3072-02-20T15:23:12"/>
        <d v="3041-10-18T11:08:24"/>
        <d v="3045-11-05T09:54:24"/>
        <d v="3077-08-26T12:52:00"/>
        <d v="3051-06-12T03:33:36"/>
        <d v="3044-08-05T08:58:48"/>
        <d v="3049-04-09T18:49:12"/>
        <d v="3064-02-16T23:32:00"/>
        <d v="3064-07-01T10:22:24"/>
        <d v="3074-10-04T11:37:12"/>
        <d v="3042-10-03T04:14:24"/>
        <d v="3087-07-18T16:32:24"/>
        <d v="3092-09-18T08:51:12"/>
        <d v="3078-01-12T00:02:24"/>
        <d v="3090-11-24T09:00:24"/>
        <d v="3083-04-12T16:32:24"/>
        <d v="3071-10-28T11:44:48"/>
        <d v="3072-02-14T18:48:00"/>
        <d v="3098-05-11T02:12:00"/>
        <d v="3090-08-07T10:04:00"/>
        <d v="3075-05-12T03:06:48"/>
        <d v="3042-02-25T11:48:48"/>
        <d v="3097-04-17T23:08:24"/>
        <d v="3055-08-26T21:36:00"/>
        <d v="3100-08-26T14:37:12"/>
        <d v="3035-02-07T15:31:36"/>
        <d v="3100-12-24T18:24:00"/>
        <d v="3099-02-22T20:28:00"/>
        <d v="3084-10-28T11:52:48"/>
        <d v="2999-09-23T01:40:48"/>
        <d v="3075-11-20T09:10:24"/>
        <d v="3045-01-02T03:29:36"/>
        <d v="3042-05-13T04:42:00"/>
        <d v="3046-11-26T03:56:24"/>
        <d v="3056-02-18T04:33:12"/>
        <d v="3073-05-07T02:07:36"/>
        <d v="3045-09-15T16:16:00"/>
        <d v="3049-06-20T23:27:36"/>
        <d v="3071-08-28T06:06:24"/>
        <d v="3051-04-20T20:52:00"/>
        <d v="3059-04-30T01:39:36"/>
        <d v="3044-06-05T23:12:00"/>
        <d v="3035-08-07T10:55:12"/>
        <d v="3035-02-16T03:40:48"/>
        <d v="3039-04-15T09:37:12"/>
        <d v="3060-05-29T03:50:24"/>
        <d v="3033-10-31T00:08:00"/>
        <d v="3060-11-26T07:33:12"/>
        <d v="3093-01-31T20:27:36"/>
        <d v="3086-10-19T21:23:36"/>
        <d v="3057-09-03T05:14:24"/>
        <d v="2994-05-31T20:30:00"/>
        <d v="3034-01-03T05:25:12"/>
        <d v="3101-02-28T00:36:48"/>
        <d v="3053-03-16T21:40:24"/>
        <d v="3086-12-14T08:10:00"/>
        <d v="3045-04-04T00:18:48"/>
        <d v="3065-01-13T22:28:24"/>
        <d v="3088-12-18T04:18:48"/>
        <d v="3064-08-30T01:43:36"/>
        <d v="3087-02-20T15:30:00"/>
        <d v="3092-01-11T20:22:00"/>
        <d v="3008-03-09T10:43:36"/>
        <d v="3014-08-22T20:17:36"/>
        <d v="2943-02-26T10:29:12"/>
        <d v="3074-03-16T01:18:48"/>
        <d v="3024-02-08T01:35:12"/>
        <d v="3061-05-12T00:08:24"/>
        <d v="3073-04-28T20:19:12"/>
        <d v="3066-05-07T12:18:48"/>
        <d v="3055-02-19T16:39:36"/>
        <d v="3075-02-26T10:39:12"/>
        <d v="3039-05-16T17:42:00"/>
        <d v="3040-08-30T06:34:24"/>
        <d v="3078-11-07T17:41:36"/>
        <d v="3048-02-04T15:04:48"/>
        <d v="3058-10-24T08:22:00"/>
        <d v="3080-03-30T01:04:00"/>
        <d v="3098-08-04T23:38:00"/>
        <d v="3057-09-27T01:57:36"/>
        <d v="3040-08-29T06:45:12"/>
        <d v="3051-07-04T23:41:36"/>
        <d v="3046-08-26T23:56:00"/>
        <d v="3039-12-06T06:33:36"/>
        <d v="3078-03-04T14:44:24"/>
        <d v="3079-12-05T23:36:00"/>
        <d v="3038-07-03T10:58:24"/>
        <d v="3065-10-17T14:13:36"/>
        <d v="3038-10-27T19:39:12"/>
        <d v="3066-01-03T20:36:48"/>
        <d v="3091-02-19T03:35:12"/>
        <d v="3069-05-02T02:58:24"/>
        <d v="3038-03-08T07:48:48"/>
        <d v="3084-08-01T11:34:48"/>
        <d v="3064-08-03T12:31:36"/>
        <d v="3067-01-02T14:20:48"/>
        <d v="3046-11-28T00:13:36"/>
        <d v="3095-01-24T14:27:36"/>
        <d v="3056-02-06T13:52:24"/>
        <d v="3092-12-16T13:44:48"/>
        <d v="3057-01-06T10:00:00"/>
        <d v="3076-08-03T17:03:36"/>
        <d v="3085-11-21T10:56:00"/>
        <d v="3064-07-27T15:29:12"/>
        <d v="3100-01-27T23:11:12"/>
        <d v="3051-09-22T07:58:00"/>
        <d v="3053-05-04T02:54:00"/>
        <d v="3045-09-26T16:17:36"/>
        <d v="3065-04-06T08:36:24"/>
        <d v="3068-12-28T03:38:24"/>
        <d v="3040-01-21T12:31:12"/>
        <d v="3056-04-18T08:52:24"/>
        <d v="3065-11-25T05:03:36"/>
        <d v="3061-02-02T02:23:36"/>
        <d v="3093-05-20T14:36:00"/>
        <d v="3048-06-19T17:38:48"/>
        <d v="3084-05-29T00:33:12"/>
        <d v="3054-01-01T15:38:00"/>
        <d v="3086-12-06T18:17:12"/>
        <d v="3066-06-22T20:44:48"/>
        <d v="3033-12-19T19:36:24"/>
        <d v="3063-05-02T02:22:24"/>
        <d v="3084-01-17T14:32:00"/>
        <d v="3057-03-22T19:30:24"/>
        <d v="3091-01-16T02:00:24"/>
        <d v="3073-04-27T00:19:36"/>
        <d v="3074-10-16T13:16:24"/>
        <d v="3043-04-12T22:30:00"/>
        <d v="3060-12-09T04:54:48"/>
        <d v="3086-03-03T04:07:12"/>
        <d v="3056-09-19T18:02:24"/>
        <d v="3050-02-17T19:24:24"/>
        <d v="3041-07-30T06:06:24"/>
        <d v="3065-07-17T07:10:24"/>
        <d v="3058-02-21T13:00:24"/>
        <d v="3053-10-18T07:57:36"/>
        <d v="3039-06-09T00:04:00"/>
        <d v="3098-08-19T18:07:36"/>
        <d v="3042-02-28T06:48:00"/>
        <d v="3090-02-04T22:13:36"/>
        <d v="3055-01-18T13:12:48"/>
        <d v="3039-05-28T04:20:00"/>
        <d v="3082-04-19T17:30:48"/>
        <d v="3055-01-13T08:50:00"/>
        <d v="3083-02-23T23:44:00"/>
        <d v="3084-10-22T14:09:12"/>
        <d v="3053-08-16T02:12:48"/>
        <d v="3078-04-28T14:38:24"/>
        <d v="3039-09-26T07:34:00"/>
        <d v="3094-04-16T08:52:48"/>
        <d v="3084-07-26T19:59:12"/>
        <d v="3048-03-20T17:20:24"/>
        <d v="3072-06-04T23:08:48"/>
        <d v="3077-09-26T10:24:48"/>
        <d v="3051-12-20T13:31:36"/>
        <d v="3100-12-26T19:36:24"/>
        <d v="3102-07-02T05:27:36"/>
        <d v="3102-10-25T08:46:24"/>
        <d v="3102-06-25T21:38:00"/>
        <d v="3101-05-08T09:44:00"/>
        <d v="3101-06-30T13:33:36"/>
        <d v="3102-04-18T06:47:36"/>
        <d v="3102-09-19T15:28:24"/>
        <d v="3101-07-22T02:21:36"/>
        <d v="3102-10-07T05:47:36"/>
        <d v="3102-11-18T12:02:48"/>
        <d v="3101-04-12T11:44:00"/>
        <d v="3102-06-05T06:01:12"/>
        <d v="3102-04-19T01:55:12"/>
        <d v="3101-03-01T07:35:36"/>
        <d v="3102-10-18T14:22:24"/>
        <d v="3102-01-07T22:02:48"/>
        <d v="3099-10-01T23:33:36"/>
        <d v="3102-01-11T09:06:24"/>
        <d v="3043-10-06T06:22:00"/>
        <d v="3042-07-23T23:13:36"/>
        <d v="2998-10-26T10:00:00"/>
        <d v="2949-09-07T08:01:12"/>
        <d v="3040-08-31T03:49:36"/>
        <d v="3020-03-01T19:46:48"/>
        <d v="2959-11-11T16:54:48"/>
        <d v="2982-01-20T00:23:12"/>
        <d v="2999-04-23T23:30:00"/>
        <d v="2985-09-26T20:57:36"/>
        <d v="3038-06-29T22:02:00"/>
        <d v="3013-05-25T03:40:48"/>
        <d v="2976-05-07T14:24:24"/>
        <d v="3039-04-01T08:34:48"/>
        <d v="3042-12-11T20:48:48"/>
        <d v="3036-07-07T11:04:48"/>
        <d v="3034-12-11T02:10:00"/>
        <d v="3034-05-10T08:06:00"/>
        <d v="2960-08-01T19:44:00"/>
        <d v="3045-10-12T14:21:12"/>
        <d v="3039-02-10T05:12:24"/>
        <d v="3034-09-14T13:01:12"/>
        <d v="3022-11-07T17:04:24"/>
        <d v="3035-10-26T22:17:36"/>
        <d v="3080-05-03T14:23:12"/>
        <d v="2978-12-15T12:27:12"/>
        <d v="3041-09-20T01:56:48"/>
        <d v="3040-08-31T18:03:12"/>
        <d v="2953-03-17T06:50:48"/>
        <d v="3015-05-17T08:12:24"/>
        <d v="3035-05-02T00:03:36"/>
        <d v="3036-12-20T12:30:00"/>
        <d v="3008-08-27T20:28:24"/>
        <d v="3035-04-01T21:39:36"/>
        <d v="3035-03-06T10:34:48"/>
        <d v="2976-05-04T18:48:24"/>
        <d v="3016-04-14T01:47:36"/>
        <d v="3036-01-04T20:12:24"/>
        <d v="3038-07-04T10:56:24"/>
        <d v="3041-01-24T04:15:12"/>
        <d v="3038-11-17T23:49:12"/>
        <d v="3059-03-02T23:20:48"/>
        <d v="3057-06-15T07:32:48"/>
        <d v="3094-07-26T15:10:00"/>
        <d v="3085-01-29T03:07:36"/>
        <d v="3050-12-03T13:43:36"/>
        <d v="3050-05-26T05:42:24"/>
        <d v="3061-08-22T11:59:12"/>
        <d v="3050-11-01T06:16:48"/>
        <d v="3060-01-13T08:30:00"/>
        <d v="3050-04-20T20:07:12"/>
        <d v="3050-07-24T04:30:48"/>
        <d v="3040-05-25T06:47:12"/>
        <d v="3079-12-04T16:40:24"/>
        <d v="3040-08-05T09:50:48"/>
        <d v="3068-12-26T11:38:24"/>
        <d v="3065-08-23T17:28:48"/>
        <d v="3061-01-09T11:11:36"/>
        <d v="3055-12-11T23:48:48"/>
        <d v="3065-03-15T15:00:24"/>
        <d v="3053-06-10T16:02:48"/>
        <d v="3038-05-08T12:30:48"/>
        <d v="3035-02-18T07:03:12"/>
        <d v="2984-11-18T11:27:36"/>
        <d v="3038-10-23T01:52:00"/>
        <d v="3038-06-30T02:20:24"/>
        <d v="3060-12-18T07:43:36"/>
        <d v="3071-11-16T00:29:12"/>
        <d v="3064-02-10T23:08:24"/>
        <d v="3060-07-20T02:28:24"/>
        <d v="3092-04-17T02:33:36"/>
        <d v="3047-10-10T01:14:24"/>
        <d v="3053-01-10T14:18:48"/>
        <d v="3100-06-18T00:01:36"/>
        <d v="3059-11-28T17:21:12"/>
        <d v="3067-06-16T23:18:48"/>
        <d v="3063-04-09T01:10:24"/>
        <d v="3095-07-14T10:05:12"/>
        <d v="3082-10-07T10:15:12"/>
        <d v="3067-12-02T00:04:48"/>
        <d v="3097-03-06T04:14:24"/>
        <d v="3070-12-13T00:33:36"/>
        <d v="3045-04-17T23:59:12"/>
        <d v="3042-12-27T00:50:24"/>
        <d v="3079-01-17T15:38:48"/>
        <d v="3080-02-26T12:46:48"/>
        <d v="3100-01-24T07:42:00"/>
        <d v="3097-12-16T22:43:12"/>
        <d v="3084-01-01T08:20:24"/>
        <d v="3095-11-13T00:13:12"/>
        <d v="3066-04-08T09:13:36"/>
        <d v="3059-12-18T05:59:12"/>
        <d v="3067-12-14T03:17:12"/>
        <d v="3099-04-08T15:39:12"/>
        <d v="3042-09-01T19:08:00"/>
        <d v="3041-04-02T03:16:48"/>
        <d v="3066-11-25T07:44:48"/>
        <d v="3094-01-28T15:52:48"/>
        <d v="3058-08-03T09:43:12"/>
        <d v="3064-10-27T08:00:00"/>
        <d v="3060-09-05T10:04:48"/>
        <d v="3054-03-16T07:42:48"/>
        <d v="3059-04-03T22:05:36"/>
        <d v="3044-05-03T19:29:36"/>
        <d v="3059-04-27T13:06:24"/>
        <d v="3088-06-23T08:16:00"/>
        <d v="3089-04-09T20:11:12"/>
        <d v="3053-07-24T01:23:36"/>
        <d v="3042-06-08T10:30:00"/>
        <d v="3059-03-06T18:30:48"/>
        <d v="3099-07-10T10:20:48"/>
        <d v="3048-07-21T07:04:24"/>
        <d v="3090-01-27T06:18:00"/>
        <d v="3069-08-19T03:27:12"/>
        <d v="3060-12-17T09:50:24"/>
        <d v="3047-05-02T13:44:48"/>
        <d v="3068-05-16T09:15:12"/>
        <d v="3050-10-13T04:55:12"/>
        <d v="3070-02-28T02:06:00"/>
        <d v="3058-08-25T20:48:48"/>
        <d v="3061-01-11T04:24:00"/>
        <d v="3088-07-03T16:51:12"/>
        <d v="3058-09-15T11:58:48"/>
        <d v="3060-09-07T19:06:00"/>
        <d v="3044-02-14T11:50:00"/>
        <d v="3068-05-16T00:03:36"/>
        <d v="3089-11-17T05:36:48"/>
        <d v="3076-01-03T21:48:48"/>
        <d v="3050-11-08T03:08:24"/>
        <d v="3077-09-24T19:11:36"/>
        <d v="3045-03-10T09:22:24"/>
        <d v="3057-11-18T08:41:12"/>
        <d v="3078-01-02T11:03:36"/>
        <d v="3057-09-05T03:59:12"/>
        <d v="3064-01-26T11:22:00"/>
        <d v="3078-12-06T15:55:12"/>
        <d v="3074-08-18T20:39:12"/>
        <d v="3074-09-15T05:41:12"/>
        <d v="3099-10-23T14:50:24"/>
        <d v="3086-12-28T03:52:48"/>
        <d v="3070-03-01T00:11:12"/>
        <d v="3082-11-29T14:06:00"/>
        <d v="3099-07-05T20:00:48"/>
        <d v="3100-08-21T08:36:24"/>
        <d v="3064-12-19T20:40:00"/>
        <d v="3068-04-04T11:39:12"/>
        <d v="3100-03-04T05:00:48"/>
        <d v="3058-12-23T23:41:36"/>
        <d v="3089-09-21T14:51:36"/>
        <d v="3070-01-12T03:48:48"/>
        <d v="3062-05-30T12:22:24"/>
        <d v="3065-06-11T23:47:12"/>
        <d v="3066-11-21T00:25:12"/>
        <d v="3056-06-05T20:24:48"/>
        <d v="3085-01-28T15:50:24"/>
        <d v="3094-06-13T10:30:24"/>
        <d v="3053-05-26T15:13:36"/>
        <d v="3095-06-14T23:40:48"/>
        <d v="3061-12-15T12:59:12"/>
        <d v="3082-02-01T06:16:48"/>
        <d v="3080-11-22T08:55:36"/>
        <d v="3079-06-09T01:06:00"/>
        <d v="3090-12-26T14:31:12"/>
        <d v="3066-05-13T06:50:00"/>
        <d v="3067-01-17T00:04:00"/>
        <d v="3093-05-12T10:18:24"/>
        <d v="3074-10-17T20:46:48"/>
        <d v="3056-08-05T10:04:24"/>
        <d v="3080-04-26T06:56:24"/>
        <d v="3038-04-20T21:50:00"/>
        <d v="3082-06-20T22:49:36"/>
        <d v="3078-01-07T05:57:12"/>
        <d v="3049-01-22T01:14:24"/>
        <d v="3083-05-23T02:22:48"/>
        <d v="3044-01-13T09:46:00"/>
        <d v="3083-11-30T05:58:24"/>
        <d v="3089-08-26T18:43:12"/>
        <d v="3083-05-11T23:56:00"/>
        <d v="3053-12-07T20:30:48"/>
        <d v="3052-06-02T03:22:00"/>
        <d v="3080-06-14T23:46:24"/>
        <d v="3038-01-07T19:13:12"/>
        <d v="3038-12-27T18:03:12"/>
        <d v="3054-01-03T07:07:12"/>
        <d v="3066-01-07T17:54:24"/>
        <d v="3037-03-08T15:32:00"/>
        <d v="3059-06-13T05:52:00"/>
        <d v="3061-11-13T12:08:48"/>
        <d v="3038-05-10T04:18:24"/>
        <d v="3078-06-02T13:38:24"/>
        <d v="3043-03-11T18:26:48"/>
        <d v="3100-03-31T19:12:00"/>
        <d v="3085-10-17T23:27:12"/>
        <d v="3094-10-02T09:01:36"/>
        <d v="3083-03-30T04:08:24"/>
        <d v="3053-10-09T02:44:00"/>
        <d v="3079-06-09T23:53:36"/>
        <d v="3039-11-25T19:17:12"/>
        <d v="3053-03-02T13:07:12"/>
        <d v="3053-03-24T14:04:00"/>
        <d v="3081-07-08T05:41:36"/>
        <d v="3080-05-02T09:52:00"/>
        <d v="3083-05-24T15:48:48"/>
        <d v="3069-07-26T20:04:24"/>
        <d v="3036-12-15T11:46:00"/>
        <d v="3082-04-08T19:51:12"/>
        <d v="3081-03-07T09:00:00"/>
        <d v="3067-06-20T10:42:24"/>
        <d v="3081-11-06T20:50:48"/>
        <d v="3084-12-13T13:48:48"/>
        <d v="3038-01-04T00:44:00"/>
        <d v="3045-03-25T11:11:36"/>
        <d v="3098-09-13T08:53:36"/>
        <d v="3095-06-25T23:37:12"/>
        <d v="3040-11-15T14:36:00"/>
        <d v="3053-05-13T04:46:48"/>
        <d v="3039-12-09T12:18:00"/>
        <d v="3077-06-21T10:59:36"/>
        <d v="3070-10-11T10:36:48"/>
        <d v="3056-09-17T14:54:48"/>
        <d v="3062-05-10T09:57:36"/>
        <d v="3047-08-27T19:03:36"/>
        <d v="3095-01-07T23:52:00"/>
        <d v="3095-01-15T00:34:00"/>
        <d v="3070-03-27T23:46:00"/>
        <d v="3040-03-09T03:42:24"/>
        <d v="3061-06-30T12:16:00"/>
        <d v="3067-10-18T13:26:24"/>
        <d v="3034-04-11T15:49:12"/>
        <d v="3053-08-07T19:57:36"/>
        <d v="3053-03-17T13:59:36"/>
        <d v="3040-05-15T12:42:24"/>
        <d v="3064-06-30T08:00:00"/>
        <d v="3045-08-07T21:11:12"/>
        <d v="3052-07-31T10:33:12"/>
        <d v="3086-06-09T08:22:24"/>
        <d v="3084-02-28T18:48:00"/>
        <d v="3068-11-14T02:27:12"/>
        <d v="3046-08-24T19:40:48"/>
        <d v="3046-03-04T11:22:24"/>
        <d v="3046-03-31T07:15:12"/>
        <d v="3059-02-08T01:36:24"/>
        <d v="3082-03-05T12:32:48"/>
        <d v="3037-07-28T14:18:00"/>
        <d v="3038-07-18T02:19:12"/>
        <d v="3079-01-15T07:02:00"/>
        <d v="3044-09-05T02:52:00"/>
        <d v="3037-09-10T06:58:00"/>
        <d v="3058-12-04T02:17:36"/>
        <d v="3034-03-14T17:15:36"/>
        <d v="3074-07-19T11:31:36"/>
        <d v="3045-11-07T01:10:24"/>
        <d v="3051-06-13T02:10:00"/>
        <d v="3038-10-31T21:25:36"/>
        <d v="3062-05-29T08:58:24"/>
        <d v="3068-10-09T20:17:12"/>
        <d v="3059-07-26T02:09:36"/>
        <d v="3059-09-13T02:00:48"/>
        <d v="3076-08-14T09:54:24"/>
        <d v="3035-12-23T19:50:24"/>
        <d v="3036-04-20T03:15:36"/>
        <d v="3037-02-15T19:21:36"/>
        <d v="3085-06-23T13:03:12"/>
        <d v="3082-07-14T23:56:00"/>
        <d v="3067-02-03T13:08:48"/>
        <d v="3041-10-16T00:24:48"/>
        <d v="3053-03-17T14:15:12"/>
        <d v="3094-01-31T23:30:00"/>
        <d v="3080-05-16T11:02:24"/>
        <d v="3055-07-21T21:38:00"/>
        <d v="3042-10-09T22:19:12"/>
        <d v="3033-06-09T00:42:48"/>
        <d v="3079-03-03T17:14:00"/>
        <d v="3076-04-18T04:00:48"/>
        <d v="3052-02-28T23:45:12"/>
        <d v="3070-12-09T11:50:24"/>
        <d v="3055-07-09T20:56:24"/>
        <d v="3050-11-27T05:53:36"/>
        <d v="3042-02-04T19:34:24"/>
        <d v="3042-01-22T08:41:12"/>
        <d v="3036-01-20T11:40:48"/>
        <d v="3052-03-22T06:58:48"/>
        <d v="3093-03-06T12:24:24"/>
        <d v="3037-11-29T16:40:24"/>
        <d v="3039-02-23T13:01:12"/>
        <d v="3074-09-07T22:45:36"/>
        <d v="3034-12-18T12:22:00"/>
        <d v="3036-07-24T03:07:36"/>
        <d v="3087-04-21T19:17:12"/>
        <d v="3039-12-03T23:57:12"/>
        <d v="3063-03-13T01:28:00"/>
        <d v="3056-04-23T06:26:48"/>
        <d v="3074-04-24T20:52:00"/>
        <d v="3037-02-18T22:51:12"/>
        <d v="3069-01-09T07:28:24"/>
        <d v="3057-11-18T04:28:48"/>
        <d v="3040-07-30T14:18:24"/>
        <d v="3083-12-06T23:54:24"/>
        <d v="3067-08-02T17:34:24"/>
        <d v="3050-10-13T23:30:00"/>
        <d v="3076-02-25T08:04:48"/>
        <d v="3047-01-21T20:35:36"/>
        <d v="3084-08-21T06:15:12"/>
        <d v="3052-02-02T21:48:24"/>
        <d v="3055-07-05T08:50:48"/>
        <d v="3037-11-22T08:10:24"/>
        <d v="3084-11-23T11:42:24"/>
        <d v="3037-12-17T18:23:36"/>
        <d v="3090-11-11T00:10:48"/>
        <d v="3037-12-05T22:26:48"/>
        <d v="3050-10-10T23:02:48"/>
        <d v="3050-05-31T20:41:12"/>
        <d v="3081-04-01T12:24:00"/>
        <d v="3039-12-27T15:40:48"/>
        <d v="3091-12-21T04:31:36"/>
        <d v="3061-07-01T13:31:12"/>
        <d v="3089-12-14T01:14:00"/>
        <d v="3087-06-21T02:54:48"/>
        <d v="3062-11-11T00:28:48"/>
        <d v="3077-04-11T11:00:00"/>
        <d v="3053-03-16T02:52:48"/>
        <d v="3089-06-25T08:51:36"/>
        <d v="3079-10-25T09:38:00"/>
        <d v="3084-06-09T12:40:48"/>
        <d v="3039-04-14T16:36:00"/>
        <d v="3044-12-16T02:12:24"/>
        <d v="3053-10-22T00:38:24"/>
        <d v="3085-04-05T00:52:24"/>
        <d v="3044-05-07T03:21:36"/>
        <d v="3044-07-03T17:16:00"/>
        <d v="3058-02-19T16:17:12"/>
        <d v="3053-03-22T00:08:48"/>
        <d v="3035-05-06T12:32:00"/>
        <d v="3060-12-07T14:50:48"/>
        <d v="3048-12-20T22:35:12"/>
        <d v="3036-04-28T12:26:24"/>
        <d v="3036-02-14T01:12:24"/>
        <d v="3082-12-23T05:59:36"/>
        <d v="3074-03-02T15:12:00"/>
        <d v="3058-01-06T00:00:24"/>
        <d v="3059-07-13T13:40:48"/>
        <d v="3055-06-12T10:24:00"/>
        <d v="3033-06-28T06:12:24"/>
        <d v="3078-11-03T06:09:36"/>
        <d v="3057-08-23T23:53:36"/>
        <d v="3067-04-16T05:18:48"/>
        <d v="3039-09-30T18:54:24"/>
        <d v="3094-12-19T03:50:00"/>
        <d v="3044-02-22T07:23:36"/>
        <d v="3088-02-09T07:46:24"/>
        <d v="3083-04-21T19:21:36"/>
        <d v="3079-11-06T19:21:36"/>
        <d v="3058-05-09T20:50:00"/>
        <d v="3077-04-09T01:35:12"/>
        <d v="3065-01-14T07:58:00"/>
        <d v="3077-12-27T03:29:36"/>
        <d v="3085-07-09T11:31:12"/>
        <d v="3069-03-29T23:16:24"/>
        <d v="3033-12-20T10:58:00"/>
        <d v="3038-06-28T14:56:00"/>
        <d v="3082-01-01T03:34:48"/>
        <d v="3081-01-25T12:21:12"/>
        <d v="3046-06-13T15:06:24"/>
        <d v="3036-09-15T21:38:24"/>
        <d v="3044-12-08T23:18:00"/>
        <d v="3053-06-16T21:16:48"/>
        <d v="3035-04-18T07:24:48"/>
        <d v="3051-01-18T07:40:48"/>
        <d v="3057-12-10T13:08:24"/>
        <d v="3040-03-20T05:48:00"/>
        <d v="3036-03-12T14:53:36"/>
        <d v="3042-09-12T19:19:36"/>
        <d v="3052-02-24T09:00:00"/>
        <d v="3064-08-24T18:44:48"/>
        <d v="3041-11-18T16:08:00"/>
        <d v="3065-02-07T22:58:24"/>
        <d v="3087-11-18T12:59:12"/>
        <d v="3041-11-04T07:49:12"/>
        <d v="3063-10-14T16:42:24"/>
        <d v="3079-12-05T01:08:24"/>
        <d v="3060-08-26T13:22:00"/>
        <d v="3097-11-16T00:47:12"/>
        <d v="3061-05-11T06:47:12"/>
        <d v="3078-10-05T23:02:48"/>
        <d v="3083-12-15T16:53:36"/>
        <d v="3042-02-04T09:30:48"/>
        <d v="3068-09-19T06:26:48"/>
        <d v="3065-09-08T00:09:12"/>
        <d v="3066-01-06T08:44:00"/>
        <d v="3071-04-12T10:50:00"/>
        <d v="3044-08-22T12:06:24"/>
        <d v="3087-03-24T02:16:00"/>
        <d v="3089-02-25T03:28:48"/>
        <d v="3083-08-26T01:56:24"/>
        <d v="3064-04-24T12:30:00"/>
        <d v="3038-06-25T09:28:48"/>
        <d v="3059-08-02T03:03:36"/>
        <d v="3052-05-11T23:02:48"/>
        <d v="3054-08-29T09:03:36"/>
        <d v="3054-07-08T20:33:36"/>
        <d v="3081-03-22T21:20:24"/>
        <d v="3076-09-29T14:45:36"/>
        <d v="3064-05-10T11:09:12"/>
        <d v="3080-02-04T10:39:12"/>
        <d v="3033-06-25T09:08:00"/>
        <d v="3035-10-15T02:09:36"/>
        <d v="3062-07-23T16:32:00"/>
        <d v="3050-09-25T05:03:36"/>
        <d v="3093-02-20T14:37:36"/>
        <d v="3037-02-07T14:09:36"/>
        <d v="3031-12-15T15:24:24"/>
        <d v="3058-11-12T14:30:00"/>
        <d v="3062-06-07T07:23:12"/>
        <d v="3057-04-17T08:26:24"/>
        <d v="3063-01-23T07:51:12"/>
        <d v="3078-03-07T06:50:48"/>
        <d v="3086-03-11T03:02:24"/>
        <d v="3065-03-23T22:59:36"/>
        <d v="3048-01-07T20:03:12"/>
        <d v="3049-07-07T04:33:12"/>
        <d v="3058-08-08T10:57:36"/>
        <d v="3041-02-12T18:37:36"/>
        <d v="3048-07-16T12:38:24"/>
        <d v="3048-02-14T23:13:12"/>
        <d v="3043-12-14T14:45:12"/>
        <d v="3059-04-23T16:32:48"/>
        <d v="3044-07-06T00:18:24"/>
        <d v="3044-11-16T14:59:12"/>
        <d v="3086-08-04T19:30:48"/>
        <d v="3092-05-11T04:21:36"/>
        <d v="3055-11-03T21:13:12"/>
        <d v="3079-12-14T14:30:48"/>
        <d v="3077-12-25T07:02:24"/>
        <d v="3051-05-26T05:28:48"/>
        <d v="3038-12-07T07:24:00"/>
        <d v="3079-04-27T07:12:48"/>
        <d v="3077-03-04T05:22:00"/>
        <d v="3060-09-26T14:17:36"/>
        <d v="3047-05-12T04:36:00"/>
        <d v="3087-07-28T17:48:00"/>
        <d v="3082-10-06T23:01:36"/>
        <d v="3056-05-14T21:24:00"/>
        <d v="3057-12-07T12:58:48"/>
        <d v="3043-04-06T00:13:36"/>
        <d v="3049-12-08T18:17:36"/>
        <d v="3048-12-10T22:02:48"/>
        <d v="3048-01-11T13:35:36"/>
        <d v="3088-07-31T14:32:48"/>
        <d v="3052-12-18T04:49:12"/>
        <d v="3040-04-06T03:52:48"/>
        <d v="3077-02-12T01:16:00"/>
        <d v="3040-12-04T04:08:48"/>
        <d v="3064-03-09T01:50:48"/>
        <d v="3090-12-31T09:05:36"/>
        <d v="3049-01-31T23:12:48"/>
        <d v="3079-02-09T11:11:36"/>
        <d v="3068-04-30T17:52:00"/>
        <d v="3081-06-01T09:02:24"/>
        <d v="3074-11-24T00:50:24"/>
        <d v="3086-11-28T12:22:48"/>
        <d v="3071-12-14T03:12:48"/>
        <d v="3082-12-22T00:36:00"/>
        <d v="3077-12-06T19:14:00"/>
        <d v="3063-01-17T08:54:24"/>
        <d v="3054-06-07T21:20:24"/>
        <d v="3035-11-11T10:44:24"/>
        <d v="3035-10-15T03:49:36"/>
        <d v="3059-02-22T00:06:24"/>
        <d v="3070-08-12T05:58:24"/>
        <d v="3053-02-26T19:05:36"/>
        <d v="3100-11-27T15:31:36"/>
        <d v="3058-02-17T01:40:00"/>
        <d v="3093-02-13T04:10:24"/>
        <d v="3052-03-03T12:24:24"/>
        <d v="3090-05-31T10:57:36"/>
        <d v="3041-08-11T07:48:24"/>
        <d v="3038-06-04T16:28:00"/>
        <d v="3085-07-16T13:56:00"/>
        <d v="3060-01-14T15:50:48"/>
        <d v="3039-08-09T00:22:48"/>
        <d v="3079-12-14T19:14:48"/>
        <d v="3068-11-07T23:58:24"/>
        <d v="3078-05-26T06:25:36"/>
        <d v="3045-12-03T07:56:00"/>
        <d v="3041-11-04T01:58:48"/>
        <d v="3046-03-11T11:39:36"/>
        <d v="3092-05-12T23:06:48"/>
        <d v="3095-10-01T23:49:36"/>
        <d v="3079-04-22T04:30:24"/>
        <d v="3064-07-28T16:11:36"/>
        <d v="3048-01-30T19:34:00"/>
        <d v="3053-03-16T03:32:48"/>
        <d v="3088-06-28T06:02:24"/>
        <d v="3056-07-24T18:12:00"/>
        <d v="3043-01-31T01:11:36"/>
        <d v="3069-03-31T14:10:48"/>
        <d v="3068-05-31T10:55:36"/>
        <d v="3076-07-26T19:14:48"/>
        <d v="3093-06-09T06:55:12"/>
        <d v="3058-11-27T02:40:48"/>
        <d v="3089-01-07T23:30:48"/>
        <d v="3042-04-10T00:18:00"/>
        <d v="3035-04-09T02:37:36"/>
        <d v="3074-09-29T11:53:36"/>
        <d v="3038-06-02T12:16:48"/>
        <d v="3088-11-18T11:20:48"/>
        <d v="3062-04-02T17:22:48"/>
        <d v="3078-08-13T23:54:24"/>
        <d v="3061-02-05T06:39:12"/>
        <d v="3098-03-01T20:14:24"/>
        <d v="3082-07-05T02:47:36"/>
        <d v="3034-12-13T14:32:00"/>
        <d v="3053-04-23T15:40:00"/>
        <d v="3047-10-31T03:30:00"/>
        <d v="3079-02-09T12:28:48"/>
        <d v="3053-11-24T06:45:36"/>
        <d v="3093-05-27T20:12:00"/>
        <d v="3084-01-22T23:15:36"/>
        <d v="3069-01-18T09:28:48"/>
        <d v="3038-01-15T17:12:48"/>
        <d v="3061-02-09T06:47:36"/>
        <d v="3061-11-14T08:20:48"/>
        <d v="3058-08-29T04:54:48"/>
        <d v="3059-01-16T08:04:24"/>
        <d v="3037-11-22T01:46:48"/>
        <d v="3041-09-21T17:13:36"/>
        <d v="3044-01-18T01:58:48"/>
        <d v="3086-04-08T22:51:36"/>
        <d v="3082-02-10T07:52:48"/>
        <d v="3041-08-01T13:53:36"/>
        <d v="3036-09-14T18:47:12"/>
        <d v="3057-08-06T17:59:12"/>
        <d v="3035-09-01T06:32:24"/>
        <d v="3090-11-27T21:33:36"/>
        <d v="3074-04-18T15:16:00"/>
        <d v="3034-09-28T10:47:12"/>
        <d v="3091-04-12T19:18:24"/>
        <d v="3064-01-30T07:54:24"/>
        <d v="3033-06-27T05:43:36"/>
        <d v="3064-10-31T21:44:00"/>
        <d v="3035-09-12T05:42:00"/>
        <d v="3038-06-29T21:21:36"/>
        <d v="3059-05-23T20:15:36"/>
        <d v="3045-10-10T08:33:12"/>
        <d v="3051-01-14T19:31:36"/>
        <d v="3042-07-31T03:51:36"/>
        <d v="3069-12-29T14:11:36"/>
        <d v="3081-11-19T05:06:48"/>
        <d v="3049-05-28T21:24:00"/>
        <d v="3048-12-05T19:26:24"/>
        <d v="3081-03-08T04:19:12"/>
        <d v="3076-01-30T08:34:48"/>
        <d v="3042-12-13T10:46:24"/>
        <d v="3041-12-18T01:20:00"/>
        <d v="3058-03-10T23:57:12"/>
        <d v="3084-02-22T21:53:36"/>
        <d v="3086-03-31T02:35:12"/>
        <d v="3080-01-06T13:17:36"/>
        <d v="3036-01-18T00:45:36"/>
        <d v="3041-10-14T22:19:36"/>
        <d v="3085-12-14T03:51:12"/>
        <d v="3037-03-15T09:54:24"/>
        <d v="3035-08-06T23:38:24"/>
        <d v="3054-06-12T19:55:12"/>
        <d v="3035-03-16T09:09:12"/>
        <d v="3058-06-30T03:06:48"/>
        <d v="3082-11-28T17:06:24"/>
        <d v="3057-06-20T08:26:48"/>
        <d v="3052-02-09T21:27:36"/>
        <d v="3073-05-23T07:23:36"/>
        <d v="3056-06-08T18:59:36"/>
        <d v="3051-10-30T04:30:00"/>
        <d v="3059-05-21T12:26:24"/>
        <d v="3060-08-01T20:02:24"/>
        <d v="3044-12-10T11:13:36"/>
        <d v="3074-10-04T02:58:48"/>
        <d v="3045-12-25T01:44:48"/>
        <d v="3080-04-06T19:04:00"/>
        <d v="3076-02-02T16:26:48"/>
        <d v="3080-01-17T09:08:24"/>
        <d v="3091-03-25T08:37:36"/>
        <d v="3063-02-28T02:30:24"/>
        <d v="3052-05-20T22:04:48"/>
        <d v="3063-01-23T06:23:36"/>
        <d v="3048-08-11T01:38:24"/>
        <d v="3047-08-15T06:13:12"/>
        <d v="3056-06-12T14:03:12"/>
        <d v="3055-08-02T15:18:24"/>
        <d v="3057-09-27T15:15:36"/>
        <d v="3052-11-17T01:57:12"/>
        <d v="3069-03-28T14:01:12"/>
        <d v="3037-06-14T12:42:00"/>
        <d v="3085-09-18T19:07:12"/>
        <d v="3038-09-17T03:42:00"/>
        <d v="3071-02-04T02:20:00"/>
        <d v="3040-05-12T03:37:36"/>
        <d v="3036-02-15T01:05:36"/>
        <d v="3036-02-17T13:00:48"/>
        <d v="3038-08-14T18:00:48"/>
        <d v="3090-07-05T08:15:36"/>
        <d v="3060-06-22T04:38:24"/>
        <d v="3075-09-05T22:54:24"/>
        <d v="3079-10-13T01:15:12"/>
        <d v="3050-10-17T13:23:12"/>
        <d v="3076-02-28T20:29:12"/>
        <d v="3090-05-28T06:14:00"/>
        <d v="3058-02-21T18:40:00"/>
        <d v="3037-02-13T03:34:48"/>
        <d v="3078-12-22T19:22:48"/>
        <d v="3034-09-07T13:19:12"/>
        <d v="3046-09-17T10:06:00"/>
        <d v="3033-01-31T07:35:12"/>
        <d v="3061-08-23T14:21:12"/>
        <d v="3032-07-24T14:34:24"/>
        <d v="3061-01-28T04:54:48"/>
        <d v="3062-05-31T12:35:36"/>
        <d v="3053-12-31T00:10:24"/>
        <d v="3082-07-10T05:32:48"/>
        <d v="3037-11-25T15:12:48"/>
        <d v="3035-10-05T00:18:00"/>
        <d v="3052-12-18T11:18:48"/>
        <d v="3034-09-29T11:16:00"/>
        <d v="3078-12-16T08:31:36"/>
        <d v="3058-10-22T08:04:00"/>
        <d v="3082-02-16T13:40:48"/>
        <d v="3094-07-13T19:22:24"/>
        <d v="3092-10-13T02:58:48"/>
        <d v="3055-06-13T00:22:00"/>
        <d v="3054-09-01T14:57:12"/>
        <d v="3037-06-24T19:51:12"/>
        <d v="3042-04-05T16:08:24"/>
        <d v="3049-01-03T15:52:00"/>
        <d v="3077-08-26T15:36:00"/>
        <d v="3060-08-07T06:34:00"/>
        <d v="3040-11-12T04:34:00"/>
        <d v="3085-08-11T16:38:48"/>
        <d v="3077-04-14T08:48:00"/>
        <d v="3084-08-19T12:52:48"/>
        <d v="3085-09-23T07:47:36"/>
        <d v="3081-09-05T21:50:00"/>
        <d v="3060-09-07T20:02:24"/>
        <d v="3071-08-09T16:47:36"/>
        <d v="3058-10-19T04:07:12"/>
        <d v="3093-06-26T00:09:12"/>
        <d v="3034-05-07T14:36:48"/>
        <d v="3060-11-16T17:28:48"/>
        <d v="3047-08-21T12:51:36"/>
        <d v="3058-05-22T22:21:36"/>
        <d v="3062-11-30T11:16:00"/>
        <d v="3094-12-14T17:02:24"/>
        <d v="3055-04-04T03:46:00"/>
        <d v="3038-08-15T08:19:12"/>
        <d v="3076-09-05T08:17:12"/>
        <d v="3048-07-17T16:33:12"/>
        <d v="3048-01-30T05:26:24"/>
        <d v="3067-05-13T00:42:24"/>
        <d v="3076-03-22T07:47:12"/>
        <d v="3084-04-22T05:29:36"/>
        <d v="3039-10-25T06:56:00"/>
        <d v="3036-06-27T05:12:24"/>
        <d v="3055-08-26T19:35:36"/>
        <d v="3053-08-01T21:27:36"/>
        <d v="3036-07-27T15:22:48"/>
        <d v="3053-04-13T09:03:12"/>
        <d v="3081-09-20T01:09:12"/>
        <d v="3056-11-21T00:43:12"/>
        <d v="3082-05-09T14:48:24"/>
        <d v="3053-07-19T16:44:48"/>
        <d v="3063-04-19T05:42:48"/>
        <d v="3037-01-15T13:29:12"/>
        <d v="3068-05-20T17:26:24"/>
        <d v="3052-09-09T05:12:48"/>
        <d v="3061-10-13T00:41:36"/>
        <d v="3060-03-26T15:26:48"/>
        <d v="3072-02-05T08:02:48"/>
        <d v="3071-05-09T02:46:48"/>
        <d v="3060-11-27T20:17:36"/>
        <d v="3087-03-29T00:41:12"/>
        <d v="3059-08-09T16:05:36"/>
        <d v="3056-05-05T03:57:36"/>
        <d v="3051-12-22T06:40:24"/>
        <d v="3046-01-12T15:54:48"/>
        <d v="3088-09-12T18:28:24"/>
        <d v="3082-10-11T18:44:24"/>
        <d v="3044-12-08T08:58:00"/>
        <d v="3074-04-29T18:14:00"/>
        <d v="3047-04-21T22:28:48"/>
        <d v="3059-02-07T16:26:48"/>
        <d v="3079-12-19T14:43:12"/>
        <d v="3086-01-28T05:40:48"/>
        <d v="3059-09-19T09:03:12"/>
        <d v="3057-05-07T01:23:36"/>
        <d v="3059-11-15T10:09:36"/>
        <d v="3078-02-09T20:11:36"/>
        <d v="3035-04-10T20:34:48"/>
        <d v="3032-08-16T20:20:48"/>
        <d v="3034-04-22T17:45:36"/>
        <d v="3034-05-05T19:33:36"/>
        <d v="3066-01-06T01:09:36"/>
        <d v="3042-02-19T07:36:48"/>
        <d v="3060-02-21T09:16:24"/>
        <d v="3067-02-22T14:35:36"/>
        <d v="3058-08-31T09:53:36"/>
        <d v="3048-01-16T23:37:12"/>
        <d v="3061-01-03T13:11:36"/>
        <d v="3053-12-17T13:50:24"/>
        <d v="3039-09-30T03:51:12"/>
        <d v="3056-07-03T05:43:12"/>
        <d v="3053-08-14T07:08:24"/>
        <d v="3052-06-02T20:01:12"/>
        <d v="3038-06-28T16:36:00"/>
        <d v="3058-02-12T08:17:36"/>
        <d v="3035-11-15T10:42:48"/>
        <d v="3038-09-30T20:44:00"/>
        <d v="3044-01-25T03:50:48"/>
        <d v="3089-11-04T06:22:24"/>
        <d v="3066-05-06T04:42:00"/>
        <d v="3069-02-13T09:41:36"/>
        <d v="3039-04-10T15:19:12"/>
        <d v="3076-02-26T17:28:24"/>
        <d v="3083-03-06T12:55:36"/>
        <d v="3040-11-06T20:02:00"/>
        <d v="3052-10-24T09:16:48"/>
        <d v="3036-02-02T03:11:12"/>
        <d v="3099-11-12T17:40:00"/>
        <d v="3061-07-07T11:58:24"/>
        <d v="3066-06-24T16:54:00"/>
        <d v="3050-02-20T09:28:48"/>
        <d v="3090-02-10T07:46:00"/>
        <d v="3074-02-28T23:31:12"/>
        <d v="3094-07-15T06:20:48"/>
        <d v="3059-11-07T15:38:24"/>
        <d v="3049-09-01T15:58:24"/>
        <d v="3037-07-29T13:28:00"/>
        <d v="3099-05-10T10:39:36"/>
        <d v="3074-04-02T14:28:00"/>
        <d v="3040-02-15T11:07:36"/>
        <d v="3053-12-31T23:56:48"/>
        <d v="3080-07-22T19:56:24"/>
        <d v="3046-09-02T11:20:48"/>
        <d v="3054-12-04T14:11:36"/>
        <d v="3099-10-14T02:23:12"/>
        <d v="3048-03-02T02:52:00"/>
        <d v="3060-12-18T04:57:36"/>
        <d v="3053-05-14T04:17:36"/>
        <d v="3040-12-24T15:42:48"/>
        <d v="3035-03-14T18:56:00"/>
        <d v="3094-05-11T00:04:48"/>
        <d v="3051-10-19T00:07:12"/>
        <d v="3036-02-02T14:31:12"/>
        <d v="3048-07-20T23:13:12"/>
        <d v="3062-05-23T13:48:00"/>
        <d v="3039-05-31T14:24:24"/>
        <d v="3058-08-15T05:16:24"/>
        <d v="3070-07-24T19:59:36"/>
        <d v="3093-04-10T05:36:48"/>
        <d v="3061-11-25T06:26:00"/>
        <d v="3055-12-08T12:00:00"/>
        <d v="3057-11-12T23:21:12"/>
        <d v="3059-02-19T00:37:12"/>
        <d v="3043-07-22T16:02:24"/>
        <d v="3038-10-12T05:58:24"/>
        <d v="3040-09-12T14:56:48"/>
        <d v="3064-06-12T03:58:48"/>
        <d v="3045-09-21T11:50:48"/>
        <d v="3053-07-28T11:32:00"/>
        <d v="3069-12-06T01:39:36"/>
        <d v="3057-03-22T15:42:24"/>
        <d v="3082-01-26T15:23:36"/>
        <d v="3082-03-03T07:40:48"/>
        <d v="3040-09-16T15:44:24"/>
        <d v="3039-05-28T22:49:12"/>
        <d v="3073-03-31T10:29:12"/>
        <d v="3092-11-15T07:04:00"/>
        <d v="3044-11-07T00:22:00"/>
        <d v="3051-01-16T10:44:00"/>
        <d v="3054-09-02T12:28:24"/>
        <d v="3035-09-06T00:48:48"/>
        <d v="3037-11-27T21:35:36"/>
        <d v="3047-09-18T00:59:12"/>
        <d v="3038-07-11T10:01:36"/>
        <d v="3067-02-19T09:30:48"/>
        <d v="3089-03-22T20:26:00"/>
        <d v="3078-02-25T03:07:12"/>
        <d v="3064-09-01T15:22:48"/>
        <d v="3076-12-16T01:05:36"/>
        <d v="3085-02-03T05:44:48"/>
        <d v="3065-01-12T02:55:36"/>
        <d v="3064-03-29T18:18:24"/>
        <d v="3094-01-18T07:28:00"/>
        <d v="3084-10-22T03:44:00"/>
        <d v="3059-08-29T17:41:36"/>
        <d v="3044-02-13T14:31:36"/>
        <d v="3047-02-23T19:40:24"/>
        <d v="3045-10-10T02:14:48"/>
        <d v="3057-01-11T16:45:36"/>
        <d v="3068-01-23T16:27:12"/>
        <d v="3063-09-19T21:50:00"/>
        <d v="3056-11-22T05:47:12"/>
        <d v="3051-10-09T00:08:48"/>
        <d v="3090-02-05T10:17:36"/>
        <d v="3038-06-18T19:29:12"/>
        <d v="3050-09-26T21:28:24"/>
        <d v="3078-07-27T20:32:00"/>
        <d v="3078-03-08T19:36:48"/>
        <d v="3065-09-11T23:16:00"/>
        <d v="3085-10-27T03:54:24"/>
        <d v="3034-11-14T15:05:36"/>
        <d v="3069-11-03T08:56:24"/>
        <d v="3079-10-08T08:50:48"/>
        <d v="3083-06-14T10:21:36"/>
        <d v="3037-08-25T19:24:48"/>
        <d v="3041-11-04T22:22:24"/>
        <d v="3072-03-16T07:02:24"/>
        <d v="3032-12-24T09:24:00"/>
        <d v="3070-02-25T21:57:36"/>
        <d v="3069-02-19T16:46:48"/>
        <d v="3053-03-17T07:54:24"/>
        <d v="3076-11-23T15:52:00"/>
        <d v="3036-08-25T01:51:12"/>
        <d v="3100-04-17T23:22:48"/>
        <d v="3079-06-07T13:49:12"/>
        <d v="3089-03-23T12:18:24"/>
        <d v="3079-02-08T17:24:24"/>
        <d v="3037-04-17T20:50:24"/>
        <d v="3048-06-07T14:53:36"/>
        <d v="3080-07-16T10:04:00"/>
        <d v="3082-02-09T02:59:12"/>
        <d v="3084-10-27T19:19:12"/>
        <d v="3038-07-25T14:24:24"/>
        <d v="3085-05-29T22:12:48"/>
        <d v="3048-01-29T10:21:12"/>
        <d v="3054-04-09T16:22:48"/>
        <d v="3036-03-31T08:58:48"/>
        <d v="3083-01-26T07:39:36"/>
        <d v="3058-05-28T10:32:00"/>
        <d v="3033-02-09T21:02:24"/>
        <d v="3044-06-26T02:57:36"/>
        <d v="3075-12-10T23:28:00"/>
        <d v="3080-05-26T03:57:36"/>
        <d v="3034-04-19T04:36:00"/>
        <d v="3064-10-17T22:45:12"/>
        <d v="3068-07-08T23:52:24"/>
        <d v="3076-01-27T03:17:12"/>
        <d v="3057-12-07T11:12:48"/>
        <d v="3068-09-23T13:43:36"/>
        <d v="3056-10-06T18:04:48"/>
        <d v="3037-02-25T08:36:00"/>
        <d v="3050-12-21T09:50:48"/>
        <d v="3046-05-30T09:45:36"/>
        <d v="3054-03-28T09:28:24"/>
        <d v="3053-10-01T02:50:24"/>
        <d v="3039-05-08T21:19:12"/>
        <d v="3078-06-08T11:43:12"/>
        <d v="3100-09-01T03:23:12"/>
        <d v="3041-09-24T01:04:24"/>
        <d v="3051-01-12T02:18:48"/>
        <d v="3042-06-17T21:42:48"/>
        <d v="3041-04-27T09:14:00"/>
        <d v="3075-06-03T13:14:48"/>
        <d v="3039-09-28T13:12:24"/>
        <d v="3061-05-16T03:22:48"/>
        <d v="3039-12-07T19:44:00"/>
        <d v="3044-07-15T11:46:24"/>
        <d v="3049-11-05T01:51:12"/>
        <d v="3056-01-09T01:39:36"/>
        <d v="3051-01-29T05:29:12"/>
        <d v="3077-03-23T21:47:36"/>
        <d v="3061-02-28T17:45:12"/>
        <d v="3041-02-15T22:40:00"/>
        <d v="3040-04-05T03:09:36"/>
        <d v="3090-06-23T20:43:12"/>
        <d v="3077-02-14T05:18:24"/>
        <d v="3053-06-08T13:59:36"/>
        <d v="3041-09-20T21:03:12"/>
        <d v="3049-01-22T00:26:48"/>
        <d v="3076-07-20T23:45:12"/>
        <d v="3063-12-25T01:58:48"/>
        <d v="3059-08-13T16:54:24"/>
        <d v="3068-04-01T17:35:36"/>
        <d v="3100-03-17T07:12:24"/>
        <d v="3034-04-19T12:40:00"/>
        <d v="3070-11-02T14:28:00"/>
        <d v="3074-04-18T17:19:36"/>
        <d v="3045-11-03T01:05:36"/>
        <d v="3068-12-25T10:06:24"/>
        <d v="3090-01-15T10:49:36"/>
        <d v="3054-02-21T17:40:00"/>
        <d v="3043-05-13T04:34:48"/>
        <d v="3036-11-10T11:45:36"/>
        <d v="3082-05-04T16:46:00"/>
        <d v="3041-02-14T04:04:00"/>
        <d v="3069-10-06T02:26:48"/>
        <d v="3059-02-26T13:21:36"/>
        <d v="3086-06-10T09:01:36"/>
        <d v="3049-05-10T00:25:36"/>
        <d v="3046-04-28T23:30:00"/>
        <d v="3054-07-22T06:32:48"/>
        <d v="3039-04-23T19:55:36"/>
        <d v="3043-05-31T14:44:00"/>
        <d v="3049-02-01T12:57:12"/>
        <d v="3078-05-12T05:14:48"/>
        <d v="3060-11-05T00:06:00"/>
        <d v="3043-06-24T06:36:24"/>
        <d v="3034-01-10T10:38:48"/>
        <d v="3040-11-12T02:06:24"/>
        <d v="3044-12-28T13:31:12"/>
        <d v="3090-01-05T04:34:00"/>
        <d v="3035-03-14T13:32:24"/>
        <d v="3084-10-29T09:35:36"/>
        <d v="3070-02-10T05:52:00"/>
        <d v="3078-12-27T10:57:36"/>
        <d v="3040-11-30T09:00:48"/>
        <d v="3035-03-15T16:22:24"/>
        <d v="3077-05-08T09:29:12"/>
        <d v="3084-02-03T17:47:12"/>
        <d v="3035-09-23T08:33:36"/>
        <d v="3055-10-30T02:50:24"/>
        <d v="3038-10-07T20:04:24"/>
        <d v="3081-02-25T22:35:12"/>
        <d v="3065-02-15T19:40:00"/>
        <d v="3096-12-02T03:02:00"/>
        <d v="3051-03-02T21:02:24"/>
        <d v="3051-10-05T00:08:00"/>
        <d v="3095-09-23T07:32:24"/>
        <d v="3037-05-17T14:04:24"/>
        <d v="3054-10-29T06:50:24"/>
        <d v="3068-04-23T06:30:00"/>
        <d v="3035-02-28T02:27:36"/>
        <d v="3043-06-28T02:19:36"/>
        <d v="3095-05-24T01:17:36"/>
        <d v="3097-10-29T21:36:48"/>
        <d v="3083-04-02T12:48:24"/>
        <d v="3083-04-20T18:06:24"/>
        <d v="3052-05-29T22:50:00"/>
        <d v="3069-11-11T13:01:12"/>
        <d v="3072-12-03T06:46:24"/>
        <d v="3090-07-30T11:22:24"/>
        <d v="3053-07-12T11:50:00"/>
        <d v="3069-09-18T13:59:36"/>
        <d v="3085-01-28T19:54:24"/>
        <d v="3049-01-22T16:49:36"/>
        <d v="3057-09-28T13:55:12"/>
        <d v="3063-06-16T03:34:48"/>
        <d v="3049-01-20T03:40:24"/>
        <d v="3052-04-02T16:18:48"/>
        <d v="3061-06-05T13:57:12"/>
        <d v="3042-06-16T02:00:00"/>
        <d v="3095-03-20T18:20:00"/>
        <d v="3098-12-29T17:27:36"/>
        <d v="3072-05-02T18:54:48"/>
        <d v="3082-04-02T07:58:48"/>
        <d v="3087-03-10T09:49:12"/>
        <d v="3044-11-20T23:56:00"/>
        <d v="3097-09-14T16:32:48"/>
        <d v="3080-12-11T08:29:12"/>
        <d v="3062-01-31T23:46:24"/>
        <d v="3091-10-01T16:13:36"/>
        <d v="3095-06-24T06:03:36"/>
        <d v="3053-03-01T04:26:24"/>
        <d v="3042-01-19T00:00:24"/>
        <d v="3100-01-29T18:14:48"/>
        <d v="3069-11-19T22:41:36"/>
        <d v="3083-05-13T01:00:24"/>
        <d v="3051-08-05T06:16:00"/>
        <d v="3076-01-09T17:14:24"/>
        <d v="3073-03-28T18:09:12"/>
      </sharedItems>
      <fieldGroup par="21" base="18">
        <rangePr groupBy="months" startDate="2914-12-25T22:05:12" endDate="3102-11-18T12:02:48"/>
        <groupItems count="14">
          <s v="&lt;12/25/29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18/3102"/>
        </groupItems>
      </fieldGroup>
    </cacheField>
    <cacheField name="Date Ended Conversion" numFmtId="14">
      <sharedItems containsSemiMixedTypes="0" containsNonDate="0" containsDate="1" containsString="0" minDate="2920-08-11T10:24:00" maxDate="3106-02-10T04:48:00"/>
    </cacheField>
    <cacheField name="Quarters" numFmtId="0" databaseField="0">
      <fieldGroup base="18">
        <rangePr groupBy="quarters" startDate="2914-12-25T22:05:12" endDate="3102-11-18T12:02:48"/>
        <groupItems count="6">
          <s v="&lt;12/25/2914"/>
          <s v="Qtr1"/>
          <s v="Qtr2"/>
          <s v="Qtr3"/>
          <s v="Qtr4"/>
          <s v="&gt;11/18/3102"/>
        </groupItems>
      </fieldGroup>
    </cacheField>
    <cacheField name="Years" numFmtId="0" databaseField="0">
      <fieldGroup base="18">
        <rangePr groupBy="years" startDate="2914-12-25T22:05:12" endDate="3102-11-18T12:02:48"/>
        <groupItems count="191">
          <s v="&lt;12/25/2914"/>
          <s v="2914"/>
          <s v="2915"/>
          <s v="2916"/>
          <s v="2917"/>
          <s v="2918"/>
          <s v="2919"/>
          <s v="2920"/>
          <s v="2921"/>
          <s v="2922"/>
          <s v="2923"/>
          <s v="2924"/>
          <s v="2925"/>
          <s v="2926"/>
          <s v="2927"/>
          <s v="2928"/>
          <s v="2929"/>
          <s v="2930"/>
          <s v="2931"/>
          <s v="2932"/>
          <s v="2933"/>
          <s v="2934"/>
          <s v="2935"/>
          <s v="2936"/>
          <s v="2937"/>
          <s v="2938"/>
          <s v="2939"/>
          <s v="2940"/>
          <s v="2941"/>
          <s v="2942"/>
          <s v="2943"/>
          <s v="2944"/>
          <s v="2945"/>
          <s v="2946"/>
          <s v="2947"/>
          <s v="2948"/>
          <s v="2949"/>
          <s v="2950"/>
          <s v="2951"/>
          <s v="2952"/>
          <s v="2953"/>
          <s v="2954"/>
          <s v="2955"/>
          <s v="2956"/>
          <s v="2957"/>
          <s v="2958"/>
          <s v="2959"/>
          <s v="2960"/>
          <s v="2961"/>
          <s v="2962"/>
          <s v="2963"/>
          <s v="2964"/>
          <s v="2965"/>
          <s v="2966"/>
          <s v="2967"/>
          <s v="2968"/>
          <s v="2969"/>
          <s v="2970"/>
          <s v="2971"/>
          <s v="2972"/>
          <s v="2973"/>
          <s v="2974"/>
          <s v="2975"/>
          <s v="2976"/>
          <s v="2977"/>
          <s v="2978"/>
          <s v="2979"/>
          <s v="2980"/>
          <s v="2981"/>
          <s v="2982"/>
          <s v="2983"/>
          <s v="2984"/>
          <s v="2985"/>
          <s v="2986"/>
          <s v="2987"/>
          <s v="2988"/>
          <s v="2989"/>
          <s v="2990"/>
          <s v="2991"/>
          <s v="2992"/>
          <s v="2993"/>
          <s v="2994"/>
          <s v="2995"/>
          <s v="2996"/>
          <s v="2997"/>
          <s v="2998"/>
          <s v="2999"/>
          <s v="3000"/>
          <s v="3001"/>
          <s v="3002"/>
          <s v="3003"/>
          <s v="3004"/>
          <s v="3005"/>
          <s v="3006"/>
          <s v="3007"/>
          <s v="3008"/>
          <s v="3009"/>
          <s v="3010"/>
          <s v="3011"/>
          <s v="3012"/>
          <s v="3013"/>
          <s v="3014"/>
          <s v="3015"/>
          <s v="3016"/>
          <s v="3017"/>
          <s v="3018"/>
          <s v="3019"/>
          <s v="3020"/>
          <s v="3021"/>
          <s v="3022"/>
          <s v="3023"/>
          <s v="3024"/>
          <s v="3025"/>
          <s v="3026"/>
          <s v="3027"/>
          <s v="3028"/>
          <s v="3029"/>
          <s v="3030"/>
          <s v="3031"/>
          <s v="3032"/>
          <s v="3033"/>
          <s v="3034"/>
          <s v="3035"/>
          <s v="3036"/>
          <s v="3037"/>
          <s v="3038"/>
          <s v="3039"/>
          <s v="3040"/>
          <s v="3041"/>
          <s v="3042"/>
          <s v="3043"/>
          <s v="3044"/>
          <s v="3045"/>
          <s v="3046"/>
          <s v="3047"/>
          <s v="3048"/>
          <s v="3049"/>
          <s v="3050"/>
          <s v="3051"/>
          <s v="3052"/>
          <s v="3053"/>
          <s v="3054"/>
          <s v="3055"/>
          <s v="3056"/>
          <s v="3057"/>
          <s v="3058"/>
          <s v="3059"/>
          <s v="3060"/>
          <s v="3061"/>
          <s v="3062"/>
          <s v="3063"/>
          <s v="3064"/>
          <s v="3065"/>
          <s v="3066"/>
          <s v="3067"/>
          <s v="3068"/>
          <s v="3069"/>
          <s v="3070"/>
          <s v="3071"/>
          <s v="3072"/>
          <s v="3073"/>
          <s v="3074"/>
          <s v="3075"/>
          <s v="3076"/>
          <s v="3077"/>
          <s v="3078"/>
          <s v="3079"/>
          <s v="3080"/>
          <s v="3081"/>
          <s v="3082"/>
          <s v="3083"/>
          <s v="3084"/>
          <s v="3085"/>
          <s v="3086"/>
          <s v="3087"/>
          <s v="3088"/>
          <s v="3089"/>
          <s v="3090"/>
          <s v="3091"/>
          <s v="3092"/>
          <s v="3093"/>
          <s v="3094"/>
          <s v="3095"/>
          <s v="3096"/>
          <s v="3097"/>
          <s v="3098"/>
          <s v="3099"/>
          <s v="3100"/>
          <s v="3101"/>
          <s v="3102"/>
          <s v="&gt;11/18/310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36.85882352941178"/>
    <n v="63.92"/>
    <x v="0"/>
    <s v="television"/>
    <x v="0"/>
    <d v="3063-05-10T00:00:00"/>
  </r>
  <r>
    <x v="1"/>
    <x v="1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42.60827250608273"/>
    <n v="185.48"/>
    <x v="0"/>
    <s v="television"/>
    <x v="1"/>
    <d v="3102-01-09T09:53:12"/>
  </r>
  <r>
    <x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05"/>
    <n v="15"/>
    <x v="0"/>
    <s v="television"/>
    <x v="2"/>
    <d v="3076-12-28T20:33:12"/>
  </r>
  <r>
    <x v="3"/>
    <x v="3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03.89999999999999"/>
    <n v="69.27"/>
    <x v="0"/>
    <s v="television"/>
    <x v="3"/>
    <d v="3040-05-19T08:42:48"/>
  </r>
  <r>
    <x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22.99154545454545"/>
    <n v="190.55"/>
    <x v="0"/>
    <s v="television"/>
    <x v="4"/>
    <d v="3073-03-11T00:31:36"/>
  </r>
  <r>
    <x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09.77744436109028"/>
    <n v="93.4"/>
    <x v="0"/>
    <s v="television"/>
    <x v="5"/>
    <d v="3087-10-21T14:00:00"/>
  </r>
  <r>
    <x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06.4875"/>
    <n v="146.88"/>
    <x v="0"/>
    <s v="television"/>
    <x v="6"/>
    <d v="3036-10-20T17:40:00"/>
  </r>
  <r>
    <x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01.22222222222221"/>
    <n v="159.82"/>
    <x v="0"/>
    <s v="television"/>
    <x v="7"/>
    <d v="3086-03-20T03:06:48"/>
  </r>
  <r>
    <x v="8"/>
    <x v="8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00.04342857142856"/>
    <n v="291.79000000000002"/>
    <x v="0"/>
    <s v="television"/>
    <x v="8"/>
    <d v="3080-12-12T00:00:00"/>
  </r>
  <r>
    <x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25.998"/>
    <n v="31.5"/>
    <x v="0"/>
    <s v="television"/>
    <x v="9"/>
    <d v="3081-01-10T11:37:36"/>
  </r>
  <r>
    <x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00.49999999999999"/>
    <n v="158.68"/>
    <x v="0"/>
    <s v="television"/>
    <x v="10"/>
    <d v="3037-07-11T15:11:36"/>
  </r>
  <r>
    <x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20.5"/>
    <n v="80.33"/>
    <x v="0"/>
    <s v="television"/>
    <x v="11"/>
    <d v="3089-05-17T00:00:00"/>
  </r>
  <r>
    <x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65.29333333333335"/>
    <n v="59.96"/>
    <x v="0"/>
    <s v="television"/>
    <x v="12"/>
    <d v="3038-11-29T00:00:00"/>
  </r>
  <r>
    <x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59.97142857142856"/>
    <n v="109.78"/>
    <x v="0"/>
    <s v="television"/>
    <x v="13"/>
    <d v="3085-06-24T10:48:00"/>
  </r>
  <r>
    <x v="14"/>
    <x v="14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00.93333333333334"/>
    <n v="147.71"/>
    <x v="0"/>
    <s v="television"/>
    <x v="14"/>
    <d v="3038-09-28T23:36:00"/>
  </r>
  <r>
    <x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06.60000000000001"/>
    <n v="21.76"/>
    <x v="0"/>
    <s v="television"/>
    <x v="15"/>
    <d v="3067-09-27T05:36:00"/>
  </r>
  <r>
    <x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00.24166666666667"/>
    <n v="171.84"/>
    <x v="0"/>
    <s v="television"/>
    <x v="16"/>
    <d v="3036-12-11T12:00:00"/>
  </r>
  <r>
    <x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00.66666666666666"/>
    <n v="41.94"/>
    <x v="0"/>
    <s v="television"/>
    <x v="17"/>
    <d v="3046-03-31T13:28:48"/>
  </r>
  <r>
    <x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06.32110000000002"/>
    <n v="93.26"/>
    <x v="0"/>
    <s v="television"/>
    <x v="18"/>
    <d v="3043-01-29T00:22:24"/>
  </r>
  <r>
    <x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45.29411764705881"/>
    <n v="56.14"/>
    <x v="0"/>
    <s v="television"/>
    <x v="19"/>
    <d v="3063-03-15T14:13:36"/>
  </r>
  <r>
    <x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00.2"/>
    <n v="80.16"/>
    <x v="0"/>
    <s v="television"/>
    <x v="20"/>
    <d v="3066-10-24T04:44:48"/>
  </r>
  <r>
    <x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09.13513513513513"/>
    <n v="199.9"/>
    <x v="0"/>
    <s v="television"/>
    <x v="21"/>
    <d v="3043-09-04T01:15:36"/>
  </r>
  <r>
    <x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17.14285714285715"/>
    <n v="51.25"/>
    <x v="0"/>
    <s v="television"/>
    <x v="22"/>
    <d v="3050-01-10T23:36:00"/>
  </r>
  <r>
    <x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18.5"/>
    <n v="103.04"/>
    <x v="0"/>
    <s v="television"/>
    <x v="23"/>
    <d v="3057-11-13T08:00:00"/>
  </r>
  <r>
    <x v="24"/>
    <x v="24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08.80768571428572"/>
    <n v="66.349999999999994"/>
    <x v="0"/>
    <s v="television"/>
    <x v="24"/>
    <d v="3066-12-12T15:36:00"/>
  </r>
  <r>
    <x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33.33333333333331"/>
    <n v="57.14"/>
    <x v="0"/>
    <s v="television"/>
    <x v="25"/>
    <d v="3074-07-08T14:24:24"/>
  </r>
  <r>
    <x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55.20000000000002"/>
    <n v="102.11"/>
    <x v="0"/>
    <s v="television"/>
    <x v="26"/>
    <d v="3041-01-14T08:57:36"/>
  </r>
  <r>
    <x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11.72500000000001"/>
    <n v="148.97"/>
    <x v="0"/>
    <s v="television"/>
    <x v="27"/>
    <d v="3046-12-30T22:53:12"/>
  </r>
  <r>
    <x v="28"/>
    <x v="28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00.35000000000001"/>
    <n v="169.61"/>
    <x v="0"/>
    <s v="television"/>
    <x v="28"/>
    <d v="3073-01-01T03:13:36"/>
  </r>
  <r>
    <x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23.33333333333334"/>
    <n v="31.62"/>
    <x v="0"/>
    <s v="television"/>
    <x v="29"/>
    <d v="3039-05-05T03:47:12"/>
  </r>
  <r>
    <x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01.29975"/>
    <n v="76.45"/>
    <x v="0"/>
    <s v="television"/>
    <x v="30"/>
    <d v="3041-04-15T00:46:00"/>
  </r>
  <r>
    <x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00"/>
    <n v="13"/>
    <x v="0"/>
    <s v="television"/>
    <x v="31"/>
    <d v="3075-08-15T00:13:36"/>
  </r>
  <r>
    <x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00.24604569420035"/>
    <n v="320.45"/>
    <x v="0"/>
    <s v="television"/>
    <x v="32"/>
    <d v="3082-09-27T23:36:00"/>
  </r>
  <r>
    <x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02.0952380952381"/>
    <n v="83.75"/>
    <x v="0"/>
    <s v="television"/>
    <x v="33"/>
    <d v="3070-06-27T20:40:24"/>
  </r>
  <r>
    <x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30.46153846153845"/>
    <n v="49.88"/>
    <x v="0"/>
    <s v="television"/>
    <x v="34"/>
    <d v="3040-03-27T17:20:24"/>
  </r>
  <r>
    <x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66.5"/>
    <n v="59.46"/>
    <x v="0"/>
    <s v="television"/>
    <x v="35"/>
    <d v="3057-09-11T00:00:00"/>
  </r>
  <r>
    <x v="36"/>
    <x v="36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42.15"/>
    <n v="193.84"/>
    <x v="0"/>
    <s v="television"/>
    <x v="36"/>
    <d v="3056-02-19T08:50:00"/>
  </r>
  <r>
    <x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83.44090909090909"/>
    <n v="159.51"/>
    <x v="0"/>
    <s v="television"/>
    <x v="37"/>
    <d v="3053-10-18T15:11:36"/>
  </r>
  <r>
    <x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10.04"/>
    <n v="41.68"/>
    <x v="0"/>
    <s v="television"/>
    <x v="38"/>
    <d v="3010-08-02T08:57:36"/>
  </r>
  <r>
    <x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30.98000000000002"/>
    <n v="150.9"/>
    <x v="0"/>
    <s v="television"/>
    <x v="39"/>
    <d v="3035-07-19T23:36:00"/>
  </r>
  <r>
    <x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01.35000000000001"/>
    <n v="126.69"/>
    <x v="0"/>
    <s v="television"/>
    <x v="40"/>
    <d v="3037-02-20T00:00:00"/>
  </r>
  <r>
    <x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00"/>
    <n v="105.26"/>
    <x v="0"/>
    <s v="television"/>
    <x v="41"/>
    <d v="3044-04-05T15:41:36"/>
  </r>
  <r>
    <x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41.85714285714286"/>
    <n v="117.51"/>
    <x v="0"/>
    <s v="television"/>
    <x v="42"/>
    <d v="3049-10-14T08:10:24"/>
  </r>
  <r>
    <x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08.65999999999997"/>
    <n v="117.36"/>
    <x v="0"/>
    <s v="television"/>
    <x v="43"/>
    <d v="3038-09-15T00:00:00"/>
  </r>
  <r>
    <x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00"/>
    <n v="133.33000000000001"/>
    <x v="0"/>
    <s v="television"/>
    <x v="44"/>
    <d v="3044-05-12T08:54:48"/>
  </r>
  <r>
    <x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20"/>
    <n v="98.36"/>
    <x v="0"/>
    <s v="television"/>
    <x v="45"/>
    <d v="3081-09-19T23:22:48"/>
  </r>
  <r>
    <x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04.16666666666667"/>
    <n v="194.44"/>
    <x v="0"/>
    <s v="television"/>
    <x v="46"/>
    <d v="3072-12-08T03:49:36"/>
  </r>
  <r>
    <x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07.61100000000002"/>
    <n v="76.87"/>
    <x v="0"/>
    <s v="television"/>
    <x v="47"/>
    <d v="3049-03-17T16:02:48"/>
  </r>
  <r>
    <x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07.94999999999999"/>
    <n v="56.82"/>
    <x v="0"/>
    <s v="television"/>
    <x v="48"/>
    <d v="3053-12-01T00:00:00"/>
  </r>
  <r>
    <x v="49"/>
    <x v="49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00"/>
    <n v="137.93"/>
    <x v="0"/>
    <s v="television"/>
    <x v="49"/>
    <d v="3069-06-20T05:38:00"/>
  </r>
  <r>
    <x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00"/>
    <n v="27.27"/>
    <x v="0"/>
    <s v="television"/>
    <x v="50"/>
    <d v="3051-12-17T00:00:00"/>
  </r>
  <r>
    <x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28.0181818181818"/>
    <n v="118.34"/>
    <x v="0"/>
    <s v="television"/>
    <x v="51"/>
    <d v="3064-08-03T06:54:48"/>
  </r>
  <r>
    <x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16.21"/>
    <n v="223.48"/>
    <x v="0"/>
    <s v="television"/>
    <x v="52"/>
    <d v="3039-01-05T20:18:24"/>
  </r>
  <r>
    <x v="53"/>
    <x v="53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09.63333333333334"/>
    <n v="28.11"/>
    <x v="0"/>
    <s v="television"/>
    <x v="53"/>
    <d v="3032-03-12T00:00:00"/>
  </r>
  <r>
    <x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01"/>
    <n v="194.23"/>
    <x v="0"/>
    <s v="television"/>
    <x v="54"/>
    <d v="3073-07-30T02:48:24"/>
  </r>
  <r>
    <x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28.95348837209301"/>
    <n v="128.94999999999999"/>
    <x v="0"/>
    <s v="television"/>
    <x v="55"/>
    <d v="3083-09-18T06:06:24"/>
  </r>
  <r>
    <x v="56"/>
    <x v="56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07.26249999999999"/>
    <n v="49.32"/>
    <x v="0"/>
    <s v="television"/>
    <x v="56"/>
    <d v="3060-06-07T00:00:00"/>
  </r>
  <r>
    <x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01.89999999999999"/>
    <n v="221.52"/>
    <x v="0"/>
    <s v="television"/>
    <x v="57"/>
    <d v="3057-07-20T23:44:48"/>
  </r>
  <r>
    <x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02.91"/>
    <n v="137.21"/>
    <x v="0"/>
    <s v="television"/>
    <x v="58"/>
    <d v="3047-03-26T21:08:48"/>
  </r>
  <r>
    <x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00.12570000000001"/>
    <n v="606.82000000000005"/>
    <x v="0"/>
    <s v="television"/>
    <x v="59"/>
    <d v="3066-11-20T00:00:00"/>
  </r>
  <r>
    <x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03.29622222222221"/>
    <n v="43.04"/>
    <x v="0"/>
    <s v="shorts"/>
    <x v="60"/>
    <d v="3031-05-07T00:00:00"/>
  </r>
  <r>
    <x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48.30000000000001"/>
    <n v="322.39"/>
    <x v="0"/>
    <s v="shorts"/>
    <x v="61"/>
    <d v="3012-05-05T13:02:48"/>
  </r>
  <r>
    <x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54.73333333333332"/>
    <n v="96.71"/>
    <x v="0"/>
    <s v="shorts"/>
    <x v="62"/>
    <d v="3006-02-06T04:31:12"/>
  </r>
  <r>
    <x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13.51849999999999"/>
    <n v="35.47"/>
    <x v="0"/>
    <s v="shorts"/>
    <x v="63"/>
    <d v="3025-10-09T23:36:00"/>
  </r>
  <r>
    <x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73.33333333333334"/>
    <n v="86.67"/>
    <x v="0"/>
    <s v="shorts"/>
    <x v="64"/>
    <d v="3014-05-24T10:32:24"/>
  </r>
  <r>
    <x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07.52857142857141"/>
    <n v="132.05000000000001"/>
    <x v="0"/>
    <s v="shorts"/>
    <x v="65"/>
    <d v="3040-08-16T23:36:00"/>
  </r>
  <r>
    <x v="66"/>
    <x v="66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18.6"/>
    <n v="91.23"/>
    <x v="0"/>
    <s v="shorts"/>
    <x v="66"/>
    <d v="3087-02-14T09:28:00"/>
  </r>
  <r>
    <x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16.25000000000001"/>
    <n v="116.25"/>
    <x v="0"/>
    <s v="shorts"/>
    <x v="67"/>
    <d v="2990-11-27T00:01:36"/>
  </r>
  <r>
    <x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27.16666666666667"/>
    <n v="21.19"/>
    <x v="0"/>
    <s v="shorts"/>
    <x v="68"/>
    <d v="3029-07-17T15:56:24"/>
  </r>
  <r>
    <x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10.9423"/>
    <n v="62.33"/>
    <x v="0"/>
    <s v="shorts"/>
    <x v="69"/>
    <d v="2972-01-10T23:36:00"/>
  </r>
  <r>
    <x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27.2"/>
    <n v="37.409999999999997"/>
    <x v="0"/>
    <s v="shorts"/>
    <x v="70"/>
    <d v="2970-03-24T12:18:00"/>
  </r>
  <r>
    <x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23.94444444444443"/>
    <n v="69.72"/>
    <x v="0"/>
    <s v="shorts"/>
    <x v="71"/>
    <d v="2987-09-24T12:22:48"/>
  </r>
  <r>
    <x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08.40909090909091"/>
    <n v="58.17"/>
    <x v="0"/>
    <s v="shorts"/>
    <x v="72"/>
    <d v="2998-12-13T00:00:00"/>
  </r>
  <r>
    <x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00"/>
    <n v="50"/>
    <x v="0"/>
    <s v="shorts"/>
    <x v="73"/>
    <d v="2962-01-11T23:36:00"/>
  </r>
  <r>
    <x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12.93199999999999"/>
    <n v="19.47"/>
    <x v="0"/>
    <s v="shorts"/>
    <x v="74"/>
    <d v="3075-05-03T16:38:00"/>
  </r>
  <r>
    <x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15.42857142857143"/>
    <n v="85.96"/>
    <x v="0"/>
    <s v="shorts"/>
    <x v="75"/>
    <d v="3009-05-31T00:28:48"/>
  </r>
  <r>
    <x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53.33333333333334"/>
    <n v="30.67"/>
    <x v="0"/>
    <s v="shorts"/>
    <x v="76"/>
    <d v="2977-09-15T14:23:12"/>
  </r>
  <r>
    <x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92.5"/>
    <n v="60.38"/>
    <x v="0"/>
    <s v="shorts"/>
    <x v="77"/>
    <d v="2987-04-05T23:36:00"/>
  </r>
  <r>
    <x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02"/>
    <n v="38.6"/>
    <x v="0"/>
    <s v="shorts"/>
    <x v="78"/>
    <d v="3090-01-26T12:48:24"/>
  </r>
  <r>
    <x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27"/>
    <n v="40.270000000000003"/>
    <x v="0"/>
    <s v="shorts"/>
    <x v="79"/>
    <d v="3033-07-25T15:17:12"/>
  </r>
  <r>
    <x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07.25"/>
    <n v="273.83"/>
    <x v="0"/>
    <s v="shorts"/>
    <x v="80"/>
    <d v="3024-08-01T00:22:24"/>
  </r>
  <r>
    <x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98"/>
    <n v="53.04"/>
    <x v="0"/>
    <s v="shorts"/>
    <x v="81"/>
    <d v="2990-10-23T00:48:00"/>
  </r>
  <r>
    <x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00.01249999999999"/>
    <n v="40.01"/>
    <x v="0"/>
    <s v="shorts"/>
    <x v="82"/>
    <d v="2972-07-09T16:24:24"/>
  </r>
  <r>
    <x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02.49999999999999"/>
    <n v="15.77"/>
    <x v="0"/>
    <s v="shorts"/>
    <x v="83"/>
    <d v="3053-06-15T12:00:00"/>
  </r>
  <r>
    <x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00"/>
    <n v="71.430000000000007"/>
    <x v="0"/>
    <s v="shorts"/>
    <x v="84"/>
    <d v="2962-11-10T04:34:24"/>
  </r>
  <r>
    <x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25.49999999999999"/>
    <n v="71.709999999999994"/>
    <x v="0"/>
    <s v="shorts"/>
    <x v="85"/>
    <d v="2971-06-05T00:14:48"/>
  </r>
  <r>
    <x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06.46666666666667"/>
    <n v="375.76"/>
    <x v="0"/>
    <s v="shorts"/>
    <x v="86"/>
    <d v="3073-09-13T08:18:00"/>
  </r>
  <r>
    <x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04.60000000000001"/>
    <n v="104.6"/>
    <x v="0"/>
    <s v="shorts"/>
    <x v="87"/>
    <d v="2940-01-29T16:24:00"/>
  </r>
  <r>
    <x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02.85714285714285"/>
    <n v="60"/>
    <x v="0"/>
    <s v="shorts"/>
    <x v="88"/>
    <d v="3037-05-14T19:32:24"/>
  </r>
  <r>
    <x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15.06666666666668"/>
    <n v="123.29"/>
    <x v="0"/>
    <s v="shorts"/>
    <x v="89"/>
    <d v="3012-01-29T01:16:48"/>
  </r>
  <r>
    <x v="90"/>
    <x v="90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00.4"/>
    <n v="31.38"/>
    <x v="0"/>
    <s v="shorts"/>
    <x v="90"/>
    <d v="2966-08-22T03:19:36"/>
  </r>
  <r>
    <x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20"/>
    <n v="78.260000000000005"/>
    <x v="0"/>
    <s v="shorts"/>
    <x v="91"/>
    <d v="2962-12-19T15:45:36"/>
  </r>
  <r>
    <x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05.2"/>
    <n v="122.33"/>
    <x v="0"/>
    <s v="shorts"/>
    <x v="92"/>
    <d v="3100-02-06T00:00:00"/>
  </r>
  <r>
    <x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10.60000000000001"/>
    <n v="73.73"/>
    <x v="0"/>
    <s v="shorts"/>
    <x v="93"/>
    <d v="2990-02-19T00:00:00"/>
  </r>
  <r>
    <x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04"/>
    <n v="21.67"/>
    <x v="0"/>
    <s v="shorts"/>
    <x v="94"/>
    <d v="3032-05-18T05:28:48"/>
  </r>
  <r>
    <x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31.42857142857142"/>
    <n v="21.9"/>
    <x v="0"/>
    <s v="shorts"/>
    <x v="95"/>
    <d v="2981-09-01T02:56:24"/>
  </r>
  <r>
    <x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14.66666666666667"/>
    <n v="50.59"/>
    <x v="0"/>
    <s v="shorts"/>
    <x v="96"/>
    <d v="2943-12-17T00:00:00"/>
  </r>
  <r>
    <x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06.25"/>
    <n v="53.13"/>
    <x v="0"/>
    <s v="shorts"/>
    <x v="97"/>
    <d v="2966-08-18T05:52:48"/>
  </r>
  <r>
    <x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06.25"/>
    <n v="56.67"/>
    <x v="0"/>
    <s v="shorts"/>
    <x v="98"/>
    <d v="3000-06-17T12:00:00"/>
  </r>
  <r>
    <x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06.01933333333334"/>
    <n v="40.78"/>
    <x v="0"/>
    <s v="shorts"/>
    <x v="99"/>
    <d v="3027-06-18T15:59:36"/>
  </r>
  <r>
    <x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00"/>
    <n v="192.31"/>
    <x v="0"/>
    <s v="shorts"/>
    <x v="100"/>
    <d v="2998-04-12T01:54:24"/>
  </r>
  <r>
    <x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00"/>
    <n v="100"/>
    <x v="0"/>
    <s v="shorts"/>
    <x v="101"/>
    <d v="3003-08-08T15:24:00"/>
  </r>
  <r>
    <x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27.75000000000001"/>
    <n v="117.92"/>
    <x v="0"/>
    <s v="shorts"/>
    <x v="102"/>
    <d v="2953-06-03T03:33:12"/>
  </r>
  <r>
    <x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05.15384615384616"/>
    <n v="27.9"/>
    <x v="0"/>
    <s v="shorts"/>
    <x v="103"/>
    <d v="3030-05-07T08:12:00"/>
  </r>
  <r>
    <x v="104"/>
    <x v="104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20"/>
    <n v="60"/>
    <x v="0"/>
    <s v="shorts"/>
    <x v="104"/>
    <d v="2960-01-20T00:00:00"/>
  </r>
  <r>
    <x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07.40909090909089"/>
    <n v="39.380000000000003"/>
    <x v="0"/>
    <s v="shorts"/>
    <x v="105"/>
    <d v="3082-10-18T00:00:00"/>
  </r>
  <r>
    <x v="106"/>
    <x v="106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00.49999999999999"/>
    <n v="186.11"/>
    <x v="0"/>
    <s v="shorts"/>
    <x v="106"/>
    <d v="2984-01-31T15:20:24"/>
  </r>
  <r>
    <x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02.46666666666667"/>
    <n v="111.38"/>
    <x v="0"/>
    <s v="shorts"/>
    <x v="107"/>
    <d v="2961-06-29T13:54:48"/>
  </r>
  <r>
    <x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46.66666666666669"/>
    <n v="78.72"/>
    <x v="0"/>
    <s v="shorts"/>
    <x v="108"/>
    <d v="3011-12-08T17:08:00"/>
  </r>
  <r>
    <x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19.49999999999997"/>
    <n v="46.7"/>
    <x v="0"/>
    <s v="shorts"/>
    <x v="109"/>
    <d v="2957-09-07T14:52:00"/>
  </r>
  <r>
    <x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30.76923076923077"/>
    <n v="65.38"/>
    <x v="0"/>
    <s v="shorts"/>
    <x v="110"/>
    <d v="3022-11-19T23:36:00"/>
  </r>
  <r>
    <x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54.57142857142858"/>
    <n v="102.08"/>
    <x v="0"/>
    <s v="shorts"/>
    <x v="111"/>
    <d v="3059-11-19T23:54:48"/>
  </r>
  <r>
    <x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04"/>
    <n v="64.2"/>
    <x v="0"/>
    <s v="shorts"/>
    <x v="112"/>
    <d v="3032-09-24T00:00:00"/>
  </r>
  <r>
    <x v="113"/>
    <x v="113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41"/>
    <n v="90.38"/>
    <x v="0"/>
    <s v="shorts"/>
    <x v="113"/>
    <d v="2968-04-21T00:00:00"/>
  </r>
  <r>
    <x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03.33333333333334"/>
    <n v="88.57"/>
    <x v="0"/>
    <s v="shorts"/>
    <x v="114"/>
    <d v="2978-10-17T13:55:12"/>
  </r>
  <r>
    <x v="115"/>
    <x v="115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40.44444444444443"/>
    <n v="28.73"/>
    <x v="0"/>
    <s v="shorts"/>
    <x v="115"/>
    <d v="2980-04-08T17:37:36"/>
  </r>
  <r>
    <x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13.65714285714286"/>
    <n v="69.790000000000006"/>
    <x v="0"/>
    <s v="shorts"/>
    <x v="116"/>
    <d v="2960-05-28T22:22:00"/>
  </r>
  <r>
    <x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00.49377777777779"/>
    <n v="167.49"/>
    <x v="0"/>
    <s v="shorts"/>
    <x v="117"/>
    <d v="2940-07-09T00:00:00"/>
  </r>
  <r>
    <x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13.03159999999998"/>
    <n v="144.91"/>
    <x v="0"/>
    <s v="shorts"/>
    <x v="118"/>
    <d v="2967-09-28T06:54:24"/>
  </r>
  <r>
    <x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04.55692307692308"/>
    <n v="91.84"/>
    <x v="0"/>
    <s v="shorts"/>
    <x v="119"/>
    <d v="2968-10-14T00:00:00"/>
  </r>
  <r>
    <x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2"/>
    <n v="10"/>
    <x v="0"/>
    <s v="science fiction"/>
    <x v="120"/>
    <d v="3092-02-17T04:42:48"/>
  </r>
  <r>
    <x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3E-2"/>
    <n v="1"/>
    <x v="0"/>
    <s v="science fiction"/>
    <x v="121"/>
    <d v="3057-01-24T06:24:00"/>
  </r>
  <r>
    <x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e v="#DIV/0!"/>
    <x v="0"/>
    <s v="science fiction"/>
    <x v="122"/>
    <d v="3092-08-12T08:42:48"/>
  </r>
  <r>
    <x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0.27454545454545454"/>
    <n v="25.17"/>
    <x v="0"/>
    <s v="science fiction"/>
    <x v="123"/>
    <d v="3045-10-18T00:00:00"/>
  </r>
  <r>
    <x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e v="#DIV/0!"/>
    <x v="0"/>
    <s v="science fiction"/>
    <x v="124"/>
    <d v="3058-11-15T06:56:48"/>
  </r>
  <r>
    <x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14.000000000000002"/>
    <n v="11.67"/>
    <x v="0"/>
    <s v="science fiction"/>
    <x v="125"/>
    <d v="3100-04-10T20:32:00"/>
  </r>
  <r>
    <x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"/>
    <n v="106.69"/>
    <x v="0"/>
    <s v="science fiction"/>
    <x v="126"/>
    <d v="3060-08-04T00:00:00"/>
  </r>
  <r>
    <x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"/>
    <n v="47.5"/>
    <x v="0"/>
    <s v="science fiction"/>
    <x v="127"/>
    <d v="3056-02-02T23:36:24"/>
  </r>
  <r>
    <x v="128"/>
    <x v="128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7"/>
    <n v="311.17"/>
    <x v="0"/>
    <s v="science fiction"/>
    <x v="128"/>
    <d v="3093-04-04T11:17:12"/>
  </r>
  <r>
    <x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e v="#DIV/0!"/>
    <x v="0"/>
    <s v="science fiction"/>
    <x v="129"/>
    <d v="3045-12-05T11:53:12"/>
  </r>
  <r>
    <x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e v="#DIV/0!"/>
    <x v="0"/>
    <s v="science fiction"/>
    <x v="130"/>
    <d v="3036-12-26T06:24:00"/>
  </r>
  <r>
    <x v="131"/>
    <x v="131"/>
    <s v="I"/>
    <n v="1200"/>
    <n v="0"/>
    <x v="1"/>
    <s v="US"/>
    <s v="USD"/>
    <n v="1467763200"/>
    <n v="1466453161"/>
    <b v="0"/>
    <x v="78"/>
    <b v="0"/>
    <s v="film &amp; video/science fiction"/>
    <n v="0"/>
    <e v="#DIV/0!"/>
    <x v="0"/>
    <s v="science fiction"/>
    <x v="131"/>
    <d v="3086-04-12T00:00:00"/>
  </r>
  <r>
    <x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6"/>
    <n v="94.51"/>
    <x v="0"/>
    <s v="science fiction"/>
    <x v="132"/>
    <d v="3046-06-13T12:02:48"/>
  </r>
  <r>
    <x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e v="#DIV/0!"/>
    <x v="0"/>
    <s v="science fiction"/>
    <x v="133"/>
    <d v="3083-12-17T12:24:00"/>
  </r>
  <r>
    <x v="134"/>
    <x v="134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e v="#DIV/0!"/>
    <x v="0"/>
    <s v="science fiction"/>
    <x v="134"/>
    <d v="3066-03-21T00:00:00"/>
  </r>
  <r>
    <x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13.433333333333334"/>
    <n v="80.599999999999994"/>
    <x v="0"/>
    <s v="science fiction"/>
    <x v="135"/>
    <d v="3037-12-20T00:00:00"/>
  </r>
  <r>
    <x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e v="#DIV/0!"/>
    <x v="0"/>
    <s v="science fiction"/>
    <x v="136"/>
    <d v="3058-11-27T06:24:00"/>
  </r>
  <r>
    <x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e v="#DIV/0!"/>
    <x v="0"/>
    <s v="science fiction"/>
    <x v="137"/>
    <d v="3068-09-14T18:37:12"/>
  </r>
  <r>
    <x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3"/>
    <n v="81.239999999999995"/>
    <x v="0"/>
    <s v="science fiction"/>
    <x v="138"/>
    <d v="3063-12-13T23:36:00"/>
  </r>
  <r>
    <x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00"/>
    <n v="500"/>
    <x v="0"/>
    <s v="science fiction"/>
    <x v="139"/>
    <d v="3062-09-07T02:28:48"/>
  </r>
  <r>
    <x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e v="#DIV/0!"/>
    <x v="0"/>
    <s v="science fiction"/>
    <x v="140"/>
    <d v="3055-02-21T18:12:48"/>
  </r>
  <r>
    <x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10.775"/>
    <n v="46.18"/>
    <x v="0"/>
    <s v="science fiction"/>
    <x v="141"/>
    <d v="3059-11-15T16:09:12"/>
  </r>
  <r>
    <x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0.33333333333333337"/>
    <n v="10"/>
    <x v="0"/>
    <s v="science fiction"/>
    <x v="142"/>
    <d v="3047-01-17T10:31:12"/>
  </r>
  <r>
    <x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e v="#DIV/0!"/>
    <x v="0"/>
    <s v="science fiction"/>
    <x v="143"/>
    <d v="3090-03-03T22:00:00"/>
  </r>
  <r>
    <x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27.6"/>
    <n v="55.95"/>
    <x v="0"/>
    <s v="science fiction"/>
    <x v="144"/>
    <d v="3056-10-03T07:08:48"/>
  </r>
  <r>
    <x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1"/>
    <n v="37.56"/>
    <x v="0"/>
    <s v="science fiction"/>
    <x v="145"/>
    <d v="3064-08-18T00:20:48"/>
  </r>
  <r>
    <x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0.57499999999999996"/>
    <n v="38.33"/>
    <x v="0"/>
    <s v="science fiction"/>
    <x v="146"/>
    <d v="3099-02-27T09:19:12"/>
  </r>
  <r>
    <x v="147"/>
    <x v="147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e v="#DIV/0!"/>
    <x v="0"/>
    <s v="science fiction"/>
    <x v="147"/>
    <d v="3050-07-08T07:12:00"/>
  </r>
  <r>
    <x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0.08"/>
    <n v="20"/>
    <x v="0"/>
    <s v="science fiction"/>
    <x v="148"/>
    <d v="3077-10-02T18:14:24"/>
  </r>
  <r>
    <x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0.91999999999999993"/>
    <n v="15.33"/>
    <x v="0"/>
    <s v="science fiction"/>
    <x v="149"/>
    <d v="3049-07-27T00:00:00"/>
  </r>
  <r>
    <x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23.163076923076922"/>
    <n v="449.43"/>
    <x v="0"/>
    <s v="science fiction"/>
    <x v="150"/>
    <d v="3059-07-18T21:12:48"/>
  </r>
  <r>
    <x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4E-2"/>
    <n v="28"/>
    <x v="0"/>
    <s v="science fiction"/>
    <x v="151"/>
    <d v="3061-01-30T05:16:24"/>
  </r>
  <r>
    <x v="152"/>
    <x v="152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4E-3"/>
    <n v="15"/>
    <x v="0"/>
    <s v="science fiction"/>
    <x v="152"/>
    <d v="3043-06-10T20:40:00"/>
  </r>
  <r>
    <x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0.71799999999999997"/>
    <n v="35.9"/>
    <x v="0"/>
    <s v="science fiction"/>
    <x v="153"/>
    <d v="3048-01-29T01:37:36"/>
  </r>
  <r>
    <x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7"/>
    <n v="13.33"/>
    <x v="0"/>
    <s v="science fiction"/>
    <x v="154"/>
    <d v="3060-02-05T03:18:00"/>
  </r>
  <r>
    <x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1E-3"/>
    <n v="20.25"/>
    <x v="0"/>
    <s v="science fiction"/>
    <x v="155"/>
    <d v="3063-05-20T10:14:00"/>
  </r>
  <r>
    <x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6"/>
    <n v="119"/>
    <x v="0"/>
    <s v="science fiction"/>
    <x v="156"/>
    <d v="3040-02-03T23:58:24"/>
  </r>
  <r>
    <x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0.26711185308848079"/>
    <n v="4"/>
    <x v="0"/>
    <s v="science fiction"/>
    <x v="157"/>
    <d v="3077-09-23T21:08:48"/>
  </r>
  <r>
    <x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e v="#DIV/0!"/>
    <x v="0"/>
    <s v="science fiction"/>
    <x v="158"/>
    <d v="3045-05-06T20:11:12"/>
  </r>
  <r>
    <x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E-3"/>
    <n v="10"/>
    <x v="0"/>
    <s v="science fiction"/>
    <x v="159"/>
    <d v="3086-02-09T10:18:00"/>
  </r>
  <r>
    <x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e v="#DIV/0!"/>
    <x v="0"/>
    <s v="drama"/>
    <x v="160"/>
    <d v="3064-11-30T21:56:24"/>
  </r>
  <r>
    <x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0.01"/>
    <n v="5"/>
    <x v="0"/>
    <s v="drama"/>
    <x v="161"/>
    <d v="3038-01-10T11:58:00"/>
  </r>
  <r>
    <x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15.535714285714286"/>
    <n v="43.5"/>
    <x v="0"/>
    <s v="drama"/>
    <x v="162"/>
    <d v="3041-01-01T16:48:00"/>
  </r>
  <r>
    <x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e v="#DIV/0!"/>
    <x v="0"/>
    <s v="drama"/>
    <x v="163"/>
    <d v="3067-12-12T00:00:00"/>
  </r>
  <r>
    <x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0.53333333333333333"/>
    <n v="91.43"/>
    <x v="0"/>
    <s v="drama"/>
    <x v="164"/>
    <d v="3043-03-23T07:20:24"/>
  </r>
  <r>
    <x v="165"/>
    <x v="165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e v="#DIV/0!"/>
    <x v="0"/>
    <s v="drama"/>
    <x v="165"/>
    <d v="3074-10-03T19:29:36"/>
  </r>
  <r>
    <x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60"/>
    <n v="3000"/>
    <x v="0"/>
    <s v="drama"/>
    <x v="166"/>
    <d v="3099-01-11T19:44:48"/>
  </r>
  <r>
    <x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0.01"/>
    <n v="5.5"/>
    <x v="0"/>
    <s v="drama"/>
    <x v="167"/>
    <d v="3064-03-12T06:14:00"/>
  </r>
  <r>
    <x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"/>
    <n v="108.33"/>
    <x v="0"/>
    <s v="drama"/>
    <x v="168"/>
    <d v="3055-02-13T01:08:00"/>
  </r>
  <r>
    <x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22.400000000000002"/>
    <n v="56"/>
    <x v="0"/>
    <s v="drama"/>
    <x v="169"/>
    <d v="3045-02-10T03:03:36"/>
  </r>
  <r>
    <x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"/>
    <n v="32.5"/>
    <x v="0"/>
    <s v="drama"/>
    <x v="170"/>
    <d v="3065-11-09T11:12:00"/>
  </r>
  <r>
    <x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E-3"/>
    <n v="1"/>
    <x v="0"/>
    <s v="drama"/>
    <x v="171"/>
    <d v="3088-09-20T08:05:36"/>
  </r>
  <r>
    <x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e v="#DIV/0!"/>
    <x v="0"/>
    <s v="drama"/>
    <x v="172"/>
    <d v="3055-02-02T11:29:12"/>
  </r>
  <r>
    <x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e v="#DIV/0!"/>
    <x v="0"/>
    <s v="drama"/>
    <x v="173"/>
    <d v="3053-11-08T18:03:12"/>
  </r>
  <r>
    <x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e v="#DIV/0!"/>
    <x v="0"/>
    <s v="drama"/>
    <x v="174"/>
    <d v="3058-05-27T05:10:24"/>
  </r>
  <r>
    <x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3"/>
    <n v="49.88"/>
    <x v="0"/>
    <s v="drama"/>
    <x v="175"/>
    <d v="3041-11-04T16:04:24"/>
  </r>
  <r>
    <x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e v="#DIV/0!"/>
    <x v="0"/>
    <s v="drama"/>
    <x v="176"/>
    <d v="3064-04-02T18:39:36"/>
  </r>
  <r>
    <x v="177"/>
    <x v="177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40"/>
    <n v="25.71"/>
    <x v="0"/>
    <s v="drama"/>
    <x v="177"/>
    <d v="3055-05-25T03:30:24"/>
  </r>
  <r>
    <x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e v="#DIV/0!"/>
    <x v="0"/>
    <s v="drama"/>
    <x v="178"/>
    <d v="3071-09-09T22:18:00"/>
  </r>
  <r>
    <x v="179"/>
    <x v="179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20"/>
    <n v="100"/>
    <x v="0"/>
    <s v="drama"/>
    <x v="179"/>
    <d v="3078-02-18T22:22:00"/>
  </r>
  <r>
    <x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33.416666666666664"/>
    <n v="30.85"/>
    <x v="0"/>
    <s v="drama"/>
    <x v="180"/>
    <d v="3056-10-05T00:00:00"/>
  </r>
  <r>
    <x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21.092608822670172"/>
    <n v="180.5"/>
    <x v="0"/>
    <s v="drama"/>
    <x v="181"/>
    <d v="3061-05-10T19:18:00"/>
  </r>
  <r>
    <x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e v="#DIV/0!"/>
    <x v="0"/>
    <s v="drama"/>
    <x v="182"/>
    <d v="3098-06-08T06:52:48"/>
  </r>
  <r>
    <x v="183"/>
    <x v="183"/>
    <s v="Don't kill me until I meet my Dad"/>
    <n v="12500"/>
    <n v="4482"/>
    <x v="2"/>
    <s v="GB"/>
    <s v="GBP"/>
    <n v="1417033610"/>
    <n v="1414438010"/>
    <b v="0"/>
    <x v="8"/>
    <b v="0"/>
    <s v="film &amp; video/drama"/>
    <n v="35.856000000000002"/>
    <n v="373.5"/>
    <x v="0"/>
    <s v="drama"/>
    <x v="183"/>
    <d v="3047-09-12T10:44:00"/>
  </r>
  <r>
    <x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4"/>
    <n v="25.5"/>
    <x v="0"/>
    <s v="drama"/>
    <x v="184"/>
    <d v="3041-12-31T23:36:00"/>
  </r>
  <r>
    <x v="185"/>
    <x v="185"/>
    <s v="Love has no boundaries!"/>
    <n v="40000"/>
    <n v="2200"/>
    <x v="2"/>
    <s v="NO"/>
    <s v="NOK"/>
    <n v="1471557139"/>
    <n v="1468965139"/>
    <b v="0"/>
    <x v="73"/>
    <b v="0"/>
    <s v="film &amp; video/drama"/>
    <n v="5.5"/>
    <n v="220"/>
    <x v="0"/>
    <s v="drama"/>
    <x v="185"/>
    <d v="3089-02-28T20:55:36"/>
  </r>
  <r>
    <x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e v="#DIV/0!"/>
    <x v="0"/>
    <s v="drama"/>
    <x v="186"/>
    <d v="3102-02-08T00:00:00"/>
  </r>
  <r>
    <x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16"/>
    <n v="160"/>
    <x v="0"/>
    <s v="drama"/>
    <x v="187"/>
    <d v="3063-03-26T23:36:00"/>
  </r>
  <r>
    <x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e v="#DIV/0!"/>
    <x v="0"/>
    <s v="drama"/>
    <x v="188"/>
    <d v="3042-04-07T09:26:00"/>
  </r>
  <r>
    <x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2E-2"/>
    <n v="69"/>
    <x v="0"/>
    <s v="drama"/>
    <x v="189"/>
    <d v="3090-03-14T13:50:48"/>
  </r>
  <r>
    <x v="190"/>
    <x v="190"/>
    <s v="Because hope can be a 4 letter word"/>
    <n v="12000"/>
    <n v="50"/>
    <x v="2"/>
    <s v="US"/>
    <s v="USD"/>
    <n v="1466091446"/>
    <n v="1465227446"/>
    <b v="0"/>
    <x v="29"/>
    <b v="0"/>
    <s v="film &amp; video/drama"/>
    <n v="0.41666666666666669"/>
    <n v="50"/>
    <x v="0"/>
    <s v="drama"/>
    <x v="190"/>
    <d v="3085-01-02T14:58:24"/>
  </r>
  <r>
    <x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5"/>
    <n v="83.33"/>
    <x v="0"/>
    <s v="drama"/>
    <x v="191"/>
    <d v="3068-01-15T14:15:12"/>
  </r>
  <r>
    <x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6999999999999999E-3"/>
    <n v="5.67"/>
    <x v="0"/>
    <s v="drama"/>
    <x v="192"/>
    <d v="3045-01-24T00:12:48"/>
  </r>
  <r>
    <x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e v="#DIV/0!"/>
    <x v="0"/>
    <s v="drama"/>
    <x v="193"/>
    <d v="3047-11-02T10:26:24"/>
  </r>
  <r>
    <x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0.12"/>
    <n v="1"/>
    <x v="0"/>
    <s v="drama"/>
    <x v="194"/>
    <d v="3078-04-29T22:12:24"/>
  </r>
  <r>
    <x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e v="#DIV/0!"/>
    <x v="0"/>
    <s v="drama"/>
    <x v="195"/>
    <d v="3062-07-15T02:12:48"/>
  </r>
  <r>
    <x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41.857142857142861"/>
    <n v="77.11"/>
    <x v="0"/>
    <s v="drama"/>
    <x v="196"/>
    <d v="3068-08-05T00:00:00"/>
  </r>
  <r>
    <x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10.48"/>
    <n v="32.75"/>
    <x v="0"/>
    <s v="drama"/>
    <x v="197"/>
    <d v="3101-03-10T00:00:00"/>
  </r>
  <r>
    <x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59999999999999"/>
    <n v="46.5"/>
    <x v="0"/>
    <s v="drama"/>
    <x v="198"/>
    <d v="3044-04-01T04:48:48"/>
  </r>
  <r>
    <x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e v="#DIV/0!"/>
    <x v="0"/>
    <s v="drama"/>
    <x v="199"/>
    <d v="3090-01-11T23:20:48"/>
  </r>
  <r>
    <x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26.192500000000003"/>
    <n v="87.31"/>
    <x v="0"/>
    <s v="drama"/>
    <x v="200"/>
    <d v="3042-12-01T00:01:12"/>
  </r>
  <r>
    <x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58.461538461538467"/>
    <n v="54.29"/>
    <x v="0"/>
    <s v="drama"/>
    <x v="201"/>
    <d v="3052-07-22T15:31:36"/>
  </r>
  <r>
    <x v="202"/>
    <x v="202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e v="#DIV/0!"/>
    <x v="0"/>
    <s v="drama"/>
    <x v="202"/>
    <d v="3068-06-17T23:36:00"/>
  </r>
  <r>
    <x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29.84"/>
    <n v="93.25"/>
    <x v="0"/>
    <s v="drama"/>
    <x v="203"/>
    <d v="3051-11-26T08:25:36"/>
  </r>
  <r>
    <x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50.721666666666664"/>
    <n v="117.68"/>
    <x v="0"/>
    <s v="drama"/>
    <x v="204"/>
    <d v="3088-03-22T00:01:12"/>
  </r>
  <r>
    <x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16.25"/>
    <n v="76.47"/>
    <x v="0"/>
    <s v="drama"/>
    <x v="205"/>
    <d v="3068-04-25T04:08:48"/>
  </r>
  <r>
    <x v="206"/>
    <x v="206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e v="#DIV/0!"/>
    <x v="0"/>
    <s v="drama"/>
    <x v="206"/>
    <d v="3088-04-25T02:33:12"/>
  </r>
  <r>
    <x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15.214285714285714"/>
    <n v="163.85"/>
    <x v="0"/>
    <s v="drama"/>
    <x v="207"/>
    <d v="3050-03-20T17:35:12"/>
  </r>
  <r>
    <x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e v="#DIV/0!"/>
    <x v="0"/>
    <s v="drama"/>
    <x v="208"/>
    <d v="3048-12-23T21:06:48"/>
  </r>
  <r>
    <x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e v="#DIV/0!"/>
    <x v="0"/>
    <s v="drama"/>
    <x v="209"/>
    <d v="3062-07-21T03:34:00"/>
  </r>
  <r>
    <x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25.25"/>
    <n v="91.82"/>
    <x v="0"/>
    <s v="drama"/>
    <x v="210"/>
    <d v="3067-12-17T00:00:00"/>
  </r>
  <r>
    <x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44.6"/>
    <n v="185.83"/>
    <x v="0"/>
    <s v="drama"/>
    <x v="211"/>
    <d v="3067-03-02T20:06:48"/>
  </r>
  <r>
    <x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2E-2"/>
    <n v="1"/>
    <x v="0"/>
    <s v="drama"/>
    <x v="212"/>
    <d v="3081-01-04T03:28:00"/>
  </r>
  <r>
    <x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0.04"/>
    <n v="20"/>
    <x v="0"/>
    <s v="drama"/>
    <x v="213"/>
    <d v="3064-12-17T02:40:24"/>
  </r>
  <r>
    <x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2E-3"/>
    <n v="1"/>
    <x v="0"/>
    <s v="drama"/>
    <x v="214"/>
    <d v="3054-04-03T08:59:36"/>
  </r>
  <r>
    <x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0.22727272727272727"/>
    <n v="10"/>
    <x v="0"/>
    <s v="drama"/>
    <x v="215"/>
    <d v="3077-02-21T23:36:00"/>
  </r>
  <r>
    <x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55.698440000000005"/>
    <n v="331.54"/>
    <x v="0"/>
    <s v="drama"/>
    <x v="216"/>
    <d v="3057-05-12T00:14:48"/>
  </r>
  <r>
    <x v="217"/>
    <x v="217"/>
    <s v="A roadmovie by paw"/>
    <n v="100000"/>
    <n v="11943"/>
    <x v="2"/>
    <s v="SE"/>
    <s v="SEK"/>
    <n v="1419780149"/>
    <n v="1417101749"/>
    <b v="0"/>
    <x v="44"/>
    <b v="0"/>
    <s v="film &amp; video/drama"/>
    <n v="11.943"/>
    <n v="314.29000000000002"/>
    <x v="0"/>
    <s v="drama"/>
    <x v="217"/>
    <d v="3049-10-14T08:59:36"/>
  </r>
  <r>
    <x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2"/>
    <n v="100"/>
    <x v="0"/>
    <s v="drama"/>
    <x v="218"/>
    <d v="3058-11-08T01:55:36"/>
  </r>
  <r>
    <x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17.630000000000003"/>
    <n v="115.99"/>
    <x v="0"/>
    <s v="drama"/>
    <x v="219"/>
    <d v="3079-12-27T23:36:00"/>
  </r>
  <r>
    <x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0.72"/>
    <n v="120"/>
    <x v="0"/>
    <s v="drama"/>
    <x v="220"/>
    <d v="3065-03-29T02:24:00"/>
  </r>
  <r>
    <x v="221"/>
    <x v="221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e v="#DIV/0!"/>
    <x v="0"/>
    <s v="drama"/>
    <x v="221"/>
    <d v="3055-09-17T02:25:36"/>
  </r>
  <r>
    <x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13"/>
    <n v="65"/>
    <x v="0"/>
    <s v="drama"/>
    <x v="222"/>
    <d v="3055-08-07T15:36:00"/>
  </r>
  <r>
    <x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e v="#DIV/0!"/>
    <x v="0"/>
    <s v="drama"/>
    <x v="223"/>
    <d v="3083-04-29T02:00:00"/>
  </r>
  <r>
    <x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e v="#DIV/0!"/>
    <x v="0"/>
    <s v="drama"/>
    <x v="224"/>
    <d v="3062-07-04T15:30:24"/>
  </r>
  <r>
    <x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e v="#DIV/0!"/>
    <x v="0"/>
    <s v="drama"/>
    <x v="225"/>
    <d v="3080-06-28T01:41:36"/>
  </r>
  <r>
    <x v="226"/>
    <x v="226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0.86206896551724133"/>
    <n v="125"/>
    <x v="0"/>
    <s v="drama"/>
    <x v="226"/>
    <d v="3059-11-21T11:36:00"/>
  </r>
  <r>
    <x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e v="#DIV/0!"/>
    <x v="0"/>
    <s v="drama"/>
    <x v="227"/>
    <d v="3062-06-26T10:56:24"/>
  </r>
  <r>
    <x v="228"/>
    <x v="228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e v="#DIV/0!"/>
    <x v="0"/>
    <s v="drama"/>
    <x v="228"/>
    <d v="3059-12-22T11:22:00"/>
  </r>
  <r>
    <x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e v="#DIV/0!"/>
    <x v="0"/>
    <s v="drama"/>
    <x v="229"/>
    <d v="3076-11-16T09:58:48"/>
  </r>
  <r>
    <x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0.4"/>
    <n v="30"/>
    <x v="0"/>
    <s v="drama"/>
    <x v="230"/>
    <d v="3060-03-05T15:40:24"/>
  </r>
  <r>
    <x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e v="#DIV/0!"/>
    <x v="0"/>
    <s v="drama"/>
    <x v="231"/>
    <d v="3074-02-13T00:20:24"/>
  </r>
  <r>
    <x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"/>
    <n v="15.71"/>
    <x v="0"/>
    <s v="drama"/>
    <x v="232"/>
    <d v="3053-10-21T19:38:24"/>
  </r>
  <r>
    <x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e v="#DIV/0!"/>
    <x v="0"/>
    <s v="drama"/>
    <x v="233"/>
    <d v="3091-12-03T21:08:48"/>
  </r>
  <r>
    <x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40.1"/>
    <n v="80.2"/>
    <x v="0"/>
    <s v="drama"/>
    <x v="234"/>
    <d v="3061-03-30T20:23:36"/>
  </r>
  <r>
    <x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e v="#DIV/0!"/>
    <x v="0"/>
    <s v="drama"/>
    <x v="235"/>
    <d v="3062-06-26T19:18:48"/>
  </r>
  <r>
    <x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e v="#DIV/0!"/>
    <x v="0"/>
    <s v="drama"/>
    <x v="236"/>
    <d v="3074-04-03T00:00:00"/>
  </r>
  <r>
    <x v="237"/>
    <x v="237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0.33333333333333337"/>
    <n v="50"/>
    <x v="0"/>
    <s v="drama"/>
    <x v="237"/>
    <d v="3078-06-06T20:27:36"/>
  </r>
  <r>
    <x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e v="#DIV/0!"/>
    <x v="0"/>
    <s v="drama"/>
    <x v="238"/>
    <d v="3097-12-07T00:00:00"/>
  </r>
  <r>
    <x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25"/>
    <n v="50"/>
    <x v="0"/>
    <s v="drama"/>
    <x v="239"/>
    <d v="3070-06-23T00:00:00"/>
  </r>
  <r>
    <x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07.63413333333334"/>
    <n v="117.85"/>
    <x v="0"/>
    <s v="documentary"/>
    <x v="240"/>
    <d v="3010-03-27T00:04:24"/>
  </r>
  <r>
    <x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12.63736263736264"/>
    <n v="109.04"/>
    <x v="0"/>
    <s v="documentary"/>
    <x v="241"/>
    <d v="3049-04-30T18:01:36"/>
  </r>
  <r>
    <x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13.46153846153845"/>
    <n v="73.02"/>
    <x v="0"/>
    <s v="documentary"/>
    <x v="242"/>
    <d v="2977-03-25T19:56:00"/>
  </r>
  <r>
    <x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02.592"/>
    <n v="78.2"/>
    <x v="0"/>
    <s v="documentary"/>
    <x v="243"/>
    <d v="3029-06-11T03:21:36"/>
  </r>
  <r>
    <x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13.75714285714287"/>
    <n v="47.4"/>
    <x v="0"/>
    <s v="documentary"/>
    <x v="244"/>
    <d v="2934-11-26T02:24:00"/>
  </r>
  <r>
    <x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03.71999999999998"/>
    <n v="54.02"/>
    <x v="0"/>
    <s v="documentary"/>
    <x v="245"/>
    <d v="2992-12-21T06:34:00"/>
  </r>
  <r>
    <x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05.46000000000004"/>
    <n v="68.489999999999995"/>
    <x v="0"/>
    <s v="documentary"/>
    <x v="246"/>
    <d v="2953-02-09T17:22:00"/>
  </r>
  <r>
    <x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34.1"/>
    <n v="108.15"/>
    <x v="0"/>
    <s v="documentary"/>
    <x v="247"/>
    <d v="2948-12-14T15:36:00"/>
  </r>
  <r>
    <x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01.33294117647058"/>
    <n v="589.95000000000005"/>
    <x v="0"/>
    <s v="documentary"/>
    <x v="248"/>
    <d v="2978-06-07T14:03:36"/>
  </r>
  <r>
    <x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12.92"/>
    <n v="48.05"/>
    <x v="0"/>
    <s v="documentary"/>
    <x v="249"/>
    <d v="2945-05-18T16:00:00"/>
  </r>
  <r>
    <x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05.58333333333334"/>
    <n v="72.48"/>
    <x v="0"/>
    <s v="documentary"/>
    <x v="250"/>
    <d v="3012-04-29T13:56:24"/>
  </r>
  <r>
    <x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25.57142857142858"/>
    <n v="57.08"/>
    <x v="0"/>
    <s v="documentary"/>
    <x v="251"/>
    <d v="2986-12-23T00:00:00"/>
  </r>
  <r>
    <x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84.56"/>
    <n v="85.44"/>
    <x v="0"/>
    <s v="documentary"/>
    <x v="252"/>
    <d v="2939-12-14T23:36:00"/>
  </r>
  <r>
    <x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00.73333333333335"/>
    <n v="215.86"/>
    <x v="0"/>
    <s v="documentary"/>
    <x v="253"/>
    <d v="2980-12-26T14:54:00"/>
  </r>
  <r>
    <x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16.94725"/>
    <n v="89.39"/>
    <x v="0"/>
    <s v="documentary"/>
    <x v="254"/>
    <d v="3069-01-01T00:00:00"/>
  </r>
  <r>
    <x v="255"/>
    <x v="255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06.73325"/>
    <n v="45.42"/>
    <x v="0"/>
    <s v="documentary"/>
    <x v="255"/>
    <d v="2958-11-24T15:12:48"/>
  </r>
  <r>
    <x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39.1"/>
    <n v="65.760000000000005"/>
    <x v="0"/>
    <s v="documentary"/>
    <x v="256"/>
    <d v="3006-12-14T11:06:48"/>
  </r>
  <r>
    <x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06.72648571428572"/>
    <n v="66.7"/>
    <x v="0"/>
    <s v="documentary"/>
    <x v="257"/>
    <d v="3083-03-02T01:04:48"/>
  </r>
  <r>
    <x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91.14"/>
    <n v="83.35"/>
    <x v="0"/>
    <s v="documentary"/>
    <x v="258"/>
    <d v="2965-01-17T05:46:24"/>
  </r>
  <r>
    <x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31.93789333333334"/>
    <n v="105.05"/>
    <x v="0"/>
    <s v="documentary"/>
    <x v="259"/>
    <d v="3056-06-05T17:07:36"/>
  </r>
  <r>
    <x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06.4"/>
    <n v="120.91"/>
    <x v="0"/>
    <s v="documentary"/>
    <x v="260"/>
    <d v="2942-12-28T23:36:00"/>
  </r>
  <r>
    <x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07.4"/>
    <n v="97.64"/>
    <x v="0"/>
    <s v="documentary"/>
    <x v="261"/>
    <d v="2988-05-29T22:00:00"/>
  </r>
  <r>
    <x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40"/>
    <n v="41.38"/>
    <x v="0"/>
    <s v="documentary"/>
    <x v="262"/>
    <d v="2957-09-12T22:51:12"/>
  </r>
  <r>
    <x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18.08108"/>
    <n v="30.65"/>
    <x v="0"/>
    <s v="documentary"/>
    <x v="263"/>
    <d v="2995-10-16T21:57:36"/>
  </r>
  <r>
    <x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18.19999999999999"/>
    <n v="64.95"/>
    <x v="0"/>
    <s v="documentary"/>
    <x v="264"/>
    <d v="2986-08-20T21:18:00"/>
  </r>
  <r>
    <x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11.1"/>
    <n v="95.78"/>
    <x v="0"/>
    <s v="documentary"/>
    <x v="265"/>
    <d v="2938-07-21T06:24:00"/>
  </r>
  <r>
    <x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45.5"/>
    <n v="40.42"/>
    <x v="0"/>
    <s v="documentary"/>
    <x v="266"/>
    <d v="2937-05-22T20:24:00"/>
  </r>
  <r>
    <x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31.62883248730967"/>
    <n v="78.58"/>
    <x v="0"/>
    <s v="documentary"/>
    <x v="267"/>
    <d v="3037-07-20T20:39:36"/>
  </r>
  <r>
    <x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11.4"/>
    <n v="50.18"/>
    <x v="0"/>
    <s v="documentary"/>
    <x v="268"/>
    <d v="2974-05-21T15:51:12"/>
  </r>
  <r>
    <x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47.23376999999999"/>
    <n v="92.25"/>
    <x v="0"/>
    <s v="documentary"/>
    <x v="269"/>
    <d v="3101-06-21T17:28:48"/>
  </r>
  <r>
    <x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52.60869565217391"/>
    <n v="57.54"/>
    <x v="0"/>
    <s v="documentary"/>
    <x v="270"/>
    <d v="2963-06-24T00:00:00"/>
  </r>
  <r>
    <x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04.67999999999999"/>
    <n v="109.42"/>
    <x v="0"/>
    <s v="documentary"/>
    <x v="271"/>
    <d v="3026-02-10T00:00:00"/>
  </r>
  <r>
    <x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77.43366666666668"/>
    <n v="81.89"/>
    <x v="0"/>
    <s v="documentary"/>
    <x v="272"/>
    <d v="2937-10-04T19:36:00"/>
  </r>
  <r>
    <x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07.7758"/>
    <n v="45.67"/>
    <x v="0"/>
    <s v="documentary"/>
    <x v="273"/>
    <d v="2966-01-22T23:06:24"/>
  </r>
  <r>
    <x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56"/>
    <n v="55.22"/>
    <x v="0"/>
    <s v="documentary"/>
    <x v="274"/>
    <d v="2984-03-31T23:36:00"/>
  </r>
  <r>
    <x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08.395"/>
    <n v="65.3"/>
    <x v="0"/>
    <s v="documentary"/>
    <x v="275"/>
    <d v="2998-08-16T18:26:24"/>
  </r>
  <r>
    <x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47.6"/>
    <n v="95.23"/>
    <x v="0"/>
    <s v="documentary"/>
    <x v="276"/>
    <d v="2985-09-28T23:09:36"/>
  </r>
  <r>
    <x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10.38153846153847"/>
    <n v="75.44"/>
    <x v="0"/>
    <s v="documentary"/>
    <x v="277"/>
    <d v="3059-05-25T09:27:36"/>
  </r>
  <r>
    <x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50.34814814814814"/>
    <n v="97.82"/>
    <x v="0"/>
    <s v="documentary"/>
    <x v="278"/>
    <d v="2996-09-18T23:35:36"/>
  </r>
  <r>
    <x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57.31829411764707"/>
    <n v="87.69"/>
    <x v="0"/>
    <s v="documentary"/>
    <x v="279"/>
    <d v="3101-10-17T00:24:00"/>
  </r>
  <r>
    <x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56.14400000000001"/>
    <n v="54.75"/>
    <x v="0"/>
    <s v="documentary"/>
    <x v="280"/>
    <d v="3035-11-08T04:14:00"/>
  </r>
  <r>
    <x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20.58763636363636"/>
    <n v="83.95"/>
    <x v="0"/>
    <s v="documentary"/>
    <x v="281"/>
    <d v="2920-08-11T10:24:00"/>
  </r>
  <r>
    <x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01.18888888888888"/>
    <n v="254.39"/>
    <x v="0"/>
    <s v="documentary"/>
    <x v="282"/>
    <d v="2933-07-01T00:00:00"/>
  </r>
  <r>
    <x v="283"/>
    <x v="283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14.27249999999999"/>
    <n v="101.83"/>
    <x v="0"/>
    <s v="documentary"/>
    <x v="283"/>
    <d v="2963-12-09T23:36:00"/>
  </r>
  <r>
    <x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04.62615"/>
    <n v="55.07"/>
    <x v="0"/>
    <s v="documentary"/>
    <x v="284"/>
    <d v="2979-05-08T17:12:00"/>
  </r>
  <r>
    <x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28.82507142857142"/>
    <n v="56.9"/>
    <x v="0"/>
    <s v="documentary"/>
    <x v="285"/>
    <d v="3019-03-29T03:31:12"/>
  </r>
  <r>
    <x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09.15333333333332"/>
    <n v="121.28"/>
    <x v="0"/>
    <s v="documentary"/>
    <x v="286"/>
    <d v="3007-07-18T14:09:36"/>
  </r>
  <r>
    <x v="287"/>
    <x v="287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76.29999999999998"/>
    <n v="91.19"/>
    <x v="0"/>
    <s v="documentary"/>
    <x v="287"/>
    <d v="2998-02-08T00:00:00"/>
  </r>
  <r>
    <x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03.21061999999999"/>
    <n v="115.45"/>
    <x v="0"/>
    <s v="documentary"/>
    <x v="288"/>
    <d v="2989-08-18T01:17:12"/>
  </r>
  <r>
    <x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04.82000000000001"/>
    <n v="67.77"/>
    <x v="0"/>
    <s v="documentary"/>
    <x v="289"/>
    <d v="3022-02-09T22:53:36"/>
  </r>
  <r>
    <x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06.68444444444445"/>
    <n v="28.58"/>
    <x v="0"/>
    <s v="documentary"/>
    <x v="290"/>
    <d v="2956-02-16T23:36:00"/>
  </r>
  <r>
    <x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20.02"/>
    <n v="46.88"/>
    <x v="0"/>
    <s v="documentary"/>
    <x v="291"/>
    <d v="3009-12-04T00:24:00"/>
  </r>
  <r>
    <x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01.50693333333334"/>
    <n v="154.41999999999999"/>
    <x v="0"/>
    <s v="documentary"/>
    <x v="292"/>
    <d v="2973-10-16T23:36:00"/>
  </r>
  <r>
    <x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01.38461538461539"/>
    <n v="201.22"/>
    <x v="0"/>
    <s v="documentary"/>
    <x v="293"/>
    <d v="3033-03-25T00:45:36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00"/>
    <n v="100"/>
    <x v="0"/>
    <s v="documentary"/>
    <x v="294"/>
    <d v="2943-02-21T00:00:00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33.10911999999999"/>
    <n v="100.08"/>
    <x v="0"/>
    <s v="documentary"/>
    <x v="295"/>
    <d v="3022-01-06T00:00:00"/>
  </r>
  <r>
    <x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18.72620000000001"/>
    <n v="230.09"/>
    <x v="0"/>
    <s v="documentary"/>
    <x v="296"/>
    <d v="2994-06-12T09:53:12"/>
  </r>
  <r>
    <x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00.64"/>
    <n v="141.75"/>
    <x v="0"/>
    <s v="documentary"/>
    <x v="297"/>
    <d v="3057-11-25T23:36:00"/>
  </r>
  <r>
    <x v="298"/>
    <x v="298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08.93241269841269"/>
    <n v="56.34"/>
    <x v="0"/>
    <s v="documentary"/>
    <x v="298"/>
    <d v="3034-06-29T00:00:00"/>
  </r>
  <r>
    <x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78.95250000000001"/>
    <n v="73.34"/>
    <x v="0"/>
    <s v="documentary"/>
    <x v="299"/>
    <d v="2951-01-24T09:44:00"/>
  </r>
  <r>
    <x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01.72264"/>
    <n v="85.34"/>
    <x v="0"/>
    <s v="documentary"/>
    <x v="300"/>
    <d v="2961-06-29T00:55:12"/>
  </r>
  <r>
    <x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18.73499999999999"/>
    <n v="61.5"/>
    <x v="0"/>
    <s v="documentary"/>
    <x v="301"/>
    <d v="3007-02-22T16:54:00"/>
  </r>
  <r>
    <x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00.46"/>
    <n v="93.02"/>
    <x v="0"/>
    <s v="documentary"/>
    <x v="302"/>
    <d v="2981-08-04T13:35:12"/>
  </r>
  <r>
    <x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37.46666666666667"/>
    <n v="50.29"/>
    <x v="0"/>
    <s v="documentary"/>
    <x v="303"/>
    <d v="2988-01-17T16:58:24"/>
  </r>
  <r>
    <x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31.64705882352939"/>
    <n v="106.43"/>
    <x v="0"/>
    <s v="documentary"/>
    <x v="304"/>
    <d v="2994-01-10T00:00:00"/>
  </r>
  <r>
    <x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30.33333333333331"/>
    <n v="51.72"/>
    <x v="0"/>
    <s v="documentary"/>
    <x v="305"/>
    <d v="2982-07-25T02:59:36"/>
  </r>
  <r>
    <x v="306"/>
    <x v="306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92.89999999999998"/>
    <n v="36.61"/>
    <x v="0"/>
    <s v="documentary"/>
    <x v="306"/>
    <d v="3007-03-21T02:13:12"/>
  </r>
  <r>
    <x v="307"/>
    <x v="307"/>
    <s v="Why is grammar important?"/>
    <n v="22000"/>
    <n v="24490"/>
    <x v="0"/>
    <s v="US"/>
    <s v="USD"/>
    <n v="1360276801"/>
    <n v="1357684801"/>
    <b v="1"/>
    <x v="145"/>
    <b v="1"/>
    <s v="film &amp; video/documentary"/>
    <n v="111.31818181818183"/>
    <n v="42.52"/>
    <x v="0"/>
    <s v="documentary"/>
    <x v="307"/>
    <d v="3004-07-13T16:00:24"/>
  </r>
  <r>
    <x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05.56666666666668"/>
    <n v="62.71"/>
    <x v="0"/>
    <s v="documentary"/>
    <x v="308"/>
    <d v="2958-07-08T16:04:00"/>
  </r>
  <r>
    <x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18.94444444444446"/>
    <n v="89.96"/>
    <x v="0"/>
    <s v="documentary"/>
    <x v="309"/>
    <d v="2994-03-15T00:53:36"/>
  </r>
  <r>
    <x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04.129"/>
    <n v="28.92"/>
    <x v="0"/>
    <s v="documentary"/>
    <x v="310"/>
    <d v="2973-03-13T00:00:00"/>
  </r>
  <r>
    <x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04.10165000000001"/>
    <n v="138.80000000000001"/>
    <x v="0"/>
    <s v="documentary"/>
    <x v="311"/>
    <d v="2978-01-03T23:36:00"/>
  </r>
  <r>
    <x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11.87499999999999"/>
    <n v="61.3"/>
    <x v="0"/>
    <s v="documentary"/>
    <x v="312"/>
    <d v="3008-11-12T01:32:48"/>
  </r>
  <r>
    <x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04.73529411764706"/>
    <n v="80.2"/>
    <x v="0"/>
    <s v="documentary"/>
    <x v="313"/>
    <d v="2944-08-25T23:36:00"/>
  </r>
  <r>
    <x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85.15000000000003"/>
    <n v="32.1"/>
    <x v="0"/>
    <s v="documentary"/>
    <x v="314"/>
    <d v="3005-12-20T23:55:12"/>
  </r>
  <r>
    <x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01.248"/>
    <n v="200.89"/>
    <x v="0"/>
    <s v="documentary"/>
    <x v="315"/>
    <d v="2993-05-31T12:53:36"/>
  </r>
  <r>
    <x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13.77333333333333"/>
    <n v="108.01"/>
    <x v="0"/>
    <s v="documentary"/>
    <x v="316"/>
    <d v="3048-08-21T23:36:00"/>
  </r>
  <r>
    <x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00.80333333333333"/>
    <n v="95.7"/>
    <x v="0"/>
    <s v="documentary"/>
    <x v="317"/>
    <d v="3024-09-08T05:53:12"/>
  </r>
  <r>
    <x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83.32"/>
    <n v="49.88"/>
    <x v="0"/>
    <s v="documentary"/>
    <x v="318"/>
    <d v="3007-08-16T22:20:24"/>
  </r>
  <r>
    <x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12.68"/>
    <n v="110.47"/>
    <x v="0"/>
    <s v="documentary"/>
    <x v="319"/>
    <d v="2932-02-22T23:36:00"/>
  </r>
  <r>
    <x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06.58000000000001"/>
    <n v="134.91"/>
    <x v="0"/>
    <s v="documentary"/>
    <x v="320"/>
    <d v="3073-05-25T00:00:00"/>
  </r>
  <r>
    <x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02.66285714285715"/>
    <n v="106.62"/>
    <x v="0"/>
    <s v="documentary"/>
    <x v="321"/>
    <d v="3094-07-10T17:14:24"/>
  </r>
  <r>
    <x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07.91200000000001"/>
    <n v="145.04"/>
    <x v="0"/>
    <s v="documentary"/>
    <x v="322"/>
    <d v="3082-10-07T16:19:12"/>
  </r>
  <r>
    <x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23.07407407407408"/>
    <n v="114.59"/>
    <x v="0"/>
    <s v="documentary"/>
    <x v="323"/>
    <d v="3097-05-03T23:36:00"/>
  </r>
  <r>
    <x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01.6"/>
    <n v="105.32"/>
    <x v="0"/>
    <s v="documentary"/>
    <x v="324"/>
    <d v="3063-12-24T00:43:12"/>
  </r>
  <r>
    <x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04.396"/>
    <n v="70.92"/>
    <x v="0"/>
    <s v="documentary"/>
    <x v="325"/>
    <d v="3097-04-06T12:13:12"/>
  </r>
  <r>
    <x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12.92973333333333"/>
    <n v="147.16999999999999"/>
    <x v="0"/>
    <s v="documentary"/>
    <x v="326"/>
    <d v="3102-11-01T22:48:00"/>
  </r>
  <r>
    <x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36.4"/>
    <n v="160.47"/>
    <x v="0"/>
    <s v="documentary"/>
    <x v="327"/>
    <d v="3055-04-15T00:00:00"/>
  </r>
  <r>
    <x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03.61439999999999"/>
    <n v="156.05000000000001"/>
    <x v="0"/>
    <s v="documentary"/>
    <x v="328"/>
    <d v="3069-12-29T00:00:00"/>
  </r>
  <r>
    <x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05.5"/>
    <n v="63.17"/>
    <x v="0"/>
    <s v="documentary"/>
    <x v="329"/>
    <d v="3070-05-22T00:00:00"/>
  </r>
  <r>
    <x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01.82857142857142"/>
    <n v="104.82"/>
    <x v="0"/>
    <s v="documentary"/>
    <x v="330"/>
    <d v="3010-12-26T23:36:00"/>
  </r>
  <r>
    <x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06.60499999999999"/>
    <n v="97.36"/>
    <x v="0"/>
    <s v="documentary"/>
    <x v="331"/>
    <d v="3085-01-24T22:53:36"/>
  </r>
  <r>
    <x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13.015"/>
    <n v="203.63"/>
    <x v="0"/>
    <s v="documentary"/>
    <x v="332"/>
    <d v="3069-09-28T00:00:00"/>
  </r>
  <r>
    <x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25.22750000000001"/>
    <n v="188.31"/>
    <x v="0"/>
    <s v="documentary"/>
    <x v="333"/>
    <d v="3080-05-27T06:36:24"/>
  </r>
  <r>
    <x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01.19"/>
    <n v="146.65"/>
    <x v="0"/>
    <s v="documentary"/>
    <x v="334"/>
    <d v="3058-11-12T00:00:00"/>
  </r>
  <r>
    <x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02.76470588235294"/>
    <n v="109.19"/>
    <x v="0"/>
    <s v="documentary"/>
    <x v="335"/>
    <d v="3058-05-31T00:00:00"/>
  </r>
  <r>
    <x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16.83911999999998"/>
    <n v="59.25"/>
    <x v="0"/>
    <s v="documentary"/>
    <x v="336"/>
    <d v="3070-10-24T07:27:12"/>
  </r>
  <r>
    <x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01.16833333333335"/>
    <n v="97.9"/>
    <x v="0"/>
    <s v="documentary"/>
    <x v="337"/>
    <d v="3054-09-29T02:03:12"/>
  </r>
  <r>
    <x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10.13360000000002"/>
    <n v="70"/>
    <x v="0"/>
    <s v="documentary"/>
    <x v="338"/>
    <d v="3090-02-27T00:00:00"/>
  </r>
  <r>
    <x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08.08333333333333"/>
    <n v="72.87"/>
    <x v="0"/>
    <s v="documentary"/>
    <x v="339"/>
    <d v="3057-10-23T05:47:12"/>
  </r>
  <r>
    <x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25.02285714285715"/>
    <n v="146.35"/>
    <x v="0"/>
    <s v="documentary"/>
    <x v="340"/>
    <d v="3102-06-09T00:00:00"/>
  </r>
  <r>
    <x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06.71428571428572"/>
    <n v="67.91"/>
    <x v="0"/>
    <s v="documentary"/>
    <x v="341"/>
    <d v="3043-12-21T23:36:00"/>
  </r>
  <r>
    <x v="342"/>
    <x v="342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00.36639999999998"/>
    <n v="169.85"/>
    <x v="0"/>
    <s v="documentary"/>
    <x v="342"/>
    <d v="3081-11-10T17:46:00"/>
  </r>
  <r>
    <x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02.02863333333335"/>
    <n v="58.41"/>
    <x v="0"/>
    <s v="documentary"/>
    <x v="343"/>
    <d v="3046-11-11T00:00:00"/>
  </r>
  <r>
    <x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02.08358208955224"/>
    <n v="119.99"/>
    <x v="0"/>
    <s v="documentary"/>
    <x v="344"/>
    <d v="3059-12-08T08:00:00"/>
  </r>
  <r>
    <x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23.27586206896552"/>
    <n v="99.86"/>
    <x v="0"/>
    <s v="documentary"/>
    <x v="345"/>
    <d v="3059-03-15T15:56:00"/>
  </r>
  <r>
    <x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70.28880000000001"/>
    <n v="90.58"/>
    <x v="0"/>
    <s v="documentary"/>
    <x v="346"/>
    <d v="3068-10-31T00:08:24"/>
  </r>
  <r>
    <x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11.59049999999999"/>
    <n v="117.77"/>
    <x v="0"/>
    <s v="documentary"/>
    <x v="347"/>
    <d v="3070-11-14T21:23:36"/>
  </r>
  <r>
    <x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03"/>
    <n v="86.55"/>
    <x v="0"/>
    <s v="documentary"/>
    <x v="348"/>
    <d v="3065-04-16T02:06:24"/>
  </r>
  <r>
    <x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06.63570159857905"/>
    <n v="71.900000000000006"/>
    <x v="0"/>
    <s v="documentary"/>
    <x v="349"/>
    <d v="3101-08-15T23:23:12"/>
  </r>
  <r>
    <x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14.75999999999999"/>
    <n v="129.82"/>
    <x v="0"/>
    <s v="documentary"/>
    <x v="350"/>
    <d v="3090-09-09T23:36:00"/>
  </r>
  <r>
    <x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27.34117647058822"/>
    <n v="44.91"/>
    <x v="0"/>
    <s v="documentary"/>
    <x v="351"/>
    <d v="3080-06-04T03:41:36"/>
  </r>
  <r>
    <x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16.56"/>
    <n v="40.76"/>
    <x v="0"/>
    <s v="documentary"/>
    <x v="352"/>
    <d v="3044-06-07T00:27:12"/>
  </r>
  <r>
    <x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08.61819426615318"/>
    <n v="103.52"/>
    <x v="0"/>
    <s v="documentary"/>
    <x v="353"/>
    <d v="3071-03-22T00:07:36"/>
  </r>
  <r>
    <x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03.94285714285714"/>
    <n v="125.45"/>
    <x v="0"/>
    <s v="documentary"/>
    <x v="354"/>
    <d v="3080-06-24T20:48:24"/>
  </r>
  <r>
    <x v="355"/>
    <x v="355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16.25714285714285"/>
    <n v="246.61"/>
    <x v="0"/>
    <s v="documentary"/>
    <x v="355"/>
    <d v="3047-12-29T01:17:36"/>
  </r>
  <r>
    <x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02.69239999999999"/>
    <n v="79.400000000000006"/>
    <x v="0"/>
    <s v="documentary"/>
    <x v="356"/>
    <d v="3078-12-20T06:37:12"/>
  </r>
  <r>
    <x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74"/>
    <n v="86.14"/>
    <x v="0"/>
    <s v="documentary"/>
    <x v="357"/>
    <d v="3057-06-12T07:58:48"/>
  </r>
  <r>
    <x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03.08800000000001"/>
    <n v="193.05"/>
    <x v="0"/>
    <s v="documentary"/>
    <x v="358"/>
    <d v="3084-12-09T00:00:00"/>
  </r>
  <r>
    <x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04.85537190082646"/>
    <n v="84.02"/>
    <x v="0"/>
    <s v="documentary"/>
    <x v="359"/>
    <d v="3046-11-13T04:48:00"/>
  </r>
  <r>
    <x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01.375"/>
    <n v="139.83000000000001"/>
    <x v="0"/>
    <s v="documentary"/>
    <x v="360"/>
    <d v="3063-05-10T04:24:00"/>
  </r>
  <r>
    <x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11.07699999999998"/>
    <n v="109.82"/>
    <x v="0"/>
    <s v="documentary"/>
    <x v="361"/>
    <d v="3047-06-13T00:42:24"/>
  </r>
  <r>
    <x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24.15933781686496"/>
    <n v="139.53"/>
    <x v="0"/>
    <s v="documentary"/>
    <x v="362"/>
    <d v="3040-05-31T00:00:00"/>
  </r>
  <r>
    <x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01.33333333333334"/>
    <n v="347.85"/>
    <x v="0"/>
    <s v="documentary"/>
    <x v="363"/>
    <d v="2938-01-09T08:48:00"/>
  </r>
  <r>
    <x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10.16142857142856"/>
    <n v="68.239999999999995"/>
    <x v="0"/>
    <s v="documentary"/>
    <x v="364"/>
    <d v="3037-04-08T23:36:00"/>
  </r>
  <r>
    <x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03.97333333333334"/>
    <n v="239.94"/>
    <x v="0"/>
    <s v="documentary"/>
    <x v="365"/>
    <d v="3029-11-15T13:19:36"/>
  </r>
  <r>
    <x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01.31578947368421"/>
    <n v="287.31"/>
    <x v="0"/>
    <s v="documentary"/>
    <x v="366"/>
    <d v="2987-03-29T00:47:12"/>
  </r>
  <r>
    <x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03.3501"/>
    <n v="86.85"/>
    <x v="0"/>
    <s v="documentary"/>
    <x v="367"/>
    <d v="3009-12-08T23:36:00"/>
  </r>
  <r>
    <x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04.11200000000001"/>
    <n v="81.849999999999994"/>
    <x v="0"/>
    <s v="documentary"/>
    <x v="368"/>
    <d v="3054-11-03T12:48:48"/>
  </r>
  <r>
    <x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10.15569230769231"/>
    <n v="42.87"/>
    <x v="0"/>
    <s v="documentary"/>
    <x v="369"/>
    <d v="2978-12-11T05:47:36"/>
  </r>
  <r>
    <x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22.02"/>
    <n v="709.42"/>
    <x v="0"/>
    <s v="documentary"/>
    <x v="370"/>
    <d v="3098-06-03T02:00:00"/>
  </r>
  <r>
    <x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14.16866666666667"/>
    <n v="161.26"/>
    <x v="0"/>
    <s v="documentary"/>
    <x v="371"/>
    <d v="3004-02-16T10:15:36"/>
  </r>
  <r>
    <x v="372"/>
    <x v="372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25.33333333333334"/>
    <n v="41.78"/>
    <x v="0"/>
    <s v="documentary"/>
    <x v="372"/>
    <d v="3080-04-11T00:00:00"/>
  </r>
  <r>
    <x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06.66666666666667"/>
    <n v="89.89"/>
    <x v="0"/>
    <s v="documentary"/>
    <x v="373"/>
    <d v="2991-02-14T21:19:12"/>
  </r>
  <r>
    <x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30.65"/>
    <n v="45.05"/>
    <x v="0"/>
    <s v="documentary"/>
    <x v="374"/>
    <d v="2971-01-06T08:12:24"/>
  </r>
  <r>
    <x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20"/>
    <n v="42.86"/>
    <x v="0"/>
    <s v="documentary"/>
    <x v="375"/>
    <d v="3029-12-12T07:12:00"/>
  </r>
  <r>
    <x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05.9591836734694"/>
    <n v="54.08"/>
    <x v="0"/>
    <s v="documentary"/>
    <x v="376"/>
    <d v="3089-08-04T20:46:24"/>
  </r>
  <r>
    <x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14.39999999999999"/>
    <n v="103.22"/>
    <x v="0"/>
    <s v="documentary"/>
    <x v="377"/>
    <d v="3070-11-09T00:24:00"/>
  </r>
  <r>
    <x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11.76666666666665"/>
    <n v="40.4"/>
    <x v="0"/>
    <s v="documentary"/>
    <x v="378"/>
    <d v="3075-08-19T20:48:00"/>
  </r>
  <r>
    <x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16.08000000000001"/>
    <n v="116.86"/>
    <x v="0"/>
    <s v="documentary"/>
    <x v="379"/>
    <d v="2986-02-11T12:28:48"/>
  </r>
  <r>
    <x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41.5"/>
    <n v="115.51"/>
    <x v="0"/>
    <s v="documentary"/>
    <x v="380"/>
    <d v="3075-06-26T06:36:48"/>
  </r>
  <r>
    <x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04.72999999999999"/>
    <n v="104.31"/>
    <x v="0"/>
    <s v="documentary"/>
    <x v="381"/>
    <d v="2991-11-13T00:00:00"/>
  </r>
  <r>
    <x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55.83333333333331"/>
    <n v="69.77"/>
    <x v="0"/>
    <s v="documentary"/>
    <x v="382"/>
    <d v="2994-05-25T00:40:00"/>
  </r>
  <r>
    <x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06.70670670670671"/>
    <n v="43.02"/>
    <x v="0"/>
    <s v="documentary"/>
    <x v="383"/>
    <d v="3035-02-05T19:43:36"/>
  </r>
  <r>
    <x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12.105"/>
    <n v="58.54"/>
    <x v="0"/>
    <s v="documentary"/>
    <x v="384"/>
    <d v="3050-05-21T18:18:48"/>
  </r>
  <r>
    <x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05.982"/>
    <n v="111.8"/>
    <x v="0"/>
    <s v="documentary"/>
    <x v="385"/>
    <d v="3047-05-10T00:40:24"/>
  </r>
  <r>
    <x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00.16666666666667"/>
    <n v="46.23"/>
    <x v="0"/>
    <s v="documentary"/>
    <x v="386"/>
    <d v="3064-08-03T19:56:24"/>
  </r>
  <r>
    <x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13.98947368421051"/>
    <n v="144.69"/>
    <x v="0"/>
    <s v="documentary"/>
    <x v="387"/>
    <d v="3064-11-15T00:00:00"/>
  </r>
  <r>
    <x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26.16000000000001"/>
    <n v="88.85"/>
    <x v="0"/>
    <s v="documentary"/>
    <x v="388"/>
    <d v="3087-09-23T19:52:00"/>
  </r>
  <r>
    <x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81.53547058823528"/>
    <n v="81.75"/>
    <x v="0"/>
    <s v="documentary"/>
    <x v="389"/>
    <d v="3030-05-10T23:36:00"/>
  </r>
  <r>
    <x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00"/>
    <n v="71.430000000000007"/>
    <x v="0"/>
    <s v="documentary"/>
    <x v="390"/>
    <d v="3058-05-09T21:08:48"/>
  </r>
  <r>
    <x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00.61"/>
    <n v="104.26"/>
    <x v="0"/>
    <s v="documentary"/>
    <x v="391"/>
    <d v="2977-01-25T23:36:00"/>
  </r>
  <r>
    <x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00.9027027027027"/>
    <n v="90.62"/>
    <x v="0"/>
    <s v="documentary"/>
    <x v="392"/>
    <d v="2970-06-10T00:00:00"/>
  </r>
  <r>
    <x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10.446"/>
    <n v="157.33000000000001"/>
    <x v="0"/>
    <s v="documentary"/>
    <x v="393"/>
    <d v="3020-08-13T00:20:48"/>
  </r>
  <r>
    <x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11.8936170212766"/>
    <n v="105.18"/>
    <x v="0"/>
    <s v="documentary"/>
    <x v="394"/>
    <d v="3081-01-26T15:12:48"/>
  </r>
  <r>
    <x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08.04450000000001"/>
    <n v="58.72"/>
    <x v="0"/>
    <s v="documentary"/>
    <x v="395"/>
    <d v="2985-09-25T12:48:00"/>
  </r>
  <r>
    <x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06.66666666666667"/>
    <n v="81.63"/>
    <x v="0"/>
    <s v="documentary"/>
    <x v="396"/>
    <d v="2990-05-18T13:22:24"/>
  </r>
  <r>
    <x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03.90027322404372"/>
    <n v="56.46"/>
    <x v="0"/>
    <s v="documentary"/>
    <x v="397"/>
    <d v="2945-12-30T17:36:00"/>
  </r>
  <r>
    <x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25.16000000000001"/>
    <n v="140.1"/>
    <x v="0"/>
    <s v="documentary"/>
    <x v="398"/>
    <d v="3057-10-24T00:50:24"/>
  </r>
  <r>
    <x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06.80499999999999"/>
    <n v="224.85"/>
    <x v="0"/>
    <s v="documentary"/>
    <x v="399"/>
    <d v="3096-11-21T00:00:00"/>
  </r>
  <r>
    <x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12.30249999999999"/>
    <n v="181.13"/>
    <x v="0"/>
    <s v="documentary"/>
    <x v="400"/>
    <d v="3034-12-20T12:00:00"/>
  </r>
  <r>
    <x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03.812"/>
    <n v="711.04"/>
    <x v="0"/>
    <s v="documentary"/>
    <x v="401"/>
    <d v="2968-05-20T05:08:00"/>
  </r>
  <r>
    <x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41.65"/>
    <n v="65.88"/>
    <x v="0"/>
    <s v="documentary"/>
    <x v="402"/>
    <d v="3070-04-13T22:46:48"/>
  </r>
  <r>
    <x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05.25999999999999"/>
    <n v="75.19"/>
    <x v="0"/>
    <s v="documentary"/>
    <x v="403"/>
    <d v="2968-07-18T03:12:00"/>
  </r>
  <r>
    <x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03.09142857142857"/>
    <n v="133.13999999999999"/>
    <x v="0"/>
    <s v="documentary"/>
    <x v="404"/>
    <d v="3028-05-21T01:36:00"/>
  </r>
  <r>
    <x v="405"/>
    <x v="405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07.65957446808511"/>
    <n v="55.2"/>
    <x v="0"/>
    <s v="documentary"/>
    <x v="405"/>
    <d v="3030-03-27T00:55:36"/>
  </r>
  <r>
    <x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07.70464285714286"/>
    <n v="86.16"/>
    <x v="0"/>
    <s v="documentary"/>
    <x v="406"/>
    <d v="2962-06-06T23:36:00"/>
  </r>
  <r>
    <x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01.55000000000001"/>
    <n v="92.32"/>
    <x v="0"/>
    <s v="documentary"/>
    <x v="407"/>
    <d v="2975-03-22T21:40:00"/>
  </r>
  <r>
    <x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01.43766666666667"/>
    <n v="160.16"/>
    <x v="0"/>
    <s v="documentary"/>
    <x v="408"/>
    <d v="3022-04-30T15:56:00"/>
  </r>
  <r>
    <x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36.80000000000001"/>
    <n v="45.6"/>
    <x v="0"/>
    <s v="documentary"/>
    <x v="409"/>
    <d v="3087-05-21T16:57:36"/>
  </r>
  <r>
    <x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28.29999999999998"/>
    <n v="183.29"/>
    <x v="0"/>
    <s v="documentary"/>
    <x v="410"/>
    <d v="3061-02-09T13:18:48"/>
  </r>
  <r>
    <x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01.05"/>
    <n v="125.79"/>
    <x v="0"/>
    <s v="documentary"/>
    <x v="411"/>
    <d v="3025-05-19T00:00:00"/>
  </r>
  <r>
    <x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26.84"/>
    <n v="57.65"/>
    <x v="0"/>
    <s v="documentary"/>
    <x v="412"/>
    <d v="2991-07-28T19:51:12"/>
  </r>
  <r>
    <x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05.0859375"/>
    <n v="78.66"/>
    <x v="0"/>
    <s v="documentary"/>
    <x v="413"/>
    <d v="2991-03-10T01:24:24"/>
  </r>
  <r>
    <x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02.85405405405406"/>
    <n v="91.48"/>
    <x v="0"/>
    <s v="documentary"/>
    <x v="414"/>
    <d v="3020-09-14T12:26:00"/>
  </r>
  <r>
    <x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02.14714285714285"/>
    <n v="68.099999999999994"/>
    <x v="0"/>
    <s v="documentary"/>
    <x v="415"/>
    <d v="3045-01-17T00:00:00"/>
  </r>
  <r>
    <x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20.21700000000001"/>
    <n v="48.09"/>
    <x v="0"/>
    <s v="documentary"/>
    <x v="416"/>
    <d v="3028-07-18T12:12:24"/>
  </r>
  <r>
    <x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00.24761904761905"/>
    <n v="202.42"/>
    <x v="0"/>
    <s v="documentary"/>
    <x v="417"/>
    <d v="3008-06-04T13:12:00"/>
  </r>
  <r>
    <x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00.63392857142857"/>
    <n v="216.75"/>
    <x v="0"/>
    <s v="documentary"/>
    <x v="418"/>
    <d v="3063-05-13T18:38:48"/>
  </r>
  <r>
    <x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00.4375"/>
    <n v="110.07"/>
    <x v="0"/>
    <s v="documentary"/>
    <x v="419"/>
    <d v="3013-11-09T05:14:48"/>
  </r>
  <r>
    <x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0.43939393939393934"/>
    <n v="4.83"/>
    <x v="0"/>
    <s v="animation"/>
    <x v="420"/>
    <d v="3030-10-07T16:12:24"/>
  </r>
  <r>
    <x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8"/>
    <n v="50.17"/>
    <x v="0"/>
    <s v="animation"/>
    <x v="421"/>
    <d v="3065-04-13T19:02:24"/>
  </r>
  <r>
    <x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5"/>
    <n v="35.83"/>
    <x v="0"/>
    <s v="animation"/>
    <x v="422"/>
    <d v="3042-08-31T05:58:48"/>
  </r>
  <r>
    <x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0.76500000000000001"/>
    <n v="11.77"/>
    <x v="0"/>
    <s v="animation"/>
    <x v="423"/>
    <d v="3012-04-14T05:32:00"/>
  </r>
  <r>
    <x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7"/>
    <n v="40.78"/>
    <x v="0"/>
    <s v="animation"/>
    <x v="424"/>
    <d v="2983-08-06T00:39:36"/>
  </r>
  <r>
    <x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2"/>
    <n v="3"/>
    <x v="0"/>
    <s v="animation"/>
    <x v="425"/>
    <d v="3071-10-01T16:01:36"/>
  </r>
  <r>
    <x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8"/>
    <n v="16.63"/>
    <x v="0"/>
    <s v="animation"/>
    <x v="426"/>
    <d v="3077-12-24T02:05:36"/>
  </r>
  <r>
    <x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e v="#DIV/0!"/>
    <x v="0"/>
    <s v="animation"/>
    <x v="427"/>
    <d v="3069-05-17T23:36:00"/>
  </r>
  <r>
    <x v="428"/>
    <x v="428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29"/>
    <n v="52"/>
    <x v="0"/>
    <s v="animation"/>
    <x v="428"/>
    <d v="3036-12-28T00:00:00"/>
  </r>
  <r>
    <x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e v="#DIV/0!"/>
    <x v="0"/>
    <s v="animation"/>
    <x v="429"/>
    <d v="2927-09-25T23:36:00"/>
  </r>
  <r>
    <x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"/>
    <n v="4.8"/>
    <x v="0"/>
    <s v="animation"/>
    <x v="430"/>
    <d v="3018-09-02T13:46:48"/>
  </r>
  <r>
    <x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13.833333333333334"/>
    <n v="51.88"/>
    <x v="0"/>
    <s v="animation"/>
    <x v="431"/>
    <d v="3086-04-08T21:53:12"/>
  </r>
  <r>
    <x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"/>
    <n v="71.25"/>
    <x v="0"/>
    <s v="animation"/>
    <x v="432"/>
    <d v="3069-04-22T10:32:24"/>
  </r>
  <r>
    <x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e v="#DIV/0!"/>
    <x v="0"/>
    <s v="animation"/>
    <x v="433"/>
    <d v="3068-08-23T02:48:48"/>
  </r>
  <r>
    <x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5"/>
    <n v="62.5"/>
    <x v="0"/>
    <s v="animation"/>
    <x v="434"/>
    <d v="3024-01-17T00:40:48"/>
  </r>
  <r>
    <x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5E-3"/>
    <n v="1"/>
    <x v="0"/>
    <s v="animation"/>
    <x v="435"/>
    <d v="3018-11-04T22:32:00"/>
  </r>
  <r>
    <x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e v="#DIV/0!"/>
    <x v="0"/>
    <s v="animation"/>
    <x v="436"/>
    <d v="3015-12-05T16:45:12"/>
  </r>
  <r>
    <x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e v="#DIV/0!"/>
    <x v="0"/>
    <s v="animation"/>
    <x v="437"/>
    <d v="3092-06-22T15:30:24"/>
  </r>
  <r>
    <x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"/>
    <n v="170.55"/>
    <x v="0"/>
    <s v="animation"/>
    <x v="438"/>
    <d v="3071-02-13T06:23:12"/>
  </r>
  <r>
    <x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e v="#DIV/0!"/>
    <x v="0"/>
    <s v="animation"/>
    <x v="439"/>
    <d v="3045-01-23T06:47:12"/>
  </r>
  <r>
    <x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0.1"/>
    <n v="5"/>
    <x v="0"/>
    <s v="animation"/>
    <x v="440"/>
    <d v="3079-07-04T15:41:12"/>
  </r>
  <r>
    <x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e v="#DIV/0!"/>
    <x v="0"/>
    <s v="animation"/>
    <x v="441"/>
    <d v="3022-02-18T01:18:24"/>
  </r>
  <r>
    <x v="442"/>
    <x v="442"/>
    <s v="Doomsday is here"/>
    <n v="17000"/>
    <n v="6691"/>
    <x v="2"/>
    <s v="US"/>
    <s v="USD"/>
    <n v="1424380783"/>
    <n v="1421788783"/>
    <b v="0"/>
    <x v="57"/>
    <b v="0"/>
    <s v="film &amp; video/animation"/>
    <n v="39.358823529411765"/>
    <n v="393.59"/>
    <x v="0"/>
    <s v="animation"/>
    <x v="442"/>
    <d v="3053-04-14T07:53:12"/>
  </r>
  <r>
    <x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0.1"/>
    <n v="5"/>
    <x v="0"/>
    <s v="animation"/>
    <x v="443"/>
    <d v="3028-08-26T08:40:24"/>
  </r>
  <r>
    <x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5"/>
    <n v="50"/>
    <x v="0"/>
    <s v="animation"/>
    <x v="444"/>
    <d v="2981-01-01T18:24:24"/>
  </r>
  <r>
    <x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3"/>
    <n v="1"/>
    <x v="0"/>
    <s v="animation"/>
    <x v="445"/>
    <d v="3059-03-25T01:10:00"/>
  </r>
  <r>
    <x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51"/>
    <n v="47.88"/>
    <x v="0"/>
    <s v="animation"/>
    <x v="446"/>
    <d v="3054-02-01T00:08:00"/>
  </r>
  <r>
    <x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2"/>
    <n v="5"/>
    <x v="0"/>
    <s v="animation"/>
    <x v="447"/>
    <d v="3007-05-25T07:45:12"/>
  </r>
  <r>
    <x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000000000002"/>
    <n v="20.5"/>
    <x v="0"/>
    <s v="animation"/>
    <x v="448"/>
    <d v="3034-10-24T04:38:00"/>
  </r>
  <r>
    <x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5"/>
    <n v="9"/>
    <x v="0"/>
    <s v="animation"/>
    <x v="449"/>
    <d v="3021-01-24T15:14:00"/>
  </r>
  <r>
    <x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0.79200000000000004"/>
    <n v="56.57"/>
    <x v="0"/>
    <s v="animation"/>
    <x v="450"/>
    <d v="3028-12-22T17:20:00"/>
  </r>
  <r>
    <x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e v="#DIV/0!"/>
    <x v="0"/>
    <s v="animation"/>
    <x v="451"/>
    <d v="3027-08-25T03:56:24"/>
  </r>
  <r>
    <x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64"/>
    <n v="40"/>
    <x v="0"/>
    <s v="animation"/>
    <x v="452"/>
    <d v="3058-09-22T21:26:00"/>
  </r>
  <r>
    <x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1E-2"/>
    <n v="13"/>
    <x v="0"/>
    <s v="animation"/>
    <x v="453"/>
    <d v="3053-04-12T19:11:36"/>
  </r>
  <r>
    <x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0.82000000000000006"/>
    <n v="16.399999999999999"/>
    <x v="0"/>
    <s v="animation"/>
    <x v="454"/>
    <d v="3047-09-05T05:36:00"/>
  </r>
  <r>
    <x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1E-2"/>
    <n v="22.5"/>
    <x v="0"/>
    <s v="animation"/>
    <x v="455"/>
    <d v="2985-01-07T12:24:00"/>
  </r>
  <r>
    <x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0.68631863186318631"/>
    <n v="20.329999999999998"/>
    <x v="0"/>
    <s v="animation"/>
    <x v="456"/>
    <d v="3021-05-14T23:36:00"/>
  </r>
  <r>
    <x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e v="#DIV/0!"/>
    <x v="0"/>
    <s v="animation"/>
    <x v="457"/>
    <d v="3040-12-27T10:04:48"/>
  </r>
  <r>
    <x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9"/>
    <n v="16.760000000000002"/>
    <x v="0"/>
    <s v="animation"/>
    <x v="458"/>
    <d v="3010-10-28T19:04:00"/>
  </r>
  <r>
    <x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097E-2"/>
    <n v="25"/>
    <x v="0"/>
    <s v="animation"/>
    <x v="459"/>
    <d v="2974-10-24T08:50:48"/>
  </r>
  <r>
    <x v="460"/>
    <x v="460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0.29411764705882354"/>
    <n v="12.5"/>
    <x v="0"/>
    <s v="animation"/>
    <x v="460"/>
    <d v="3035-12-16T00:00:00"/>
  </r>
  <r>
    <x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e v="#DIV/0!"/>
    <x v="0"/>
    <s v="animation"/>
    <x v="461"/>
    <d v="3012-01-31T07:46:48"/>
  </r>
  <r>
    <x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e v="#DIV/0!"/>
    <x v="0"/>
    <s v="animation"/>
    <x v="462"/>
    <d v="2968-07-14T00:56:24"/>
  </r>
  <r>
    <x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9"/>
    <n v="113.64"/>
    <x v="0"/>
    <s v="animation"/>
    <x v="463"/>
    <d v="2971-07-13T01:01:12"/>
  </r>
  <r>
    <x v="464"/>
    <x v="464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5E-2"/>
    <n v="1"/>
    <x v="0"/>
    <s v="animation"/>
    <x v="464"/>
    <d v="3083-02-11T08:54:00"/>
  </r>
  <r>
    <x v="465"/>
    <x v="465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26.953125"/>
    <n v="17.25"/>
    <x v="0"/>
    <s v="animation"/>
    <x v="465"/>
    <d v="3037-08-29T21:09:36"/>
  </r>
  <r>
    <x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0.76"/>
    <n v="15.2"/>
    <x v="0"/>
    <s v="animation"/>
    <x v="466"/>
    <d v="2994-06-23T15:05:36"/>
  </r>
  <r>
    <x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21.574999999999999"/>
    <n v="110.64"/>
    <x v="0"/>
    <s v="animation"/>
    <x v="467"/>
    <d v="2995-11-03T07:33:36"/>
  </r>
  <r>
    <x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e v="#DIV/0!"/>
    <x v="0"/>
    <s v="animation"/>
    <x v="468"/>
    <d v="2990-08-12T20:26:00"/>
  </r>
  <r>
    <x v="469"/>
    <x v="469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e v="#DIV/0!"/>
    <x v="0"/>
    <s v="animation"/>
    <x v="469"/>
    <d v="3042-04-26T18:09:36"/>
  </r>
  <r>
    <x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"/>
    <n v="25.5"/>
    <x v="0"/>
    <s v="animation"/>
    <x v="470"/>
    <d v="3027-01-08T00:00:00"/>
  </r>
  <r>
    <x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11.892727272727273"/>
    <n v="38.479999999999997"/>
    <x v="0"/>
    <s v="animation"/>
    <x v="471"/>
    <d v="3033-03-01T07:51:36"/>
  </r>
  <r>
    <x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17.625"/>
    <n v="28.2"/>
    <x v="0"/>
    <s v="animation"/>
    <x v="472"/>
    <d v="3041-06-17T03:27:12"/>
  </r>
  <r>
    <x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"/>
    <n v="61.5"/>
    <x v="0"/>
    <s v="animation"/>
    <x v="473"/>
    <d v="3043-02-01T18:07:36"/>
  </r>
  <r>
    <x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4E-2"/>
    <n v="1"/>
    <x v="0"/>
    <s v="animation"/>
    <x v="474"/>
    <d v="3101-02-24T21:31:36"/>
  </r>
  <r>
    <x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e v="#DIV/0!"/>
    <x v="0"/>
    <s v="animation"/>
    <x v="475"/>
    <d v="3058-03-24T01:37:12"/>
  </r>
  <r>
    <x v="476"/>
    <x v="476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2"/>
    <n v="39.57"/>
    <x v="0"/>
    <s v="animation"/>
    <x v="476"/>
    <d v="3036-02-01T23:36:00"/>
  </r>
  <r>
    <x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e v="#DIV/0!"/>
    <x v="0"/>
    <s v="animation"/>
    <x v="477"/>
    <d v="2987-02-10T00:53:36"/>
  </r>
  <r>
    <x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e v="#DIV/0!"/>
    <x v="0"/>
    <s v="animation"/>
    <x v="478"/>
    <d v="3055-12-23T20:43:36"/>
  </r>
  <r>
    <x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32.56"/>
    <n v="88.8"/>
    <x v="0"/>
    <s v="animation"/>
    <x v="479"/>
    <d v="3047-05-05T18:54:00"/>
  </r>
  <r>
    <x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19.41"/>
    <n v="55.46"/>
    <x v="0"/>
    <s v="animation"/>
    <x v="480"/>
    <d v="3016-07-12T00:06:00"/>
  </r>
  <r>
    <x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1"/>
    <n v="87.14"/>
    <x v="0"/>
    <s v="animation"/>
    <x v="481"/>
    <d v="2996-08-17T03:15:36"/>
  </r>
  <r>
    <x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0.1"/>
    <n v="10"/>
    <x v="0"/>
    <s v="animation"/>
    <x v="482"/>
    <d v="3080-11-11T13:36:00"/>
  </r>
  <r>
    <x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50.2"/>
    <n v="51.22"/>
    <x v="0"/>
    <s v="animation"/>
    <x v="483"/>
    <d v="3003-11-22T17:48:48"/>
  </r>
  <r>
    <x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0.18625"/>
    <n v="13.55"/>
    <x v="0"/>
    <s v="animation"/>
    <x v="484"/>
    <d v="3070-04-23T13:08:48"/>
  </r>
  <r>
    <x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21.906971229845084"/>
    <n v="66.52"/>
    <x v="0"/>
    <s v="animation"/>
    <x v="485"/>
    <d v="3011-01-04T03:19:36"/>
  </r>
  <r>
    <x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5E-3"/>
    <n v="50"/>
    <x v="0"/>
    <s v="animation"/>
    <x v="486"/>
    <d v="3036-01-03T14:55:36"/>
  </r>
  <r>
    <x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e v="#DIV/0!"/>
    <x v="0"/>
    <s v="animation"/>
    <x v="487"/>
    <d v="3097-08-15T06:37:36"/>
  </r>
  <r>
    <x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e v="#DIV/0!"/>
    <x v="0"/>
    <s v="animation"/>
    <x v="488"/>
    <d v="3098-07-27T07:20:00"/>
  </r>
  <r>
    <x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0.28667813379201834"/>
    <n v="71.67"/>
    <x v="0"/>
    <s v="animation"/>
    <x v="489"/>
    <d v="2978-04-13T13:12:00"/>
  </r>
  <r>
    <x v="490"/>
    <x v="490"/>
    <s v="Cancelled"/>
    <n v="1000"/>
    <n v="0"/>
    <x v="2"/>
    <s v="US"/>
    <s v="USD"/>
    <n v="1345677285"/>
    <n v="1343085285"/>
    <b v="0"/>
    <x v="78"/>
    <b v="0"/>
    <s v="film &amp; video/animation"/>
    <n v="0"/>
    <e v="#DIV/0!"/>
    <x v="0"/>
    <s v="animation"/>
    <x v="490"/>
    <d v="2993-06-05T05:54:00"/>
  </r>
  <r>
    <x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e v="#DIV/0!"/>
    <x v="0"/>
    <s v="animation"/>
    <x v="491"/>
    <d v="3075-10-06T13:59:36"/>
  </r>
  <r>
    <x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e v="#DIV/0!"/>
    <x v="0"/>
    <s v="animation"/>
    <x v="492"/>
    <d v="3092-10-13T20:12:00"/>
  </r>
  <r>
    <x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e v="#DIV/0!"/>
    <x v="0"/>
    <s v="animation"/>
    <x v="493"/>
    <d v="3059-03-10T10:15:12"/>
  </r>
  <r>
    <x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0.155"/>
    <n v="10.33"/>
    <x v="0"/>
    <s v="animation"/>
    <x v="494"/>
    <d v="3038-01-21T00:00:00"/>
  </r>
  <r>
    <x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e v="#DIV/0!"/>
    <x v="0"/>
    <s v="animation"/>
    <x v="495"/>
    <d v="3062-12-09T20:42:00"/>
  </r>
  <r>
    <x v="496"/>
    <x v="496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8E-3"/>
    <n v="1"/>
    <x v="0"/>
    <s v="animation"/>
    <x v="496"/>
    <d v="3028-09-17T08:29:36"/>
  </r>
  <r>
    <x v="497"/>
    <x v="497"/>
    <s v="live-action/animated series pilot."/>
    <n v="4480"/>
    <n v="30"/>
    <x v="2"/>
    <s v="US"/>
    <s v="USD"/>
    <n v="1419483600"/>
    <n v="1414889665"/>
    <b v="0"/>
    <x v="83"/>
    <b v="0"/>
    <s v="film &amp; video/animation"/>
    <n v="0.6696428571428571"/>
    <n v="10"/>
    <x v="0"/>
    <s v="animation"/>
    <x v="497"/>
    <d v="3049-07-24T00:00:00"/>
  </r>
  <r>
    <x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4"/>
    <n v="136.09"/>
    <x v="0"/>
    <s v="animation"/>
    <x v="498"/>
    <d v="2977-06-12T06:59:36"/>
  </r>
  <r>
    <x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7"/>
    <n v="73.459999999999994"/>
    <x v="0"/>
    <s v="animation"/>
    <x v="499"/>
    <d v="2924-10-02T23:36:00"/>
  </r>
  <r>
    <x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79"/>
    <n v="53.75"/>
    <x v="0"/>
    <s v="animation"/>
    <x v="500"/>
    <d v="2938-06-05T06:24:00"/>
  </r>
  <r>
    <x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e v="#DIV/0!"/>
    <x v="0"/>
    <s v="animation"/>
    <x v="501"/>
    <d v="2966-06-09T15:00:24"/>
  </r>
  <r>
    <x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499999999999999"/>
    <n v="57.5"/>
    <x v="0"/>
    <s v="animation"/>
    <x v="502"/>
    <d v="2983-01-30T06:50:00"/>
  </r>
  <r>
    <x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8"/>
    <n v="12.67"/>
    <x v="0"/>
    <s v="animation"/>
    <x v="503"/>
    <d v="3051-02-03T15:21:12"/>
  </r>
  <r>
    <x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2"/>
    <n v="67"/>
    <x v="0"/>
    <s v="animation"/>
    <x v="504"/>
    <d v="2984-08-14T14:34:48"/>
  </r>
  <r>
    <x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0.43333333333333329"/>
    <n v="3.71"/>
    <x v="0"/>
    <s v="animation"/>
    <x v="505"/>
    <d v="3073-07-15T08:34:24"/>
  </r>
  <r>
    <x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0.125"/>
    <n v="250"/>
    <x v="0"/>
    <s v="animation"/>
    <x v="506"/>
    <d v="3016-08-06T06:08:00"/>
  </r>
  <r>
    <x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"/>
    <n v="64"/>
    <x v="0"/>
    <s v="animation"/>
    <x v="507"/>
    <d v="2997-03-28T00:22:48"/>
  </r>
  <r>
    <x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0.8"/>
    <n v="133.33000000000001"/>
    <x v="0"/>
    <s v="animation"/>
    <x v="508"/>
    <d v="2987-07-22T05:36:00"/>
  </r>
  <r>
    <x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0.2"/>
    <n v="10"/>
    <x v="0"/>
    <s v="animation"/>
    <x v="509"/>
    <d v="3061-09-29T03:48:00"/>
  </r>
  <r>
    <x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e v="#DIV/0!"/>
    <x v="0"/>
    <s v="animation"/>
    <x v="510"/>
    <d v="3077-12-11T05:35:36"/>
  </r>
  <r>
    <x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3"/>
    <n v="30"/>
    <x v="0"/>
    <s v="animation"/>
    <x v="511"/>
    <d v="3008-04-19T06:32:48"/>
  </r>
  <r>
    <x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0.13749999999999998"/>
    <n v="5.5"/>
    <x v="0"/>
    <s v="animation"/>
    <x v="512"/>
    <d v="3095-05-01T19:30:48"/>
  </r>
  <r>
    <x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13.923999999999999"/>
    <n v="102.38"/>
    <x v="0"/>
    <s v="animation"/>
    <x v="513"/>
    <d v="3088-12-04T00:00:00"/>
  </r>
  <r>
    <x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5"/>
    <n v="16.670000000000002"/>
    <x v="0"/>
    <s v="animation"/>
    <x v="514"/>
    <d v="3040-07-08T17:38:48"/>
  </r>
  <r>
    <x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25.41340206185567"/>
    <n v="725.03"/>
    <x v="0"/>
    <s v="animation"/>
    <x v="515"/>
    <d v="3073-10-28T18:40:24"/>
  </r>
  <r>
    <x v="516"/>
    <x v="516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e v="#DIV/0!"/>
    <x v="0"/>
    <s v="animation"/>
    <x v="516"/>
    <d v="3059-08-26T16:32:00"/>
  </r>
  <r>
    <x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"/>
    <n v="68.33"/>
    <x v="0"/>
    <s v="animation"/>
    <x v="517"/>
    <d v="3100-03-08T18:24:24"/>
  </r>
  <r>
    <x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e v="#DIV/0!"/>
    <x v="0"/>
    <s v="animation"/>
    <x v="518"/>
    <d v="3066-05-05T18:24:00"/>
  </r>
  <r>
    <x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22.881426547787683"/>
    <n v="39.229999999999997"/>
    <x v="0"/>
    <s v="animation"/>
    <x v="519"/>
    <d v="3000-04-16T09:28:24"/>
  </r>
  <r>
    <x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02.1"/>
    <n v="150.15"/>
    <x v="1"/>
    <s v="plays"/>
    <x v="520"/>
    <d v="3072-08-03T20:24:24"/>
  </r>
  <r>
    <x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04.64"/>
    <n v="93.43"/>
    <x v="1"/>
    <s v="plays"/>
    <x v="521"/>
    <d v="3094-01-16T23:36:00"/>
  </r>
  <r>
    <x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14.66666666666667"/>
    <n v="110.97"/>
    <x v="1"/>
    <s v="plays"/>
    <x v="522"/>
    <d v="3079-03-31T23:30:00"/>
  </r>
  <r>
    <x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20.6"/>
    <n v="71.790000000000006"/>
    <x v="1"/>
    <s v="plays"/>
    <x v="523"/>
    <d v="3067-04-19T04:30:24"/>
  </r>
  <r>
    <x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08.67285714285715"/>
    <n v="29.26"/>
    <x v="1"/>
    <s v="plays"/>
    <x v="524"/>
    <d v="3084-01-10T05:07:36"/>
  </r>
  <r>
    <x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00"/>
    <n v="1000"/>
    <x v="1"/>
    <s v="plays"/>
    <x v="525"/>
    <d v="3042-10-21T14:56:24"/>
  </r>
  <r>
    <x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13.99999999999999"/>
    <n v="74.349999999999994"/>
    <x v="1"/>
    <s v="plays"/>
    <x v="526"/>
    <d v="3064-05-18T00:00:00"/>
  </r>
  <r>
    <x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00.85"/>
    <n v="63.83"/>
    <x v="1"/>
    <s v="plays"/>
    <x v="527"/>
    <d v="3101-03-05T02:00:00"/>
  </r>
  <r>
    <x v="528"/>
    <x v="528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15.65217391304347"/>
    <n v="44.33"/>
    <x v="1"/>
    <s v="plays"/>
    <x v="528"/>
    <d v="3061-04-20T08:00:00"/>
  </r>
  <r>
    <x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30.41666666666666"/>
    <n v="86.94"/>
    <x v="1"/>
    <s v="plays"/>
    <x v="529"/>
    <d v="3098-09-17T00:00:00"/>
  </r>
  <r>
    <x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07.78267254038178"/>
    <n v="126.55"/>
    <x v="1"/>
    <s v="plays"/>
    <x v="530"/>
    <d v="3061-06-12T00:00:00"/>
  </r>
  <r>
    <x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00"/>
    <n v="129.03"/>
    <x v="1"/>
    <s v="plays"/>
    <x v="531"/>
    <d v="3097-01-26T23:36:00"/>
  </r>
  <r>
    <x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23.25"/>
    <n v="71.239999999999995"/>
    <x v="1"/>
    <s v="plays"/>
    <x v="532"/>
    <d v="3082-09-24T04:03:12"/>
  </r>
  <r>
    <x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00.2"/>
    <n v="117.88"/>
    <x v="1"/>
    <s v="plays"/>
    <x v="533"/>
    <d v="3082-12-15T10:26:00"/>
  </r>
  <r>
    <x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04.66666666666666"/>
    <n v="327.08"/>
    <x v="1"/>
    <s v="plays"/>
    <x v="534"/>
    <d v="3070-01-17T00:00:00"/>
  </r>
  <r>
    <x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02.49999999999999"/>
    <n v="34.75"/>
    <x v="1"/>
    <s v="plays"/>
    <x v="535"/>
    <d v="3098-05-28T02:02:00"/>
  </r>
  <r>
    <x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18.25757575757576"/>
    <n v="100.06"/>
    <x v="1"/>
    <s v="plays"/>
    <x v="536"/>
    <d v="3064-02-13T00:00:00"/>
  </r>
  <r>
    <x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20.5"/>
    <n v="40.85"/>
    <x v="1"/>
    <s v="plays"/>
    <x v="537"/>
    <d v="3070-03-26T10:36:24"/>
  </r>
  <r>
    <x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02.42"/>
    <n v="252.02"/>
    <x v="1"/>
    <s v="plays"/>
    <x v="538"/>
    <d v="3082-10-13T01:45:12"/>
  </r>
  <r>
    <x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00.64400000000001"/>
    <n v="25.16"/>
    <x v="1"/>
    <s v="plays"/>
    <x v="539"/>
    <d v="3086-03-20T04:42:48"/>
  </r>
  <r>
    <x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1E-3"/>
    <n v="1"/>
    <x v="2"/>
    <s v="web"/>
    <x v="540"/>
    <d v="3052-04-17T14:42:24"/>
  </r>
  <r>
    <x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0.55555555555555558"/>
    <n v="25"/>
    <x v="2"/>
    <s v="web"/>
    <x v="541"/>
    <d v="3069-10-15T02:53:36"/>
  </r>
  <r>
    <x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6E-4"/>
    <n v="1"/>
    <x v="2"/>
    <s v="web"/>
    <x v="542"/>
    <d v="3082-02-12T16:46:24"/>
  </r>
  <r>
    <x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0.31818181818181818"/>
    <n v="35"/>
    <x v="2"/>
    <s v="web"/>
    <x v="543"/>
    <d v="3046-01-02T05:04:48"/>
  </r>
  <r>
    <x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"/>
    <n v="3"/>
    <x v="2"/>
    <s v="web"/>
    <x v="544"/>
    <d v="3086-03-10T18:24:00"/>
  </r>
  <r>
    <x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27.383999999999997"/>
    <n v="402.71"/>
    <x v="2"/>
    <s v="web"/>
    <x v="545"/>
    <d v="3070-12-11T05:15:36"/>
  </r>
  <r>
    <x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7E-2"/>
    <n v="26"/>
    <x v="2"/>
    <s v="web"/>
    <x v="546"/>
    <d v="3069-01-15T00:46:00"/>
  </r>
  <r>
    <x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e v="#DIV/0!"/>
    <x v="2"/>
    <s v="web"/>
    <x v="547"/>
    <d v="3076-08-30T17:05:36"/>
  </r>
  <r>
    <x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0.09"/>
    <n v="9"/>
    <x v="2"/>
    <s v="web"/>
    <x v="548"/>
    <d v="3069-11-04T16:19:12"/>
  </r>
  <r>
    <x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"/>
    <n v="8.5"/>
    <x v="2"/>
    <s v="web"/>
    <x v="549"/>
    <d v="3062-05-27T06:48:48"/>
  </r>
  <r>
    <x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0.70000000000000007"/>
    <n v="8.75"/>
    <x v="2"/>
    <s v="web"/>
    <x v="550"/>
    <d v="3100-01-10T00:00:00"/>
  </r>
  <r>
    <x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2"/>
    <n v="135.04"/>
    <x v="2"/>
    <s v="web"/>
    <x v="551"/>
    <d v="3063-12-26T21:12:00"/>
  </r>
  <r>
    <x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e v="#DIV/0!"/>
    <x v="2"/>
    <s v="web"/>
    <x v="552"/>
    <d v="3074-07-22T19:18:24"/>
  </r>
  <r>
    <x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0.49199999999999999"/>
    <n v="20.5"/>
    <x v="2"/>
    <s v="web"/>
    <x v="553"/>
    <d v="3046-11-26T06:36:24"/>
  </r>
  <r>
    <x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36.589147286821706"/>
    <n v="64.36"/>
    <x v="2"/>
    <s v="web"/>
    <x v="554"/>
    <d v="3045-03-10T10:28:48"/>
  </r>
  <r>
    <x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e v="#DIV/0!"/>
    <x v="2"/>
    <s v="web"/>
    <x v="555"/>
    <d v="3084-09-21T11:37:12"/>
  </r>
  <r>
    <x v="556"/>
    <x v="556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"/>
    <n v="200"/>
    <x v="2"/>
    <s v="web"/>
    <x v="556"/>
    <d v="3074-05-17T15:26:48"/>
  </r>
  <r>
    <x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0.91066666666666674"/>
    <n v="68.3"/>
    <x v="2"/>
    <s v="web"/>
    <x v="557"/>
    <d v="3096-02-18T14:41:12"/>
  </r>
  <r>
    <x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e v="#DIV/0!"/>
    <x v="2"/>
    <s v="web"/>
    <x v="558"/>
    <d v="3055-06-14T04:42:00"/>
  </r>
  <r>
    <x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6E-2"/>
    <n v="50"/>
    <x v="2"/>
    <s v="web"/>
    <x v="559"/>
    <d v="3072-10-04T19:04:00"/>
  </r>
  <r>
    <x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2"/>
    <n v="4"/>
    <x v="2"/>
    <s v="web"/>
    <x v="560"/>
    <d v="3049-01-26T12:18:00"/>
  </r>
  <r>
    <x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0.36666666666666664"/>
    <n v="27.5"/>
    <x v="2"/>
    <s v="web"/>
    <x v="561"/>
    <d v="3069-08-18T19:25:12"/>
  </r>
  <r>
    <x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e v="#DIV/0!"/>
    <x v="2"/>
    <s v="web"/>
    <x v="562"/>
    <d v="3097-02-22T08:06:00"/>
  </r>
  <r>
    <x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59E-2"/>
    <n v="34"/>
    <x v="2"/>
    <s v="web"/>
    <x v="563"/>
    <d v="3053-02-05T16:18:48"/>
  </r>
  <r>
    <x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3"/>
    <n v="1"/>
    <x v="2"/>
    <s v="web"/>
    <x v="564"/>
    <d v="3078-09-19T15:10:00"/>
  </r>
  <r>
    <x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e v="#DIV/0!"/>
    <x v="2"/>
    <s v="web"/>
    <x v="565"/>
    <d v="3062-07-17T20:19:36"/>
  </r>
  <r>
    <x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0.02"/>
    <n v="1"/>
    <x v="2"/>
    <s v="web"/>
    <x v="566"/>
    <d v="3086-11-06T10:13:12"/>
  </r>
  <r>
    <x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e v="#DIV/0!"/>
    <x v="2"/>
    <s v="web"/>
    <x v="567"/>
    <d v="3050-01-23T05:17:36"/>
  </r>
  <r>
    <x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1"/>
    <n v="49"/>
    <x v="2"/>
    <s v="web"/>
    <x v="568"/>
    <d v="3075-01-03T00:00:00"/>
  </r>
  <r>
    <x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0.8"/>
    <n v="20"/>
    <x v="2"/>
    <s v="web"/>
    <x v="569"/>
    <d v="3074-01-17T08:04:48"/>
  </r>
  <r>
    <x v="570"/>
    <x v="570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0.16705882352941176"/>
    <n v="142"/>
    <x v="2"/>
    <s v="web"/>
    <x v="570"/>
    <d v="3077-03-13T03:47:36"/>
  </r>
  <r>
    <x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0.42399999999999999"/>
    <n v="53"/>
    <x v="2"/>
    <s v="web"/>
    <x v="571"/>
    <d v="3063-08-14T23:36:00"/>
  </r>
  <r>
    <x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e v="#DIV/0!"/>
    <x v="2"/>
    <s v="web"/>
    <x v="572"/>
    <d v="3070-03-25T04:35:12"/>
  </r>
  <r>
    <x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0.38925389253892539"/>
    <n v="38.44"/>
    <x v="2"/>
    <s v="web"/>
    <x v="573"/>
    <d v="3051-02-16T04:48:00"/>
  </r>
  <r>
    <x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0.7155635062611807"/>
    <n v="20"/>
    <x v="2"/>
    <s v="web"/>
    <x v="574"/>
    <d v="3093-03-16T15:22:48"/>
  </r>
  <r>
    <x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0.43166666666666664"/>
    <n v="64.75"/>
    <x v="2"/>
    <s v="web"/>
    <x v="575"/>
    <d v="3060-10-05T14:57:12"/>
  </r>
  <r>
    <x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E-3"/>
    <n v="1"/>
    <x v="2"/>
    <s v="web"/>
    <x v="576"/>
    <d v="3055-09-08T07:40:48"/>
  </r>
  <r>
    <x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0.2"/>
    <n v="10"/>
    <x v="2"/>
    <s v="web"/>
    <x v="577"/>
    <d v="3083-03-25T03:20:48"/>
  </r>
  <r>
    <x v="578"/>
    <x v="578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2"/>
    <n v="2"/>
    <x v="2"/>
    <s v="web"/>
    <x v="578"/>
    <d v="3066-05-28T21:17:12"/>
  </r>
  <r>
    <x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3"/>
    <n v="35"/>
    <x v="2"/>
    <s v="web"/>
    <x v="579"/>
    <d v="3049-08-08T10:49:12"/>
  </r>
  <r>
    <x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3E-2"/>
    <n v="1"/>
    <x v="2"/>
    <s v="web"/>
    <x v="580"/>
    <d v="3091-06-18T19:06:48"/>
  </r>
  <r>
    <x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e v="#DIV/0!"/>
    <x v="2"/>
    <s v="web"/>
    <x v="581"/>
    <d v="3064-01-02T07:21:36"/>
  </r>
  <r>
    <x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e v="#DIV/0!"/>
    <x v="2"/>
    <s v="web"/>
    <x v="582"/>
    <d v="3054-11-08T00:00:00"/>
  </r>
  <r>
    <x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2"/>
    <n v="1"/>
    <x v="2"/>
    <s v="web"/>
    <x v="583"/>
    <d v="3055-02-15T12:34:48"/>
  </r>
  <r>
    <x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1"/>
    <n v="5"/>
    <x v="2"/>
    <s v="web"/>
    <x v="584"/>
    <d v="3054-11-30T04:46:24"/>
  </r>
  <r>
    <x v="585"/>
    <x v="585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e v="#DIV/0!"/>
    <x v="2"/>
    <s v="web"/>
    <x v="585"/>
    <d v="3071-12-15T00:00:00"/>
  </r>
  <r>
    <x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0.55999999999999994"/>
    <n v="14"/>
    <x v="2"/>
    <s v="web"/>
    <x v="586"/>
    <d v="3053-01-07T12:02:48"/>
  </r>
  <r>
    <x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9"/>
    <n v="389.29"/>
    <x v="2"/>
    <s v="web"/>
    <x v="587"/>
    <d v="3056-12-15T04:13:12"/>
  </r>
  <r>
    <x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1"/>
    <n v="150.5"/>
    <x v="2"/>
    <s v="web"/>
    <x v="588"/>
    <d v="3095-02-19T11:14:24"/>
  </r>
  <r>
    <x v="589"/>
    <x v="589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2"/>
    <n v="1"/>
    <x v="2"/>
    <s v="web"/>
    <x v="589"/>
    <d v="3062-05-26T17:59:36"/>
  </r>
  <r>
    <x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"/>
    <n v="24.78"/>
    <x v="2"/>
    <s v="web"/>
    <x v="590"/>
    <d v="3076-07-10T00:24:00"/>
  </r>
  <r>
    <x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9E-2"/>
    <n v="30.5"/>
    <x v="2"/>
    <s v="web"/>
    <x v="591"/>
    <d v="3063-04-26T00:52:00"/>
  </r>
  <r>
    <x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5"/>
    <n v="250"/>
    <x v="2"/>
    <s v="web"/>
    <x v="592"/>
    <d v="3048-02-12T13:44:00"/>
  </r>
  <r>
    <x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23"/>
    <n v="16.43"/>
    <x v="2"/>
    <s v="web"/>
    <x v="593"/>
    <d v="3056-04-16T06:18:00"/>
  </r>
  <r>
    <x v="594"/>
    <x v="594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0.104"/>
    <n v="13"/>
    <x v="2"/>
    <s v="web"/>
    <x v="594"/>
    <d v="3081-01-02T17:22:24"/>
  </r>
  <r>
    <x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0.42599999999999999"/>
    <n v="53.25"/>
    <x v="2"/>
    <s v="web"/>
    <x v="595"/>
    <d v="3058-02-03T16:15:12"/>
  </r>
  <r>
    <x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0.03"/>
    <n v="3"/>
    <x v="2"/>
    <s v="web"/>
    <x v="596"/>
    <d v="3094-02-26T12:36:48"/>
  </r>
  <r>
    <x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0.26666666666666666"/>
    <n v="10"/>
    <x v="2"/>
    <s v="web"/>
    <x v="597"/>
    <d v="3087-12-19T00:00:00"/>
  </r>
  <r>
    <x v="598"/>
    <x v="598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34"/>
    <n v="121.43"/>
    <x v="2"/>
    <s v="web"/>
    <x v="598"/>
    <d v="3048-03-26T01:12:24"/>
  </r>
  <r>
    <x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2"/>
    <n v="15.5"/>
    <x v="2"/>
    <s v="web"/>
    <x v="599"/>
    <d v="3054-05-21T06:24:00"/>
  </r>
  <r>
    <x v="600"/>
    <x v="600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2"/>
    <n v="100"/>
    <x v="2"/>
    <s v="web"/>
    <x v="600"/>
    <d v="3058-06-21T03:44:48"/>
  </r>
  <r>
    <x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000000000000001"/>
    <n v="23.33"/>
    <x v="2"/>
    <s v="web"/>
    <x v="601"/>
    <d v="3049-09-01T14:15:36"/>
  </r>
  <r>
    <x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e v="#DIV/0!"/>
    <x v="2"/>
    <s v="web"/>
    <x v="602"/>
    <d v="3061-02-05T01:26:00"/>
  </r>
  <r>
    <x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"/>
    <n v="45.39"/>
    <x v="2"/>
    <s v="web"/>
    <x v="603"/>
    <d v="3040-11-06T08:09:12"/>
  </r>
  <r>
    <x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e v="#DIV/0!"/>
    <x v="2"/>
    <s v="web"/>
    <x v="604"/>
    <d v="3041-09-23T20:22:24"/>
  </r>
  <r>
    <x v="605"/>
    <x v="605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"/>
    <n v="16.38"/>
    <x v="2"/>
    <s v="web"/>
    <x v="605"/>
    <d v="3065-05-28T14:03:12"/>
  </r>
  <r>
    <x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0.2"/>
    <n v="10"/>
    <x v="2"/>
    <s v="web"/>
    <x v="606"/>
    <d v="3059-06-12T00:00:00"/>
  </r>
  <r>
    <x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e v="#DIV/0!"/>
    <x v="2"/>
    <s v="web"/>
    <x v="607"/>
    <d v="3071-06-02T19:34:24"/>
  </r>
  <r>
    <x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0.97400000000000009"/>
    <n v="292.2"/>
    <x v="2"/>
    <s v="web"/>
    <x v="608"/>
    <d v="3060-11-28T02:32:00"/>
  </r>
  <r>
    <x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0.64102564102564097"/>
    <n v="5"/>
    <x v="2"/>
    <s v="web"/>
    <x v="609"/>
    <d v="3071-10-29T19:37:36"/>
  </r>
  <r>
    <x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e v="#DIV/0!"/>
    <x v="2"/>
    <s v="web"/>
    <x v="610"/>
    <d v="3057-05-09T22:34:24"/>
  </r>
  <r>
    <x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e v="#DIV/0!"/>
    <x v="2"/>
    <s v="web"/>
    <x v="611"/>
    <d v="3075-03-18T10:54:48"/>
  </r>
  <r>
    <x v="612"/>
    <x v="612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e v="#DIV/0!"/>
    <x v="2"/>
    <s v="web"/>
    <x v="612"/>
    <d v="3090-02-02T18:18:24"/>
  </r>
  <r>
    <x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21.363333333333333"/>
    <n v="105.93"/>
    <x v="2"/>
    <s v="web"/>
    <x v="613"/>
    <d v="3067-12-16T23:36:00"/>
  </r>
  <r>
    <x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e v="#DIV/0!"/>
    <x v="2"/>
    <s v="web"/>
    <x v="614"/>
    <d v="3085-06-29T11:36:00"/>
  </r>
  <r>
    <x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e v="#DIV/0!"/>
    <x v="2"/>
    <s v="web"/>
    <x v="615"/>
    <d v="3067-07-23T22:23:36"/>
  </r>
  <r>
    <x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e v="#DIV/0!"/>
    <x v="2"/>
    <s v="web"/>
    <x v="616"/>
    <d v="3101-09-06T00:42:48"/>
  </r>
  <r>
    <x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3"/>
    <n v="20"/>
    <x v="2"/>
    <s v="web"/>
    <x v="617"/>
    <d v="3058-05-17T05:37:12"/>
  </r>
  <r>
    <x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e v="#DIV/0!"/>
    <x v="2"/>
    <s v="web"/>
    <x v="618"/>
    <d v="3072-07-13T10:41:12"/>
  </r>
  <r>
    <x v="619"/>
    <x v="619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6E-5"/>
    <n v="1"/>
    <x v="2"/>
    <s v="web"/>
    <x v="619"/>
    <d v="3047-08-15T14:36:00"/>
  </r>
  <r>
    <x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1"/>
    <n v="300"/>
    <x v="2"/>
    <s v="web"/>
    <x v="620"/>
    <d v="3041-07-30T04:55:12"/>
  </r>
  <r>
    <x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"/>
    <n v="87"/>
    <x v="2"/>
    <s v="web"/>
    <x v="621"/>
    <d v="3086-05-29T16:54:48"/>
  </r>
  <r>
    <x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6"/>
    <n v="37.89"/>
    <x v="2"/>
    <s v="web"/>
    <x v="622"/>
    <d v="3085-12-31T14:15:12"/>
  </r>
  <r>
    <x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e v="#DIV/0!"/>
    <x v="2"/>
    <s v="web"/>
    <x v="623"/>
    <d v="3059-09-01T05:18:48"/>
  </r>
  <r>
    <x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e v="#DIV/0!"/>
    <x v="2"/>
    <s v="web"/>
    <x v="624"/>
    <d v="3058-10-23T17:36:24"/>
  </r>
  <r>
    <x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e v="#DIV/0!"/>
    <x v="2"/>
    <s v="web"/>
    <x v="625"/>
    <d v="3103-08-14T11:50:48"/>
  </r>
  <r>
    <x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17.380000000000003"/>
    <n v="111.41"/>
    <x v="2"/>
    <s v="web"/>
    <x v="626"/>
    <d v="3064-11-22T08:48:00"/>
  </r>
  <r>
    <x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0.02"/>
    <n v="90"/>
    <x v="2"/>
    <s v="web"/>
    <x v="627"/>
    <d v="3078-11-07T00:00:00"/>
  </r>
  <r>
    <x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e v="#DIV/0!"/>
    <x v="2"/>
    <s v="web"/>
    <x v="628"/>
    <d v="3038-10-01T15:02:48"/>
  </r>
  <r>
    <x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0.17500000000000002"/>
    <n v="116.67"/>
    <x v="2"/>
    <s v="web"/>
    <x v="629"/>
    <d v="3082-11-02T07:23:12"/>
  </r>
  <r>
    <x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12E-2"/>
    <n v="10"/>
    <x v="2"/>
    <s v="web"/>
    <x v="630"/>
    <d v="3066-04-26T04:00:00"/>
  </r>
  <r>
    <x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"/>
    <n v="76.67"/>
    <x v="2"/>
    <s v="web"/>
    <x v="631"/>
    <d v="3083-10-07T12:51:36"/>
  </r>
  <r>
    <x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e v="#DIV/0!"/>
    <x v="2"/>
    <s v="web"/>
    <x v="632"/>
    <d v="3071-08-09T19:46:00"/>
  </r>
  <r>
    <x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12.45"/>
    <n v="49.8"/>
    <x v="2"/>
    <s v="web"/>
    <x v="633"/>
    <d v="3085-02-03T00:00:00"/>
  </r>
  <r>
    <x v="634"/>
    <x v="634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0.02"/>
    <n v="1"/>
    <x v="2"/>
    <s v="web"/>
    <x v="634"/>
    <d v="3053-09-30T06:51:36"/>
  </r>
  <r>
    <x v="635"/>
    <x v="635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2E-3"/>
    <n v="2"/>
    <x v="2"/>
    <s v="web"/>
    <x v="635"/>
    <d v="3056-08-25T05:04:48"/>
  </r>
  <r>
    <x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0.2"/>
    <n v="4"/>
    <x v="2"/>
    <s v="web"/>
    <x v="636"/>
    <d v="3060-04-14T18:48:00"/>
  </r>
  <r>
    <x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e v="#DIV/0!"/>
    <x v="2"/>
    <s v="web"/>
    <x v="637"/>
    <d v="3101-09-20T01:36:00"/>
  </r>
  <r>
    <x v="638"/>
    <x v="638"/>
    <s v="O0"/>
    <n v="200000"/>
    <n v="18"/>
    <x v="1"/>
    <s v="DE"/>
    <s v="EUR"/>
    <n v="1490447662"/>
    <n v="1485267262"/>
    <b v="0"/>
    <x v="79"/>
    <b v="0"/>
    <s v="technology/web"/>
    <n v="9.0000000000000011E-3"/>
    <n v="3"/>
    <x v="2"/>
    <s v="web"/>
    <x v="638"/>
    <d v="3103-07-14T05:44:48"/>
  </r>
  <r>
    <x v="639"/>
    <x v="639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1E-5"/>
    <n v="1"/>
    <x v="2"/>
    <s v="web"/>
    <x v="639"/>
    <d v="3044-10-14T23:58:00"/>
  </r>
  <r>
    <x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44.28571428571428"/>
    <n v="50.5"/>
    <x v="2"/>
    <s v="wearables"/>
    <x v="640"/>
    <d v="3095-08-10T00:00:00"/>
  </r>
  <r>
    <x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19.16249999999999"/>
    <n v="151.32"/>
    <x v="2"/>
    <s v="wearables"/>
    <x v="641"/>
    <d v="3064-10-05T16:19:12"/>
  </r>
  <r>
    <x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60.4850000000001"/>
    <n v="134.36000000000001"/>
    <x v="2"/>
    <s v="wearables"/>
    <x v="642"/>
    <d v="3065-02-28T15:09:36"/>
  </r>
  <r>
    <x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05.80799999999999"/>
    <n v="174.03"/>
    <x v="2"/>
    <s v="wearables"/>
    <x v="643"/>
    <d v="3059-11-27T09:50:00"/>
  </r>
  <r>
    <x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00.11791999999997"/>
    <n v="73.489999999999995"/>
    <x v="2"/>
    <s v="wearables"/>
    <x v="644"/>
    <d v="3045-10-21T00:00:00"/>
  </r>
  <r>
    <x v="645"/>
    <x v="645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78.7"/>
    <n v="23.52"/>
    <x v="2"/>
    <s v="wearables"/>
    <x v="645"/>
    <d v="3088-09-16T15:09:36"/>
  </r>
  <r>
    <x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31.87625"/>
    <n v="39.07"/>
    <x v="2"/>
    <s v="wearables"/>
    <x v="646"/>
    <d v="3040-08-31T11:06:48"/>
  </r>
  <r>
    <x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07.05"/>
    <n v="125.94"/>
    <x v="2"/>
    <s v="wearables"/>
    <x v="647"/>
    <d v="3079-01-12T10:19:36"/>
  </r>
  <r>
    <x v="648"/>
    <x v="648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26.82285714285715"/>
    <n v="1644"/>
    <x v="2"/>
    <s v="wearables"/>
    <x v="648"/>
    <d v="3044-11-10T15:23:12"/>
  </r>
  <r>
    <x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39.96"/>
    <n v="42.67"/>
    <x v="2"/>
    <s v="wearables"/>
    <x v="649"/>
    <d v="3043-01-13T21:25:12"/>
  </r>
  <r>
    <x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12.4"/>
    <n v="35.130000000000003"/>
    <x v="2"/>
    <s v="wearables"/>
    <x v="650"/>
    <d v="3049-02-26T21:13:36"/>
  </r>
  <r>
    <x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00.52799999999999"/>
    <n v="239.35"/>
    <x v="2"/>
    <s v="wearables"/>
    <x v="651"/>
    <d v="3048-10-04T10:04:24"/>
  </r>
  <r>
    <x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00.46666666666665"/>
    <n v="107.64"/>
    <x v="2"/>
    <s v="wearables"/>
    <x v="652"/>
    <d v="3096-01-19T13:40:00"/>
  </r>
  <r>
    <x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41.446"/>
    <n v="95.83"/>
    <x v="2"/>
    <s v="wearables"/>
    <x v="653"/>
    <d v="3065-03-23T20:16:00"/>
  </r>
  <r>
    <x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67.29166666666669"/>
    <n v="31.66"/>
    <x v="2"/>
    <s v="wearables"/>
    <x v="654"/>
    <d v="3062-06-03T23:25:12"/>
  </r>
  <r>
    <x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46.88749999999999"/>
    <n v="42.89"/>
    <x v="2"/>
    <s v="wearables"/>
    <x v="655"/>
    <d v="3054-08-31T23:24:48"/>
  </r>
  <r>
    <x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13.56"/>
    <n v="122.74"/>
    <x v="2"/>
    <s v="wearables"/>
    <x v="656"/>
    <d v="3081-01-26T07:27:36"/>
  </r>
  <r>
    <x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25.69999999999999"/>
    <n v="190.45"/>
    <x v="2"/>
    <s v="wearables"/>
    <x v="657"/>
    <d v="3073-06-15T07:08:48"/>
  </r>
  <r>
    <x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04.46206037108834"/>
    <n v="109.34"/>
    <x v="2"/>
    <s v="wearables"/>
    <x v="658"/>
    <d v="3063-08-05T00:00:00"/>
  </r>
  <r>
    <x v="659"/>
    <x v="659"/>
    <s v="Sync up your lifestyle"/>
    <n v="3000"/>
    <n v="3017"/>
    <x v="0"/>
    <s v="US"/>
    <s v="USD"/>
    <n v="1440339295"/>
    <n v="1437747295"/>
    <b v="0"/>
    <x v="64"/>
    <b v="1"/>
    <s v="technology/wearables"/>
    <n v="100.56666666666668"/>
    <n v="143.66999999999999"/>
    <x v="2"/>
    <s v="wearables"/>
    <x v="659"/>
    <d v="3065-06-03T05:58:00"/>
  </r>
  <r>
    <x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79999999999998"/>
    <n v="84.94"/>
    <x v="2"/>
    <s v="wearables"/>
    <x v="660"/>
    <d v="3046-07-29T19:11:36"/>
  </r>
  <r>
    <x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0.95"/>
    <n v="10.56"/>
    <x v="2"/>
    <s v="wearables"/>
    <x v="661"/>
    <d v="3093-06-25T11:43:36"/>
  </r>
  <r>
    <x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0.4"/>
    <n v="39"/>
    <x v="2"/>
    <s v="wearables"/>
    <x v="662"/>
    <d v="3051-01-08T12:18:48"/>
  </r>
  <r>
    <x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0.35000000000000003"/>
    <n v="100"/>
    <x v="2"/>
    <s v="wearables"/>
    <x v="663"/>
    <d v="3063-01-27T05:42:24"/>
  </r>
  <r>
    <x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2"/>
    <n v="31.17"/>
    <x v="2"/>
    <s v="wearables"/>
    <x v="664"/>
    <d v="3056-10-01T23:50:00"/>
  </r>
  <r>
    <x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18.64"/>
    <n v="155.33000000000001"/>
    <x v="2"/>
    <s v="wearables"/>
    <x v="665"/>
    <d v="3098-11-16T01:44:24"/>
  </r>
  <r>
    <x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1E-3"/>
    <n v="2"/>
    <x v="2"/>
    <s v="wearables"/>
    <x v="666"/>
    <d v="3041-01-21T23:19:12"/>
  </r>
  <r>
    <x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10.02"/>
    <n v="178.93"/>
    <x v="2"/>
    <s v="wearables"/>
    <x v="667"/>
    <d v="3093-11-09T23:05:12"/>
  </r>
  <r>
    <x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5"/>
    <n v="27.36"/>
    <x v="2"/>
    <s v="wearables"/>
    <x v="668"/>
    <d v="3058-08-08T22:48:48"/>
  </r>
  <r>
    <x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21.5075"/>
    <n v="1536.25"/>
    <x v="2"/>
    <s v="wearables"/>
    <x v="669"/>
    <d v="3086-04-27T00:23:12"/>
  </r>
  <r>
    <x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29.276666666666667"/>
    <n v="85"/>
    <x v="2"/>
    <s v="wearables"/>
    <x v="670"/>
    <d v="3085-03-08T04:00:00"/>
  </r>
  <r>
    <x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39.426666666666662"/>
    <n v="788.53"/>
    <x v="2"/>
    <s v="wearables"/>
    <x v="671"/>
    <d v="3050-11-15T00:00:00"/>
  </r>
  <r>
    <x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21.628"/>
    <n v="50.3"/>
    <x v="2"/>
    <s v="wearables"/>
    <x v="672"/>
    <d v="3050-01-07T23:36:00"/>
  </r>
  <r>
    <x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0.20500000000000002"/>
    <n v="68.33"/>
    <x v="2"/>
    <s v="wearables"/>
    <x v="673"/>
    <d v="3042-01-17T04:06:48"/>
  </r>
  <r>
    <x v="674"/>
    <x v="674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0.03"/>
    <n v="7.5"/>
    <x v="2"/>
    <s v="wearables"/>
    <x v="674"/>
    <d v="3040-09-06T18:50:48"/>
  </r>
  <r>
    <x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14.85"/>
    <n v="34.270000000000003"/>
    <x v="2"/>
    <s v="wearables"/>
    <x v="675"/>
    <d v="3050-01-09T23:36:00"/>
  </r>
  <r>
    <x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"/>
    <n v="61.29"/>
    <x v="2"/>
    <s v="wearables"/>
    <x v="676"/>
    <d v="3052-06-27T10:32:24"/>
  </r>
  <r>
    <x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25.584"/>
    <n v="133.25"/>
    <x v="2"/>
    <s v="wearables"/>
    <x v="677"/>
    <d v="3085-10-11T16:38:00"/>
  </r>
  <r>
    <x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4"/>
    <n v="65.180000000000007"/>
    <x v="2"/>
    <s v="wearables"/>
    <x v="678"/>
    <d v="3083-04-13T00:55:12"/>
  </r>
  <r>
    <x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15.485964912280703"/>
    <n v="93.9"/>
    <x v="2"/>
    <s v="wearables"/>
    <x v="679"/>
    <d v="3090-03-14T16:43:36"/>
  </r>
  <r>
    <x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25.912000000000003"/>
    <n v="150.65"/>
    <x v="2"/>
    <s v="wearables"/>
    <x v="680"/>
    <d v="3043-01-28T00:52:24"/>
  </r>
  <r>
    <x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0.04"/>
    <n v="1"/>
    <x v="2"/>
    <s v="wearables"/>
    <x v="681"/>
    <d v="3093-09-09T08:01:36"/>
  </r>
  <r>
    <x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0.106"/>
    <n v="13.25"/>
    <x v="2"/>
    <s v="wearables"/>
    <x v="682"/>
    <d v="3102-10-27T08:48:48"/>
  </r>
  <r>
    <x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0.85142857142857142"/>
    <n v="99.33"/>
    <x v="2"/>
    <s v="wearables"/>
    <x v="683"/>
    <d v="3094-01-09T14:25:36"/>
  </r>
  <r>
    <x v="684"/>
    <x v="684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6"/>
    <n v="177.39"/>
    <x v="2"/>
    <s v="wearables"/>
    <x v="684"/>
    <d v="3039-07-03T00:00:00"/>
  </r>
  <r>
    <x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27.650000000000002"/>
    <n v="55.3"/>
    <x v="2"/>
    <s v="wearables"/>
    <x v="685"/>
    <d v="3050-10-14T19:08:48"/>
  </r>
  <r>
    <x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e v="#DIV/0!"/>
    <x v="2"/>
    <s v="wearables"/>
    <x v="686"/>
    <d v="3064-02-11T03:48:00"/>
  </r>
  <r>
    <x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5"/>
    <n v="591.66999999999996"/>
    <x v="2"/>
    <s v="wearables"/>
    <x v="687"/>
    <d v="3100-05-23T00:21:12"/>
  </r>
  <r>
    <x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72.989999999999995"/>
    <n v="405.5"/>
    <x v="2"/>
    <s v="wearables"/>
    <x v="688"/>
    <d v="3068-11-14T12:21:12"/>
  </r>
  <r>
    <x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57.648750000000007"/>
    <n v="343.15"/>
    <x v="2"/>
    <s v="wearables"/>
    <x v="689"/>
    <d v="3096-06-22T23:36:00"/>
  </r>
  <r>
    <x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12.34"/>
    <n v="72.59"/>
    <x v="2"/>
    <s v="wearables"/>
    <x v="690"/>
    <d v="3090-07-26T00:00:00"/>
  </r>
  <r>
    <x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0.52"/>
    <n v="26"/>
    <x v="2"/>
    <s v="wearables"/>
    <x v="691"/>
    <d v="3061-11-25T16:18:24"/>
  </r>
  <r>
    <x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4"/>
    <n v="6.5"/>
    <x v="2"/>
    <s v="wearables"/>
    <x v="692"/>
    <d v="3097-05-29T00:25:12"/>
  </r>
  <r>
    <x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35.338000000000001"/>
    <n v="119.39"/>
    <x v="2"/>
    <s v="wearables"/>
    <x v="693"/>
    <d v="3057-11-17T09:30:48"/>
  </r>
  <r>
    <x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0.39333333333333331"/>
    <n v="84.29"/>
    <x v="2"/>
    <s v="wearables"/>
    <x v="694"/>
    <d v="3100-02-13T22:23:36"/>
  </r>
  <r>
    <x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"/>
    <n v="90.86"/>
    <x v="2"/>
    <s v="wearables"/>
    <x v="695"/>
    <d v="3045-12-19T12:08:00"/>
  </r>
  <r>
    <x v="696"/>
    <x v="696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7E-4"/>
    <n v="1"/>
    <x v="2"/>
    <s v="wearables"/>
    <x v="696"/>
    <d v="3039-07-22T06:00:48"/>
  </r>
  <r>
    <x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46.379999999999995"/>
    <n v="20.34"/>
    <x v="2"/>
    <s v="wearables"/>
    <x v="697"/>
    <d v="3076-03-11T13:15:36"/>
  </r>
  <r>
    <x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15.39"/>
    <n v="530.69000000000005"/>
    <x v="2"/>
    <s v="wearables"/>
    <x v="698"/>
    <d v="3043-02-11T00:00:00"/>
  </r>
  <r>
    <x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82.422107692307705"/>
    <n v="120.39"/>
    <x v="2"/>
    <s v="wearables"/>
    <x v="699"/>
    <d v="3023-06-10T00:00:00"/>
  </r>
  <r>
    <x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5"/>
    <n v="13"/>
    <x v="2"/>
    <s v="wearables"/>
    <x v="700"/>
    <d v="3098-09-04T12:32:24"/>
  </r>
  <r>
    <x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26.6"/>
    <n v="291.33"/>
    <x v="2"/>
    <s v="wearables"/>
    <x v="701"/>
    <d v="3039-05-28T21:52:00"/>
  </r>
  <r>
    <x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30.813400000000001"/>
    <n v="124.92"/>
    <x v="2"/>
    <s v="wearables"/>
    <x v="702"/>
    <d v="3095-08-05T10:34:48"/>
  </r>
  <r>
    <x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"/>
    <n v="119.57"/>
    <x v="2"/>
    <s v="wearables"/>
    <x v="703"/>
    <d v="3100-01-28T12:48:00"/>
  </r>
  <r>
    <x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0.87454545454545463"/>
    <n v="120.25"/>
    <x v="2"/>
    <s v="wearables"/>
    <x v="704"/>
    <d v="3101-05-04T15:07:12"/>
  </r>
  <r>
    <x v="705"/>
    <x v="705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0.97699999999999987"/>
    <n v="195.4"/>
    <x v="2"/>
    <s v="wearables"/>
    <x v="705"/>
    <d v="3099-05-21T19:11:12"/>
  </r>
  <r>
    <x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e v="#DIV/0!"/>
    <x v="2"/>
    <s v="wearables"/>
    <x v="706"/>
    <d v="3096-11-27T15:36:00"/>
  </r>
  <r>
    <x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78.927352941176466"/>
    <n v="117.7"/>
    <x v="2"/>
    <s v="wearables"/>
    <x v="707"/>
    <d v="3098-01-30T22:10:48"/>
  </r>
  <r>
    <x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22.092500000000001"/>
    <n v="23.95"/>
    <x v="2"/>
    <s v="wearables"/>
    <x v="708"/>
    <d v="3042-10-25T22:40:00"/>
  </r>
  <r>
    <x v="709"/>
    <x v="709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0.40666666666666662"/>
    <n v="30.5"/>
    <x v="2"/>
    <s v="wearables"/>
    <x v="709"/>
    <d v="3048-03-26T23:43:36"/>
  </r>
  <r>
    <x v="710"/>
    <x v="71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e v="#DIV/0!"/>
    <x v="2"/>
    <s v="wearables"/>
    <x v="710"/>
    <d v="3041-03-15T17:36:00"/>
  </r>
  <r>
    <x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33.790999999999997"/>
    <n v="99.97"/>
    <x v="2"/>
    <s v="wearables"/>
    <x v="711"/>
    <d v="3096-11-21T00:27:12"/>
  </r>
  <r>
    <x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0.21649484536082475"/>
    <n v="26.25"/>
    <x v="2"/>
    <s v="wearables"/>
    <x v="712"/>
    <d v="3076-12-04T08:12:48"/>
  </r>
  <r>
    <x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0.79600000000000004"/>
    <n v="199"/>
    <x v="2"/>
    <s v="wearables"/>
    <x v="713"/>
    <d v="3084-04-10T16:52:48"/>
  </r>
  <r>
    <x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14.993333333333334"/>
    <n v="80.319999999999993"/>
    <x v="2"/>
    <s v="wearables"/>
    <x v="714"/>
    <d v="3101-11-26T21:52:48"/>
  </r>
  <r>
    <x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8"/>
    <n v="115.75"/>
    <x v="2"/>
    <s v="wearables"/>
    <x v="715"/>
    <d v="3070-04-03T04:16:00"/>
  </r>
  <r>
    <x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10.214285714285715"/>
    <n v="44.69"/>
    <x v="2"/>
    <s v="wearables"/>
    <x v="716"/>
    <d v="3047-12-21T00:00:00"/>
  </r>
  <r>
    <x v="717"/>
    <x v="717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0.30499999999999999"/>
    <n v="76.25"/>
    <x v="2"/>
    <s v="wearables"/>
    <x v="717"/>
    <d v="3042-04-23T12:00:48"/>
  </r>
  <r>
    <x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0.75"/>
    <n v="22.5"/>
    <x v="2"/>
    <s v="wearables"/>
    <x v="718"/>
    <d v="3101-03-18T23:36:00"/>
  </r>
  <r>
    <x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2"/>
    <n v="19.399999999999999"/>
    <x v="2"/>
    <s v="wearables"/>
    <x v="719"/>
    <d v="3077-06-22T23:10:24"/>
  </r>
  <r>
    <x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43.94736842105263"/>
    <n v="66.709999999999994"/>
    <x v="3"/>
    <s v="nonfiction"/>
    <x v="720"/>
    <d v="2979-11-14T13:56:24"/>
  </r>
  <r>
    <x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22.10975609756099"/>
    <n v="84.14"/>
    <x v="3"/>
    <s v="nonfiction"/>
    <x v="721"/>
    <d v="3039-12-28T17:22:48"/>
  </r>
  <r>
    <x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32.024"/>
    <n v="215.73"/>
    <x v="3"/>
    <s v="nonfiction"/>
    <x v="722"/>
    <d v="2984-06-23T07:51:12"/>
  </r>
  <r>
    <x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09.38000000000001"/>
    <n v="54.69"/>
    <x v="3"/>
    <s v="nonfiction"/>
    <x v="723"/>
    <d v="3063-10-25T23:36:00"/>
  </r>
  <r>
    <x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05.47157142857144"/>
    <n v="51.63"/>
    <x v="3"/>
    <s v="nonfiction"/>
    <x v="724"/>
    <d v="2965-11-15T07:45:12"/>
  </r>
  <r>
    <x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00.35000000000001"/>
    <n v="143.36000000000001"/>
    <x v="3"/>
    <s v="nonfiction"/>
    <x v="725"/>
    <d v="3072-10-13T00:44:48"/>
  </r>
  <r>
    <x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01.4"/>
    <n v="72.430000000000007"/>
    <x v="3"/>
    <s v="nonfiction"/>
    <x v="726"/>
    <d v="3008-09-05T00:34:48"/>
  </r>
  <r>
    <x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55.51428571428571"/>
    <n v="36.53"/>
    <x v="3"/>
    <s v="nonfiction"/>
    <x v="727"/>
    <d v="3002-12-14T08:00:00"/>
  </r>
  <r>
    <x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05.566"/>
    <n v="60.9"/>
    <x v="3"/>
    <s v="nonfiction"/>
    <x v="728"/>
    <d v="2969-04-21T02:22:48"/>
  </r>
  <r>
    <x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30.65"/>
    <n v="43.55"/>
    <x v="3"/>
    <s v="nonfiction"/>
    <x v="729"/>
    <d v="2995-03-20T11:04:24"/>
  </r>
  <r>
    <x v="730"/>
    <x v="730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32.19"/>
    <n v="99.77"/>
    <x v="3"/>
    <s v="nonfiction"/>
    <x v="730"/>
    <d v="2976-05-23T21:16:24"/>
  </r>
  <r>
    <x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26"/>
    <n v="88.73"/>
    <x v="3"/>
    <s v="nonfiction"/>
    <x v="731"/>
    <d v="2979-05-21T00:00:00"/>
  </r>
  <r>
    <x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60"/>
    <n v="4.92"/>
    <x v="3"/>
    <s v="nonfiction"/>
    <x v="732"/>
    <d v="3019-11-16T04:24:24"/>
  </r>
  <r>
    <x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20.48"/>
    <n v="17.82"/>
    <x v="3"/>
    <s v="nonfiction"/>
    <x v="733"/>
    <d v="3025-04-06T01:56:48"/>
  </r>
  <r>
    <x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25.52941176470588"/>
    <n v="187.19"/>
    <x v="3"/>
    <s v="nonfiction"/>
    <x v="734"/>
    <d v="3058-06-07T00:00:00"/>
  </r>
  <r>
    <x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14.40638297872341"/>
    <n v="234.81"/>
    <x v="3"/>
    <s v="nonfiction"/>
    <x v="735"/>
    <d v="3048-03-02T15:36:00"/>
  </r>
  <r>
    <x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15.13888888888891"/>
    <n v="105.05"/>
    <x v="3"/>
    <s v="nonfiction"/>
    <x v="736"/>
    <d v="3023-05-05T23:36:00"/>
  </r>
  <r>
    <x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22.39999999999999"/>
    <n v="56.67"/>
    <x v="3"/>
    <s v="nonfiction"/>
    <x v="737"/>
    <d v="3028-12-20T00:00:00"/>
  </r>
  <r>
    <x v="738"/>
    <x v="738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06.73333333333332"/>
    <n v="39.049999999999997"/>
    <x v="3"/>
    <s v="nonfiction"/>
    <x v="738"/>
    <d v="3047-12-25T23:36:00"/>
  </r>
  <r>
    <x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58.33333333333331"/>
    <n v="68.349999999999994"/>
    <x v="3"/>
    <s v="nonfiction"/>
    <x v="739"/>
    <d v="3040-08-23T01:31:36"/>
  </r>
  <r>
    <x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07.4"/>
    <n v="169.58"/>
    <x v="3"/>
    <s v="nonfiction"/>
    <x v="740"/>
    <d v="3061-04-02T12:32:48"/>
  </r>
  <r>
    <x v="741"/>
    <x v="741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02.25999999999999"/>
    <n v="141.41999999999999"/>
    <x v="3"/>
    <s v="nonfiction"/>
    <x v="741"/>
    <d v="3012-08-29T13:22:24"/>
  </r>
  <r>
    <x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10.71428571428572"/>
    <n v="67.39"/>
    <x v="3"/>
    <s v="nonfiction"/>
    <x v="742"/>
    <d v="3031-04-10T00:44:48"/>
  </r>
  <r>
    <x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48"/>
    <n v="54.27"/>
    <x v="3"/>
    <s v="nonfiction"/>
    <x v="743"/>
    <d v="2985-01-04T00:00:00"/>
  </r>
  <r>
    <x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02.32000000000001"/>
    <n v="82.52"/>
    <x v="3"/>
    <s v="nonfiction"/>
    <x v="744"/>
    <d v="3000-11-07T23:21:12"/>
  </r>
  <r>
    <x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79.09909909909908"/>
    <n v="53.73"/>
    <x v="3"/>
    <s v="nonfiction"/>
    <x v="745"/>
    <d v="3010-02-03T17:38:00"/>
  </r>
  <r>
    <x v="746"/>
    <x v="746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11.08135252761969"/>
    <n v="34.21"/>
    <x v="3"/>
    <s v="nonfiction"/>
    <x v="746"/>
    <d v="2995-06-23T23:36:00"/>
  </r>
  <r>
    <x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00.04285714285714"/>
    <n v="127.33"/>
    <x v="3"/>
    <s v="nonfiction"/>
    <x v="747"/>
    <d v="3050-12-15T21:36:00"/>
  </r>
  <r>
    <x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00.25"/>
    <n v="45.57"/>
    <x v="3"/>
    <s v="nonfiction"/>
    <x v="748"/>
    <d v="3040-08-07T07:46:24"/>
  </r>
  <r>
    <x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05.56"/>
    <n v="95.96"/>
    <x v="3"/>
    <s v="nonfiction"/>
    <x v="749"/>
    <d v="3099-11-16T14:12:00"/>
  </r>
  <r>
    <x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02.58775877587757"/>
    <n v="77.27"/>
    <x v="3"/>
    <s v="nonfiction"/>
    <x v="750"/>
    <d v="3005-08-24T01:48:48"/>
  </r>
  <r>
    <x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18.5"/>
    <n v="57.34"/>
    <x v="3"/>
    <s v="nonfiction"/>
    <x v="751"/>
    <d v="2968-03-04T03:10:00"/>
  </r>
  <r>
    <x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11.7"/>
    <n v="53.19"/>
    <x v="3"/>
    <s v="nonfiction"/>
    <x v="752"/>
    <d v="3093-01-04T00:00:00"/>
  </r>
  <r>
    <x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28"/>
    <n v="492.31"/>
    <x v="3"/>
    <s v="nonfiction"/>
    <x v="753"/>
    <d v="3052-12-08T03:56:24"/>
  </r>
  <r>
    <x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03.75000000000001"/>
    <n v="42.35"/>
    <x v="3"/>
    <s v="nonfiction"/>
    <x v="754"/>
    <d v="3002-05-08T23:28:24"/>
  </r>
  <r>
    <x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01.9076"/>
    <n v="37.47"/>
    <x v="3"/>
    <s v="nonfiction"/>
    <x v="755"/>
    <d v="3011-03-05T16:24:00"/>
  </r>
  <r>
    <x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17.71428571428571"/>
    <n v="37.450000000000003"/>
    <x v="3"/>
    <s v="nonfiction"/>
    <x v="756"/>
    <d v="2961-01-30T09:43:36"/>
  </r>
  <r>
    <x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38"/>
    <n v="33.06"/>
    <x v="3"/>
    <s v="nonfiction"/>
    <x v="757"/>
    <d v="3000-05-02T07:25:36"/>
  </r>
  <r>
    <x v="758"/>
    <x v="758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02"/>
    <n v="134.21"/>
    <x v="3"/>
    <s v="nonfiction"/>
    <x v="758"/>
    <d v="2948-06-22T01:47:12"/>
  </r>
  <r>
    <x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01.92000000000002"/>
    <n v="51.47"/>
    <x v="3"/>
    <s v="nonfiction"/>
    <x v="759"/>
    <d v="3038-06-18T22:15:36"/>
  </r>
  <r>
    <x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e v="#DIV/0!"/>
    <x v="3"/>
    <s v="fiction"/>
    <x v="760"/>
    <d v="3095-09-23T08:05:12"/>
  </r>
  <r>
    <x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"/>
    <n v="39.17"/>
    <x v="3"/>
    <s v="fiction"/>
    <x v="761"/>
    <d v="3028-03-05T00:50:24"/>
  </r>
  <r>
    <x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e v="#DIV/0!"/>
    <x v="3"/>
    <s v="fiction"/>
    <x v="762"/>
    <d v="3096-03-20T00:00:00"/>
  </r>
  <r>
    <x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0.11655011655011654"/>
    <n v="5"/>
    <x v="3"/>
    <s v="fiction"/>
    <x v="763"/>
    <d v="3016-12-01T17:23:12"/>
  </r>
  <r>
    <x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e v="#DIV/0!"/>
    <x v="3"/>
    <s v="fiction"/>
    <x v="764"/>
    <d v="3066-07-30T03:44:24"/>
  </r>
  <r>
    <x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36.014285714285712"/>
    <n v="57.3"/>
    <x v="3"/>
    <s v="fiction"/>
    <x v="765"/>
    <d v="3045-03-07T00:33:36"/>
  </r>
  <r>
    <x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e v="#DIV/0!"/>
    <x v="3"/>
    <s v="fiction"/>
    <x v="766"/>
    <d v="3053-01-29T19:13:12"/>
  </r>
  <r>
    <x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"/>
    <n v="59"/>
    <x v="3"/>
    <s v="fiction"/>
    <x v="767"/>
    <d v="3059-03-20T10:44:00"/>
  </r>
  <r>
    <x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e v="#DIV/0!"/>
    <x v="3"/>
    <s v="fiction"/>
    <x v="768"/>
    <d v="3024-12-25T23:16:00"/>
  </r>
  <r>
    <x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41.4"/>
    <n v="31.85"/>
    <x v="3"/>
    <s v="fiction"/>
    <x v="769"/>
    <d v="3025-09-10T21:57:36"/>
  </r>
  <r>
    <x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e v="#DIV/0!"/>
    <x v="3"/>
    <s v="fiction"/>
    <x v="770"/>
    <d v="3005-08-26T23:47:36"/>
  </r>
  <r>
    <x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09E-2"/>
    <n v="10"/>
    <x v="3"/>
    <s v="fiction"/>
    <x v="771"/>
    <d v="3075-12-13T18:40:48"/>
  </r>
  <r>
    <x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5"/>
    <n v="50"/>
    <x v="3"/>
    <s v="fiction"/>
    <x v="772"/>
    <d v="2926-01-08T23:36:00"/>
  </r>
  <r>
    <x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0.85129023676509719"/>
    <n v="16"/>
    <x v="3"/>
    <s v="fiction"/>
    <x v="773"/>
    <d v="3058-07-19T00:24:00"/>
  </r>
  <r>
    <x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70.199999999999989"/>
    <n v="39"/>
    <x v="3"/>
    <s v="fiction"/>
    <x v="774"/>
    <d v="3029-07-22T17:27:12"/>
  </r>
  <r>
    <x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2"/>
    <n v="34"/>
    <x v="3"/>
    <s v="fiction"/>
    <x v="775"/>
    <d v="2976-12-09T10:38:00"/>
  </r>
  <r>
    <x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51.4"/>
    <n v="63.12"/>
    <x v="3"/>
    <s v="fiction"/>
    <x v="776"/>
    <d v="3068-08-13T00:00:00"/>
  </r>
  <r>
    <x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0.70000000000000007"/>
    <n v="7"/>
    <x v="3"/>
    <s v="fiction"/>
    <x v="777"/>
    <d v="3015-12-20T13:10:48"/>
  </r>
  <r>
    <x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0.4"/>
    <n v="2"/>
    <x v="3"/>
    <s v="fiction"/>
    <x v="778"/>
    <d v="3033-11-20T20:32:00"/>
  </r>
  <r>
    <x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7"/>
    <n v="66.67"/>
    <x v="3"/>
    <s v="fiction"/>
    <x v="779"/>
    <d v="2948-11-21T00:00:00"/>
  </r>
  <r>
    <x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04"/>
    <n v="38.520000000000003"/>
    <x v="4"/>
    <s v="rock"/>
    <x v="780"/>
    <d v="2962-01-24T04:10:00"/>
  </r>
  <r>
    <x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33.15375"/>
    <n v="42.61"/>
    <x v="4"/>
    <s v="rock"/>
    <x v="781"/>
    <d v="3012-06-03T00:29:36"/>
  </r>
  <r>
    <x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00"/>
    <n v="50"/>
    <x v="4"/>
    <s v="rock"/>
    <x v="782"/>
    <d v="2993-08-11T04:40:48"/>
  </r>
  <r>
    <x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48.13333333333333"/>
    <n v="63.49"/>
    <x v="4"/>
    <s v="rock"/>
    <x v="783"/>
    <d v="2985-09-26T00:00:00"/>
  </r>
  <r>
    <x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02.49999999999999"/>
    <n v="102.5"/>
    <x v="4"/>
    <s v="rock"/>
    <x v="784"/>
    <d v="3030-12-16T14:07:36"/>
  </r>
  <r>
    <x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80.62799999999999"/>
    <n v="31.14"/>
    <x v="4"/>
    <s v="rock"/>
    <x v="785"/>
    <d v="3005-11-21T06:06:00"/>
  </r>
  <r>
    <x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42.79999999999998"/>
    <n v="162.27000000000001"/>
    <x v="4"/>
    <s v="rock"/>
    <x v="786"/>
    <d v="2986-08-21T18:48:00"/>
  </r>
  <r>
    <x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14.16666666666666"/>
    <n v="80.59"/>
    <x v="4"/>
    <s v="rock"/>
    <x v="787"/>
    <d v="3022-01-21T01:30:24"/>
  </r>
  <r>
    <x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03.505"/>
    <n v="59.85"/>
    <x v="4"/>
    <s v="rock"/>
    <x v="788"/>
    <d v="2990-05-08T23:36:00"/>
  </r>
  <r>
    <x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09.41176470588236"/>
    <n v="132.86000000000001"/>
    <x v="4"/>
    <s v="rock"/>
    <x v="789"/>
    <d v="3003-05-17T23:36:00"/>
  </r>
  <r>
    <x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44.37459999999999"/>
    <n v="92.55"/>
    <x v="4"/>
    <s v="rock"/>
    <x v="790"/>
    <d v="3004-01-30T03:35:36"/>
  </r>
  <r>
    <x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03.86666666666666"/>
    <n v="60.86"/>
    <x v="4"/>
    <s v="rock"/>
    <x v="791"/>
    <d v="3022-10-26T23:36:00"/>
  </r>
  <r>
    <x v="792"/>
    <x v="792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00.44440000000002"/>
    <n v="41.85"/>
    <x v="4"/>
    <s v="rock"/>
    <x v="792"/>
    <d v="3022-06-20T23:13:12"/>
  </r>
  <r>
    <x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02.77927272727271"/>
    <n v="88.33"/>
    <x v="4"/>
    <s v="rock"/>
    <x v="793"/>
    <d v="3014-01-28T23:36:00"/>
  </r>
  <r>
    <x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05.31250000000001"/>
    <n v="158.96"/>
    <x v="4"/>
    <s v="rock"/>
    <x v="794"/>
    <d v="2970-04-13T02:24:00"/>
  </r>
  <r>
    <x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11.78571428571429"/>
    <n v="85.05"/>
    <x v="4"/>
    <s v="rock"/>
    <x v="795"/>
    <d v="2984-05-16T23:36:00"/>
  </r>
  <r>
    <x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01.35000000000001"/>
    <n v="112.61"/>
    <x v="4"/>
    <s v="rock"/>
    <x v="796"/>
    <d v="3018-12-26T04:00:00"/>
  </r>
  <r>
    <x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07.53333333333333"/>
    <n v="45.44"/>
    <x v="4"/>
    <s v="rock"/>
    <x v="797"/>
    <d v="2985-10-26T00:00:00"/>
  </r>
  <r>
    <x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14.88571428571429"/>
    <n v="46.22"/>
    <x v="4"/>
    <s v="rock"/>
    <x v="798"/>
    <d v="3043-12-08T03:54:48"/>
  </r>
  <r>
    <x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00.02"/>
    <n v="178.61"/>
    <x v="4"/>
    <s v="rock"/>
    <x v="799"/>
    <d v="2985-09-20T00:18:24"/>
  </r>
  <r>
    <x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52.13333333333335"/>
    <n v="40.75"/>
    <x v="4"/>
    <s v="rock"/>
    <x v="800"/>
    <d v="3042-09-04T09:41:36"/>
  </r>
  <r>
    <x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11.52149999999999"/>
    <n v="43.73"/>
    <x v="4"/>
    <s v="rock"/>
    <x v="801"/>
    <d v="2965-12-13T02:08:00"/>
  </r>
  <r>
    <x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01.33333333333334"/>
    <n v="81.069999999999993"/>
    <x v="4"/>
    <s v="rock"/>
    <x v="802"/>
    <d v="2995-01-31T02:00:00"/>
  </r>
  <r>
    <x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23.2608695652174"/>
    <n v="74.61"/>
    <x v="4"/>
    <s v="rock"/>
    <x v="803"/>
    <d v="2963-09-25T00:00:00"/>
  </r>
  <r>
    <x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00"/>
    <n v="305.56"/>
    <x v="4"/>
    <s v="rock"/>
    <x v="804"/>
    <d v="2967-05-09T23:36:00"/>
  </r>
  <r>
    <x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05"/>
    <n v="58.33"/>
    <x v="4"/>
    <s v="rock"/>
    <x v="805"/>
    <d v="2966-12-12T00:00:00"/>
  </r>
  <r>
    <x v="806"/>
    <x v="806"/>
    <s v="Help Golden Animals finish their NEW Album!"/>
    <n v="8000"/>
    <n v="8355"/>
    <x v="0"/>
    <s v="US"/>
    <s v="USD"/>
    <n v="1315413339"/>
    <n v="1312821339"/>
    <b v="0"/>
    <x v="26"/>
    <b v="1"/>
    <s v="music/rock"/>
    <n v="104.4375"/>
    <n v="117.68"/>
    <x v="4"/>
    <s v="rock"/>
    <x v="806"/>
    <d v="2970-05-30T14:15:36"/>
  </r>
  <r>
    <x v="807"/>
    <x v="80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05.125"/>
    <n v="73.77"/>
    <x v="4"/>
    <s v="rock"/>
    <x v="807"/>
    <d v="3101-12-04T00:00:00"/>
  </r>
  <r>
    <x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00"/>
    <n v="104.65"/>
    <x v="4"/>
    <s v="rock"/>
    <x v="808"/>
    <d v="3049-05-12T23:36:00"/>
  </r>
  <r>
    <x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03.77499999999999"/>
    <n v="79.83"/>
    <x v="4"/>
    <s v="rock"/>
    <x v="809"/>
    <d v="3027-04-06T00:12:00"/>
  </r>
  <r>
    <x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05"/>
    <n v="58.33"/>
    <x v="4"/>
    <s v="rock"/>
    <x v="810"/>
    <d v="2994-01-09T08:24:48"/>
  </r>
  <r>
    <x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04"/>
    <n v="86.67"/>
    <x v="4"/>
    <s v="rock"/>
    <x v="811"/>
    <d v="3014-07-27T20:48:00"/>
  </r>
  <r>
    <x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51.83333333333334"/>
    <n v="27.61"/>
    <x v="4"/>
    <s v="rock"/>
    <x v="812"/>
    <d v="3005-12-14T23:12:00"/>
  </r>
  <r>
    <x v="813"/>
    <x v="813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59.99600000000001"/>
    <n v="25"/>
    <x v="4"/>
    <s v="rock"/>
    <x v="813"/>
    <d v="2991-04-05T01:06:00"/>
  </r>
  <r>
    <x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27.3"/>
    <n v="45.46"/>
    <x v="4"/>
    <s v="rock"/>
    <x v="814"/>
    <d v="2963-11-29T01:36:00"/>
  </r>
  <r>
    <x v="815"/>
    <x v="815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07"/>
    <n v="99.53"/>
    <x v="4"/>
    <s v="rock"/>
    <x v="815"/>
    <d v="3046-01-22T00:41:12"/>
  </r>
  <r>
    <x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15.12214285714286"/>
    <n v="39.31"/>
    <x v="4"/>
    <s v="rock"/>
    <x v="816"/>
    <d v="3008-06-30T12:00:00"/>
  </r>
  <r>
    <x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37.11066666666665"/>
    <n v="89.42"/>
    <x v="4"/>
    <s v="rock"/>
    <x v="817"/>
    <d v="2982-08-07T23:36:00"/>
  </r>
  <r>
    <x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55.71428571428572"/>
    <n v="28.68"/>
    <x v="4"/>
    <s v="rock"/>
    <x v="818"/>
    <d v="2992-06-04T00:24:00"/>
  </r>
  <r>
    <x v="819"/>
    <x v="819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08.74999999999999"/>
    <n v="31.07"/>
    <x v="4"/>
    <s v="rock"/>
    <x v="819"/>
    <d v="3025-04-24T17:36:00"/>
  </r>
  <r>
    <x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34.05000000000001"/>
    <n v="70.55"/>
    <x v="4"/>
    <s v="rock"/>
    <x v="820"/>
    <d v="3036-06-26T00:00:00"/>
  </r>
  <r>
    <x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00"/>
    <n v="224.13"/>
    <x v="4"/>
    <s v="rock"/>
    <x v="821"/>
    <d v="3058-02-06T00:24:00"/>
  </r>
  <r>
    <x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19.16666666666667"/>
    <n v="51.81"/>
    <x v="4"/>
    <s v="rock"/>
    <x v="822"/>
    <d v="2996-04-25T17:40:00"/>
  </r>
  <r>
    <x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79.5"/>
    <n v="43.52"/>
    <x v="4"/>
    <s v="rock"/>
    <x v="823"/>
    <d v="3055-04-29T08:20:48"/>
  </r>
  <r>
    <x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34.38124999999999"/>
    <n v="39.82"/>
    <x v="4"/>
    <s v="rock"/>
    <x v="824"/>
    <d v="2937-01-25T23:36:00"/>
  </r>
  <r>
    <x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00.43200000000002"/>
    <n v="126.81"/>
    <x v="4"/>
    <s v="rock"/>
    <x v="825"/>
    <d v="2997-11-07T08:33:36"/>
  </r>
  <r>
    <x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01.45454545454547"/>
    <n v="113.88"/>
    <x v="4"/>
    <s v="rock"/>
    <x v="826"/>
    <d v="2983-07-28T22:12:00"/>
  </r>
  <r>
    <x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03.33333333333334"/>
    <n v="28.18"/>
    <x v="4"/>
    <s v="rock"/>
    <x v="827"/>
    <d v="2980-12-06T19:36:00"/>
  </r>
  <r>
    <x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07"/>
    <n v="36.61"/>
    <x v="4"/>
    <s v="rock"/>
    <x v="828"/>
    <d v="2989-08-06T09:36:00"/>
  </r>
  <r>
    <x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04"/>
    <n v="32.5"/>
    <x v="4"/>
    <s v="rock"/>
    <x v="829"/>
    <d v="3086-10-16T05:36:00"/>
  </r>
  <r>
    <x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07.83333333333334"/>
    <n v="60.66"/>
    <x v="4"/>
    <s v="rock"/>
    <x v="830"/>
    <d v="3007-04-30T14:50:00"/>
  </r>
  <r>
    <x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33.33333333333334"/>
    <n v="175"/>
    <x v="4"/>
    <s v="rock"/>
    <x v="831"/>
    <d v="2985-09-19T12:37:36"/>
  </r>
  <r>
    <x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00.60706666666665"/>
    <n v="97.99"/>
    <x v="4"/>
    <s v="rock"/>
    <x v="832"/>
    <d v="2979-04-29T05:12:00"/>
  </r>
  <r>
    <x v="833"/>
    <x v="833"/>
    <s v="This is an American rock album."/>
    <n v="6000"/>
    <n v="6100"/>
    <x v="0"/>
    <s v="US"/>
    <s v="USD"/>
    <n v="1397941475"/>
    <n v="1395349475"/>
    <b v="0"/>
    <x v="14"/>
    <b v="1"/>
    <s v="music/rock"/>
    <n v="101.66666666666666"/>
    <n v="148.78"/>
    <x v="4"/>
    <s v="rock"/>
    <x v="833"/>
    <d v="3033-03-06T01:50:00"/>
  </r>
  <r>
    <x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31.0181818181818"/>
    <n v="96.08"/>
    <x v="4"/>
    <s v="rock"/>
    <x v="834"/>
    <d v="3013-12-10T23:36:00"/>
  </r>
  <r>
    <x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17.25000000000001"/>
    <n v="58.63"/>
    <x v="4"/>
    <s v="rock"/>
    <x v="835"/>
    <d v="2987-02-17T00:00:00"/>
  </r>
  <r>
    <x v="836"/>
    <x v="836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00.93039999999999"/>
    <n v="109.71"/>
    <x v="4"/>
    <s v="rock"/>
    <x v="836"/>
    <d v="3020-05-17T08:47:12"/>
  </r>
  <r>
    <x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21.8"/>
    <n v="49.11"/>
    <x v="4"/>
    <s v="rock"/>
    <x v="837"/>
    <d v="3033-12-21T23:04:48"/>
  </r>
  <r>
    <x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45.4"/>
    <n v="47.67"/>
    <x v="4"/>
    <s v="rock"/>
    <x v="838"/>
    <d v="2979-02-05T13:14:00"/>
  </r>
  <r>
    <x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16.61660000000001"/>
    <n v="60.74"/>
    <x v="4"/>
    <s v="rock"/>
    <x v="839"/>
    <d v="2995-06-14T07:42:24"/>
  </r>
  <r>
    <x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20.4166"/>
    <n v="63.38"/>
    <x v="4"/>
    <s v="metal"/>
    <x v="840"/>
    <d v="3091-07-20T10:34:48"/>
  </r>
  <r>
    <x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01.32000000000001"/>
    <n v="53.89"/>
    <x v="4"/>
    <s v="metal"/>
    <x v="841"/>
    <d v="3046-08-25T03:05:12"/>
  </r>
  <r>
    <x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04.32"/>
    <n v="66.87"/>
    <x v="4"/>
    <s v="metal"/>
    <x v="842"/>
    <d v="3020-11-03T23:36:00"/>
  </r>
  <r>
    <x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67.13333333333333"/>
    <n v="63.1"/>
    <x v="4"/>
    <s v="metal"/>
    <x v="843"/>
    <d v="3096-06-26T00:00:00"/>
  </r>
  <r>
    <x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94.13333333333333"/>
    <n v="36.630000000000003"/>
    <x v="4"/>
    <s v="metal"/>
    <x v="844"/>
    <d v="3046-01-04T23:36:00"/>
  </r>
  <r>
    <x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20.3802"/>
    <n v="34.01"/>
    <x v="4"/>
    <s v="metal"/>
    <x v="845"/>
    <d v="3090-04-18T23:36:00"/>
  </r>
  <r>
    <x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22.00090909090908"/>
    <n v="28.55"/>
    <x v="4"/>
    <s v="metal"/>
    <x v="846"/>
    <d v="3030-07-13T00:00:00"/>
  </r>
  <r>
    <x v="847"/>
    <x v="847"/>
    <s v="MUSIC WITH MEANING!  MUSIC THAT MATTERS!!!"/>
    <n v="10"/>
    <n v="10"/>
    <x v="0"/>
    <s v="US"/>
    <s v="USD"/>
    <n v="1436555376"/>
    <n v="1433963376"/>
    <b v="0"/>
    <x v="29"/>
    <b v="1"/>
    <s v="music/metal"/>
    <n v="100"/>
    <n v="10"/>
    <x v="4"/>
    <s v="metal"/>
    <x v="847"/>
    <d v="3062-07-18T03:50:24"/>
  </r>
  <r>
    <x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00"/>
    <n v="18.75"/>
    <x v="4"/>
    <s v="metal"/>
    <x v="848"/>
    <d v="3056-10-29T00:13:12"/>
  </r>
  <r>
    <x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19.9"/>
    <n v="41.7"/>
    <x v="4"/>
    <s v="metal"/>
    <x v="849"/>
    <d v="3054-11-16T13:45:36"/>
  </r>
  <r>
    <x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55.17499999999998"/>
    <n v="46.67"/>
    <x v="4"/>
    <s v="metal"/>
    <x v="850"/>
    <d v="3081-07-23T23:36:00"/>
  </r>
  <r>
    <x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30.44999999999999"/>
    <n v="37.270000000000003"/>
    <x v="4"/>
    <s v="metal"/>
    <x v="851"/>
    <d v="3087-12-22T18:00:00"/>
  </r>
  <r>
    <x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04.97142857142859"/>
    <n v="59.26"/>
    <x v="4"/>
    <s v="metal"/>
    <x v="852"/>
    <d v="3093-07-25T00:00:00"/>
  </r>
  <r>
    <x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00"/>
    <n v="30"/>
    <x v="4"/>
    <s v="metal"/>
    <x v="853"/>
    <d v="3053-01-30T23:23:36"/>
  </r>
  <r>
    <x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18.2205035971223"/>
    <n v="65.86"/>
    <x v="4"/>
    <s v="metal"/>
    <x v="854"/>
    <d v="3097-10-16T02:18:24"/>
  </r>
  <r>
    <x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03.44827586206897"/>
    <n v="31.91"/>
    <x v="4"/>
    <s v="metal"/>
    <x v="855"/>
    <d v="3087-06-21T00:06:48"/>
  </r>
  <r>
    <x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18.00000000000003"/>
    <n v="19.46"/>
    <x v="4"/>
    <s v="metal"/>
    <x v="856"/>
    <d v="3093-08-16T00:00:00"/>
  </r>
  <r>
    <x v="857"/>
    <x v="857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00"/>
    <n v="50"/>
    <x v="4"/>
    <s v="metal"/>
    <x v="857"/>
    <d v="3071-08-07T22:52:24"/>
  </r>
  <r>
    <x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44.00583333333333"/>
    <n v="22.74"/>
    <x v="4"/>
    <s v="metal"/>
    <x v="858"/>
    <d v="3056-11-25T23:36:00"/>
  </r>
  <r>
    <x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04.67500000000001"/>
    <n v="42.72"/>
    <x v="4"/>
    <s v="metal"/>
    <x v="859"/>
    <d v="3060-02-16T00:00:00"/>
  </r>
  <r>
    <x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18.142857142857142"/>
    <n v="52.92"/>
    <x v="4"/>
    <s v="jazz"/>
    <x v="860"/>
    <d v="3023-06-06T14:05:12"/>
  </r>
  <r>
    <x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5"/>
    <n v="50.5"/>
    <x v="4"/>
    <s v="jazz"/>
    <x v="861"/>
    <d v="3091-01-27T04:01:36"/>
  </r>
  <r>
    <x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0.33999999999999997"/>
    <n v="42.5"/>
    <x v="4"/>
    <s v="jazz"/>
    <x v="862"/>
    <d v="3022-09-17T07:39:12"/>
  </r>
  <r>
    <x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5"/>
    <n v="18"/>
    <x v="4"/>
    <s v="jazz"/>
    <x v="863"/>
    <d v="2980-10-02T19:46:24"/>
  </r>
  <r>
    <x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41.53846153846154"/>
    <n v="34.18"/>
    <x v="4"/>
    <s v="jazz"/>
    <x v="864"/>
    <d v="3020-12-27T23:36:00"/>
  </r>
  <r>
    <x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"/>
    <n v="22.5"/>
    <x v="4"/>
    <s v="jazz"/>
    <x v="865"/>
    <d v="3003-01-28T13:18:48"/>
  </r>
  <r>
    <x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18.285714285714285"/>
    <n v="58.18"/>
    <x v="4"/>
    <s v="jazz"/>
    <x v="866"/>
    <d v="3053-11-10T04:00:00"/>
  </r>
  <r>
    <x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24.02"/>
    <n v="109.18"/>
    <x v="4"/>
    <s v="jazz"/>
    <x v="867"/>
    <d v="2927-12-30T23:36:00"/>
  </r>
  <r>
    <x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0.1111111111111111"/>
    <n v="50"/>
    <x v="4"/>
    <s v="jazz"/>
    <x v="868"/>
    <d v="3026-06-02T15:59:12"/>
  </r>
  <r>
    <x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11.818181818181818"/>
    <n v="346.67"/>
    <x v="4"/>
    <s v="jazz"/>
    <x v="869"/>
    <d v="3008-06-19T07:02:48"/>
  </r>
  <r>
    <x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0.31"/>
    <n v="12.4"/>
    <x v="4"/>
    <s v="jazz"/>
    <x v="870"/>
    <d v="3018-01-03T12:49:12"/>
  </r>
  <r>
    <x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7"/>
    <n v="27.08"/>
    <x v="4"/>
    <s v="jazz"/>
    <x v="871"/>
    <d v="3023-11-23T11:18:00"/>
  </r>
  <r>
    <x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0.8125"/>
    <n v="32.5"/>
    <x v="4"/>
    <s v="jazz"/>
    <x v="872"/>
    <d v="2958-07-11T19:30:48"/>
  </r>
  <r>
    <x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6"/>
    <n v="9"/>
    <x v="4"/>
    <s v="jazz"/>
    <x v="873"/>
    <d v="2998-09-13T00:16:00"/>
  </r>
  <r>
    <x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24.333333333333336"/>
    <n v="34.76"/>
    <x v="4"/>
    <s v="jazz"/>
    <x v="874"/>
    <d v="3010-02-28T00:13:36"/>
  </r>
  <r>
    <x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e v="#DIV/0!"/>
    <x v="4"/>
    <s v="jazz"/>
    <x v="875"/>
    <d v="3067-05-03T08:52:24"/>
  </r>
  <r>
    <x v="876"/>
    <x v="876"/>
    <s v="What was the greatest record shop ever?  DOBELLS!"/>
    <n v="3152"/>
    <n v="1286"/>
    <x v="2"/>
    <s v="GB"/>
    <s v="GBP"/>
    <n v="1359978927"/>
    <n v="1357127727"/>
    <b v="0"/>
    <x v="43"/>
    <b v="0"/>
    <s v="music/jazz"/>
    <n v="40.799492385786799"/>
    <n v="28.58"/>
    <x v="4"/>
    <s v="jazz"/>
    <x v="876"/>
    <d v="3004-04-21T22:10:48"/>
  </r>
  <r>
    <x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67.55"/>
    <n v="46.59"/>
    <x v="4"/>
    <s v="jazz"/>
    <x v="877"/>
    <d v="3025-03-21T22:24:00"/>
  </r>
  <r>
    <x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3"/>
    <n v="32.5"/>
    <x v="4"/>
    <s v="jazz"/>
    <x v="878"/>
    <d v="2953-06-05T14:09:36"/>
  </r>
  <r>
    <x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30.666666666666664"/>
    <n v="21.47"/>
    <x v="4"/>
    <s v="jazz"/>
    <x v="879"/>
    <d v="2987-10-31T22:02:00"/>
  </r>
  <r>
    <x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"/>
    <n v="14.13"/>
    <x v="4"/>
    <s v="indie rock"/>
    <x v="880"/>
    <d v="2997-12-01T16:55:12"/>
  </r>
  <r>
    <x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0.8"/>
    <n v="30"/>
    <x v="4"/>
    <s v="indie rock"/>
    <x v="881"/>
    <d v="2978-11-10T00:34:24"/>
  </r>
  <r>
    <x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20.133333333333333"/>
    <n v="21.57"/>
    <x v="4"/>
    <s v="indie rock"/>
    <x v="882"/>
    <d v="2970-05-10T15:40:00"/>
  </r>
  <r>
    <x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40.020000000000003"/>
    <n v="83.38"/>
    <x v="4"/>
    <s v="indie rock"/>
    <x v="883"/>
    <d v="3078-01-22T10:54:00"/>
  </r>
  <r>
    <x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1"/>
    <n v="10"/>
    <x v="4"/>
    <s v="indie rock"/>
    <x v="884"/>
    <d v="2986-09-01T12:24:00"/>
  </r>
  <r>
    <x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75"/>
    <n v="35.71"/>
    <x v="4"/>
    <s v="indie rock"/>
    <x v="885"/>
    <d v="3097-12-20T14:04:24"/>
  </r>
  <r>
    <x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41"/>
    <n v="29.29"/>
    <x v="4"/>
    <s v="indie rock"/>
    <x v="886"/>
    <d v="3090-12-31T21:25:12"/>
  </r>
  <r>
    <x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e v="#DIV/0!"/>
    <x v="4"/>
    <s v="indie rock"/>
    <x v="887"/>
    <d v="2987-09-17T00:22:00"/>
  </r>
  <r>
    <x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3"/>
    <n v="18"/>
    <x v="4"/>
    <s v="indie rock"/>
    <x v="888"/>
    <d v="2969-12-27T00:00:00"/>
  </r>
  <r>
    <x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8"/>
    <n v="73.760000000000005"/>
    <x v="4"/>
    <s v="indie rock"/>
    <x v="889"/>
    <d v="3044-04-10T19:37:12"/>
  </r>
  <r>
    <x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1"/>
    <n v="31.25"/>
    <x v="4"/>
    <s v="indie rock"/>
    <x v="890"/>
    <d v="3023-05-18T18:31:36"/>
  </r>
  <r>
    <x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"/>
    <n v="28.89"/>
    <x v="4"/>
    <s v="indie rock"/>
    <x v="891"/>
    <d v="3041-04-08T18:12:00"/>
  </r>
  <r>
    <x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40.75"/>
    <n v="143.82"/>
    <x v="4"/>
    <s v="indie rock"/>
    <x v="892"/>
    <d v="2943-12-18T00:00:00"/>
  </r>
  <r>
    <x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10"/>
    <n v="40"/>
    <x v="4"/>
    <s v="indie rock"/>
    <x v="893"/>
    <d v="3055-12-23T13:05:12"/>
  </r>
  <r>
    <x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39.17"/>
    <n v="147.81"/>
    <x v="4"/>
    <s v="indie rock"/>
    <x v="894"/>
    <d v="3084-04-21T13:24:00"/>
  </r>
  <r>
    <x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"/>
    <n v="27.86"/>
    <x v="4"/>
    <s v="indie rock"/>
    <x v="895"/>
    <d v="2949-07-18T01:31:36"/>
  </r>
  <r>
    <x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40"/>
    <n v="44.44"/>
    <x v="4"/>
    <s v="indie rock"/>
    <x v="896"/>
    <d v="3065-09-21T00:00:00"/>
  </r>
  <r>
    <x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e v="#DIV/0!"/>
    <x v="4"/>
    <s v="indie rock"/>
    <x v="897"/>
    <d v="2999-11-07T12:43:12"/>
  </r>
  <r>
    <x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3"/>
    <n v="35"/>
    <x v="4"/>
    <s v="indie rock"/>
    <x v="898"/>
    <d v="2978-12-16T04:44:00"/>
  </r>
  <r>
    <x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37.333333333333336"/>
    <n v="35"/>
    <x v="4"/>
    <s v="indie rock"/>
    <x v="899"/>
    <d v="2963-09-02T09:04:48"/>
  </r>
  <r>
    <x v="900"/>
    <x v="900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0.42"/>
    <n v="10.5"/>
    <x v="4"/>
    <s v="jazz"/>
    <x v="900"/>
    <d v="3079-11-22T09:20:48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e v="#DIV/0!"/>
    <x v="4"/>
    <s v="jazz"/>
    <x v="901"/>
    <d v="2940-06-15T04:24:00"/>
  </r>
  <r>
    <x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0.3"/>
    <n v="30"/>
    <x v="4"/>
    <s v="jazz"/>
    <x v="902"/>
    <d v="3041-11-25T12:00:00"/>
  </r>
  <r>
    <x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"/>
    <n v="40"/>
    <x v="4"/>
    <s v="jazz"/>
    <x v="903"/>
    <d v="2995-06-22T10:00:00"/>
  </r>
  <r>
    <x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0.30199999999999999"/>
    <n v="50.33"/>
    <x v="4"/>
    <s v="jazz"/>
    <x v="904"/>
    <d v="3074-02-15T22:14:48"/>
  </r>
  <r>
    <x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"/>
    <n v="32.67"/>
    <x v="4"/>
    <s v="jazz"/>
    <x v="905"/>
    <d v="2955-07-13T18:10:24"/>
  </r>
  <r>
    <x v="906"/>
    <x v="906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e v="#DIV/0!"/>
    <x v="4"/>
    <s v="jazz"/>
    <x v="906"/>
    <d v="3030-09-12T13:16:00"/>
  </r>
  <r>
    <x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e v="#DIV/0!"/>
    <x v="4"/>
    <s v="jazz"/>
    <x v="907"/>
    <d v="2970-08-22T14:49:12"/>
  </r>
  <r>
    <x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e v="#DIV/0!"/>
    <x v="4"/>
    <s v="jazz"/>
    <x v="908"/>
    <d v="2943-08-20T23:36:00"/>
  </r>
  <r>
    <x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"/>
    <n v="65"/>
    <x v="4"/>
    <s v="jazz"/>
    <x v="909"/>
    <d v="2991-05-28T00:00:00"/>
  </r>
  <r>
    <x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22.363636363636363"/>
    <n v="24.6"/>
    <x v="4"/>
    <s v="jazz"/>
    <x v="910"/>
    <d v="3102-02-01T02:07:36"/>
  </r>
  <r>
    <x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e v="#DIV/0!"/>
    <x v="4"/>
    <s v="jazz"/>
    <x v="911"/>
    <d v="3027-07-15T02:58:00"/>
  </r>
  <r>
    <x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0.85714285714285721"/>
    <n v="15"/>
    <x v="4"/>
    <s v="jazz"/>
    <x v="912"/>
    <d v="3000-09-01T14:58:48"/>
  </r>
  <r>
    <x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5"/>
    <n v="82.58"/>
    <x v="4"/>
    <s v="jazz"/>
    <x v="913"/>
    <d v="2986-03-18T08:07:36"/>
  </r>
  <r>
    <x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e v="#DIV/0!"/>
    <x v="4"/>
    <s v="jazz"/>
    <x v="914"/>
    <d v="2993-08-11T07:38:48"/>
  </r>
  <r>
    <x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2"/>
    <n v="41.67"/>
    <x v="4"/>
    <s v="jazz"/>
    <x v="915"/>
    <d v="2981-12-10T23:36:00"/>
  </r>
  <r>
    <x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e v="#DIV/0!"/>
    <x v="4"/>
    <s v="jazz"/>
    <x v="916"/>
    <d v="2949-05-09T00:00:00"/>
  </r>
  <r>
    <x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0.6"/>
    <n v="30"/>
    <x v="4"/>
    <s v="jazz"/>
    <x v="917"/>
    <d v="3038-10-11T12:00:00"/>
  </r>
  <r>
    <x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"/>
    <n v="19.600000000000001"/>
    <x v="4"/>
    <s v="jazz"/>
    <x v="918"/>
    <d v="3048-01-12T23:44:24"/>
  </r>
  <r>
    <x v="919"/>
    <x v="919"/>
    <s v="Cool jazz with a New Orleans flavor."/>
    <n v="20000"/>
    <n v="100"/>
    <x v="2"/>
    <s v="US"/>
    <s v="USD"/>
    <n v="1355930645"/>
    <n v="1352906645"/>
    <b v="0"/>
    <x v="29"/>
    <b v="0"/>
    <s v="music/jazz"/>
    <n v="0.5"/>
    <n v="100"/>
    <x v="4"/>
    <s v="jazz"/>
    <x v="919"/>
    <d v="3001-03-24T09:38:00"/>
  </r>
  <r>
    <x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e v="#DIV/0!"/>
    <x v="4"/>
    <s v="jazz"/>
    <x v="920"/>
    <d v="3022-12-01T02:48:48"/>
  </r>
  <r>
    <x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30.9"/>
    <n v="231.75"/>
    <x v="4"/>
    <s v="jazz"/>
    <x v="921"/>
    <d v="2976-09-08T02:30:24"/>
  </r>
  <r>
    <x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21.037037037037038"/>
    <n v="189.33"/>
    <x v="4"/>
    <s v="jazz"/>
    <x v="922"/>
    <d v="3043-12-30T17:17:12"/>
  </r>
  <r>
    <x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7"/>
    <n v="55"/>
    <x v="4"/>
    <s v="jazz"/>
    <x v="923"/>
    <d v="3047-05-19T00:49:12"/>
  </r>
  <r>
    <x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10.9"/>
    <n v="21.8"/>
    <x v="4"/>
    <s v="jazz"/>
    <x v="924"/>
    <d v="3004-12-04T15:07:36"/>
  </r>
  <r>
    <x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7"/>
    <n v="32"/>
    <x v="4"/>
    <s v="jazz"/>
    <x v="925"/>
    <d v="3023-10-14T03:24:24"/>
  </r>
  <r>
    <x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e v="#DIV/0!"/>
    <x v="4"/>
    <s v="jazz"/>
    <x v="926"/>
    <d v="2942-06-08T16:00:00"/>
  </r>
  <r>
    <x v="927"/>
    <x v="927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e v="#DIV/0!"/>
    <x v="4"/>
    <s v="jazz"/>
    <x v="927"/>
    <d v="2986-11-05T17:58:00"/>
  </r>
  <r>
    <x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10.86206896551724"/>
    <n v="56.25"/>
    <x v="4"/>
    <s v="jazz"/>
    <x v="928"/>
    <d v="2999-02-23T00:00:00"/>
  </r>
  <r>
    <x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e v="#DIV/0!"/>
    <x v="4"/>
    <s v="jazz"/>
    <x v="929"/>
    <d v="2984-07-03T17:07:36"/>
  </r>
  <r>
    <x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38.333333333333336"/>
    <n v="69"/>
    <x v="4"/>
    <s v="jazz"/>
    <x v="930"/>
    <d v="2941-07-30T12:48:00"/>
  </r>
  <r>
    <x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7"/>
    <n v="18.71"/>
    <x v="4"/>
    <s v="jazz"/>
    <x v="931"/>
    <d v="3030-12-12T00:00:00"/>
  </r>
  <r>
    <x v="932"/>
    <x v="932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14.536842105263158"/>
    <n v="46.03"/>
    <x v="4"/>
    <s v="jazz"/>
    <x v="932"/>
    <d v="3007-05-11T06:18:00"/>
  </r>
  <r>
    <x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6"/>
    <n v="60"/>
    <x v="4"/>
    <s v="jazz"/>
    <x v="933"/>
    <d v="3034-08-23T01:23:36"/>
  </r>
  <r>
    <x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30.4"/>
    <n v="50.67"/>
    <x v="4"/>
    <s v="jazz"/>
    <x v="934"/>
    <d v="3034-02-14T00:00:00"/>
  </r>
  <r>
    <x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6"/>
    <n v="25"/>
    <x v="4"/>
    <s v="jazz"/>
    <x v="935"/>
    <d v="3075-11-08T00:11:36"/>
  </r>
  <r>
    <x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e v="#DIV/0!"/>
    <x v="4"/>
    <s v="jazz"/>
    <x v="936"/>
    <d v="2979-02-28T00:00:00"/>
  </r>
  <r>
    <x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8"/>
    <n v="20"/>
    <x v="4"/>
    <s v="jazz"/>
    <x v="937"/>
    <d v="3022-03-15T03:42:48"/>
  </r>
  <r>
    <x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0.35714285714285715"/>
    <n v="25"/>
    <x v="4"/>
    <s v="jazz"/>
    <x v="938"/>
    <d v="2994-02-12T12:19:12"/>
  </r>
  <r>
    <x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6"/>
    <n v="20"/>
    <x v="4"/>
    <s v="jazz"/>
    <x v="939"/>
    <d v="3013-12-02T23:12:00"/>
  </r>
  <r>
    <x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17.155555555555555"/>
    <n v="110.29"/>
    <x v="2"/>
    <s v="wearables"/>
    <x v="940"/>
    <d v="3064-08-05T04:50:24"/>
  </r>
  <r>
    <x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"/>
    <n v="37.450000000000003"/>
    <x v="2"/>
    <s v="wearables"/>
    <x v="941"/>
    <d v="3100-09-04T07:38:00"/>
  </r>
  <r>
    <x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3"/>
    <n v="41.75"/>
    <x v="2"/>
    <s v="wearables"/>
    <x v="942"/>
    <d v="3077-03-14T05:44:00"/>
  </r>
  <r>
    <x v="943"/>
    <x v="943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6"/>
    <n v="24.08"/>
    <x v="2"/>
    <s v="wearables"/>
    <x v="943"/>
    <d v="3095-12-02T00:42:00"/>
  </r>
  <r>
    <x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13.325999999999999"/>
    <n v="69.41"/>
    <x v="2"/>
    <s v="wearables"/>
    <x v="944"/>
    <d v="3081-02-15T00:00:00"/>
  </r>
  <r>
    <x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"/>
    <n v="155.25"/>
    <x v="2"/>
    <s v="wearables"/>
    <x v="945"/>
    <d v="3101-04-05T23:36:00"/>
  </r>
  <r>
    <x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5"/>
    <n v="57.2"/>
    <x v="2"/>
    <s v="wearables"/>
    <x v="946"/>
    <d v="3090-08-07T00:19:12"/>
  </r>
  <r>
    <x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e v="#DIV/0!"/>
    <x v="2"/>
    <s v="wearables"/>
    <x v="947"/>
    <d v="3085-12-07T18:02:24"/>
  </r>
  <r>
    <x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12"/>
    <n v="60"/>
    <x v="2"/>
    <s v="wearables"/>
    <x v="948"/>
    <d v="3078-09-16T21:05:36"/>
  </r>
  <r>
    <x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"/>
    <n v="39"/>
    <x v="2"/>
    <s v="wearables"/>
    <x v="949"/>
    <d v="3077-05-06T01:10:24"/>
  </r>
  <r>
    <x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28.04"/>
    <n v="58.42"/>
    <x v="2"/>
    <s v="wearables"/>
    <x v="950"/>
    <d v="3075-02-03T00:24:24"/>
  </r>
  <r>
    <x v="951"/>
    <x v="951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38.39"/>
    <n v="158.63999999999999"/>
    <x v="2"/>
    <s v="wearables"/>
    <x v="951"/>
    <d v="3084-03-20T16:28:48"/>
  </r>
  <r>
    <x v="952"/>
    <x v="952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39.942857142857143"/>
    <n v="99.86"/>
    <x v="2"/>
    <s v="wearables"/>
    <x v="952"/>
    <d v="3095-03-11T17:24:48"/>
  </r>
  <r>
    <x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0.84"/>
    <n v="25.2"/>
    <x v="2"/>
    <s v="wearables"/>
    <x v="953"/>
    <d v="3051-08-05T22:39:36"/>
  </r>
  <r>
    <x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43.406666666666666"/>
    <n v="89.19"/>
    <x v="2"/>
    <s v="wearables"/>
    <x v="954"/>
    <d v="3065-03-29T00:15:36"/>
  </r>
  <r>
    <x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3"/>
    <n v="182.62"/>
    <x v="2"/>
    <s v="wearables"/>
    <x v="955"/>
    <d v="3090-10-31T02:00:00"/>
  </r>
  <r>
    <x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2"/>
    <n v="50.65"/>
    <x v="2"/>
    <s v="wearables"/>
    <x v="956"/>
    <d v="3057-08-14T22:23:36"/>
  </r>
  <r>
    <x v="957"/>
    <x v="957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4"/>
    <n v="33.29"/>
    <x v="2"/>
    <s v="wearables"/>
    <x v="957"/>
    <d v="3095-02-14T06:13:12"/>
  </r>
  <r>
    <x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11.328275684711327"/>
    <n v="51.82"/>
    <x v="2"/>
    <s v="wearables"/>
    <x v="958"/>
    <d v="3056-07-10T23:36:00"/>
  </r>
  <r>
    <x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38.86"/>
    <n v="113.63"/>
    <x v="2"/>
    <s v="wearables"/>
    <x v="959"/>
    <d v="3051-03-15T04:26:00"/>
  </r>
  <r>
    <x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46.100628930817614"/>
    <n v="136.46"/>
    <x v="2"/>
    <s v="wearables"/>
    <x v="960"/>
    <d v="3102-10-24T01:02:00"/>
  </r>
  <r>
    <x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42.188421052631583"/>
    <n v="364.35"/>
    <x v="2"/>
    <s v="wearables"/>
    <x v="961"/>
    <d v="3101-05-19T00:00:00"/>
  </r>
  <r>
    <x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28.48"/>
    <n v="19.239999999999998"/>
    <x v="2"/>
    <s v="wearables"/>
    <x v="962"/>
    <d v="3076-09-24T02:21:12"/>
  </r>
  <r>
    <x v="963"/>
    <x v="963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"/>
    <n v="41.89"/>
    <x v="2"/>
    <s v="wearables"/>
    <x v="963"/>
    <d v="3093-02-01T06:07:36"/>
  </r>
  <r>
    <x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0.79909090909090907"/>
    <n v="30.31"/>
    <x v="2"/>
    <s v="wearables"/>
    <x v="964"/>
    <d v="3066-01-06T02:07:36"/>
  </r>
  <r>
    <x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19999999999999"/>
    <n v="49.67"/>
    <x v="2"/>
    <s v="wearables"/>
    <x v="965"/>
    <d v="3093-08-24T23:36:00"/>
  </r>
  <r>
    <x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14.799999999999999"/>
    <n v="59.2"/>
    <x v="2"/>
    <s v="wearables"/>
    <x v="966"/>
    <d v="3092-05-13T06:12:48"/>
  </r>
  <r>
    <x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17.810000000000002"/>
    <n v="43.98"/>
    <x v="2"/>
    <s v="wearables"/>
    <x v="967"/>
    <d v="3081-05-13T02:29:36"/>
  </r>
  <r>
    <x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"/>
    <n v="26.5"/>
    <x v="2"/>
    <s v="wearables"/>
    <x v="968"/>
    <d v="3040-12-05T08:13:36"/>
  </r>
  <r>
    <x v="969"/>
    <x v="969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46.666666666666664"/>
    <n v="1272.73"/>
    <x v="2"/>
    <s v="wearables"/>
    <x v="969"/>
    <d v="3100-08-16T06:42:48"/>
  </r>
  <r>
    <x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45.92"/>
    <n v="164"/>
    <x v="2"/>
    <s v="wearables"/>
    <x v="970"/>
    <d v="3099-07-01T23:36:00"/>
  </r>
  <r>
    <x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0.22599999999999998"/>
    <n v="45.2"/>
    <x v="2"/>
    <s v="wearables"/>
    <x v="971"/>
    <d v="3059-12-23T00:24:00"/>
  </r>
  <r>
    <x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34.625"/>
    <n v="153.88999999999999"/>
    <x v="2"/>
    <s v="wearables"/>
    <x v="972"/>
    <d v="3042-03-16T23:36:00"/>
  </r>
  <r>
    <x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7"/>
    <n v="51.38"/>
    <x v="2"/>
    <s v="wearables"/>
    <x v="973"/>
    <d v="3070-07-06T08:37:12"/>
  </r>
  <r>
    <x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0.55999999999999994"/>
    <n v="93.33"/>
    <x v="2"/>
    <s v="wearables"/>
    <x v="974"/>
    <d v="3079-07-22T23:42:24"/>
  </r>
  <r>
    <x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8"/>
    <n v="108.63"/>
    <x v="2"/>
    <s v="wearables"/>
    <x v="975"/>
    <d v="3085-10-18T17:14:00"/>
  </r>
  <r>
    <x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"/>
    <n v="160.5"/>
    <x v="2"/>
    <s v="wearables"/>
    <x v="976"/>
    <d v="3064-10-17T09:58:48"/>
  </r>
  <r>
    <x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33.666666666666664"/>
    <n v="75.75"/>
    <x v="2"/>
    <s v="wearables"/>
    <x v="977"/>
    <d v="3077-05-27T14:38:48"/>
  </r>
  <r>
    <x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56.263267182990241"/>
    <n v="790.84"/>
    <x v="2"/>
    <s v="wearables"/>
    <x v="978"/>
    <d v="3077-08-16T10:00:24"/>
  </r>
  <r>
    <x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82.817599999999999"/>
    <n v="301.94"/>
    <x v="2"/>
    <s v="wearables"/>
    <x v="979"/>
    <d v="3085-04-11T23:36:00"/>
  </r>
  <r>
    <x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14.860000000000001"/>
    <n v="47.94"/>
    <x v="2"/>
    <s v="wearables"/>
    <x v="980"/>
    <d v="3047-12-19T16:48:48"/>
  </r>
  <r>
    <x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2"/>
    <n v="2.75"/>
    <x v="2"/>
    <s v="wearables"/>
    <x v="981"/>
    <d v="3040-07-16T17:28:48"/>
  </r>
  <r>
    <x v="982"/>
    <x v="982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4E-2"/>
    <n v="1"/>
    <x v="2"/>
    <s v="wearables"/>
    <x v="982"/>
    <d v="3092-02-10T01:54:24"/>
  </r>
  <r>
    <x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29.506136117214709"/>
    <n v="171.79"/>
    <x v="2"/>
    <s v="wearables"/>
    <x v="983"/>
    <d v="3089-06-27T21:36:00"/>
  </r>
  <r>
    <x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"/>
    <n v="35.33"/>
    <x v="2"/>
    <s v="wearables"/>
    <x v="984"/>
    <d v="3055-08-30T18:43:12"/>
  </r>
  <r>
    <x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3"/>
    <n v="82.09"/>
    <x v="2"/>
    <s v="wearables"/>
    <x v="985"/>
    <d v="3073-12-27T00:00:00"/>
  </r>
  <r>
    <x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12.75"/>
    <n v="110.87"/>
    <x v="2"/>
    <s v="wearables"/>
    <x v="986"/>
    <d v="3074-08-01T00:00:00"/>
  </r>
  <r>
    <x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13.22"/>
    <n v="161.22"/>
    <x v="2"/>
    <s v="wearables"/>
    <x v="987"/>
    <d v="3037-05-30T01:40:00"/>
  </r>
  <r>
    <x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e v="#DIV/0!"/>
    <x v="2"/>
    <s v="wearables"/>
    <x v="988"/>
    <d v="3092-01-07T13:30:00"/>
  </r>
  <r>
    <x v="989"/>
    <x v="989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16.77"/>
    <n v="52.41"/>
    <x v="2"/>
    <s v="wearables"/>
    <x v="989"/>
    <d v="3091-11-10T09:58:00"/>
  </r>
  <r>
    <x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0.104"/>
    <n v="13"/>
    <x v="2"/>
    <s v="wearables"/>
    <x v="990"/>
    <d v="3042-03-04T19:45:36"/>
  </r>
  <r>
    <x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"/>
    <n v="30.29"/>
    <x v="2"/>
    <s v="wearables"/>
    <x v="991"/>
    <d v="3086-09-21T20:24:00"/>
  </r>
  <r>
    <x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0.46699999999999997"/>
    <n v="116.75"/>
    <x v="2"/>
    <s v="wearables"/>
    <x v="992"/>
    <d v="3082-05-24T04:47:36"/>
  </r>
  <r>
    <x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25.087142857142858"/>
    <n v="89.6"/>
    <x v="2"/>
    <s v="wearables"/>
    <x v="993"/>
    <d v="3094-10-08T00:00:00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5000000000002"/>
    <n v="424.45"/>
    <x v="2"/>
    <s v="wearables"/>
    <x v="994"/>
    <d v="3047-12-19T23:36:00"/>
  </r>
  <r>
    <x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6"/>
    <n v="80.67"/>
    <x v="2"/>
    <s v="wearables"/>
    <x v="995"/>
    <d v="3047-11-19T00:00:00"/>
  </r>
  <r>
    <x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"/>
    <n v="13"/>
    <x v="2"/>
    <s v="wearables"/>
    <x v="996"/>
    <d v="3039-09-01T10:48:00"/>
  </r>
  <r>
    <x v="997"/>
    <x v="997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3"/>
    <n v="8.1300000000000008"/>
    <x v="2"/>
    <s v="wearables"/>
    <x v="997"/>
    <d v="3047-10-13T11:18:48"/>
  </r>
  <r>
    <x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58.558333333333337"/>
    <n v="153.43"/>
    <x v="2"/>
    <s v="wearables"/>
    <x v="998"/>
    <d v="3071-03-07T01:20:24"/>
  </r>
  <r>
    <x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7"/>
    <n v="292.08"/>
    <x v="2"/>
    <s v="wearables"/>
    <x v="999"/>
    <d v="3046-10-23T00:48:00"/>
  </r>
  <r>
    <x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1"/>
    <n v="3304"/>
    <x v="2"/>
    <s v="wearables"/>
    <x v="1000"/>
    <d v="3102-11-03T10:24:00"/>
  </r>
  <r>
    <x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04"/>
    <n v="1300"/>
    <x v="2"/>
    <s v="wearables"/>
    <x v="1001"/>
    <d v="3099-12-29T06:45:12"/>
  </r>
  <r>
    <x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29.6029602960296"/>
    <n v="134.55000000000001"/>
    <x v="2"/>
    <s v="wearables"/>
    <x v="1002"/>
    <d v="3073-01-07T23:36:00"/>
  </r>
  <r>
    <x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16.055"/>
    <n v="214.07"/>
    <x v="2"/>
    <s v="wearables"/>
    <x v="1003"/>
    <d v="3102-12-13T00:24:24"/>
  </r>
  <r>
    <x v="1004"/>
    <x v="1004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82.207999999999998"/>
    <n v="216.34"/>
    <x v="2"/>
    <s v="wearables"/>
    <x v="1004"/>
    <d v="3077-03-11T00:10:48"/>
  </r>
  <r>
    <x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75.051000000000002"/>
    <n v="932.31"/>
    <x v="2"/>
    <s v="wearables"/>
    <x v="1005"/>
    <d v="3069-11-21T23:53:12"/>
  </r>
  <r>
    <x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5"/>
    <n v="29.25"/>
    <x v="2"/>
    <s v="wearables"/>
    <x v="1006"/>
    <d v="3048-09-17T04:24:00"/>
  </r>
  <r>
    <x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44.32"/>
    <n v="174.95"/>
    <x v="2"/>
    <s v="wearables"/>
    <x v="1007"/>
    <d v="3096-11-24T00:09:12"/>
  </r>
  <r>
    <x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0.26737967914438499"/>
    <n v="250"/>
    <x v="2"/>
    <s v="wearables"/>
    <x v="1008"/>
    <d v="3097-10-30T10:06:00"/>
  </r>
  <r>
    <x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13.13"/>
    <n v="65"/>
    <x v="2"/>
    <s v="wearables"/>
    <x v="1009"/>
    <d v="3085-03-14T12:18:24"/>
  </r>
  <r>
    <x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0.19088937093275488"/>
    <n v="55"/>
    <x v="2"/>
    <s v="wearables"/>
    <x v="1010"/>
    <d v="3090-04-17T23:36:00"/>
  </r>
  <r>
    <x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0.375"/>
    <n v="75"/>
    <x v="2"/>
    <s v="wearables"/>
    <x v="1011"/>
    <d v="3049-02-22T13:18:00"/>
  </r>
  <r>
    <x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35.021000000001"/>
    <n v="1389.36"/>
    <x v="2"/>
    <s v="wearables"/>
    <x v="1012"/>
    <d v="3099-07-31T13:40:48"/>
  </r>
  <r>
    <x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34.527999999999999"/>
    <n v="95.91"/>
    <x v="2"/>
    <s v="wearables"/>
    <x v="1013"/>
    <d v="3073-11-06T00:00:00"/>
  </r>
  <r>
    <x v="1014"/>
    <x v="1014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30.599999999999998"/>
    <n v="191.25"/>
    <x v="2"/>
    <s v="wearables"/>
    <x v="1014"/>
    <d v="3050-01-03T01:26:00"/>
  </r>
  <r>
    <x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7"/>
    <n v="40"/>
    <x v="2"/>
    <s v="wearables"/>
    <x v="1015"/>
    <d v="3071-08-15T01:58:00"/>
  </r>
  <r>
    <x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"/>
    <n v="74.790000000000006"/>
    <x v="2"/>
    <s v="wearables"/>
    <x v="1016"/>
    <d v="3080-05-14T13:42:24"/>
  </r>
  <r>
    <x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22.878799999999998"/>
    <n v="161.12"/>
    <x v="2"/>
    <s v="wearables"/>
    <x v="1017"/>
    <d v="3071-05-06T04:54:00"/>
  </r>
  <r>
    <x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"/>
    <n v="88.71"/>
    <x v="2"/>
    <s v="wearables"/>
    <x v="1018"/>
    <d v="3086-11-01T19:33:12"/>
  </r>
  <r>
    <x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47.333333333333336"/>
    <n v="53.25"/>
    <x v="2"/>
    <s v="wearables"/>
    <x v="1019"/>
    <d v="3052-04-21T08:59:36"/>
  </r>
  <r>
    <x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05.54838709677421"/>
    <n v="106.2"/>
    <x v="4"/>
    <s v="electronic music"/>
    <x v="1020"/>
    <d v="3059-12-30T18:48:00"/>
  </r>
  <r>
    <x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51.80366666666669"/>
    <n v="22.08"/>
    <x v="4"/>
    <s v="electronic music"/>
    <x v="1021"/>
    <d v="3069-01-03T00:00:00"/>
  </r>
  <r>
    <x v="1022"/>
    <x v="1022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14.9"/>
    <n v="31.05"/>
    <x v="4"/>
    <s v="electronic music"/>
    <x v="1022"/>
    <d v="3058-12-26T12:30:48"/>
  </r>
  <r>
    <x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37.15"/>
    <n v="36.21"/>
    <x v="4"/>
    <s v="electronic music"/>
    <x v="1023"/>
    <d v="3061-03-28T01:44:24"/>
  </r>
  <r>
    <x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18.63774999999998"/>
    <n v="388.98"/>
    <x v="4"/>
    <s v="electronic music"/>
    <x v="1024"/>
    <d v="3075-12-31T22:25:12"/>
  </r>
  <r>
    <x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09.92831428571431"/>
    <n v="71.849999999999994"/>
    <x v="4"/>
    <s v="electronic music"/>
    <x v="1025"/>
    <d v="3054-12-03T00:14:48"/>
  </r>
  <r>
    <x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00.00828571428571"/>
    <n v="57.38"/>
    <x v="4"/>
    <s v="electronic music"/>
    <x v="1026"/>
    <d v="3079-12-05T18:46:24"/>
  </r>
  <r>
    <x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03.09292094387415"/>
    <n v="69.67"/>
    <x v="4"/>
    <s v="electronic music"/>
    <x v="1027"/>
    <d v="3045-05-29T19:38:48"/>
  </r>
  <r>
    <x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17.27000000000001"/>
    <n v="45.99"/>
    <x v="4"/>
    <s v="electronic music"/>
    <x v="1028"/>
    <d v="3102-04-21T00:00:00"/>
  </r>
  <r>
    <x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11.75999999999999"/>
    <n v="79.260000000000005"/>
    <x v="4"/>
    <s v="electronic music"/>
    <x v="1029"/>
    <d v="3056-03-05T23:36:00"/>
  </r>
  <r>
    <x v="1030"/>
    <x v="1030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42.09999999999997"/>
    <n v="43.03"/>
    <x v="4"/>
    <s v="electronic music"/>
    <x v="1030"/>
    <d v="3090-10-11T14:19:36"/>
  </r>
  <r>
    <x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07.4"/>
    <n v="108.48"/>
    <x v="4"/>
    <s v="electronic music"/>
    <x v="1031"/>
    <d v="3072-12-27T08:04:00"/>
  </r>
  <r>
    <x v="1032"/>
    <x v="1032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08.49703703703703"/>
    <n v="61.03"/>
    <x v="4"/>
    <s v="electronic music"/>
    <x v="1032"/>
    <d v="3085-06-20T00:10:00"/>
  </r>
  <r>
    <x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02.86144578313252"/>
    <n v="50.59"/>
    <x v="4"/>
    <s v="electronic music"/>
    <x v="1033"/>
    <d v="3096-10-09T13:52:00"/>
  </r>
  <r>
    <x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30.0018"/>
    <n v="39.159999999999997"/>
    <x v="4"/>
    <s v="electronic music"/>
    <x v="1034"/>
    <d v="3088-04-04T23:36:00"/>
  </r>
  <r>
    <x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07.65217391304347"/>
    <n v="65.16"/>
    <x v="4"/>
    <s v="electronic music"/>
    <x v="1035"/>
    <d v="3052-09-28T09:28:00"/>
  </r>
  <r>
    <x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12.36044444444444"/>
    <n v="23.96"/>
    <x v="4"/>
    <s v="electronic music"/>
    <x v="1036"/>
    <d v="3002-06-16T00:00:00"/>
  </r>
  <r>
    <x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02.1"/>
    <n v="48.62"/>
    <x v="4"/>
    <s v="electronic music"/>
    <x v="1037"/>
    <d v="3059-01-09T00:00:00"/>
  </r>
  <r>
    <x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45.33333333333334"/>
    <n v="35.74"/>
    <x v="4"/>
    <s v="electronic music"/>
    <x v="1038"/>
    <d v="3079-02-16T13:29:12"/>
  </r>
  <r>
    <x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28.19999999999999"/>
    <n v="21.37"/>
    <x v="4"/>
    <s v="electronic music"/>
    <x v="1039"/>
    <d v="3096-10-23T23:36:00"/>
  </r>
  <r>
    <x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0.29411764705882354"/>
    <n v="250"/>
    <x v="5"/>
    <s v="audio"/>
    <x v="1040"/>
    <d v="3089-09-28T00:03:36"/>
  </r>
  <r>
    <x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e v="#DIV/0!"/>
    <x v="5"/>
    <s v="audio"/>
    <x v="1041"/>
    <d v="3039-11-22T10:36:48"/>
  </r>
  <r>
    <x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"/>
    <n v="10"/>
    <x v="5"/>
    <s v="audio"/>
    <x v="1042"/>
    <d v="3042-09-28T00:00:00"/>
  </r>
  <r>
    <x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8"/>
    <n v="29.24"/>
    <x v="5"/>
    <s v="audio"/>
    <x v="1043"/>
    <d v="3059-02-27T01:42:00"/>
  </r>
  <r>
    <x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5E-2"/>
    <n v="3"/>
    <x v="5"/>
    <s v="audio"/>
    <x v="1044"/>
    <d v="3054-03-15T10:48:00"/>
  </r>
  <r>
    <x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7"/>
    <n v="33.25"/>
    <x v="5"/>
    <s v="audio"/>
    <x v="1045"/>
    <d v="3041-06-15T23:40:00"/>
  </r>
  <r>
    <x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e v="#DIV/0!"/>
    <x v="5"/>
    <s v="audio"/>
    <x v="1046"/>
    <d v="3073-08-26T10:24:00"/>
  </r>
  <r>
    <x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0.05"/>
    <n v="1"/>
    <x v="5"/>
    <s v="audio"/>
    <x v="1047"/>
    <d v="3046-04-26T15:26:00"/>
  </r>
  <r>
    <x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"/>
    <n v="53"/>
    <x v="5"/>
    <s v="audio"/>
    <x v="1048"/>
    <d v="3091-08-09T06:35:36"/>
  </r>
  <r>
    <x v="1049"/>
    <x v="1049"/>
    <s v="------"/>
    <n v="12000"/>
    <n v="0"/>
    <x v="1"/>
    <s v="US"/>
    <s v="USD"/>
    <n v="1455272445"/>
    <n v="1452680445"/>
    <b v="0"/>
    <x v="78"/>
    <b v="0"/>
    <s v="journalism/audio"/>
    <n v="0"/>
    <e v="#DIV/0!"/>
    <x v="5"/>
    <s v="audio"/>
    <x v="1049"/>
    <d v="3076-10-11T08:18:00"/>
  </r>
  <r>
    <x v="1050"/>
    <x v="1050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e v="#DIV/0!"/>
    <x v="5"/>
    <s v="audio"/>
    <x v="1050"/>
    <d v="3066-11-18T03:10:48"/>
  </r>
  <r>
    <x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e v="#DIV/0!"/>
    <x v="5"/>
    <s v="audio"/>
    <x v="1051"/>
    <d v="3041-08-30T08:10:00"/>
  </r>
  <r>
    <x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e v="#DIV/0!"/>
    <x v="5"/>
    <s v="audio"/>
    <x v="1052"/>
    <d v="3084-05-12T03:36:00"/>
  </r>
  <r>
    <x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1"/>
    <n v="15"/>
    <x v="5"/>
    <s v="audio"/>
    <x v="1053"/>
    <d v="3102-04-05T03:32:48"/>
  </r>
  <r>
    <x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e v="#DIV/0!"/>
    <x v="5"/>
    <s v="audio"/>
    <x v="1054"/>
    <d v="3040-08-09T00:00:00"/>
  </r>
  <r>
    <x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e v="#DIV/0!"/>
    <x v="5"/>
    <s v="audio"/>
    <x v="1055"/>
    <d v="3078-05-23T19:38:00"/>
  </r>
  <r>
    <x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e v="#DIV/0!"/>
    <x v="5"/>
    <s v="audio"/>
    <x v="1056"/>
    <d v="3057-06-23T06:30:48"/>
  </r>
  <r>
    <x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e v="#DIV/0!"/>
    <x v="5"/>
    <s v="audio"/>
    <x v="1057"/>
    <d v="3096-04-04T21:53:12"/>
  </r>
  <r>
    <x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e v="#DIV/0!"/>
    <x v="5"/>
    <s v="audio"/>
    <x v="1058"/>
    <d v="3055-07-12T00:00:00"/>
  </r>
  <r>
    <x v="1059"/>
    <x v="1059"/>
    <s v="Turning myself into a vocal artist."/>
    <n v="1100"/>
    <n v="0"/>
    <x v="1"/>
    <s v="US"/>
    <s v="USD"/>
    <n v="1426269456"/>
    <n v="1423681056"/>
    <b v="0"/>
    <x v="78"/>
    <b v="0"/>
    <s v="journalism/audio"/>
    <n v="0"/>
    <e v="#DIV/0!"/>
    <x v="5"/>
    <s v="audio"/>
    <x v="1059"/>
    <d v="3054-09-20T23:02:24"/>
  </r>
  <r>
    <x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1"/>
    <n v="50"/>
    <x v="5"/>
    <s v="audio"/>
    <x v="1060"/>
    <d v="3056-11-24T21:57:12"/>
  </r>
  <r>
    <x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e v="#DIV/0!"/>
    <x v="5"/>
    <s v="audio"/>
    <x v="1061"/>
    <d v="3082-01-04T00:00:00"/>
  </r>
  <r>
    <x v="1062"/>
    <x v="1062"/>
    <s v="SEE US ON PATREON www.badgirlartwork.com"/>
    <n v="199"/>
    <n v="190"/>
    <x v="1"/>
    <s v="US"/>
    <s v="USD"/>
    <n v="1468351341"/>
    <n v="1467746541"/>
    <b v="0"/>
    <x v="80"/>
    <b v="0"/>
    <s v="journalism/audio"/>
    <n v="95.477386934673376"/>
    <n v="47.5"/>
    <x v="5"/>
    <s v="audio"/>
    <x v="1062"/>
    <d v="3086-09-22T08:56:24"/>
  </r>
  <r>
    <x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e v="#DIV/0!"/>
    <x v="5"/>
    <s v="audio"/>
    <x v="1063"/>
    <d v="3089-12-16T17:44:48"/>
  </r>
  <r>
    <x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"/>
    <n v="65.67"/>
    <x v="6"/>
    <s v="video games"/>
    <x v="1064"/>
    <d v="3014-05-05T11:21:12"/>
  </r>
  <r>
    <x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"/>
    <n v="16.2"/>
    <x v="6"/>
    <s v="video games"/>
    <x v="1065"/>
    <d v="3029-04-08T03:28:48"/>
  </r>
  <r>
    <x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"/>
    <n v="34.130000000000003"/>
    <x v="6"/>
    <s v="video games"/>
    <x v="1066"/>
    <d v="3016-03-25T02:32:48"/>
  </r>
  <r>
    <x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26"/>
    <n v="13"/>
    <x v="6"/>
    <s v="video games"/>
    <x v="1067"/>
    <d v="3025-05-10T12:52:24"/>
  </r>
  <r>
    <x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0.15"/>
    <n v="11.25"/>
    <x v="6"/>
    <s v="video games"/>
    <x v="1068"/>
    <d v="3080-07-31T21:45:36"/>
  </r>
  <r>
    <x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38.636363636363633"/>
    <n v="40.479999999999997"/>
    <x v="6"/>
    <s v="video games"/>
    <x v="1069"/>
    <d v="3023-09-04T12:23:36"/>
  </r>
  <r>
    <x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0.70000000000000007"/>
    <n v="35"/>
    <x v="6"/>
    <s v="video games"/>
    <x v="1070"/>
    <d v="2995-12-29T06:48:48"/>
  </r>
  <r>
    <x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e v="#DIV/0!"/>
    <x v="6"/>
    <s v="video games"/>
    <x v="1071"/>
    <d v="3071-02-01T01:57:12"/>
  </r>
  <r>
    <x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2"/>
    <n v="12.75"/>
    <x v="6"/>
    <s v="video games"/>
    <x v="1072"/>
    <d v="3028-05-17T23:18:48"/>
  </r>
  <r>
    <x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5"/>
    <n v="10"/>
    <x v="6"/>
    <s v="video games"/>
    <x v="1073"/>
    <d v="2972-12-28T03:36:24"/>
  </r>
  <r>
    <x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5"/>
    <n v="113.57"/>
    <x v="6"/>
    <s v="video games"/>
    <x v="1074"/>
    <d v="3026-03-26T03:38:00"/>
  </r>
  <r>
    <x v="1075"/>
    <x v="1075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5"/>
    <n v="15"/>
    <x v="6"/>
    <s v="video games"/>
    <x v="1075"/>
    <d v="2986-04-29T16:46:24"/>
  </r>
  <r>
    <x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62.765333333333331"/>
    <n v="48.28"/>
    <x v="6"/>
    <s v="video games"/>
    <x v="1076"/>
    <d v="3042-09-03T01:40:00"/>
  </r>
  <r>
    <x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29.376000000000001"/>
    <n v="43.98"/>
    <x v="6"/>
    <s v="video games"/>
    <x v="1077"/>
    <d v="3074-11-09T00:04:24"/>
  </r>
  <r>
    <x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5"/>
    <n v="9"/>
    <x v="6"/>
    <s v="video games"/>
    <x v="1078"/>
    <d v="2967-04-16T16:48:24"/>
  </r>
  <r>
    <x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8"/>
    <n v="37.67"/>
    <x v="6"/>
    <s v="video games"/>
    <x v="1079"/>
    <d v="3082-10-31T14:14:24"/>
  </r>
  <r>
    <x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4"/>
    <n v="18.579999999999998"/>
    <x v="6"/>
    <s v="video games"/>
    <x v="1080"/>
    <d v="3034-07-29T07:33:12"/>
  </r>
  <r>
    <x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2E-2"/>
    <n v="3"/>
    <x v="6"/>
    <s v="video games"/>
    <x v="1081"/>
    <d v="3051-11-04T05:56:48"/>
  </r>
  <r>
    <x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0.55999999999999994"/>
    <n v="18.670000000000002"/>
    <x v="6"/>
    <s v="video games"/>
    <x v="1082"/>
    <d v="2992-08-19T17:55:12"/>
  </r>
  <r>
    <x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0.82000000000000006"/>
    <n v="410"/>
    <x v="6"/>
    <s v="video games"/>
    <x v="1083"/>
    <d v="3040-01-23T19:53:12"/>
  </r>
  <r>
    <x v="1084"/>
    <x v="1084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e v="#DIV/0!"/>
    <x v="6"/>
    <s v="video games"/>
    <x v="1084"/>
    <d v="3040-06-21T21:21:36"/>
  </r>
  <r>
    <x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"/>
    <n v="114"/>
    <x v="6"/>
    <s v="video games"/>
    <x v="1085"/>
    <d v="3078-10-30T02:30:00"/>
  </r>
  <r>
    <x v="1086"/>
    <x v="1086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43E-2"/>
    <n v="7.5"/>
    <x v="6"/>
    <s v="video games"/>
    <x v="1086"/>
    <d v="3041-07-09T19:16:24"/>
  </r>
  <r>
    <x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e v="#DIV/0!"/>
    <x v="6"/>
    <s v="video games"/>
    <x v="1087"/>
    <d v="3036-11-29T03:14:48"/>
  </r>
  <r>
    <x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14.182977777777777"/>
    <n v="43.42"/>
    <x v="6"/>
    <s v="video games"/>
    <x v="1088"/>
    <d v="3033-07-02T04:26:48"/>
  </r>
  <r>
    <x v="1089"/>
    <x v="1089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2"/>
    <n v="23.96"/>
    <x v="6"/>
    <s v="video games"/>
    <x v="1089"/>
    <d v="3061-08-01T13:10:00"/>
  </r>
  <r>
    <x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5E-2"/>
    <n v="5"/>
    <x v="6"/>
    <s v="video games"/>
    <x v="1090"/>
    <d v="3059-09-29T11:01:12"/>
  </r>
  <r>
    <x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12.5"/>
    <n v="12.5"/>
    <x v="6"/>
    <s v="video games"/>
    <x v="1091"/>
    <d v="3080-08-11T16:28:48"/>
  </r>
  <r>
    <x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"/>
    <n v="3"/>
    <x v="6"/>
    <s v="video games"/>
    <x v="1092"/>
    <d v="3002-05-15T14:55:12"/>
  </r>
  <r>
    <x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14.083333333333334"/>
    <n v="10.56"/>
    <x v="6"/>
    <s v="video games"/>
    <x v="1093"/>
    <d v="3076-09-30T08:54:48"/>
  </r>
  <r>
    <x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18.300055555555556"/>
    <n v="122"/>
    <x v="6"/>
    <s v="video games"/>
    <x v="1094"/>
    <d v="2972-07-07T02:53:12"/>
  </r>
  <r>
    <x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"/>
    <n v="267.81"/>
    <x v="6"/>
    <s v="video games"/>
    <x v="1095"/>
    <d v="3017-11-28T21:28:00"/>
  </r>
  <r>
    <x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17.933333333333334"/>
    <n v="74.209999999999994"/>
    <x v="6"/>
    <s v="video games"/>
    <x v="1096"/>
    <d v="3044-03-02T12:00:00"/>
  </r>
  <r>
    <x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7E-2"/>
    <n v="6.71"/>
    <x v="6"/>
    <s v="video games"/>
    <x v="1097"/>
    <d v="3030-01-07T00:30:48"/>
  </r>
  <r>
    <x v="1098"/>
    <x v="1098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6"/>
    <n v="81.95"/>
    <x v="6"/>
    <s v="video games"/>
    <x v="1098"/>
    <d v="3032-10-10T07:18:00"/>
  </r>
  <r>
    <x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0.5"/>
    <n v="25"/>
    <x v="6"/>
    <s v="video games"/>
    <x v="1099"/>
    <d v="3058-09-26T01:47:12"/>
  </r>
  <r>
    <x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"/>
    <n v="10"/>
    <x v="6"/>
    <s v="video games"/>
    <x v="1100"/>
    <d v="3076-11-20T15:48:24"/>
  </r>
  <r>
    <x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1000000000000002E-2"/>
    <n v="6.83"/>
    <x v="6"/>
    <s v="video games"/>
    <x v="1101"/>
    <d v="3086-11-08T04:48:00"/>
  </r>
  <r>
    <x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5"/>
    <n v="17.71"/>
    <x v="6"/>
    <s v="video games"/>
    <x v="1102"/>
    <d v="3024-07-11T23:36:00"/>
  </r>
  <r>
    <x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"/>
    <n v="16.2"/>
    <x v="6"/>
    <s v="video games"/>
    <x v="1103"/>
    <d v="3085-02-09T07:56:00"/>
  </r>
  <r>
    <x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71"/>
    <n v="80.3"/>
    <x v="6"/>
    <s v="video games"/>
    <x v="1104"/>
    <d v="3036-08-17T20:08:24"/>
  </r>
  <r>
    <x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0.159"/>
    <n v="71.55"/>
    <x v="6"/>
    <s v="video games"/>
    <x v="1105"/>
    <d v="3031-06-02T06:10:48"/>
  </r>
  <r>
    <x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41.25"/>
    <n v="23.57"/>
    <x v="6"/>
    <s v="video games"/>
    <x v="1106"/>
    <d v="2984-03-17T18:30:00"/>
  </r>
  <r>
    <x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e v="#DIV/0!"/>
    <x v="6"/>
    <s v="video games"/>
    <x v="1107"/>
    <d v="3039-06-02T16:09:36"/>
  </r>
  <r>
    <x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"/>
    <n v="34.880000000000003"/>
    <x v="6"/>
    <s v="video games"/>
    <x v="1108"/>
    <d v="2984-10-17T06:54:00"/>
  </r>
  <r>
    <x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0.44999999999999996"/>
    <n v="15"/>
    <x v="6"/>
    <s v="video games"/>
    <x v="1109"/>
    <d v="3095-03-15T01:16:00"/>
  </r>
  <r>
    <x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0.51"/>
    <n v="23.18"/>
    <x v="6"/>
    <s v="video games"/>
    <x v="1110"/>
    <d v="3000-06-16T09:28:48"/>
  </r>
  <r>
    <x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0.04"/>
    <n v="1"/>
    <x v="6"/>
    <s v="video games"/>
    <x v="1111"/>
    <d v="3074-06-18T21:16:00"/>
  </r>
  <r>
    <x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35.537409090909087"/>
    <n v="100.23"/>
    <x v="6"/>
    <s v="video games"/>
    <x v="1112"/>
    <d v="3051-03-19T12:00:00"/>
  </r>
  <r>
    <x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0.5"/>
    <n v="5"/>
    <x v="6"/>
    <s v="video games"/>
    <x v="1113"/>
    <d v="3040-11-14T10:48:00"/>
  </r>
  <r>
    <x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0.16666666666666669"/>
    <n v="3.33"/>
    <x v="6"/>
    <s v="video games"/>
    <x v="1114"/>
    <d v="3020-07-11T07:14:48"/>
  </r>
  <r>
    <x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0.13250000000000001"/>
    <n v="13.25"/>
    <x v="6"/>
    <s v="video games"/>
    <x v="1115"/>
    <d v="3079-11-18T16:38:00"/>
  </r>
  <r>
    <x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7E-2"/>
    <n v="17.850000000000001"/>
    <x v="6"/>
    <s v="video games"/>
    <x v="1116"/>
    <d v="2988-07-22T08:03:12"/>
  </r>
  <r>
    <x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7"/>
    <n v="10.38"/>
    <x v="6"/>
    <s v="video games"/>
    <x v="1117"/>
    <d v="3073-07-27T08:45:12"/>
  </r>
  <r>
    <x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"/>
    <n v="36.33"/>
    <x v="6"/>
    <s v="video games"/>
    <x v="1118"/>
    <d v="3032-03-16T23:51:36"/>
  </r>
  <r>
    <x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0.23809523809523811"/>
    <n v="5"/>
    <x v="6"/>
    <s v="video games"/>
    <x v="1119"/>
    <d v="3032-04-26T00:25:36"/>
  </r>
  <r>
    <x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e v="#DIV/0!"/>
    <x v="6"/>
    <s v="video games"/>
    <x v="1120"/>
    <d v="2973-10-09T22:40:00"/>
  </r>
  <r>
    <x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599999999999999E-2"/>
    <n v="5.8"/>
    <x v="6"/>
    <s v="video games"/>
    <x v="1121"/>
    <d v="3078-10-12T10:06:24"/>
  </r>
  <r>
    <x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e v="#DIV/0!"/>
    <x v="6"/>
    <s v="video games"/>
    <x v="1122"/>
    <d v="3011-11-16T21:30:00"/>
  </r>
  <r>
    <x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0.22"/>
    <n v="3.67"/>
    <x v="6"/>
    <s v="video games"/>
    <x v="1123"/>
    <d v="3033-02-25T13:39:12"/>
  </r>
  <r>
    <x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0.47222222222222221"/>
    <n v="60.71"/>
    <x v="6"/>
    <s v="mobile games"/>
    <x v="1124"/>
    <d v="3057-11-14T00:20:24"/>
  </r>
  <r>
    <x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e v="#DIV/0!"/>
    <x v="6"/>
    <s v="mobile games"/>
    <x v="1125"/>
    <d v="3067-08-04T23:32:00"/>
  </r>
  <r>
    <x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0.5"/>
    <n v="5"/>
    <x v="6"/>
    <s v="mobile games"/>
    <x v="1126"/>
    <d v="3086-10-28T20:37:36"/>
  </r>
  <r>
    <x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"/>
    <n v="25.43"/>
    <x v="6"/>
    <s v="mobile games"/>
    <x v="1127"/>
    <d v="3046-11-29T12:00:00"/>
  </r>
  <r>
    <x v="1128"/>
    <x v="1128"/>
    <s v="#havingfunFTW"/>
    <n v="1000"/>
    <n v="1"/>
    <x v="2"/>
    <s v="GB"/>
    <s v="GBP"/>
    <n v="1407425717"/>
    <n v="1404833717"/>
    <b v="0"/>
    <x v="29"/>
    <b v="0"/>
    <s v="games/mobile games"/>
    <n v="0.1"/>
    <n v="1"/>
    <x v="6"/>
    <s v="mobile games"/>
    <x v="1128"/>
    <d v="3040-05-22T14:06:48"/>
  </r>
  <r>
    <x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0.105"/>
    <n v="10.5"/>
    <x v="6"/>
    <s v="mobile games"/>
    <x v="1129"/>
    <d v="3084-04-04T08:37:12"/>
  </r>
  <r>
    <x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0.22"/>
    <n v="3.67"/>
    <x v="6"/>
    <s v="mobile games"/>
    <x v="1130"/>
    <d v="3047-08-23T22:00:00"/>
  </r>
  <r>
    <x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e v="#DIV/0!"/>
    <x v="6"/>
    <s v="mobile games"/>
    <x v="1131"/>
    <d v="3073-07-10T19:07:12"/>
  </r>
  <r>
    <x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14.38"/>
    <n v="110.62"/>
    <x v="6"/>
    <s v="mobile games"/>
    <x v="1132"/>
    <d v="3098-01-17T18:28:24"/>
  </r>
  <r>
    <x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0.66666666666666674"/>
    <n v="20"/>
    <x v="6"/>
    <s v="mobile games"/>
    <x v="1133"/>
    <d v="3039-11-30T18:32:24"/>
  </r>
  <r>
    <x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1E-3"/>
    <n v="1"/>
    <x v="6"/>
    <s v="mobile games"/>
    <x v="1134"/>
    <d v="3047-11-07T13:12:00"/>
  </r>
  <r>
    <x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5"/>
    <n v="50"/>
    <x v="6"/>
    <s v="mobile games"/>
    <x v="1135"/>
    <d v="3088-05-18T17:57:36"/>
  </r>
  <r>
    <x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7"/>
    <n v="45"/>
    <x v="6"/>
    <s v="mobile games"/>
    <x v="1136"/>
    <d v="3073-03-07T02:51:36"/>
  </r>
  <r>
    <x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39.5"/>
    <n v="253.21"/>
    <x v="6"/>
    <s v="mobile games"/>
    <x v="1137"/>
    <d v="3081-06-20T16:08:24"/>
  </r>
  <r>
    <x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0.35714285714285715"/>
    <n v="31.25"/>
    <x v="6"/>
    <s v="mobile games"/>
    <x v="1138"/>
    <d v="3099-05-31T18:12:24"/>
  </r>
  <r>
    <x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E-2"/>
    <n v="5"/>
    <x v="6"/>
    <s v="mobile games"/>
    <x v="1139"/>
    <d v="3050-01-11T08:10:24"/>
  </r>
  <r>
    <x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e v="#DIV/0!"/>
    <x v="6"/>
    <s v="mobile games"/>
    <x v="1140"/>
    <d v="3064-04-18T02:08:24"/>
  </r>
  <r>
    <x v="1141"/>
    <x v="1141"/>
    <s v="I think this will be a great game!"/>
    <n v="500"/>
    <n v="0"/>
    <x v="2"/>
    <s v="DE"/>
    <s v="EUR"/>
    <n v="1436460450"/>
    <n v="1433868450"/>
    <b v="0"/>
    <x v="78"/>
    <b v="0"/>
    <s v="games/mobile games"/>
    <n v="0"/>
    <e v="#DIV/0!"/>
    <x v="6"/>
    <s v="mobile games"/>
    <x v="1141"/>
    <d v="3062-06-21T19:00:00"/>
  </r>
  <r>
    <x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e v="#DIV/0!"/>
    <x v="6"/>
    <s v="mobile games"/>
    <x v="1142"/>
    <d v="3053-02-04T03:30:48"/>
  </r>
  <r>
    <x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0.41333333333333333"/>
    <n v="23.25"/>
    <x v="6"/>
    <s v="mobile games"/>
    <x v="1143"/>
    <d v="3073-01-06T15:30:24"/>
  </r>
  <r>
    <x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e v="#DIV/0!"/>
    <x v="7"/>
    <s v="food trucks"/>
    <x v="1144"/>
    <d v="3057-10-09T08:48:00"/>
  </r>
  <r>
    <x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0.125"/>
    <n v="100"/>
    <x v="7"/>
    <s v="food trucks"/>
    <x v="1145"/>
    <d v="3044-01-28T22:36:48"/>
  </r>
  <r>
    <x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9"/>
    <n v="44.17"/>
    <x v="7"/>
    <s v="food trucks"/>
    <x v="1146"/>
    <d v="3034-01-13T21:09:12"/>
  </r>
  <r>
    <x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e v="#DIV/0!"/>
    <x v="7"/>
    <s v="food trucks"/>
    <x v="1147"/>
    <d v="3045-03-17T07:53:12"/>
  </r>
  <r>
    <x v="1148"/>
    <x v="1148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0.48666666666666669"/>
    <n v="24.33"/>
    <x v="7"/>
    <s v="food trucks"/>
    <x v="1148"/>
    <d v="3096-01-07T02:32:24"/>
  </r>
  <r>
    <x v="1149"/>
    <x v="1149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0.15"/>
    <n v="37.5"/>
    <x v="7"/>
    <s v="food trucks"/>
    <x v="1149"/>
    <d v="3085-01-04T01:06:24"/>
  </r>
  <r>
    <x v="1150"/>
    <x v="1150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10.08"/>
    <n v="42"/>
    <x v="7"/>
    <s v="food trucks"/>
    <x v="1150"/>
    <d v="3074-07-06T21:50:00"/>
  </r>
  <r>
    <x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e v="#DIV/0!"/>
    <x v="7"/>
    <s v="food trucks"/>
    <x v="1151"/>
    <d v="3066-05-17T11:05:12"/>
  </r>
  <r>
    <x v="1152"/>
    <x v="1152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5"/>
    <n v="60.73"/>
    <x v="7"/>
    <s v="food trucks"/>
    <x v="1152"/>
    <d v="3058-11-10T00:44:48"/>
  </r>
  <r>
    <x v="1153"/>
    <x v="1153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0.625"/>
    <n v="50"/>
    <x v="7"/>
    <s v="food trucks"/>
    <x v="1153"/>
    <d v="3061-02-03T03:22:00"/>
  </r>
  <r>
    <x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"/>
    <n v="108.33"/>
    <x v="7"/>
    <s v="food trucks"/>
    <x v="1154"/>
    <d v="3066-04-23T14:42:24"/>
  </r>
  <r>
    <x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0.752"/>
    <n v="23.5"/>
    <x v="7"/>
    <s v="food trucks"/>
    <x v="1155"/>
    <d v="3040-11-09T08:03:12"/>
  </r>
  <r>
    <x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e v="#DIV/0!"/>
    <x v="7"/>
    <s v="food trucks"/>
    <x v="1156"/>
    <d v="3053-07-23T17:04:48"/>
  </r>
  <r>
    <x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"/>
    <n v="50.33"/>
    <x v="7"/>
    <s v="food trucks"/>
    <x v="1157"/>
    <d v="3048-04-11T01:52:00"/>
  </r>
  <r>
    <x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0.46666666666666673"/>
    <n v="11.67"/>
    <x v="7"/>
    <s v="food trucks"/>
    <x v="1158"/>
    <d v="3048-07-02T04:51:12"/>
  </r>
  <r>
    <x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e v="#DIV/0!"/>
    <x v="7"/>
    <s v="food trucks"/>
    <x v="1159"/>
    <d v="3061-11-16T18:00:00"/>
  </r>
  <r>
    <x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"/>
    <n v="60.79"/>
    <x v="7"/>
    <s v="food trucks"/>
    <x v="1160"/>
    <d v="3055-08-31T17:14:24"/>
  </r>
  <r>
    <x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e v="#DIV/0!"/>
    <x v="7"/>
    <s v="food trucks"/>
    <x v="1161"/>
    <d v="3059-02-12T02:35:36"/>
  </r>
  <r>
    <x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41E-2"/>
    <n v="17.5"/>
    <x v="7"/>
    <s v="food trucks"/>
    <x v="1162"/>
    <d v="3043-08-12T09:45:36"/>
  </r>
  <r>
    <x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e v="#DIV/0!"/>
    <x v="7"/>
    <s v="food trucks"/>
    <x v="1163"/>
    <d v="3040-07-11T08:48:00"/>
  </r>
  <r>
    <x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e v="#DIV/0!"/>
    <x v="7"/>
    <s v="food trucks"/>
    <x v="1164"/>
    <d v="3085-02-21T09:12:48"/>
  </r>
  <r>
    <x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20.705000000000002"/>
    <n v="82.82"/>
    <x v="7"/>
    <s v="food trucks"/>
    <x v="1165"/>
    <d v="3038-04-05T03:32:00"/>
  </r>
  <r>
    <x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19.139999999999997"/>
    <n v="358.88"/>
    <x v="7"/>
    <s v="food trucks"/>
    <x v="1166"/>
    <d v="3061-08-01T00:00:00"/>
  </r>
  <r>
    <x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6"/>
    <n v="61.19"/>
    <x v="7"/>
    <s v="food trucks"/>
    <x v="1167"/>
    <d v="3042-10-05T15:18:00"/>
  </r>
  <r>
    <x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1"/>
    <n v="340"/>
    <x v="7"/>
    <s v="food trucks"/>
    <x v="1168"/>
    <d v="3091-05-29T07:06:00"/>
  </r>
  <r>
    <x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0.16999999999999998"/>
    <n v="5.67"/>
    <x v="7"/>
    <s v="food trucks"/>
    <x v="1169"/>
    <d v="3053-06-12T11:45:12"/>
  </r>
  <r>
    <x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0.4"/>
    <n v="50"/>
    <x v="7"/>
    <s v="food trucks"/>
    <x v="1170"/>
    <d v="3059-11-09T10:28:24"/>
  </r>
  <r>
    <x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0.1"/>
    <n v="25"/>
    <x v="7"/>
    <s v="food trucks"/>
    <x v="1171"/>
    <d v="3046-11-04T07:30:48"/>
  </r>
  <r>
    <x v="1172"/>
    <x v="1172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e v="#DIV/0!"/>
    <x v="7"/>
    <s v="food trucks"/>
    <x v="1172"/>
    <d v="3041-03-31T09:00:48"/>
  </r>
  <r>
    <x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E-2"/>
    <n v="30"/>
    <x v="7"/>
    <s v="food trucks"/>
    <x v="1173"/>
    <d v="3064-01-30T11:02:48"/>
  </r>
  <r>
    <x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2"/>
    <n v="46.63"/>
    <x v="7"/>
    <s v="food trucks"/>
    <x v="1174"/>
    <d v="3082-06-16T04:50:48"/>
  </r>
  <r>
    <x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3"/>
    <n v="65"/>
    <x v="7"/>
    <s v="food trucks"/>
    <x v="1175"/>
    <d v="3062-11-13T11:35:36"/>
  </r>
  <r>
    <x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3E-3"/>
    <n v="10"/>
    <x v="7"/>
    <s v="food trucks"/>
    <x v="1176"/>
    <d v="3102-04-14T00:00:00"/>
  </r>
  <r>
    <x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e v="#DIV/0!"/>
    <x v="7"/>
    <s v="food trucks"/>
    <x v="1177"/>
    <d v="3044-12-03T20:38:24"/>
  </r>
  <r>
    <x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1E-3"/>
    <n v="5"/>
    <x v="7"/>
    <s v="food trucks"/>
    <x v="1178"/>
    <d v="3040-12-30T17:40:48"/>
  </r>
  <r>
    <x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9"/>
    <n v="640"/>
    <x v="7"/>
    <s v="food trucks"/>
    <x v="1179"/>
    <d v="3069-10-07T06:50:48"/>
  </r>
  <r>
    <x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11.75"/>
    <n v="69.12"/>
    <x v="7"/>
    <s v="food trucks"/>
    <x v="1180"/>
    <d v="3037-10-09T08:45:36"/>
  </r>
  <r>
    <x v="1181"/>
    <x v="1181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2E-3"/>
    <n v="1.33"/>
    <x v="7"/>
    <s v="food trucks"/>
    <x v="1181"/>
    <d v="3053-11-27T03:28:24"/>
  </r>
  <r>
    <x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"/>
    <n v="10.5"/>
    <x v="7"/>
    <s v="food trucks"/>
    <x v="1182"/>
    <d v="3098-10-22T16:48:00"/>
  </r>
  <r>
    <x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4"/>
    <n v="33.33"/>
    <x v="7"/>
    <s v="food trucks"/>
    <x v="1183"/>
    <d v="3094-02-08T23:36:00"/>
  </r>
  <r>
    <x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04.93636363636362"/>
    <n v="61.56"/>
    <x v="8"/>
    <s v="photobooks"/>
    <x v="1184"/>
    <d v="3100-06-12T09:24:24"/>
  </r>
  <r>
    <x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05.44"/>
    <n v="118.74"/>
    <x v="8"/>
    <s v="photobooks"/>
    <x v="1185"/>
    <d v="3060-05-26T00:00:00"/>
  </r>
  <r>
    <x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06.73333333333332"/>
    <n v="65.08"/>
    <x v="8"/>
    <s v="photobooks"/>
    <x v="1186"/>
    <d v="3059-12-28T16:48:00"/>
  </r>
  <r>
    <x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04.12571428571428"/>
    <n v="130.16"/>
    <x v="8"/>
    <s v="photobooks"/>
    <x v="1187"/>
    <d v="3058-12-29T00:00:00"/>
  </r>
  <r>
    <x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60.54999999999998"/>
    <n v="37.78"/>
    <x v="8"/>
    <s v="photobooks"/>
    <x v="1188"/>
    <d v="3097-10-27T19:36:00"/>
  </r>
  <r>
    <x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07.77777777777777"/>
    <n v="112.79"/>
    <x v="8"/>
    <s v="photobooks"/>
    <x v="1189"/>
    <d v="3085-11-18T11:58:00"/>
  </r>
  <r>
    <x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35"/>
    <n v="51.92"/>
    <x v="8"/>
    <s v="photobooks"/>
    <x v="1190"/>
    <d v="3041-12-19T23:30:00"/>
  </r>
  <r>
    <x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09.07407407407408"/>
    <n v="89.24"/>
    <x v="8"/>
    <s v="photobooks"/>
    <x v="1191"/>
    <d v="3079-03-21T11:44:00"/>
  </r>
  <r>
    <x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90"/>
    <n v="19.329999999999998"/>
    <x v="8"/>
    <s v="photobooks"/>
    <x v="1192"/>
    <d v="3100-10-08T03:51:12"/>
  </r>
  <r>
    <x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03.95714285714286"/>
    <n v="79.97"/>
    <x v="8"/>
    <s v="photobooks"/>
    <x v="1193"/>
    <d v="3080-07-17T15:01:12"/>
  </r>
  <r>
    <x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22.24"/>
    <n v="56.41"/>
    <x v="8"/>
    <s v="photobooks"/>
    <x v="1194"/>
    <d v="3056-05-30T17:11:36"/>
  </r>
  <r>
    <x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35"/>
    <n v="79.41"/>
    <x v="8"/>
    <s v="photobooks"/>
    <x v="1195"/>
    <d v="3073-03-24T00:00:00"/>
  </r>
  <r>
    <x v="1196"/>
    <x v="1196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69.91034482758624"/>
    <n v="76.44"/>
    <x v="8"/>
    <s v="photobooks"/>
    <x v="1196"/>
    <d v="3073-02-14T15:35:36"/>
  </r>
  <r>
    <x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53.29333333333332"/>
    <n v="121"/>
    <x v="8"/>
    <s v="photobooks"/>
    <x v="1197"/>
    <d v="3084-10-12T23:36:00"/>
  </r>
  <r>
    <x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60.59999999999997"/>
    <n v="54.62"/>
    <x v="8"/>
    <s v="photobooks"/>
    <x v="1198"/>
    <d v="3073-12-07T00:00:00"/>
  </r>
  <r>
    <x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01.31677953348381"/>
    <n v="299.22000000000003"/>
    <x v="8"/>
    <s v="photobooks"/>
    <x v="1199"/>
    <d v="3062-05-30T12:00:00"/>
  </r>
  <r>
    <x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25.60416666666667"/>
    <n v="58.53"/>
    <x v="8"/>
    <s v="photobooks"/>
    <x v="1200"/>
    <d v="3056-12-08T11:02:24"/>
  </r>
  <r>
    <x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02.43783333333334"/>
    <n v="55.37"/>
    <x v="8"/>
    <s v="photobooks"/>
    <x v="1201"/>
    <d v="3086-11-28T13:38:24"/>
  </r>
  <r>
    <x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99.244"/>
    <n v="183.8"/>
    <x v="8"/>
    <s v="photobooks"/>
    <x v="1202"/>
    <d v="3061-08-27T22:21:36"/>
  </r>
  <r>
    <x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02.45398773006136"/>
    <n v="165.35"/>
    <x v="8"/>
    <s v="photobooks"/>
    <x v="1203"/>
    <d v="3059-11-26T18:10:48"/>
  </r>
  <r>
    <x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02.94615384615385"/>
    <n v="234.79"/>
    <x v="8"/>
    <s v="photobooks"/>
    <x v="1204"/>
    <d v="3072-03-01T00:00:00"/>
  </r>
  <r>
    <x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00.86153846153847"/>
    <n v="211.48"/>
    <x v="8"/>
    <s v="photobooks"/>
    <x v="1205"/>
    <d v="3060-10-01T03:40:24"/>
  </r>
  <r>
    <x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14.99999999999999"/>
    <n v="32.340000000000003"/>
    <x v="8"/>
    <s v="photobooks"/>
    <x v="1206"/>
    <d v="3102-08-12T11:36:00"/>
  </r>
  <r>
    <x v="1207"/>
    <x v="1207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04.16766467065868"/>
    <n v="123.38"/>
    <x v="8"/>
    <s v="photobooks"/>
    <x v="1207"/>
    <d v="3079-12-07T00:00:00"/>
  </r>
  <r>
    <x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55.29999999999998"/>
    <n v="207.07"/>
    <x v="8"/>
    <s v="photobooks"/>
    <x v="1208"/>
    <d v="3079-06-28T00:25:36"/>
  </r>
  <r>
    <x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06"/>
    <n v="138.26"/>
    <x v="8"/>
    <s v="photobooks"/>
    <x v="1209"/>
    <d v="3101-09-17T07:22:00"/>
  </r>
  <r>
    <x v="1210"/>
    <x v="1210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54.31499999999997"/>
    <n v="493.82"/>
    <x v="8"/>
    <s v="photobooks"/>
    <x v="1210"/>
    <d v="3059-12-03T00:00:00"/>
  </r>
  <r>
    <x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01.1"/>
    <n v="168.5"/>
    <x v="8"/>
    <s v="photobooks"/>
    <x v="1211"/>
    <d v="3084-07-23T19:04:24"/>
  </r>
  <r>
    <x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29.04"/>
    <n v="38.869999999999997"/>
    <x v="8"/>
    <s v="photobooks"/>
    <x v="1212"/>
    <d v="3071-09-11T00:00:00"/>
  </r>
  <r>
    <x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02.23076923076924"/>
    <n v="61.53"/>
    <x v="8"/>
    <s v="photobooks"/>
    <x v="1213"/>
    <d v="3100-01-23T03:20:00"/>
  </r>
  <r>
    <x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31.80000000000001"/>
    <n v="105.44"/>
    <x v="8"/>
    <s v="photobooks"/>
    <x v="1214"/>
    <d v="3060-07-05T04:02:00"/>
  </r>
  <r>
    <x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86.0802000000001"/>
    <n v="71.59"/>
    <x v="8"/>
    <s v="photobooks"/>
    <x v="1215"/>
    <d v="3035-11-16T03:42:24"/>
  </r>
  <r>
    <x v="1216"/>
    <x v="1216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45.70000000000002"/>
    <n v="91.88"/>
    <x v="8"/>
    <s v="photobooks"/>
    <x v="1216"/>
    <d v="3068-01-28T01:12:00"/>
  </r>
  <r>
    <x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02.60000000000001"/>
    <n v="148.57"/>
    <x v="8"/>
    <s v="photobooks"/>
    <x v="1217"/>
    <d v="3086-11-09T10:16:00"/>
  </r>
  <r>
    <x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72.27777777777777"/>
    <n v="174.21"/>
    <x v="8"/>
    <s v="photobooks"/>
    <x v="1218"/>
    <d v="3069-12-28T00:00:00"/>
  </r>
  <r>
    <x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59.16819571865443"/>
    <n v="102.86"/>
    <x v="8"/>
    <s v="photobooks"/>
    <x v="1219"/>
    <d v="3093-04-10T02:05:12"/>
  </r>
  <r>
    <x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03.76666666666668"/>
    <n v="111.18"/>
    <x v="8"/>
    <s v="photobooks"/>
    <x v="1220"/>
    <d v="3065-07-22T02:04:48"/>
  </r>
  <r>
    <x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11.40954545454547"/>
    <n v="23.8"/>
    <x v="8"/>
    <s v="photobooks"/>
    <x v="1221"/>
    <d v="3096-03-14T00:00:00"/>
  </r>
  <r>
    <x v="1222"/>
    <x v="1222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80.375"/>
    <n v="81.27"/>
    <x v="8"/>
    <s v="photobooks"/>
    <x v="1222"/>
    <d v="3079-12-25T00:00:00"/>
  </r>
  <r>
    <x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12.10606060606061"/>
    <n v="116.21"/>
    <x v="8"/>
    <s v="photobooks"/>
    <x v="1223"/>
    <d v="3094-08-21T06:03:36"/>
  </r>
  <r>
    <x v="1224"/>
    <x v="1224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73"/>
    <n v="58.89"/>
    <x v="4"/>
    <s v="world music"/>
    <x v="1224"/>
    <d v="3036-04-23T04:40:48"/>
  </r>
  <r>
    <x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5"/>
    <n v="44"/>
    <x v="4"/>
    <s v="world music"/>
    <x v="1225"/>
    <d v="3021-06-01T17:51:12"/>
  </r>
  <r>
    <x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"/>
    <n v="48.43"/>
    <x v="4"/>
    <s v="world music"/>
    <x v="1226"/>
    <d v="3033-04-03T00:00:00"/>
  </r>
  <r>
    <x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e v="#DIV/0!"/>
    <x v="4"/>
    <s v="world music"/>
    <x v="1227"/>
    <d v="3040-05-14T00:00:00"/>
  </r>
  <r>
    <x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29.299999999999997"/>
    <n v="61.04"/>
    <x v="4"/>
    <s v="world music"/>
    <x v="1228"/>
    <d v="2971-10-17T12:03:12"/>
  </r>
  <r>
    <x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0.90909090909090906"/>
    <n v="25"/>
    <x v="4"/>
    <s v="world music"/>
    <x v="1229"/>
    <d v="2984-12-30T00:00:00"/>
  </r>
  <r>
    <x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e v="#DIV/0!"/>
    <x v="4"/>
    <s v="world music"/>
    <x v="1230"/>
    <d v="2957-08-13T08:12:00"/>
  </r>
  <r>
    <x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e v="#DIV/0!"/>
    <x v="4"/>
    <s v="world music"/>
    <x v="1231"/>
    <d v="3065-09-18T00:00:00"/>
  </r>
  <r>
    <x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0.8"/>
    <n v="40"/>
    <x v="4"/>
    <s v="world music"/>
    <x v="1232"/>
    <d v="3020-05-12T08:28:00"/>
  </r>
  <r>
    <x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11.600000000000001"/>
    <n v="19.329999999999998"/>
    <x v="4"/>
    <s v="world music"/>
    <x v="1233"/>
    <d v="2981-05-26T18:29:36"/>
  </r>
  <r>
    <x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e v="#DIV/0!"/>
    <x v="4"/>
    <s v="world music"/>
    <x v="1234"/>
    <d v="3052-02-28T22:16:48"/>
  </r>
  <r>
    <x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19"/>
    <n v="35"/>
    <x v="4"/>
    <s v="world music"/>
    <x v="1235"/>
    <d v="3024-11-30T05:59:36"/>
  </r>
  <r>
    <x v="1236"/>
    <x v="1236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e v="#DIV/0!"/>
    <x v="4"/>
    <s v="world music"/>
    <x v="1236"/>
    <d v="2991-10-07T00:00:00"/>
  </r>
  <r>
    <x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e v="#DIV/0!"/>
    <x v="4"/>
    <s v="world music"/>
    <x v="1237"/>
    <d v="2993-07-06T19:06:00"/>
  </r>
  <r>
    <x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17.8"/>
    <n v="59.33"/>
    <x v="4"/>
    <s v="world music"/>
    <x v="1238"/>
    <d v="2968-04-20T15:34:24"/>
  </r>
  <r>
    <x v="1239"/>
    <x v="1239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e v="#DIV/0!"/>
    <x v="4"/>
    <s v="world music"/>
    <x v="1239"/>
    <d v="2978-04-25T02:26:48"/>
  </r>
  <r>
    <x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7"/>
    <n v="30.13"/>
    <x v="4"/>
    <s v="world music"/>
    <x v="1240"/>
    <d v="3014-09-18T20:24:00"/>
  </r>
  <r>
    <x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50.739999999999995"/>
    <n v="74.62"/>
    <x v="4"/>
    <s v="world music"/>
    <x v="1241"/>
    <d v="3046-02-22T23:36:00"/>
  </r>
  <r>
    <x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0.54884742041712409"/>
    <n v="5"/>
    <x v="4"/>
    <s v="world music"/>
    <x v="1242"/>
    <d v="2970-08-31T07:12:00"/>
  </r>
  <r>
    <x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14.091666666666667"/>
    <n v="44.5"/>
    <x v="4"/>
    <s v="world music"/>
    <x v="1243"/>
    <d v="2966-06-01T00:00:00"/>
  </r>
  <r>
    <x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03.8"/>
    <n v="46.13"/>
    <x v="4"/>
    <s v="rock"/>
    <x v="1244"/>
    <d v="3009-05-23T00:00:00"/>
  </r>
  <r>
    <x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20.24999999999999"/>
    <n v="141.47"/>
    <x v="4"/>
    <s v="rock"/>
    <x v="1245"/>
    <d v="3036-11-02T09:33:36"/>
  </r>
  <r>
    <x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17"/>
    <n v="75.48"/>
    <x v="4"/>
    <s v="rock"/>
    <x v="1246"/>
    <d v="2976-04-14T00:59:36"/>
  </r>
  <r>
    <x v="1247"/>
    <x v="1247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22.14285714285715"/>
    <n v="85.5"/>
    <x v="4"/>
    <s v="rock"/>
    <x v="1247"/>
    <d v="3010-04-10T00:22:00"/>
  </r>
  <r>
    <x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51.63999999999999"/>
    <n v="64.25"/>
    <x v="4"/>
    <s v="rock"/>
    <x v="1248"/>
    <d v="3036-10-01T23:36:00"/>
  </r>
  <r>
    <x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04.44"/>
    <n v="64.47"/>
    <x v="4"/>
    <s v="rock"/>
    <x v="1249"/>
    <d v="2990-05-22T18:44:24"/>
  </r>
  <r>
    <x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00.15333333333331"/>
    <n v="118.2"/>
    <x v="4"/>
    <s v="rock"/>
    <x v="1250"/>
    <d v="3042-05-12T10:12:24"/>
  </r>
  <r>
    <x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01.8"/>
    <n v="82.54"/>
    <x v="4"/>
    <s v="rock"/>
    <x v="1251"/>
    <d v="2971-08-08T13:06:48"/>
  </r>
  <r>
    <x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37.65714285714284"/>
    <n v="34.17"/>
    <x v="4"/>
    <s v="rock"/>
    <x v="1252"/>
    <d v="3021-07-21T17:07:36"/>
  </r>
  <r>
    <x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33.2"/>
    <n v="42.73"/>
    <x v="4"/>
    <s v="rock"/>
    <x v="1253"/>
    <d v="3042-03-04T19:22:48"/>
  </r>
  <r>
    <x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98.85074626865671"/>
    <n v="94.49"/>
    <x v="4"/>
    <s v="rock"/>
    <x v="1254"/>
    <d v="2954-01-06T23:36:00"/>
  </r>
  <r>
    <x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02.36666666666667"/>
    <n v="55.7"/>
    <x v="4"/>
    <s v="rock"/>
    <x v="1255"/>
    <d v="3024-01-17T07:00:48"/>
  </r>
  <r>
    <x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17.96376666666666"/>
    <n v="98.03"/>
    <x v="4"/>
    <s v="rock"/>
    <x v="1256"/>
    <d v="2980-10-22T01:32:24"/>
  </r>
  <r>
    <x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94.72727272727275"/>
    <n v="92.1"/>
    <x v="4"/>
    <s v="rock"/>
    <x v="1257"/>
    <d v="2960-01-20T01:16:00"/>
  </r>
  <r>
    <x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13.14633333333336"/>
    <n v="38.18"/>
    <x v="4"/>
    <s v="rock"/>
    <x v="1258"/>
    <d v="3017-12-24T16:04:48"/>
  </r>
  <r>
    <x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04.24"/>
    <n v="27.15"/>
    <x v="4"/>
    <s v="rock"/>
    <x v="1259"/>
    <d v="3036-06-24T23:36:00"/>
  </r>
  <r>
    <x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13.66666666666667"/>
    <n v="50.69"/>
    <x v="4"/>
    <s v="rock"/>
    <x v="1260"/>
    <d v="3029-10-04T05:28:00"/>
  </r>
  <r>
    <x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01.25"/>
    <n v="38.94"/>
    <x v="4"/>
    <s v="rock"/>
    <x v="1261"/>
    <d v="3027-11-20T05:30:48"/>
  </r>
  <r>
    <x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25.41538461538462"/>
    <n v="77.64"/>
    <x v="4"/>
    <s v="rock"/>
    <x v="1262"/>
    <d v="3029-02-04T07:16:48"/>
  </r>
  <r>
    <x v="1263"/>
    <x v="1263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19"/>
    <n v="43.54"/>
    <x v="4"/>
    <s v="rock"/>
    <x v="1263"/>
    <d v="3031-09-29T00:00:00"/>
  </r>
  <r>
    <x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66.46153846153845"/>
    <n v="31.82"/>
    <x v="4"/>
    <s v="rock"/>
    <x v="1264"/>
    <d v="3021-11-10T21:53:12"/>
  </r>
  <r>
    <x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19.14771428571429"/>
    <n v="63.18"/>
    <x v="4"/>
    <s v="rock"/>
    <x v="1265"/>
    <d v="2951-12-11T17:26:00"/>
  </r>
  <r>
    <x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00.47368421052632"/>
    <n v="190.9"/>
    <x v="4"/>
    <s v="rock"/>
    <x v="1266"/>
    <d v="3026-09-27T00:58:00"/>
  </r>
  <r>
    <x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01.8"/>
    <n v="140.86000000000001"/>
    <x v="4"/>
    <s v="rock"/>
    <x v="1267"/>
    <d v="3015-06-26T01:03:12"/>
  </r>
  <r>
    <x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16.66666666666667"/>
    <n v="76.92"/>
    <x v="4"/>
    <s v="rock"/>
    <x v="1268"/>
    <d v="3019-04-24T06:58:48"/>
  </r>
  <r>
    <x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08.64893617021276"/>
    <n v="99.16"/>
    <x v="4"/>
    <s v="rock"/>
    <x v="1269"/>
    <d v="3080-12-15T00:00:00"/>
  </r>
  <r>
    <x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14.72"/>
    <n v="67.88"/>
    <x v="4"/>
    <s v="rock"/>
    <x v="1270"/>
    <d v="2983-07-24T13:36:48"/>
  </r>
  <r>
    <x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01.8"/>
    <n v="246.29"/>
    <x v="4"/>
    <s v="rock"/>
    <x v="1271"/>
    <d v="3022-11-07T09:43:36"/>
  </r>
  <r>
    <x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06"/>
    <n v="189.29"/>
    <x v="4"/>
    <s v="rock"/>
    <x v="1272"/>
    <d v="2940-11-15T00:00:00"/>
  </r>
  <r>
    <x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03.49999999999999"/>
    <n v="76.67"/>
    <x v="4"/>
    <s v="rock"/>
    <x v="1273"/>
    <d v="3041-12-21T12:36:24"/>
  </r>
  <r>
    <x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54.97535999999999"/>
    <n v="82.96"/>
    <x v="4"/>
    <s v="rock"/>
    <x v="1274"/>
    <d v="2993-12-07T13:30:00"/>
  </r>
  <r>
    <x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62.14066666666668"/>
    <n v="62.52"/>
    <x v="4"/>
    <s v="rock"/>
    <x v="1275"/>
    <d v="3016-06-02T19:54:48"/>
  </r>
  <r>
    <x v="1276"/>
    <x v="1276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04.42100000000001"/>
    <n v="46.07"/>
    <x v="4"/>
    <s v="rock"/>
    <x v="1276"/>
    <d v="2922-01-06T00:00:00"/>
  </r>
  <r>
    <x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06.12433333333333"/>
    <n v="38.54"/>
    <x v="4"/>
    <s v="rock"/>
    <x v="1277"/>
    <d v="2994-04-03T11:38:48"/>
  </r>
  <r>
    <x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54.93846153846152"/>
    <n v="53.01"/>
    <x v="4"/>
    <s v="rock"/>
    <x v="1278"/>
    <d v="3037-07-12T00:00:00"/>
  </r>
  <r>
    <x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10.77157238734421"/>
    <n v="73.36"/>
    <x v="4"/>
    <s v="rock"/>
    <x v="1279"/>
    <d v="3031-06-01T09:08:00"/>
  </r>
  <r>
    <x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10.91186666666665"/>
    <n v="127.98"/>
    <x v="4"/>
    <s v="rock"/>
    <x v="1280"/>
    <d v="2957-12-06T04:21:36"/>
  </r>
  <r>
    <x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10.71428571428572"/>
    <n v="104.73"/>
    <x v="4"/>
    <s v="rock"/>
    <x v="1281"/>
    <d v="3015-10-03T20:14:24"/>
  </r>
  <r>
    <x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23.61333333333333"/>
    <n v="67.67"/>
    <x v="4"/>
    <s v="rock"/>
    <x v="1282"/>
    <d v="3024-07-10T23:36:00"/>
  </r>
  <r>
    <x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11.05"/>
    <n v="95.93"/>
    <x v="4"/>
    <s v="rock"/>
    <x v="1283"/>
    <d v="3006-08-02T00:00:00"/>
  </r>
  <r>
    <x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01"/>
    <n v="65.16"/>
    <x v="1"/>
    <s v="plays"/>
    <x v="1284"/>
    <d v="3098-01-07T23:36:00"/>
  </r>
  <r>
    <x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01.64999999999999"/>
    <n v="32.270000000000003"/>
    <x v="1"/>
    <s v="plays"/>
    <x v="1285"/>
    <d v="3061-03-19T23:50:00"/>
  </r>
  <r>
    <x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08.33333333333333"/>
    <n v="81.25"/>
    <x v="1"/>
    <s v="plays"/>
    <x v="1286"/>
    <d v="3053-02-18T00:00:00"/>
  </r>
  <r>
    <x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42"/>
    <n v="24.2"/>
    <x v="1"/>
    <s v="plays"/>
    <x v="1287"/>
    <d v="3060-09-09T21:42:24"/>
  </r>
  <r>
    <x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00.44999999999999"/>
    <n v="65.87"/>
    <x v="1"/>
    <s v="plays"/>
    <x v="1288"/>
    <d v="3088-08-03T00:00:00"/>
  </r>
  <r>
    <x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25.06666666666666"/>
    <n v="36.08"/>
    <x v="1"/>
    <s v="plays"/>
    <x v="1289"/>
    <d v="3098-03-31T05:38:00"/>
  </r>
  <r>
    <x v="1290"/>
    <x v="1290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08.57142857142857"/>
    <n v="44.19"/>
    <x v="1"/>
    <s v="plays"/>
    <x v="1290"/>
    <d v="3057-05-20T23:36:00"/>
  </r>
  <r>
    <x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45.70000000000002"/>
    <n v="104.07"/>
    <x v="1"/>
    <s v="plays"/>
    <x v="1291"/>
    <d v="3056-05-02T00:00:00"/>
  </r>
  <r>
    <x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10.00000000000001"/>
    <n v="35.96"/>
    <x v="1"/>
    <s v="plays"/>
    <x v="1292"/>
    <d v="3068-05-02T23:36:00"/>
  </r>
  <r>
    <x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02.23333333333333"/>
    <n v="127.79"/>
    <x v="1"/>
    <s v="plays"/>
    <x v="1293"/>
    <d v="3070-11-19T19:48:24"/>
  </r>
  <r>
    <x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22"/>
    <n v="27.73"/>
    <x v="1"/>
    <s v="plays"/>
    <x v="1294"/>
    <d v="3069-02-27T00:00:00"/>
  </r>
  <r>
    <x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01.96000000000001"/>
    <n v="39.83"/>
    <x v="1"/>
    <s v="plays"/>
    <x v="1295"/>
    <d v="3063-10-15T00:00:00"/>
  </r>
  <r>
    <x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41.1764705882353"/>
    <n v="52.17"/>
    <x v="1"/>
    <s v="plays"/>
    <x v="1296"/>
    <d v="3078-10-15T05:09:12"/>
  </r>
  <r>
    <x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09.52500000000001"/>
    <n v="92.04"/>
    <x v="1"/>
    <s v="plays"/>
    <x v="1297"/>
    <d v="3081-12-27T22:23:12"/>
  </r>
  <r>
    <x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04.65"/>
    <n v="63.42"/>
    <x v="1"/>
    <s v="plays"/>
    <x v="1298"/>
    <d v="3081-10-15T08:12:48"/>
  </r>
  <r>
    <x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24"/>
    <n v="135.63"/>
    <x v="1"/>
    <s v="plays"/>
    <x v="1299"/>
    <d v="3062-10-22T13:03:36"/>
  </r>
  <r>
    <x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35"/>
    <n v="168.75"/>
    <x v="1"/>
    <s v="plays"/>
    <x v="1300"/>
    <d v="3084-01-11T22:48:00"/>
  </r>
  <r>
    <x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02.75000000000001"/>
    <n v="70.86"/>
    <x v="1"/>
    <s v="plays"/>
    <x v="1301"/>
    <d v="3063-03-23T00:00:00"/>
  </r>
  <r>
    <x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00"/>
    <n v="50"/>
    <x v="1"/>
    <s v="plays"/>
    <x v="1302"/>
    <d v="3096-01-04T09:24:24"/>
  </r>
  <r>
    <x v="1303"/>
    <x v="1303"/>
    <s v="Groundbreaking queer theatre."/>
    <n v="3500"/>
    <n v="4559.13"/>
    <x v="0"/>
    <s v="GB"/>
    <s v="GBP"/>
    <n v="1469962800"/>
    <n v="1468578920"/>
    <b v="0"/>
    <x v="52"/>
    <b v="1"/>
    <s v="theater/plays"/>
    <n v="130.26085714285716"/>
    <n v="42.21"/>
    <x v="1"/>
    <s v="plays"/>
    <x v="1303"/>
    <d v="3087-12-14T00:00:00"/>
  </r>
  <r>
    <x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39.627499999999998"/>
    <n v="152.41"/>
    <x v="2"/>
    <s v="wearables"/>
    <x v="1304"/>
    <d v="3102-09-19T16:02:00"/>
  </r>
  <r>
    <x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25.976666666666663"/>
    <n v="90.62"/>
    <x v="2"/>
    <s v="wearables"/>
    <x v="1305"/>
    <d v="3087-04-24T12:00:00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65.24636363636364"/>
    <n v="201.6"/>
    <x v="2"/>
    <s v="wearables"/>
    <x v="1306"/>
    <d v="3048-03-12T23:33:36"/>
  </r>
  <r>
    <x v="1307"/>
    <x v="1307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11.514000000000001"/>
    <n v="127.93"/>
    <x v="2"/>
    <s v="wearables"/>
    <x v="1307"/>
    <d v="3077-02-10T01:51:36"/>
  </r>
  <r>
    <x v="1308"/>
    <x v="1308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11.360000000000001"/>
    <n v="29.89"/>
    <x v="2"/>
    <s v="wearables"/>
    <x v="1308"/>
    <d v="3092-06-29T17:24:48"/>
  </r>
  <r>
    <x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11.99130434782609"/>
    <n v="367.97"/>
    <x v="2"/>
    <s v="wearables"/>
    <x v="1309"/>
    <d v="3068-12-03T04:27:12"/>
  </r>
  <r>
    <x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15.5"/>
    <n v="129.16999999999999"/>
    <x v="2"/>
    <s v="wearables"/>
    <x v="1310"/>
    <d v="3089-03-19T00:20:00"/>
  </r>
  <r>
    <x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32.027999999999999"/>
    <n v="800.7"/>
    <x v="2"/>
    <s v="wearables"/>
    <x v="1311"/>
    <d v="3095-12-29T06:07:36"/>
  </r>
  <r>
    <x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0.60869565217391308"/>
    <n v="28"/>
    <x v="2"/>
    <s v="wearables"/>
    <x v="1312"/>
    <d v="3057-01-30T20:48:48"/>
  </r>
  <r>
    <x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31.114999999999998"/>
    <n v="102.02"/>
    <x v="2"/>
    <s v="wearables"/>
    <x v="1313"/>
    <d v="3078-02-10T00:45:36"/>
  </r>
  <r>
    <x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7"/>
    <n v="184.36"/>
    <x v="2"/>
    <s v="wearables"/>
    <x v="1314"/>
    <d v="3093-05-09T01:44:00"/>
  </r>
  <r>
    <x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40.404000000000003"/>
    <n v="162.91999999999999"/>
    <x v="2"/>
    <s v="wearables"/>
    <x v="1315"/>
    <d v="3070-04-25T00:00:00"/>
  </r>
  <r>
    <x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3"/>
    <n v="1"/>
    <x v="2"/>
    <s v="wearables"/>
    <x v="1316"/>
    <d v="3077-11-12T02:03:36"/>
  </r>
  <r>
    <x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4"/>
    <n v="603.53"/>
    <x v="2"/>
    <s v="wearables"/>
    <x v="1317"/>
    <d v="3087-04-21T00:00:00"/>
  </r>
  <r>
    <x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15.324999999999999"/>
    <n v="45.41"/>
    <x v="2"/>
    <s v="wearables"/>
    <x v="1318"/>
    <d v="3050-09-01T01:08:48"/>
  </r>
  <r>
    <x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15.103448275862069"/>
    <n v="97.33"/>
    <x v="2"/>
    <s v="wearables"/>
    <x v="1319"/>
    <d v="3038-08-14T00:00:00"/>
  </r>
  <r>
    <x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0.503"/>
    <n v="167.67"/>
    <x v="2"/>
    <s v="wearables"/>
    <x v="1320"/>
    <d v="3097-12-21T00:00:00"/>
  </r>
  <r>
    <x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9"/>
    <n v="859.86"/>
    <x v="2"/>
    <s v="wearables"/>
    <x v="1321"/>
    <d v="3097-06-30T23:34:48"/>
  </r>
  <r>
    <x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0.30285714285714288"/>
    <n v="26.5"/>
    <x v="2"/>
    <s v="wearables"/>
    <x v="1322"/>
    <d v="3059-04-01T18:10:00"/>
  </r>
  <r>
    <x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8"/>
    <n v="30.27"/>
    <x v="2"/>
    <s v="wearables"/>
    <x v="1323"/>
    <d v="3081-08-18T22:00:00"/>
  </r>
  <r>
    <x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"/>
    <n v="54.67"/>
    <x v="2"/>
    <s v="wearables"/>
    <x v="1324"/>
    <d v="3092-10-28T05:00:48"/>
  </r>
  <r>
    <x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7"/>
    <n v="60.75"/>
    <x v="2"/>
    <s v="wearables"/>
    <x v="1325"/>
    <d v="3097-11-30T01:34:00"/>
  </r>
  <r>
    <x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"/>
    <n v="102.73"/>
    <x v="2"/>
    <s v="wearables"/>
    <x v="1326"/>
    <d v="3050-12-24T00:11:12"/>
  </r>
  <r>
    <x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"/>
    <n v="41.59"/>
    <x v="2"/>
    <s v="wearables"/>
    <x v="1327"/>
    <d v="3059-10-11T06:54:00"/>
  </r>
  <r>
    <x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"/>
    <n v="116.53"/>
    <x v="2"/>
    <s v="wearables"/>
    <x v="1328"/>
    <d v="3092-11-21T10:13:36"/>
  </r>
  <r>
    <x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0.81600000000000006"/>
    <n v="45.33"/>
    <x v="2"/>
    <s v="wearables"/>
    <x v="1329"/>
    <d v="3048-01-20T07:38:00"/>
  </r>
  <r>
    <x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22.494285714285713"/>
    <n v="157.46"/>
    <x v="2"/>
    <s v="wearables"/>
    <x v="1330"/>
    <d v="3086-01-10T00:00:00"/>
  </r>
  <r>
    <x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"/>
    <n v="100.5"/>
    <x v="2"/>
    <s v="wearables"/>
    <x v="1331"/>
    <d v="3089-01-26T02:21:36"/>
  </r>
  <r>
    <x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e v="#DIV/0!"/>
    <x v="2"/>
    <s v="wearables"/>
    <x v="1332"/>
    <d v="3099-10-02T10:43:12"/>
  </r>
  <r>
    <x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e v="#DIV/0!"/>
    <x v="2"/>
    <s v="wearables"/>
    <x v="1333"/>
    <d v="3038-11-28T13:30:00"/>
  </r>
  <r>
    <x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10.754135338345865"/>
    <n v="51.82"/>
    <x v="2"/>
    <s v="wearables"/>
    <x v="1334"/>
    <d v="3078-08-22T13:54:48"/>
  </r>
  <r>
    <x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19.759999999999998"/>
    <n v="308.75"/>
    <x v="2"/>
    <s v="wearables"/>
    <x v="1335"/>
    <d v="3072-04-11T11:20:48"/>
  </r>
  <r>
    <x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84.946999999999989"/>
    <n v="379.23"/>
    <x v="2"/>
    <s v="wearables"/>
    <x v="1336"/>
    <d v="3049-01-28T17:31:12"/>
  </r>
  <r>
    <x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49.381999999999998"/>
    <n v="176.36"/>
    <x v="2"/>
    <s v="wearables"/>
    <x v="1337"/>
    <d v="3102-02-01T20:31:36"/>
  </r>
  <r>
    <x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2"/>
    <n v="66.069999999999993"/>
    <x v="2"/>
    <s v="wearables"/>
    <x v="1338"/>
    <d v="3064-01-21T06:53:12"/>
  </r>
  <r>
    <x v="1339"/>
    <x v="1339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5"/>
    <n v="89.65"/>
    <x v="2"/>
    <s v="wearables"/>
    <x v="1339"/>
    <d v="3048-06-22T12:46:00"/>
  </r>
  <r>
    <x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e v="#DIV/0!"/>
    <x v="2"/>
    <s v="wearables"/>
    <x v="1340"/>
    <d v="3040-11-29T07:01:12"/>
  </r>
  <r>
    <x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70.36"/>
    <n v="382.39"/>
    <x v="2"/>
    <s v="wearables"/>
    <x v="1341"/>
    <d v="3092-01-13T23:26:48"/>
  </r>
  <r>
    <x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0.2"/>
    <n v="100"/>
    <x v="2"/>
    <s v="wearables"/>
    <x v="1342"/>
    <d v="3063-01-02T14:15:36"/>
  </r>
  <r>
    <x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02.298"/>
    <n v="158.36000000000001"/>
    <x v="2"/>
    <s v="wearables"/>
    <x v="1343"/>
    <d v="3089-03-06T23:36:00"/>
  </r>
  <r>
    <x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77.73333333333335"/>
    <n v="40.76"/>
    <x v="3"/>
    <s v="nonfiction"/>
    <x v="1344"/>
    <d v="3085-12-07T22:55:36"/>
  </r>
  <r>
    <x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25"/>
    <n v="53.57"/>
    <x v="3"/>
    <s v="nonfiction"/>
    <x v="1345"/>
    <d v="3038-10-28T13:03:36"/>
  </r>
  <r>
    <x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47.32653061224491"/>
    <n v="48.45"/>
    <x v="3"/>
    <s v="nonfiction"/>
    <x v="1346"/>
    <d v="3013-09-03T19:40:24"/>
  </r>
  <r>
    <x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02.2"/>
    <n v="82.42"/>
    <x v="3"/>
    <s v="nonfiction"/>
    <x v="1347"/>
    <d v="3054-04-27T07:30:00"/>
  </r>
  <r>
    <x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01.8723404255319"/>
    <n v="230.19"/>
    <x v="3"/>
    <s v="nonfiction"/>
    <x v="1348"/>
    <d v="3049-02-13T03:33:12"/>
  </r>
  <r>
    <x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04.2"/>
    <n v="59.36"/>
    <x v="3"/>
    <s v="nonfiction"/>
    <x v="1349"/>
    <d v="3072-12-15T23:36:00"/>
  </r>
  <r>
    <x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04.05"/>
    <n v="66.7"/>
    <x v="3"/>
    <s v="nonfiction"/>
    <x v="1350"/>
    <d v="3073-08-06T07:33:36"/>
  </r>
  <r>
    <x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01.265"/>
    <n v="168.78"/>
    <x v="3"/>
    <s v="nonfiction"/>
    <x v="1351"/>
    <d v="3076-10-18T18:17:36"/>
  </r>
  <r>
    <x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36.13999999999999"/>
    <n v="59.97"/>
    <x v="3"/>
    <s v="nonfiction"/>
    <x v="1352"/>
    <d v="3066-03-31T23:36:00"/>
  </r>
  <r>
    <x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33.6"/>
    <n v="31.81"/>
    <x v="3"/>
    <s v="nonfiction"/>
    <x v="1353"/>
    <d v="3006-07-29T00:00:00"/>
  </r>
  <r>
    <x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30.25"/>
    <n v="24.42"/>
    <x v="3"/>
    <s v="nonfiction"/>
    <x v="1354"/>
    <d v="3084-09-08T09:11:36"/>
  </r>
  <r>
    <x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22.67999999999999"/>
    <n v="25.35"/>
    <x v="3"/>
    <s v="nonfiction"/>
    <x v="1355"/>
    <d v="2999-12-18T00:00:00"/>
  </r>
  <r>
    <x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82.81058823529412"/>
    <n v="71.44"/>
    <x v="3"/>
    <s v="nonfiction"/>
    <x v="1356"/>
    <d v="3014-03-13T22:24:00"/>
  </r>
  <r>
    <x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25.29999999999998"/>
    <n v="38.549999999999997"/>
    <x v="3"/>
    <s v="nonfiction"/>
    <x v="1357"/>
    <d v="3005-12-06T23:36:00"/>
  </r>
  <r>
    <x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11.66666666666667"/>
    <n v="68.37"/>
    <x v="3"/>
    <s v="nonfiction"/>
    <x v="1358"/>
    <d v="2965-07-16T16:49:12"/>
  </r>
  <r>
    <x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15.75757575757575"/>
    <n v="40.21"/>
    <x v="3"/>
    <s v="nonfiction"/>
    <x v="1359"/>
    <d v="2966-04-12T13:16:00"/>
  </r>
  <r>
    <x v="1360"/>
    <x v="1360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73.2"/>
    <n v="32.07"/>
    <x v="3"/>
    <s v="nonfiction"/>
    <x v="1360"/>
    <d v="2992-02-09T14:48:00"/>
  </r>
  <r>
    <x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25.98333333333333"/>
    <n v="28.63"/>
    <x v="3"/>
    <s v="nonfiction"/>
    <x v="1361"/>
    <d v="3037-04-22T05:08:48"/>
  </r>
  <r>
    <x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09.1"/>
    <n v="43.64"/>
    <x v="3"/>
    <s v="nonfiction"/>
    <x v="1362"/>
    <d v="3018-06-18T10:12:24"/>
  </r>
  <r>
    <x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00"/>
    <n v="40"/>
    <x v="3"/>
    <s v="nonfiction"/>
    <x v="1363"/>
    <d v="3076-12-19T23:36:00"/>
  </r>
  <r>
    <x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18.64285714285714"/>
    <n v="346.04"/>
    <x v="4"/>
    <s v="rock"/>
    <x v="1364"/>
    <d v="3050-06-12T16:42:24"/>
  </r>
  <r>
    <x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00.26666666666667"/>
    <n v="81.739999999999995"/>
    <x v="4"/>
    <s v="rock"/>
    <x v="1365"/>
    <d v="3054-11-30T14:20:48"/>
  </r>
  <r>
    <x v="1366"/>
    <x v="1366"/>
    <s v="A musical memorial for Alexi Petersen."/>
    <n v="7500"/>
    <n v="9486.69"/>
    <x v="0"/>
    <s v="US"/>
    <s v="USD"/>
    <n v="1417049663"/>
    <n v="1413158063"/>
    <b v="0"/>
    <x v="206"/>
    <b v="1"/>
    <s v="music/rock"/>
    <n v="126.48920000000001"/>
    <n v="64.540000000000006"/>
    <x v="4"/>
    <s v="rock"/>
    <x v="1366"/>
    <d v="3047-09-16T21:45:12"/>
  </r>
  <r>
    <x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14.26"/>
    <n v="63.48"/>
    <x v="4"/>
    <s v="rock"/>
    <x v="1367"/>
    <d v="3070-11-03T01:40:00"/>
  </r>
  <r>
    <x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10.7"/>
    <n v="63.62"/>
    <x v="4"/>
    <s v="rock"/>
    <x v="1368"/>
    <d v="3060-11-10T13:57:36"/>
  </r>
  <r>
    <x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05.34805315203954"/>
    <n v="83.97"/>
    <x v="4"/>
    <s v="rock"/>
    <x v="1369"/>
    <d v="3032-08-19T06:18:24"/>
  </r>
  <r>
    <x v="1370"/>
    <x v="1370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03.66666666666666"/>
    <n v="77.75"/>
    <x v="4"/>
    <s v="rock"/>
    <x v="1370"/>
    <d v="3020-12-18T01:56:00"/>
  </r>
  <r>
    <x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07.08672667523933"/>
    <n v="107.07"/>
    <x v="4"/>
    <s v="rock"/>
    <x v="1371"/>
    <d v="3058-05-03T04:56:48"/>
  </r>
  <r>
    <x v="1372"/>
    <x v="1372"/>
    <s v="Please help us raise funds to press our new CD!"/>
    <n v="500"/>
    <n v="620"/>
    <x v="0"/>
    <s v="US"/>
    <s v="USD"/>
    <n v="1342115132"/>
    <n v="1339523132"/>
    <b v="0"/>
    <x v="38"/>
    <b v="1"/>
    <s v="music/rock"/>
    <n v="124"/>
    <n v="38.75"/>
    <x v="4"/>
    <s v="rock"/>
    <x v="1372"/>
    <d v="2990-09-19T18:12:48"/>
  </r>
  <r>
    <x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05.01"/>
    <n v="201.94"/>
    <x v="4"/>
    <s v="rock"/>
    <x v="1373"/>
    <d v="3097-12-20T20:13:12"/>
  </r>
  <r>
    <x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89.46666666666667"/>
    <n v="43.06"/>
    <x v="4"/>
    <s v="rock"/>
    <x v="1374"/>
    <d v="3079-07-08T21:15:12"/>
  </r>
  <r>
    <x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71.32499999999999"/>
    <n v="62.87"/>
    <x v="4"/>
    <s v="rock"/>
    <x v="1375"/>
    <d v="3098-12-18T14:07:36"/>
  </r>
  <r>
    <x v="1376"/>
    <x v="1376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52.48648648648651"/>
    <n v="55.61"/>
    <x v="4"/>
    <s v="rock"/>
    <x v="1376"/>
    <d v="3096-03-07T01:22:24"/>
  </r>
  <r>
    <x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16.15384615384616"/>
    <n v="48.71"/>
    <x v="4"/>
    <s v="rock"/>
    <x v="1377"/>
    <d v="3100-03-22T04:24:00"/>
  </r>
  <r>
    <x v="1378"/>
    <x v="1378"/>
    <s v="A psychedelic post rock masterpiece!"/>
    <n v="2000"/>
    <n v="4067"/>
    <x v="0"/>
    <s v="GB"/>
    <s v="GBP"/>
    <n v="1470075210"/>
    <n v="1468779210"/>
    <b v="0"/>
    <x v="182"/>
    <b v="1"/>
    <s v="music/rock"/>
    <n v="203.35000000000002"/>
    <n v="30.58"/>
    <x v="4"/>
    <s v="rock"/>
    <x v="1378"/>
    <d v="3088-01-14T05:24:00"/>
  </r>
  <r>
    <x v="1379"/>
    <x v="1379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11.60000000000001"/>
    <n v="73.91"/>
    <x v="4"/>
    <s v="rock"/>
    <x v="1379"/>
    <d v="3060-03-22T19:10:24"/>
  </r>
  <r>
    <x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24"/>
    <n v="21.2"/>
    <x v="4"/>
    <s v="rock"/>
    <x v="1380"/>
    <d v="3060-06-17T00:00:00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07.1"/>
    <n v="73.36"/>
    <x v="4"/>
    <s v="rock"/>
    <x v="1381"/>
    <d v="3097-11-09T03:30:00"/>
  </r>
  <r>
    <x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04.3625"/>
    <n v="56.41"/>
    <x v="4"/>
    <s v="rock"/>
    <x v="1382"/>
    <d v="3010-04-22T04:54:24"/>
  </r>
  <r>
    <x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12.40909090909091"/>
    <n v="50.25"/>
    <x v="4"/>
    <s v="rock"/>
    <x v="1383"/>
    <d v="3097-06-14T19:11:12"/>
  </r>
  <r>
    <x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24.08571428571429"/>
    <n v="68.94"/>
    <x v="4"/>
    <s v="rock"/>
    <x v="1384"/>
    <d v="3062-03-18T15:28:48"/>
  </r>
  <r>
    <x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10.406125"/>
    <n v="65.91"/>
    <x v="4"/>
    <s v="rock"/>
    <x v="1385"/>
    <d v="3081-11-04T04:24:00"/>
  </r>
  <r>
    <x v="1386"/>
    <x v="1386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18.75"/>
    <n v="62.5"/>
    <x v="4"/>
    <s v="rock"/>
    <x v="1386"/>
    <d v="3063-10-13T12:35:36"/>
  </r>
  <r>
    <x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36.625"/>
    <n v="70.06"/>
    <x v="4"/>
    <s v="rock"/>
    <x v="1387"/>
    <d v="3060-01-27T12:00:00"/>
  </r>
  <r>
    <x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34.8074"/>
    <n v="60.18"/>
    <x v="4"/>
    <s v="rock"/>
    <x v="1388"/>
    <d v="3093-02-02T05:36:00"/>
  </r>
  <r>
    <x v="1389"/>
    <x v="1389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45.4"/>
    <n v="21.38"/>
    <x v="4"/>
    <s v="rock"/>
    <x v="1389"/>
    <d v="3088-10-21T13:02:48"/>
  </r>
  <r>
    <x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09.10714285714285"/>
    <n v="160.79"/>
    <x v="4"/>
    <s v="rock"/>
    <x v="1390"/>
    <d v="3057-09-04T04:48:00"/>
  </r>
  <r>
    <x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10.2"/>
    <n v="42.38"/>
    <x v="4"/>
    <s v="rock"/>
    <x v="1391"/>
    <d v="3065-04-30T23:36:00"/>
  </r>
  <r>
    <x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13.64000000000001"/>
    <n v="27.32"/>
    <x v="4"/>
    <s v="rock"/>
    <x v="1392"/>
    <d v="3078-01-27T17:14:24"/>
  </r>
  <r>
    <x v="1393"/>
    <x v="1393"/>
    <s v="Rock n' Roll tales of our times"/>
    <n v="10000"/>
    <n v="10235"/>
    <x v="0"/>
    <s v="US"/>
    <s v="USD"/>
    <n v="1470068523"/>
    <n v="1467476523"/>
    <b v="0"/>
    <x v="47"/>
    <b v="1"/>
    <s v="music/rock"/>
    <n v="102.35000000000001"/>
    <n v="196.83"/>
    <x v="4"/>
    <s v="rock"/>
    <x v="1393"/>
    <d v="3088-01-12T08:49:12"/>
  </r>
  <r>
    <x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22.13333333333334"/>
    <n v="53.88"/>
    <x v="4"/>
    <s v="rock"/>
    <x v="1394"/>
    <d v="3101-12-05T00:00:00"/>
  </r>
  <r>
    <x v="1395"/>
    <x v="1395"/>
    <s v="Help Quiet Oaks record their debut album!!!"/>
    <n v="3500"/>
    <n v="3916"/>
    <x v="0"/>
    <s v="US"/>
    <s v="USD"/>
    <n v="1484430481"/>
    <n v="1481838481"/>
    <b v="0"/>
    <x v="141"/>
    <b v="1"/>
    <s v="music/rock"/>
    <n v="111.88571428571427"/>
    <n v="47.76"/>
    <x v="4"/>
    <s v="rock"/>
    <x v="1395"/>
    <d v="3098-12-14T19:12:24"/>
  </r>
  <r>
    <x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07.3"/>
    <n v="88.19"/>
    <x v="4"/>
    <s v="rock"/>
    <x v="1396"/>
    <d v="3052-11-23T23:12:48"/>
  </r>
  <r>
    <x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13.85000000000001"/>
    <n v="72.06"/>
    <x v="4"/>
    <s v="rock"/>
    <x v="1397"/>
    <d v="3093-10-05T07:36:00"/>
  </r>
  <r>
    <x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09.68181818181819"/>
    <n v="74.25"/>
    <x v="4"/>
    <s v="rock"/>
    <x v="1398"/>
    <d v="3086-04-08T23:33:36"/>
  </r>
  <r>
    <x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26.14444444444443"/>
    <n v="61.7"/>
    <x v="4"/>
    <s v="rock"/>
    <x v="1399"/>
    <d v="3044-05-10T02:29:12"/>
  </r>
  <r>
    <x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67.42857142857144"/>
    <n v="17.239999999999998"/>
    <x v="4"/>
    <s v="rock"/>
    <x v="1400"/>
    <d v="3084-09-18T12:00:00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96.52000000000004"/>
    <n v="51.72"/>
    <x v="4"/>
    <s v="rock"/>
    <x v="1401"/>
    <d v="3011-08-19T21:49:36"/>
  </r>
  <r>
    <x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09.16"/>
    <n v="24.15"/>
    <x v="4"/>
    <s v="rock"/>
    <x v="1402"/>
    <d v="3057-11-22T06:44:24"/>
  </r>
  <r>
    <x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02.57499999999999"/>
    <n v="62.17"/>
    <x v="4"/>
    <s v="rock"/>
    <x v="1403"/>
    <d v="3015-07-31T12:14:00"/>
  </r>
  <r>
    <x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"/>
    <n v="48.2"/>
    <x v="3"/>
    <s v="translations"/>
    <x v="1404"/>
    <d v="3053-06-16T05:54:00"/>
  </r>
  <r>
    <x v="1405"/>
    <x v="1405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0.42"/>
    <n v="6.18"/>
    <x v="3"/>
    <s v="translations"/>
    <x v="1405"/>
    <d v="3047-10-27T08:00:24"/>
  </r>
  <r>
    <x v="1406"/>
    <x v="1406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0.125"/>
    <n v="5"/>
    <x v="3"/>
    <s v="translations"/>
    <x v="1406"/>
    <d v="3072-09-14T00:00:00"/>
  </r>
  <r>
    <x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0.5"/>
    <n v="7.5"/>
    <x v="3"/>
    <s v="translations"/>
    <x v="1407"/>
    <d v="3040-09-16T21:11:12"/>
  </r>
  <r>
    <x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3"/>
    <n v="12"/>
    <x v="3"/>
    <s v="translations"/>
    <x v="1408"/>
    <d v="3070-10-30T22:22:24"/>
  </r>
  <r>
    <x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e v="#DIV/0!"/>
    <x v="3"/>
    <s v="translations"/>
    <x v="1409"/>
    <d v="3050-01-07T04:54:00"/>
  </r>
  <r>
    <x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2"/>
    <n v="1"/>
    <x v="3"/>
    <s v="translations"/>
    <x v="1410"/>
    <d v="3084-02-17T15:28:00"/>
  </r>
  <r>
    <x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0.23333333333333336"/>
    <n v="2.33"/>
    <x v="3"/>
    <s v="translations"/>
    <x v="1411"/>
    <d v="3052-05-17T10:00:00"/>
  </r>
  <r>
    <x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2"/>
    <n v="24.62"/>
    <x v="3"/>
    <s v="translations"/>
    <x v="1412"/>
    <d v="3048-03-03T12:39:36"/>
  </r>
  <r>
    <x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5"/>
    <n v="100"/>
    <x v="3"/>
    <s v="translations"/>
    <x v="1413"/>
    <d v="3077-04-21T11:48:00"/>
  </r>
  <r>
    <x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0.2"/>
    <n v="1"/>
    <x v="3"/>
    <s v="translations"/>
    <x v="1414"/>
    <d v="3098-03-10T01:46:48"/>
  </r>
  <r>
    <x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18.181818181818183"/>
    <n v="88.89"/>
    <x v="3"/>
    <s v="translations"/>
    <x v="1415"/>
    <d v="3064-12-19T05:16:24"/>
  </r>
  <r>
    <x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e v="#DIV/0!"/>
    <x v="3"/>
    <s v="translations"/>
    <x v="1416"/>
    <d v="3071-05-12T05:27:36"/>
  </r>
  <r>
    <x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"/>
    <n v="27.5"/>
    <x v="3"/>
    <s v="translations"/>
    <x v="1417"/>
    <d v="3066-12-04T04:24:00"/>
  </r>
  <r>
    <x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0.2"/>
    <n v="6"/>
    <x v="3"/>
    <s v="translations"/>
    <x v="1418"/>
    <d v="3077-08-19T22:53:36"/>
  </r>
  <r>
    <x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3"/>
    <n v="44.5"/>
    <x v="3"/>
    <s v="translations"/>
    <x v="1419"/>
    <d v="3092-07-19T22:47:36"/>
  </r>
  <r>
    <x v="1420"/>
    <x v="1420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"/>
    <n v="1"/>
    <x v="3"/>
    <s v="translations"/>
    <x v="1420"/>
    <d v="3085-10-18T00:34:24"/>
  </r>
  <r>
    <x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0.1"/>
    <n v="100"/>
    <x v="3"/>
    <s v="translations"/>
    <x v="1421"/>
    <d v="3052-07-24T23:23:36"/>
  </r>
  <r>
    <x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0.104"/>
    <n v="13"/>
    <x v="3"/>
    <s v="translations"/>
    <x v="1422"/>
    <d v="3091-05-09T18:01:36"/>
  </r>
  <r>
    <x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0.33333333333333337"/>
    <n v="100"/>
    <x v="3"/>
    <s v="translations"/>
    <x v="1423"/>
    <d v="3074-01-05T15:32:24"/>
  </r>
  <r>
    <x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20.36"/>
    <n v="109.07"/>
    <x v="3"/>
    <s v="translations"/>
    <x v="1424"/>
    <d v="3095-01-01T05:20:48"/>
  </r>
  <r>
    <x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e v="#DIV/0!"/>
    <x v="3"/>
    <s v="translations"/>
    <x v="1425"/>
    <d v="3057-10-08T03:43:36"/>
  </r>
  <r>
    <x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e v="#DIV/0!"/>
    <x v="3"/>
    <s v="translations"/>
    <x v="1426"/>
    <d v="3065-06-22T08:48:00"/>
  </r>
  <r>
    <x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800000000000008"/>
    <n v="104.75"/>
    <x v="3"/>
    <s v="translations"/>
    <x v="1427"/>
    <d v="3091-03-13T10:34:00"/>
  </r>
  <r>
    <x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5"/>
    <n v="15"/>
    <x v="3"/>
    <s v="translations"/>
    <x v="1428"/>
    <d v="3080-01-22T02:46:48"/>
  </r>
  <r>
    <x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e v="#DIV/0!"/>
    <x v="3"/>
    <s v="translations"/>
    <x v="1429"/>
    <d v="3056-07-07T10:56:48"/>
  </r>
  <r>
    <x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"/>
    <n v="80.599999999999994"/>
    <x v="3"/>
    <s v="translations"/>
    <x v="1430"/>
    <d v="3049-03-16T12:35:12"/>
  </r>
  <r>
    <x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31.94705882352941"/>
    <n v="115.55"/>
    <x v="3"/>
    <s v="translations"/>
    <x v="1431"/>
    <d v="3071-08-23T01:26:24"/>
  </r>
  <r>
    <x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e v="#DIV/0!"/>
    <x v="3"/>
    <s v="translations"/>
    <x v="1432"/>
    <d v="3063-03-14T17:31:12"/>
  </r>
  <r>
    <x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3"/>
    <n v="80.5"/>
    <x v="3"/>
    <s v="translations"/>
    <x v="1433"/>
    <d v="3096-08-16T00:00:00"/>
  </r>
  <r>
    <x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09"/>
    <n v="744.55"/>
    <x v="3"/>
    <s v="translations"/>
    <x v="1434"/>
    <d v="3060-06-06T00:00:00"/>
  </r>
  <r>
    <x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0.1"/>
    <n v="7.5"/>
    <x v="3"/>
    <s v="translations"/>
    <x v="1435"/>
    <d v="3068-08-26T17:28:00"/>
  </r>
  <r>
    <x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0.77"/>
    <n v="38.5"/>
    <x v="3"/>
    <s v="translations"/>
    <x v="1436"/>
    <d v="3077-05-13T09:42:48"/>
  </r>
  <r>
    <x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26.900000000000002"/>
    <n v="36.68"/>
    <x v="3"/>
    <s v="translations"/>
    <x v="1437"/>
    <d v="3038-09-19T23:36:00"/>
  </r>
  <r>
    <x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3"/>
    <n v="75"/>
    <x v="3"/>
    <s v="translations"/>
    <x v="1438"/>
    <d v="3081-09-18T22:00:00"/>
  </r>
  <r>
    <x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"/>
    <n v="30"/>
    <x v="3"/>
    <s v="translations"/>
    <x v="1439"/>
    <d v="3054-05-01T22:00:24"/>
  </r>
  <r>
    <x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7E-3"/>
    <n v="1"/>
    <x v="3"/>
    <s v="translations"/>
    <x v="1440"/>
    <d v="3083-08-19T23:05:12"/>
  </r>
  <r>
    <x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"/>
    <n v="673.33"/>
    <x v="3"/>
    <s v="translations"/>
    <x v="1441"/>
    <d v="3066-09-06T09:07:36"/>
  </r>
  <r>
    <x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e v="#DIV/0!"/>
    <x v="3"/>
    <s v="translations"/>
    <x v="1442"/>
    <d v="3083-07-24T11:43:12"/>
  </r>
  <r>
    <x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e v="#DIV/0!"/>
    <x v="3"/>
    <s v="translations"/>
    <x v="1443"/>
    <d v="3098-03-02T05:23:36"/>
  </r>
  <r>
    <x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e v="#DIV/0!"/>
    <x v="3"/>
    <s v="translations"/>
    <x v="1444"/>
    <d v="3066-10-02T23:04:48"/>
  </r>
  <r>
    <x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e v="#DIV/0!"/>
    <x v="3"/>
    <s v="translations"/>
    <x v="1445"/>
    <d v="3060-10-26T00:22:00"/>
  </r>
  <r>
    <x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e v="#DIV/0!"/>
    <x v="3"/>
    <s v="translations"/>
    <x v="1446"/>
    <d v="3081-04-24T17:51:12"/>
  </r>
  <r>
    <x v="1447"/>
    <x v="1447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2"/>
    <n v="25"/>
    <x v="3"/>
    <s v="translations"/>
    <x v="1447"/>
    <d v="3086-06-16T12:53:36"/>
  </r>
  <r>
    <x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e v="#DIV/0!"/>
    <x v="3"/>
    <s v="translations"/>
    <x v="1448"/>
    <d v="3059-04-15T10:00:00"/>
  </r>
  <r>
    <x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e v="#DIV/0!"/>
    <x v="3"/>
    <s v="translations"/>
    <x v="1449"/>
    <d v="3058-07-15T11:22:00"/>
  </r>
  <r>
    <x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E-3"/>
    <n v="1"/>
    <x v="3"/>
    <s v="translations"/>
    <x v="1450"/>
    <d v="3077-04-15T02:38:48"/>
  </r>
  <r>
    <x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2"/>
    <n v="1"/>
    <x v="3"/>
    <s v="translations"/>
    <x v="1451"/>
    <d v="3047-03-08T00:23:36"/>
  </r>
  <r>
    <x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e v="#DIV/0!"/>
    <x v="3"/>
    <s v="translations"/>
    <x v="1452"/>
    <d v="3039-09-26T21:05:12"/>
  </r>
  <r>
    <x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e v="#DIV/0!"/>
    <x v="3"/>
    <s v="translations"/>
    <x v="1453"/>
    <d v="3104-12-01T16:58:48"/>
  </r>
  <r>
    <x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0.85714285714285721"/>
    <n v="15"/>
    <x v="3"/>
    <s v="translations"/>
    <x v="1454"/>
    <d v="3081-07-16T23:36:00"/>
  </r>
  <r>
    <x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10.5"/>
    <n v="225"/>
    <x v="3"/>
    <s v="translations"/>
    <x v="1455"/>
    <d v="3042-04-16T15:36:00"/>
  </r>
  <r>
    <x v="1456"/>
    <x v="1456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4"/>
    <n v="48.33"/>
    <x v="3"/>
    <s v="translations"/>
    <x v="1456"/>
    <d v="3098-03-20T01:06:00"/>
  </r>
  <r>
    <x v="1457"/>
    <x v="1457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e v="#DIV/0!"/>
    <x v="3"/>
    <s v="translations"/>
    <x v="1457"/>
    <d v="3070-09-13T12:17:36"/>
  </r>
  <r>
    <x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e v="#DIV/0!"/>
    <x v="3"/>
    <s v="translations"/>
    <x v="1458"/>
    <d v="3040-08-15T00:00:00"/>
  </r>
  <r>
    <x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e v="#DIV/0!"/>
    <x v="3"/>
    <s v="translations"/>
    <x v="1459"/>
    <d v="3072-01-25T10:00:00"/>
  </r>
  <r>
    <x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e v="#DIV/0!"/>
    <x v="3"/>
    <s v="translations"/>
    <x v="1460"/>
    <d v="3047-12-20T18:00:00"/>
  </r>
  <r>
    <x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01.24459999999999"/>
    <n v="44.67"/>
    <x v="3"/>
    <s v="radio &amp; podcasts"/>
    <x v="1461"/>
    <d v="3045-04-11T00:00:00"/>
  </r>
  <r>
    <x v="1462"/>
    <x v="1462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08.5175"/>
    <n v="28.94"/>
    <x v="3"/>
    <s v="radio &amp; podcasts"/>
    <x v="1462"/>
    <d v="3008-08-02T21:48:24"/>
  </r>
  <r>
    <x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47.66666666666666"/>
    <n v="35.44"/>
    <x v="3"/>
    <s v="radio &amp; podcasts"/>
    <x v="1463"/>
    <d v="3008-05-27T20:55:12"/>
  </r>
  <r>
    <x v="1464"/>
    <x v="1464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63.19999999999999"/>
    <n v="34.869999999999997"/>
    <x v="3"/>
    <s v="radio &amp; podcasts"/>
    <x v="1464"/>
    <d v="3005-02-07T21:03:12"/>
  </r>
  <r>
    <x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56.41449999999998"/>
    <n v="52.62"/>
    <x v="3"/>
    <s v="radio &amp; podcasts"/>
    <x v="1465"/>
    <d v="2983-04-27T00:00:00"/>
  </r>
  <r>
    <x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07.87731249999999"/>
    <n v="69.599999999999994"/>
    <x v="3"/>
    <s v="radio &amp; podcasts"/>
    <x v="1466"/>
    <d v="3074-09-23T00:00:00"/>
  </r>
  <r>
    <x v="1467"/>
    <x v="1467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15.08"/>
    <n v="76.72"/>
    <x v="3"/>
    <s v="radio &amp; podcasts"/>
    <x v="1467"/>
    <d v="2983-07-23T05:54:00"/>
  </r>
  <r>
    <x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02.36842105263158"/>
    <n v="33.19"/>
    <x v="3"/>
    <s v="radio &amp; podcasts"/>
    <x v="1468"/>
    <d v="2964-08-25T08:19:36"/>
  </r>
  <r>
    <x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08.42485875706214"/>
    <n v="149.46"/>
    <x v="3"/>
    <s v="radio &amp; podcasts"/>
    <x v="1469"/>
    <d v="3005-01-13T08:43:36"/>
  </r>
  <r>
    <x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25.13333333333334"/>
    <n v="23.17"/>
    <x v="3"/>
    <s v="radio &amp; podcasts"/>
    <x v="1470"/>
    <d v="3001-10-30T20:25:12"/>
  </r>
  <r>
    <x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03.840625"/>
    <n v="96.88"/>
    <x v="3"/>
    <s v="radio &amp; podcasts"/>
    <x v="1471"/>
    <d v="3056-07-04T23:33:36"/>
  </r>
  <r>
    <x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38.70400000000001"/>
    <n v="103.2"/>
    <x v="3"/>
    <s v="radio &amp; podcasts"/>
    <x v="1472"/>
    <d v="3020-12-31T00:41:12"/>
  </r>
  <r>
    <x v="1473"/>
    <x v="1473"/>
    <s v="Public Radio Project"/>
    <n v="1500"/>
    <n v="1807.74"/>
    <x v="0"/>
    <s v="US"/>
    <s v="USD"/>
    <n v="1330644639"/>
    <n v="1328052639"/>
    <b v="1"/>
    <x v="5"/>
    <b v="1"/>
    <s v="publishing/radio &amp; podcasts"/>
    <n v="120.51600000000001"/>
    <n v="38.46"/>
    <x v="3"/>
    <s v="radio &amp; podcasts"/>
    <x v="1473"/>
    <d v="2981-12-29T12:15:36"/>
  </r>
  <r>
    <x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12.26666666666667"/>
    <n v="44.32"/>
    <x v="3"/>
    <s v="radio &amp; podcasts"/>
    <x v="1474"/>
    <d v="3018-11-04T11:16:48"/>
  </r>
  <r>
    <x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88.66966666666667"/>
    <n v="64.17"/>
    <x v="3"/>
    <s v="radio &amp; podcasts"/>
    <x v="1475"/>
    <d v="3049-03-25T23:36:00"/>
  </r>
  <r>
    <x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61.55466666666666"/>
    <n v="43.33"/>
    <x v="3"/>
    <s v="radio &amp; podcasts"/>
    <x v="1476"/>
    <d v="2970-07-26T00:08:48"/>
  </r>
  <r>
    <x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11.31"/>
    <n v="90.5"/>
    <x v="3"/>
    <s v="radio &amp; podcasts"/>
    <x v="1477"/>
    <d v="2977-05-28T00:00:00"/>
  </r>
  <r>
    <x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81.6142199999999"/>
    <n v="29.19"/>
    <x v="3"/>
    <s v="radio &amp; podcasts"/>
    <x v="1478"/>
    <d v="3010-11-01T22:05:12"/>
  </r>
  <r>
    <x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37.375"/>
    <n v="30.96"/>
    <x v="3"/>
    <s v="radio &amp; podcasts"/>
    <x v="1479"/>
    <d v="3034-07-05T23:36:00"/>
  </r>
  <r>
    <x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17.04040000000001"/>
    <n v="92.16"/>
    <x v="3"/>
    <s v="radio &amp; podcasts"/>
    <x v="1480"/>
    <d v="3015-08-16T00:00:00"/>
  </r>
  <r>
    <x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"/>
    <n v="17.5"/>
    <x v="3"/>
    <s v="fiction"/>
    <x v="1481"/>
    <d v="3022-02-21T03:38:00"/>
  </r>
  <r>
    <x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0.1"/>
    <n v="5"/>
    <x v="3"/>
    <s v="fiction"/>
    <x v="1482"/>
    <d v="2994-06-08T20:24:00"/>
  </r>
  <r>
    <x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0.7142857142857143"/>
    <n v="25"/>
    <x v="3"/>
    <s v="fiction"/>
    <x v="1483"/>
    <d v="3087-05-05T15:10:00"/>
  </r>
  <r>
    <x v="1484"/>
    <x v="1484"/>
    <s v="The mussings of an old wizard"/>
    <n v="2000"/>
    <n v="0"/>
    <x v="2"/>
    <s v="US"/>
    <s v="USD"/>
    <n v="1342882260"/>
    <n v="1337834963"/>
    <b v="0"/>
    <x v="78"/>
    <b v="0"/>
    <s v="publishing/fiction"/>
    <n v="0"/>
    <e v="#DIV/0!"/>
    <x v="3"/>
    <s v="fiction"/>
    <x v="1484"/>
    <d v="2991-04-20T20:24:00"/>
  </r>
  <r>
    <x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5"/>
    <n v="50"/>
    <x v="3"/>
    <s v="fiction"/>
    <x v="1485"/>
    <d v="3061-03-25T02:29:12"/>
  </r>
  <r>
    <x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0.24"/>
    <n v="16"/>
    <x v="3"/>
    <s v="fiction"/>
    <x v="1486"/>
    <d v="3053-10-06T01:04:24"/>
  </r>
  <r>
    <x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e v="#DIV/0!"/>
    <x v="3"/>
    <s v="fiction"/>
    <x v="1487"/>
    <d v="3088-02-11T00:28:24"/>
  </r>
  <r>
    <x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"/>
    <n v="60"/>
    <x v="3"/>
    <s v="fiction"/>
    <x v="1488"/>
    <d v="3026-04-28T12:24:00"/>
  </r>
  <r>
    <x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e v="#DIV/0!"/>
    <x v="3"/>
    <s v="fiction"/>
    <x v="1489"/>
    <d v="2998-12-28T16:20:48"/>
  </r>
  <r>
    <x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30.862068965517242"/>
    <n v="47.11"/>
    <x v="3"/>
    <s v="fiction"/>
    <x v="1490"/>
    <d v="3020-01-30T11:09:36"/>
  </r>
  <r>
    <x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1"/>
    <n v="100"/>
    <x v="3"/>
    <s v="fiction"/>
    <x v="1491"/>
    <d v="3053-01-02T15:12:00"/>
  </r>
  <r>
    <x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0.75"/>
    <n v="15"/>
    <x v="3"/>
    <s v="fiction"/>
    <x v="1492"/>
    <d v="2965-02-06T05:38:24"/>
  </r>
  <r>
    <x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e v="#DIV/0!"/>
    <x v="3"/>
    <s v="fiction"/>
    <x v="1493"/>
    <d v="3013-01-01T19:10:00"/>
  </r>
  <r>
    <x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9"/>
    <n v="40.450000000000003"/>
    <x v="3"/>
    <s v="fiction"/>
    <x v="1494"/>
    <d v="3056-02-04T15:12:00"/>
  </r>
  <r>
    <x v="1495"/>
    <x v="1495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e v="#DIV/0!"/>
    <x v="3"/>
    <s v="fiction"/>
    <x v="1495"/>
    <d v="2969-09-10T22:52:24"/>
  </r>
  <r>
    <x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e v="#DIV/0!"/>
    <x v="3"/>
    <s v="fiction"/>
    <x v="1496"/>
    <d v="3043-01-03T09:43:36"/>
  </r>
  <r>
    <x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1E-3"/>
    <n v="1"/>
    <x v="3"/>
    <s v="fiction"/>
    <x v="1497"/>
    <d v="3015-12-16T17:12:00"/>
  </r>
  <r>
    <x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"/>
    <n v="19"/>
    <x v="3"/>
    <s v="fiction"/>
    <x v="1498"/>
    <d v="3042-03-09T14:31:12"/>
  </r>
  <r>
    <x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0.25"/>
    <n v="5"/>
    <x v="3"/>
    <s v="fiction"/>
    <x v="1499"/>
    <d v="3088-04-01T04:13:12"/>
  </r>
  <r>
    <x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25.035714285714285"/>
    <n v="46.73"/>
    <x v="3"/>
    <s v="fiction"/>
    <x v="1500"/>
    <d v="3009-12-25T17:02:48"/>
  </r>
  <r>
    <x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66.33076923076925"/>
    <n v="97.73"/>
    <x v="8"/>
    <s v="photobooks"/>
    <x v="1501"/>
    <d v="3062-05-26T00:09:12"/>
  </r>
  <r>
    <x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01.44545454545455"/>
    <n v="67.84"/>
    <x v="8"/>
    <s v="photobooks"/>
    <x v="1502"/>
    <d v="3079-07-28T00:00:00"/>
  </r>
  <r>
    <x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07.89146666666667"/>
    <n v="56.98"/>
    <x v="8"/>
    <s v="photobooks"/>
    <x v="1503"/>
    <d v="3093-06-18T08:00:24"/>
  </r>
  <r>
    <x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77.93846153846158"/>
    <n v="67.16"/>
    <x v="8"/>
    <s v="photobooks"/>
    <x v="1504"/>
    <d v="3036-07-23T13:12:00"/>
  </r>
  <r>
    <x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03.58125"/>
    <n v="48.04"/>
    <x v="8"/>
    <s v="photobooks"/>
    <x v="1505"/>
    <d v="3079-05-15T00:24:00"/>
  </r>
  <r>
    <x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11.4"/>
    <n v="38.86"/>
    <x v="8"/>
    <s v="photobooks"/>
    <x v="1506"/>
    <d v="3039-06-24T20:41:36"/>
  </r>
  <r>
    <x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15"/>
    <n v="78.180000000000007"/>
    <x v="8"/>
    <s v="photobooks"/>
    <x v="1507"/>
    <d v="2938-11-06T04:00:00"/>
  </r>
  <r>
    <x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10.76216216216217"/>
    <n v="97.11"/>
    <x v="8"/>
    <s v="photobooks"/>
    <x v="1508"/>
    <d v="3037-09-10T17:52:24"/>
  </r>
  <r>
    <x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23.64125714285714"/>
    <n v="110.39"/>
    <x v="8"/>
    <s v="photobooks"/>
    <x v="1509"/>
    <d v="3100-12-29T23:36:00"/>
  </r>
  <r>
    <x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01.03500000000001"/>
    <n v="39.92"/>
    <x v="8"/>
    <s v="photobooks"/>
    <x v="1510"/>
    <d v="3039-02-15T05:51:12"/>
  </r>
  <r>
    <x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11.79285714285714"/>
    <n v="75.98"/>
    <x v="8"/>
    <s v="photobooks"/>
    <x v="1511"/>
    <d v="3071-02-21T00:01:36"/>
  </r>
  <r>
    <x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58.7714285714286"/>
    <n v="58.38"/>
    <x v="8"/>
    <s v="photobooks"/>
    <x v="1512"/>
    <d v="3100-05-21T10:15:36"/>
  </r>
  <r>
    <x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50.01875000000001"/>
    <n v="55.82"/>
    <x v="8"/>
    <s v="photobooks"/>
    <x v="1513"/>
    <d v="3038-12-11T07:06:24"/>
  </r>
  <r>
    <x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06.476"/>
    <n v="151.24"/>
    <x v="8"/>
    <s v="photobooks"/>
    <x v="1514"/>
    <d v="3067-09-21T08:16:00"/>
  </r>
  <r>
    <x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57.18899999999999"/>
    <n v="849.67"/>
    <x v="8"/>
    <s v="photobooks"/>
    <x v="1515"/>
    <d v="3078-12-07T01:58:48"/>
  </r>
  <r>
    <x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08.65882352941176"/>
    <n v="159.24"/>
    <x v="8"/>
    <s v="photobooks"/>
    <x v="1516"/>
    <d v="3092-05-12T00:00:00"/>
  </r>
  <r>
    <x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61.97999999999999"/>
    <n v="39.51"/>
    <x v="8"/>
    <s v="photobooks"/>
    <x v="1517"/>
    <d v="3048-04-25T00:00:00"/>
  </r>
  <r>
    <x v="1518"/>
    <x v="1518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05.36666666666665"/>
    <n v="130.53"/>
    <x v="8"/>
    <s v="photobooks"/>
    <x v="1518"/>
    <d v="3035-12-07T16:20:48"/>
  </r>
  <r>
    <x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03.36388888888889"/>
    <n v="64.16"/>
    <x v="8"/>
    <s v="photobooks"/>
    <x v="1519"/>
    <d v="3037-04-02T23:36:00"/>
  </r>
  <r>
    <x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03.47222222222223"/>
    <n v="111.53"/>
    <x v="8"/>
    <s v="photobooks"/>
    <x v="1520"/>
    <d v="3049-03-01T00:00:00"/>
  </r>
  <r>
    <x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06.81333333333333"/>
    <n v="170.45"/>
    <x v="8"/>
    <s v="photobooks"/>
    <x v="1521"/>
    <d v="3084-05-20T00:36:24"/>
  </r>
  <r>
    <x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38.96574712643678"/>
    <n v="133.74"/>
    <x v="8"/>
    <s v="photobooks"/>
    <x v="1522"/>
    <d v="3045-01-24T22:15:36"/>
  </r>
  <r>
    <x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24.84324324324325"/>
    <n v="95.83"/>
    <x v="8"/>
    <s v="photobooks"/>
    <x v="1523"/>
    <d v="3049-06-01T00:00:00"/>
  </r>
  <r>
    <x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06.99999999999997"/>
    <n v="221.79"/>
    <x v="8"/>
    <s v="photobooks"/>
    <x v="1524"/>
    <d v="3101-05-12T00:36:00"/>
  </r>
  <r>
    <x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74.00576923076923"/>
    <n v="32.32"/>
    <x v="8"/>
    <s v="photobooks"/>
    <x v="1525"/>
    <d v="3089-02-23T20:55:12"/>
  </r>
  <r>
    <x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20.32608695652173"/>
    <n v="98.84"/>
    <x v="8"/>
    <s v="photobooks"/>
    <x v="1526"/>
    <d v="3075-03-11T14:58:48"/>
  </r>
  <r>
    <x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10.44428571428573"/>
    <n v="55.22"/>
    <x v="8"/>
    <s v="photobooks"/>
    <x v="1527"/>
    <d v="3102-10-23T09:54:24"/>
  </r>
  <r>
    <x v="1528"/>
    <x v="1528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81.56666666666666"/>
    <n v="52.79"/>
    <x v="8"/>
    <s v="photobooks"/>
    <x v="1528"/>
    <d v="3100-01-29T00:00:00"/>
  </r>
  <r>
    <x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00.67894736842105"/>
    <n v="135.66999999999999"/>
    <x v="8"/>
    <s v="photobooks"/>
    <x v="1529"/>
    <d v="3055-02-08T02:08:00"/>
  </r>
  <r>
    <x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34.82571428571427"/>
    <n v="53.99"/>
    <x v="8"/>
    <s v="photobooks"/>
    <x v="1530"/>
    <d v="3069-06-10T09:58:00"/>
  </r>
  <r>
    <x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75.95744680851064"/>
    <n v="56.64"/>
    <x v="8"/>
    <s v="photobooks"/>
    <x v="1531"/>
    <d v="3047-12-24T00:00:00"/>
  </r>
  <r>
    <x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84.02000000000004"/>
    <n v="82.32"/>
    <x v="8"/>
    <s v="photobooks"/>
    <x v="1532"/>
    <d v="3076-12-27T00:00:00"/>
  </r>
  <r>
    <x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45.14000000000001"/>
    <n v="88.26"/>
    <x v="8"/>
    <s v="photobooks"/>
    <x v="1533"/>
    <d v="3082-01-06T23:36:00"/>
  </r>
  <r>
    <x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17.73333333333335"/>
    <n v="84.91"/>
    <x v="8"/>
    <s v="photobooks"/>
    <x v="1534"/>
    <d v="3066-03-20T04:24:48"/>
  </r>
  <r>
    <x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32.42499999999998"/>
    <n v="48.15"/>
    <x v="8"/>
    <s v="photobooks"/>
    <x v="1535"/>
    <d v="3083-06-13T00:00:00"/>
  </r>
  <r>
    <x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50.30841666666666"/>
    <n v="66.02"/>
    <x v="8"/>
    <s v="photobooks"/>
    <x v="1536"/>
    <d v="3065-09-12T06:04:00"/>
  </r>
  <r>
    <x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79.9"/>
    <n v="96.38"/>
    <x v="8"/>
    <s v="photobooks"/>
    <x v="1537"/>
    <d v="3088-05-13T00:00:00"/>
  </r>
  <r>
    <x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02.62857142857142"/>
    <n v="156.16999999999999"/>
    <x v="8"/>
    <s v="photobooks"/>
    <x v="1538"/>
    <d v="3051-06-09T18:28:00"/>
  </r>
  <r>
    <x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35.98609999999999"/>
    <n v="95.76"/>
    <x v="8"/>
    <s v="photobooks"/>
    <x v="1539"/>
    <d v="3098-03-26T01:27:36"/>
  </r>
  <r>
    <x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17.86666666666667"/>
    <n v="180.41"/>
    <x v="8"/>
    <s v="photobooks"/>
    <x v="1540"/>
    <d v="3047-08-24T06:00:00"/>
  </r>
  <r>
    <x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3E-2"/>
    <n v="3"/>
    <x v="8"/>
    <s v="nature"/>
    <x v="1541"/>
    <d v="3049-12-27T02:15:12"/>
  </r>
  <r>
    <x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4"/>
    <n v="20"/>
    <x v="8"/>
    <s v="nature"/>
    <x v="1542"/>
    <d v="3061-11-24T22:00:00"/>
  </r>
  <r>
    <x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0.44444444444444442"/>
    <n v="10"/>
    <x v="8"/>
    <s v="nature"/>
    <x v="1543"/>
    <d v="3047-06-01T05:33:36"/>
  </r>
  <r>
    <x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e v="#DIV/0!"/>
    <x v="8"/>
    <s v="nature"/>
    <x v="1544"/>
    <d v="3055-12-03T07:12:00"/>
  </r>
  <r>
    <x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3E-2"/>
    <n v="1"/>
    <x v="8"/>
    <s v="nature"/>
    <x v="1545"/>
    <d v="3054-01-03T06:24:00"/>
  </r>
  <r>
    <x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28.9"/>
    <n v="26.27"/>
    <x v="8"/>
    <s v="nature"/>
    <x v="1546"/>
    <d v="3043-01-21T02:39:36"/>
  </r>
  <r>
    <x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e v="#DIV/0!"/>
    <x v="8"/>
    <s v="nature"/>
    <x v="1547"/>
    <d v="3101-07-21T05:52:48"/>
  </r>
  <r>
    <x v="1548"/>
    <x v="1548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2"/>
    <n v="60"/>
    <x v="8"/>
    <s v="nature"/>
    <x v="1548"/>
    <d v="3070-07-03T04:08:00"/>
  </r>
  <r>
    <x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34"/>
    <n v="28.33"/>
    <x v="8"/>
    <s v="nature"/>
    <x v="1549"/>
    <d v="3070-02-15T06:23:36"/>
  </r>
  <r>
    <x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13.466666666666665"/>
    <n v="14.43"/>
    <x v="8"/>
    <s v="nature"/>
    <x v="1550"/>
    <d v="3082-09-10T18:53:36"/>
  </r>
  <r>
    <x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e v="#DIV/0!"/>
    <x v="8"/>
    <s v="nature"/>
    <x v="1551"/>
    <d v="3059-08-27T18:55:36"/>
  </r>
  <r>
    <x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49.186046511627907"/>
    <n v="132.19"/>
    <x v="8"/>
    <s v="nature"/>
    <x v="1552"/>
    <d v="3043-12-21T23:36:00"/>
  </r>
  <r>
    <x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e v="#DIV/0!"/>
    <x v="8"/>
    <s v="nature"/>
    <x v="1553"/>
    <d v="3066-01-21T18:58:48"/>
  </r>
  <r>
    <x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e v="#DIV/0!"/>
    <x v="8"/>
    <s v="nature"/>
    <x v="1554"/>
    <d v="3064-01-08T01:16:00"/>
  </r>
  <r>
    <x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e v="#DIV/0!"/>
    <x v="8"/>
    <s v="nature"/>
    <x v="1555"/>
    <d v="3067-01-27T00:00:00"/>
  </r>
  <r>
    <x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45.133333333333333"/>
    <n v="56.42"/>
    <x v="8"/>
    <s v="nature"/>
    <x v="1556"/>
    <d v="3086-02-26T16:09:36"/>
  </r>
  <r>
    <x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4"/>
    <n v="100"/>
    <x v="8"/>
    <s v="nature"/>
    <x v="1557"/>
    <d v="3043-04-13T16:13:12"/>
  </r>
  <r>
    <x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7"/>
    <n v="11.67"/>
    <x v="8"/>
    <s v="nature"/>
    <x v="1558"/>
    <d v="3065-09-29T04:48:00"/>
  </r>
  <r>
    <x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0.33333333333333337"/>
    <n v="50"/>
    <x v="8"/>
    <s v="nature"/>
    <x v="1559"/>
    <d v="3057-10-06T06:39:36"/>
  </r>
  <r>
    <x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2"/>
    <n v="23.5"/>
    <x v="8"/>
    <s v="nature"/>
    <x v="1560"/>
    <d v="3046-10-16T11:57:12"/>
  </r>
  <r>
    <x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0.67"/>
    <n v="67"/>
    <x v="3"/>
    <s v="art books"/>
    <x v="1561"/>
    <d v="3022-06-01T00:01:12"/>
  </r>
  <r>
    <x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e v="#DIV/0!"/>
    <x v="3"/>
    <s v="art books"/>
    <x v="1562"/>
    <d v="2928-01-19T20:00:00"/>
  </r>
  <r>
    <x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5"/>
    <n v="42.5"/>
    <x v="3"/>
    <s v="art books"/>
    <x v="1563"/>
    <d v="3030-10-19T19:40:24"/>
  </r>
  <r>
    <x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0.1"/>
    <n v="10"/>
    <x v="3"/>
    <s v="art books"/>
    <x v="1564"/>
    <d v="3059-09-21T02:00:00"/>
  </r>
  <r>
    <x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"/>
    <n v="100"/>
    <x v="3"/>
    <s v="art books"/>
    <x v="1565"/>
    <d v="2964-06-07T12:24:24"/>
  </r>
  <r>
    <x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21.25"/>
    <n v="108.05"/>
    <x v="3"/>
    <s v="art books"/>
    <x v="1566"/>
    <d v="3087-09-20T00:00:00"/>
  </r>
  <r>
    <x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"/>
    <n v="26.92"/>
    <x v="3"/>
    <s v="art books"/>
    <x v="1567"/>
    <d v="3029-02-10T00:00:00"/>
  </r>
  <r>
    <x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13.639999999999999"/>
    <n v="155"/>
    <x v="3"/>
    <s v="art books"/>
    <x v="1568"/>
    <d v="3049-06-26T11:54:00"/>
  </r>
  <r>
    <x v="1569"/>
    <x v="1569"/>
    <s v="to be removed"/>
    <n v="30000"/>
    <n v="0"/>
    <x v="1"/>
    <s v="US"/>
    <s v="USD"/>
    <n v="1369498714"/>
    <n v="1366906714"/>
    <b v="0"/>
    <x v="78"/>
    <b v="0"/>
    <s v="publishing/art books"/>
    <n v="0"/>
    <e v="#DIV/0!"/>
    <x v="3"/>
    <s v="art books"/>
    <x v="1569"/>
    <d v="3011-07-19T07:25:36"/>
  </r>
  <r>
    <x v="1570"/>
    <x v="1570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41.4"/>
    <n v="47.77"/>
    <x v="3"/>
    <s v="art books"/>
    <x v="1570"/>
    <d v="3080-06-24T12:32:48"/>
  </r>
  <r>
    <x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0.66115702479338845"/>
    <n v="20"/>
    <x v="3"/>
    <s v="art books"/>
    <x v="1571"/>
    <d v="3061-02-28T11:13:12"/>
  </r>
  <r>
    <x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5"/>
    <n v="41.67"/>
    <x v="3"/>
    <s v="art books"/>
    <x v="1572"/>
    <d v="3077-11-12T23:36:00"/>
  </r>
  <r>
    <x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9"/>
    <n v="74.33"/>
    <x v="3"/>
    <s v="art books"/>
    <x v="1573"/>
    <d v="3103-12-19T23:36:00"/>
  </r>
  <r>
    <x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6"/>
    <n v="84.33"/>
    <x v="3"/>
    <s v="art books"/>
    <x v="1574"/>
    <d v="3053-02-26T06:11:36"/>
  </r>
  <r>
    <x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22.91"/>
    <n v="65.459999999999994"/>
    <x v="3"/>
    <s v="art books"/>
    <x v="1575"/>
    <d v="3038-06-23T13:58:24"/>
  </r>
  <r>
    <x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13"/>
    <n v="65"/>
    <x v="3"/>
    <s v="art books"/>
    <x v="1576"/>
    <d v="3061-11-22T02:27:12"/>
  </r>
  <r>
    <x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0.54999999999999993"/>
    <n v="27.5"/>
    <x v="3"/>
    <s v="art books"/>
    <x v="1577"/>
    <d v="2991-07-07T08:19:12"/>
  </r>
  <r>
    <x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10.806536636794938"/>
    <n v="51.25"/>
    <x v="3"/>
    <s v="art books"/>
    <x v="1578"/>
    <d v="2946-01-22T00:00:00"/>
  </r>
  <r>
    <x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0.84008400840084008"/>
    <n v="14"/>
    <x v="3"/>
    <s v="art books"/>
    <x v="1579"/>
    <d v="3017-10-22T21:56:24"/>
  </r>
  <r>
    <x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e v="#DIV/0!"/>
    <x v="3"/>
    <s v="art books"/>
    <x v="1580"/>
    <d v="2987-04-04T04:50:24"/>
  </r>
  <r>
    <x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0.5"/>
    <n v="5"/>
    <x v="8"/>
    <s v="places"/>
    <x v="1581"/>
    <d v="3073-03-01T18:36:00"/>
  </r>
  <r>
    <x v="1582"/>
    <x v="1582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3000000000000007"/>
    <n v="31"/>
    <x v="8"/>
    <s v="places"/>
    <x v="1582"/>
    <d v="3069-08-24T08:00:00"/>
  </r>
  <r>
    <x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4999999999999997E-2"/>
    <n v="15"/>
    <x v="8"/>
    <s v="places"/>
    <x v="1583"/>
    <d v="3043-08-17T17:16:24"/>
  </r>
  <r>
    <x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e v="#DIV/0!"/>
    <x v="8"/>
    <s v="places"/>
    <x v="1584"/>
    <d v="3035-11-09T14:00:24"/>
  </r>
  <r>
    <x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79"/>
    <n v="131.66999999999999"/>
    <x v="8"/>
    <s v="places"/>
    <x v="1585"/>
    <d v="3097-08-11T00:00:00"/>
  </r>
  <r>
    <x v="1586"/>
    <x v="1586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e v="#DIV/0!"/>
    <x v="8"/>
    <s v="places"/>
    <x v="1586"/>
    <d v="3056-03-09T12:08:48"/>
  </r>
  <r>
    <x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2"/>
    <n v="1"/>
    <x v="8"/>
    <s v="places"/>
    <x v="1587"/>
    <d v="3048-10-26T19:46:00"/>
  </r>
  <r>
    <x v="1588"/>
    <x v="1588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e v="#DIV/0!"/>
    <x v="8"/>
    <s v="places"/>
    <x v="1588"/>
    <d v="3052-01-13T04:48:00"/>
  </r>
  <r>
    <x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e v="#DIV/0!"/>
    <x v="8"/>
    <s v="places"/>
    <x v="1589"/>
    <d v="3068-07-14T15:14:24"/>
  </r>
  <r>
    <x v="1590"/>
    <x v="1590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2"/>
    <n v="510"/>
    <x v="8"/>
    <s v="places"/>
    <x v="1590"/>
    <d v="3067-06-23T13:45:36"/>
  </r>
  <r>
    <x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29.228571428571428"/>
    <n v="44.48"/>
    <x v="8"/>
    <s v="places"/>
    <x v="1591"/>
    <d v="3080-02-23T10:16:24"/>
  </r>
  <r>
    <x v="1592"/>
    <x v="1592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e v="#DIV/0!"/>
    <x v="8"/>
    <s v="places"/>
    <x v="1592"/>
    <d v="3055-08-29T17:54:00"/>
  </r>
  <r>
    <x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2"/>
    <n v="1"/>
    <x v="8"/>
    <s v="places"/>
    <x v="1593"/>
    <d v="3053-11-15T07:02:00"/>
  </r>
  <r>
    <x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20.5"/>
    <n v="20.5"/>
    <x v="8"/>
    <s v="places"/>
    <x v="1594"/>
    <d v="3082-11-27T08:24:00"/>
  </r>
  <r>
    <x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0.27999999999999997"/>
    <n v="40"/>
    <x v="8"/>
    <s v="places"/>
    <x v="1595"/>
    <d v="3037-02-12T05:12:00"/>
  </r>
  <r>
    <x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9"/>
    <n v="25"/>
    <x v="8"/>
    <s v="places"/>
    <x v="1596"/>
    <d v="3048-10-15T07:47:36"/>
  </r>
  <r>
    <x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e v="#DIV/0!"/>
    <x v="8"/>
    <s v="places"/>
    <x v="1597"/>
    <d v="3091-04-18T11:58:48"/>
  </r>
  <r>
    <x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0.125"/>
    <n v="1"/>
    <x v="8"/>
    <s v="places"/>
    <x v="1598"/>
    <d v="3063-08-03T00:23:12"/>
  </r>
  <r>
    <x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e v="#DIV/0!"/>
    <x v="8"/>
    <s v="places"/>
    <x v="1599"/>
    <d v="3080-06-17T22:30:24"/>
  </r>
  <r>
    <x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"/>
    <n v="40.78"/>
    <x v="8"/>
    <s v="places"/>
    <x v="1600"/>
    <d v="3038-11-07T04:24:00"/>
  </r>
  <r>
    <x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08.2492"/>
    <n v="48.33"/>
    <x v="4"/>
    <s v="rock"/>
    <x v="1601"/>
    <d v="2962-02-27T05:33:12"/>
  </r>
  <r>
    <x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00.16666666666667"/>
    <n v="46.95"/>
    <x v="4"/>
    <s v="rock"/>
    <x v="1602"/>
    <d v="2972-11-10T00:00:00"/>
  </r>
  <r>
    <x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00.03299999999999"/>
    <n v="66.69"/>
    <x v="4"/>
    <s v="rock"/>
    <x v="1603"/>
    <d v="2979-10-10T01:43:36"/>
  </r>
  <r>
    <x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22.10714285714286"/>
    <n v="48.84"/>
    <x v="4"/>
    <s v="rock"/>
    <x v="1604"/>
    <d v="2983-01-13T06:54:00"/>
  </r>
  <r>
    <x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00.69333333333334"/>
    <n v="137.31"/>
    <x v="4"/>
    <s v="rock"/>
    <x v="1605"/>
    <d v="2967-12-15T00:00:00"/>
  </r>
  <r>
    <x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01.004125"/>
    <n v="87.83"/>
    <x v="4"/>
    <s v="rock"/>
    <x v="1606"/>
    <d v="2959-05-25T16:15:12"/>
  </r>
  <r>
    <x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45.11000000000001"/>
    <n v="70.790000000000006"/>
    <x v="4"/>
    <s v="rock"/>
    <x v="1607"/>
    <d v="2988-11-18T09:40:24"/>
  </r>
  <r>
    <x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01.25"/>
    <n v="52.83"/>
    <x v="4"/>
    <s v="rock"/>
    <x v="1608"/>
    <d v="3026-01-14T10:24:00"/>
  </r>
  <r>
    <x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18.33333333333333"/>
    <n v="443.75"/>
    <x v="4"/>
    <s v="rock"/>
    <x v="1609"/>
    <d v="2974-01-25T00:00:00"/>
  </r>
  <r>
    <x v="1610"/>
    <x v="1610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71.85000000000002"/>
    <n v="48.54"/>
    <x v="4"/>
    <s v="rock"/>
    <x v="1610"/>
    <d v="3000-12-25T04:44:00"/>
  </r>
  <r>
    <x v="1611"/>
    <x v="1611"/>
    <s v="Skelton-Luns CD/7&quot; No Big Deal."/>
    <n v="800"/>
    <n v="1001"/>
    <x v="0"/>
    <s v="US"/>
    <s v="USD"/>
    <n v="1370390432"/>
    <n v="1368576032"/>
    <b v="0"/>
    <x v="74"/>
    <b v="1"/>
    <s v="music/rock"/>
    <n v="125.125"/>
    <n v="37.07"/>
    <x v="4"/>
    <s v="rock"/>
    <x v="1611"/>
    <d v="3012-03-23T00:12:48"/>
  </r>
  <r>
    <x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10.00000000000001"/>
    <n v="50"/>
    <x v="4"/>
    <s v="rock"/>
    <x v="1612"/>
    <d v="3002-02-28T23:53:36"/>
  </r>
  <r>
    <x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01.49999999999999"/>
    <n v="39.04"/>
    <x v="4"/>
    <s v="rock"/>
    <x v="1613"/>
    <d v="2991-05-01T16:00:48"/>
  </r>
  <r>
    <x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02.69999999999999"/>
    <n v="66.69"/>
    <x v="4"/>
    <s v="rock"/>
    <x v="1614"/>
    <d v="3040-02-18T00:00:00"/>
  </r>
  <r>
    <x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14.12500000000001"/>
    <n v="67.13"/>
    <x v="4"/>
    <s v="rock"/>
    <x v="1615"/>
    <d v="2976-09-29T05:18:24"/>
  </r>
  <r>
    <x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04.2"/>
    <n v="66.37"/>
    <x v="4"/>
    <s v="rock"/>
    <x v="1616"/>
    <d v="2999-06-21T00:00:00"/>
  </r>
  <r>
    <x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45.85714285714286"/>
    <n v="64.62"/>
    <x v="4"/>
    <s v="rock"/>
    <x v="1617"/>
    <d v="3022-01-25T00:00:00"/>
  </r>
  <r>
    <x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05.06666666666666"/>
    <n v="58.37"/>
    <x v="4"/>
    <s v="rock"/>
    <x v="1618"/>
    <d v="3006-06-02T16:54:00"/>
  </r>
  <r>
    <x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33.33333333333331"/>
    <n v="86.96"/>
    <x v="4"/>
    <s v="rock"/>
    <x v="1619"/>
    <d v="3042-12-03T11:14:24"/>
  </r>
  <r>
    <x v="1620"/>
    <x v="1620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12.99999999999999"/>
    <n v="66.47"/>
    <x v="4"/>
    <s v="rock"/>
    <x v="1620"/>
    <d v="3005-07-18T03:36:00"/>
  </r>
  <r>
    <x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21.2"/>
    <n v="163.78"/>
    <x v="4"/>
    <s v="rock"/>
    <x v="1621"/>
    <d v="2987-09-21T23:36:00"/>
  </r>
  <r>
    <x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01.72463768115942"/>
    <n v="107.98"/>
    <x v="4"/>
    <s v="rock"/>
    <x v="1622"/>
    <d v="3049-01-15T23:36:00"/>
  </r>
  <r>
    <x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01.06666666666666"/>
    <n v="42.11"/>
    <x v="4"/>
    <s v="rock"/>
    <x v="1623"/>
    <d v="3017-09-21T12:35:36"/>
  </r>
  <r>
    <x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18"/>
    <n v="47.2"/>
    <x v="4"/>
    <s v="rock"/>
    <x v="1624"/>
    <d v="3002-08-03T19:34:00"/>
  </r>
  <r>
    <x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55.33333333333331"/>
    <n v="112.02"/>
    <x v="4"/>
    <s v="rock"/>
    <x v="1625"/>
    <d v="2994-09-21T19:01:12"/>
  </r>
  <r>
    <x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01.18750000000001"/>
    <n v="74.95"/>
    <x v="4"/>
    <s v="rock"/>
    <x v="1626"/>
    <d v="3024-01-17T08:26:48"/>
  </r>
  <r>
    <x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17"/>
    <n v="61.58"/>
    <x v="4"/>
    <s v="rock"/>
    <x v="1627"/>
    <d v="2999-09-07T23:36:00"/>
  </r>
  <r>
    <x v="1628"/>
    <x v="1628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00.925"/>
    <n v="45.88"/>
    <x v="4"/>
    <s v="rock"/>
    <x v="1628"/>
    <d v="3037-01-16T16:32:48"/>
  </r>
  <r>
    <x v="1629"/>
    <x v="1629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03.66666666666666"/>
    <n v="75.849999999999994"/>
    <x v="4"/>
    <s v="rock"/>
    <x v="1629"/>
    <d v="3029-05-13T19:33:12"/>
  </r>
  <r>
    <x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65.25"/>
    <n v="84.21"/>
    <x v="4"/>
    <s v="rock"/>
    <x v="1630"/>
    <d v="2982-01-05T23:36:00"/>
  </r>
  <r>
    <x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55.91"/>
    <n v="117.23"/>
    <x v="4"/>
    <s v="rock"/>
    <x v="1631"/>
    <d v="2996-10-08T15:04:24"/>
  </r>
  <r>
    <x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01.62500000000001"/>
    <n v="86.49"/>
    <x v="4"/>
    <s v="rock"/>
    <x v="1632"/>
    <d v="2971-07-04T04:21:36"/>
  </r>
  <r>
    <x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00"/>
    <n v="172.41"/>
    <x v="4"/>
    <s v="rock"/>
    <x v="1633"/>
    <d v="2978-12-27T00:00:00"/>
  </r>
  <r>
    <x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00.49999999999999"/>
    <n v="62.81"/>
    <x v="4"/>
    <s v="rock"/>
    <x v="1634"/>
    <d v="2964-01-03T23:36:00"/>
  </r>
  <r>
    <x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25.29999999999998"/>
    <n v="67.73"/>
    <x v="4"/>
    <s v="rock"/>
    <x v="1635"/>
    <d v="3086-08-30T20:24:24"/>
  </r>
  <r>
    <x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03.55555555555556"/>
    <n v="53.56"/>
    <x v="4"/>
    <s v="rock"/>
    <x v="1636"/>
    <d v="2964-08-29T00:00:00"/>
  </r>
  <r>
    <x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03.8"/>
    <n v="34.6"/>
    <x v="4"/>
    <s v="rock"/>
    <x v="1637"/>
    <d v="2930-01-07T15:36:00"/>
  </r>
  <r>
    <x v="1638"/>
    <x v="1638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05"/>
    <n v="38.89"/>
    <x v="4"/>
    <s v="rock"/>
    <x v="1638"/>
    <d v="3005-11-28T10:00:00"/>
  </r>
  <r>
    <x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00"/>
    <n v="94.74"/>
    <x v="4"/>
    <s v="rock"/>
    <x v="1639"/>
    <d v="2982-02-07T15:46:00"/>
  </r>
  <r>
    <x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69.86"/>
    <n v="39.97"/>
    <x v="4"/>
    <s v="rock"/>
    <x v="1640"/>
    <d v="2944-02-01T23:36:00"/>
  </r>
  <r>
    <x v="1641"/>
    <x v="1641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01.4"/>
    <n v="97.5"/>
    <x v="4"/>
    <s v="pop"/>
    <x v="1641"/>
    <d v="3049-03-11T07:37:36"/>
  </r>
  <r>
    <x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00"/>
    <n v="42.86"/>
    <x v="4"/>
    <s v="pop"/>
    <x v="1642"/>
    <d v="2964-10-12T14:10:48"/>
  </r>
  <r>
    <x v="1643"/>
    <x v="1643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24.70000000000002"/>
    <n v="168.51"/>
    <x v="4"/>
    <s v="pop"/>
    <x v="1643"/>
    <d v="2995-08-02T18:44:48"/>
  </r>
  <r>
    <x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09.5"/>
    <n v="85.55"/>
    <x v="4"/>
    <s v="pop"/>
    <x v="1644"/>
    <d v="2999-06-01T10:24:00"/>
  </r>
  <r>
    <x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10.80000000000001"/>
    <n v="554"/>
    <x v="4"/>
    <s v="pop"/>
    <x v="1645"/>
    <d v="3019-03-01T19:36:00"/>
  </r>
  <r>
    <x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10.2"/>
    <n v="26.55"/>
    <x v="4"/>
    <s v="pop"/>
    <x v="1646"/>
    <d v="3040-11-09T04:24:00"/>
  </r>
  <r>
    <x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04.71999999999998"/>
    <n v="113.83"/>
    <x v="4"/>
    <s v="pop"/>
    <x v="1647"/>
    <d v="2988-07-11T19:50:48"/>
  </r>
  <r>
    <x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25.26086956521738"/>
    <n v="32.01"/>
    <x v="4"/>
    <s v="pop"/>
    <x v="1648"/>
    <d v="2959-03-04T21:52:48"/>
  </r>
  <r>
    <x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00.58763157894737"/>
    <n v="47.19"/>
    <x v="4"/>
    <s v="pop"/>
    <x v="1649"/>
    <d v="3035-05-26T10:22:00"/>
  </r>
  <r>
    <x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41.55000000000001"/>
    <n v="88.47"/>
    <x v="4"/>
    <s v="pop"/>
    <x v="1650"/>
    <d v="3020-07-13T10:54:48"/>
  </r>
  <r>
    <x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00.75"/>
    <n v="100.75"/>
    <x v="4"/>
    <s v="pop"/>
    <x v="1651"/>
    <d v="2961-07-30T23:36:00"/>
  </r>
  <r>
    <x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00.66666666666666"/>
    <n v="64.709999999999994"/>
    <x v="4"/>
    <s v="pop"/>
    <x v="1652"/>
    <d v="3023-07-24T19:57:12"/>
  </r>
  <r>
    <x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74.2304"/>
    <n v="51.85"/>
    <x v="4"/>
    <s v="pop"/>
    <x v="1653"/>
    <d v="2961-06-26T00:38:24"/>
  </r>
  <r>
    <x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19.90909090909089"/>
    <n v="38.79"/>
    <x v="4"/>
    <s v="pop"/>
    <x v="1654"/>
    <d v="2985-02-21T09:04:00"/>
  </r>
  <r>
    <x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42.86666666666667"/>
    <n v="44.65"/>
    <x v="4"/>
    <s v="pop"/>
    <x v="1655"/>
    <d v="2984-04-12T00:08:00"/>
  </r>
  <r>
    <x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00.33493333333334"/>
    <n v="156.77000000000001"/>
    <x v="4"/>
    <s v="pop"/>
    <x v="1656"/>
    <d v="3000-11-07T07:00:48"/>
  </r>
  <r>
    <x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04.93380000000001"/>
    <n v="118.7"/>
    <x v="4"/>
    <s v="pop"/>
    <x v="1657"/>
    <d v="2987-07-02T18:27:12"/>
  </r>
  <r>
    <x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32.23333333333335"/>
    <n v="74.150000000000006"/>
    <x v="4"/>
    <s v="pop"/>
    <x v="1658"/>
    <d v="3001-02-27T08:00:00"/>
  </r>
  <r>
    <x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12.79999999999998"/>
    <n v="12.53"/>
    <x v="4"/>
    <s v="pop"/>
    <x v="1659"/>
    <d v="3025-01-26T00:00:00"/>
  </r>
  <r>
    <x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53.75"/>
    <n v="27.86"/>
    <x v="4"/>
    <s v="pop"/>
    <x v="1660"/>
    <d v="3081-12-07T23:36:00"/>
  </r>
  <r>
    <x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02.50632911392405"/>
    <n v="80.180000000000007"/>
    <x v="4"/>
    <s v="pop"/>
    <x v="1661"/>
    <d v="3075-02-06T00:00:00"/>
  </r>
  <r>
    <x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02.6375"/>
    <n v="132.44"/>
    <x v="4"/>
    <s v="pop"/>
    <x v="1662"/>
    <d v="2977-12-08T18:14:24"/>
  </r>
  <r>
    <x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08"/>
    <n v="33.75"/>
    <x v="4"/>
    <s v="pop"/>
    <x v="1663"/>
    <d v="3052-01-17T12:42:48"/>
  </r>
  <r>
    <x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22.40879999999999"/>
    <n v="34.380000000000003"/>
    <x v="4"/>
    <s v="pop"/>
    <x v="1664"/>
    <d v="2982-12-04T23:36:00"/>
  </r>
  <r>
    <x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19.45714285714286"/>
    <n v="44.96"/>
    <x v="4"/>
    <s v="pop"/>
    <x v="1665"/>
    <d v="2957-06-06T00:00:00"/>
  </r>
  <r>
    <x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60.88"/>
    <n v="41.04"/>
    <x v="4"/>
    <s v="pop"/>
    <x v="1666"/>
    <d v="3007-09-15T01:49:12"/>
  </r>
  <r>
    <x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26.85294117647059"/>
    <n v="52.6"/>
    <x v="4"/>
    <s v="pop"/>
    <x v="1667"/>
    <d v="3030-07-29T23:36:00"/>
  </r>
  <r>
    <x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02.6375"/>
    <n v="70.78"/>
    <x v="4"/>
    <s v="pop"/>
    <x v="1668"/>
    <d v="2975-10-07T14:15:36"/>
  </r>
  <r>
    <x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39.75"/>
    <n v="53.75"/>
    <x v="4"/>
    <s v="pop"/>
    <x v="1669"/>
    <d v="3083-12-21T05:50:24"/>
  </r>
  <r>
    <x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02.60000000000001"/>
    <n v="44.61"/>
    <x v="4"/>
    <s v="pop"/>
    <x v="1670"/>
    <d v="2942-03-10T00:00:00"/>
  </r>
  <r>
    <x v="1671"/>
    <x v="1671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00.67349999999999"/>
    <n v="26.15"/>
    <x v="4"/>
    <s v="pop"/>
    <x v="1671"/>
    <d v="3088-01-09T01:25:36"/>
  </r>
  <r>
    <x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12.94117647058823"/>
    <n v="39.18"/>
    <x v="4"/>
    <s v="pop"/>
    <x v="1672"/>
    <d v="2988-03-19T18:12:00"/>
  </r>
  <r>
    <x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28.09523809523807"/>
    <n v="45.59"/>
    <x v="4"/>
    <s v="pop"/>
    <x v="1673"/>
    <d v="3054-04-09T01:56:48"/>
  </r>
  <r>
    <x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01.7"/>
    <n v="89.25"/>
    <x v="4"/>
    <s v="pop"/>
    <x v="1674"/>
    <d v="3089-02-13T23:36:00"/>
  </r>
  <r>
    <x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37.416"/>
    <n v="40.42"/>
    <x v="4"/>
    <s v="pop"/>
    <x v="1675"/>
    <d v="2972-12-27T01:12:00"/>
  </r>
  <r>
    <x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15.33333333333333"/>
    <n v="82.38"/>
    <x v="4"/>
    <s v="pop"/>
    <x v="1676"/>
    <d v="2985-04-16T23:36:00"/>
  </r>
  <r>
    <x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11.66666666666667"/>
    <n v="159.52000000000001"/>
    <x v="4"/>
    <s v="pop"/>
    <x v="1677"/>
    <d v="3080-12-20T23:36:00"/>
  </r>
  <r>
    <x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18.39999999999999"/>
    <n v="36.24"/>
    <x v="4"/>
    <s v="pop"/>
    <x v="1678"/>
    <d v="3028-06-11T12:28:24"/>
  </r>
  <r>
    <x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75"/>
    <n v="62.5"/>
    <x v="4"/>
    <s v="pop"/>
    <x v="1679"/>
    <d v="2967-04-13T15:38:00"/>
  </r>
  <r>
    <x v="1680"/>
    <x v="1680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17.5"/>
    <n v="47"/>
    <x v="4"/>
    <s v="pop"/>
    <x v="1680"/>
    <d v="3038-09-09T04:26:48"/>
  </r>
  <r>
    <x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01.42212307692309"/>
    <n v="74.58"/>
    <x v="4"/>
    <s v="faith"/>
    <x v="1681"/>
    <d v="3103-10-07T00:00:00"/>
  </r>
  <r>
    <x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e v="#DIV/0!"/>
    <x v="4"/>
    <s v="faith"/>
    <x v="1682"/>
    <d v="3104-10-27T03:04:00"/>
  </r>
  <r>
    <x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21.714285714285715"/>
    <n v="76"/>
    <x v="4"/>
    <s v="faith"/>
    <x v="1683"/>
    <d v="3104-05-26T18:15:12"/>
  </r>
  <r>
    <x v="1684"/>
    <x v="1684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09.125"/>
    <n v="86.44"/>
    <x v="4"/>
    <s v="faith"/>
    <x v="1684"/>
    <d v="3103-01-08T13:36:24"/>
  </r>
  <r>
    <x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02.85714285714285"/>
    <n v="24"/>
    <x v="4"/>
    <s v="faith"/>
    <x v="1685"/>
    <d v="3103-06-12T00:09:12"/>
  </r>
  <r>
    <x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0.36"/>
    <n v="18"/>
    <x v="4"/>
    <s v="faith"/>
    <x v="1686"/>
    <d v="3105-09-19T06:07:36"/>
  </r>
  <r>
    <x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31.25"/>
    <n v="80.13"/>
    <x v="4"/>
    <s v="faith"/>
    <x v="1687"/>
    <d v="3104-08-08T06:00:00"/>
  </r>
  <r>
    <x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44.3"/>
    <n v="253.14"/>
    <x v="4"/>
    <s v="faith"/>
    <x v="1688"/>
    <d v="3104-07-06T19:57:36"/>
  </r>
  <r>
    <x v="1689"/>
    <x v="1689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00"/>
    <n v="171.43"/>
    <x v="4"/>
    <s v="faith"/>
    <x v="1689"/>
    <d v="3102-12-18T14:52:00"/>
  </r>
  <r>
    <x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25.4"/>
    <n v="57.73"/>
    <x v="4"/>
    <s v="faith"/>
    <x v="1690"/>
    <d v="3104-04-23T08:16:48"/>
  </r>
  <r>
    <x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33.473333333333329"/>
    <n v="264.26"/>
    <x v="4"/>
    <s v="faith"/>
    <x v="1691"/>
    <d v="3104-02-03T00:00:00"/>
  </r>
  <r>
    <x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47.8"/>
    <n v="159.33000000000001"/>
    <x v="4"/>
    <s v="faith"/>
    <x v="1692"/>
    <d v="3103-08-17T23:36:00"/>
  </r>
  <r>
    <x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9"/>
    <n v="35"/>
    <x v="4"/>
    <s v="faith"/>
    <x v="1693"/>
    <d v="3104-07-15T00:00:00"/>
  </r>
  <r>
    <x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0.05"/>
    <n v="5"/>
    <x v="4"/>
    <s v="faith"/>
    <x v="1694"/>
    <d v="3103-08-22T14:24:00"/>
  </r>
  <r>
    <x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11.708333333333334"/>
    <n v="61.09"/>
    <x v="4"/>
    <s v="faith"/>
    <x v="1695"/>
    <d v="3104-07-20T00:00:00"/>
  </r>
  <r>
    <x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e v="#DIV/0!"/>
    <x v="4"/>
    <s v="faith"/>
    <x v="1696"/>
    <d v="3103-12-16T16:04:24"/>
  </r>
  <r>
    <x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20.208000000000002"/>
    <n v="114.82"/>
    <x v="4"/>
    <s v="faith"/>
    <x v="1697"/>
    <d v="3104-07-18T18:59:12"/>
  </r>
  <r>
    <x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e v="#DIV/0!"/>
    <x v="4"/>
    <s v="faith"/>
    <x v="1698"/>
    <d v="3103-07-28T13:12:00"/>
  </r>
  <r>
    <x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5"/>
    <n v="54"/>
    <x v="4"/>
    <s v="faith"/>
    <x v="1699"/>
    <d v="3104-09-01T17:38:00"/>
  </r>
  <r>
    <x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26.06"/>
    <n v="65.97"/>
    <x v="4"/>
    <s v="faith"/>
    <x v="1700"/>
    <d v="3103-12-20T00:00:00"/>
  </r>
  <r>
    <x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0.19801980198019803"/>
    <n v="5"/>
    <x v="4"/>
    <s v="faith"/>
    <x v="1701"/>
    <d v="3050-12-20T22:42:00"/>
  </r>
  <r>
    <x v="1702"/>
    <x v="1702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6E-3"/>
    <n v="1"/>
    <x v="4"/>
    <s v="faith"/>
    <x v="1702"/>
    <d v="3055-11-04T21:00:00"/>
  </r>
  <r>
    <x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"/>
    <n v="25.5"/>
    <x v="4"/>
    <s v="faith"/>
    <x v="1703"/>
    <d v="3065-12-04T18:14:48"/>
  </r>
  <r>
    <x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65.100000000000009"/>
    <n v="118.36"/>
    <x v="4"/>
    <s v="faith"/>
    <x v="1704"/>
    <d v="3053-01-14T08:29:12"/>
  </r>
  <r>
    <x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e v="#DIV/0!"/>
    <x v="4"/>
    <s v="faith"/>
    <x v="1705"/>
    <d v="3066-07-18T00:00:00"/>
  </r>
  <r>
    <x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e v="#DIV/0!"/>
    <x v="4"/>
    <s v="faith"/>
    <x v="1706"/>
    <d v="3065-05-27T08:28:48"/>
  </r>
  <r>
    <x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"/>
    <n v="54.11"/>
    <x v="4"/>
    <s v="faith"/>
    <x v="1707"/>
    <d v="3079-10-02T07:18:00"/>
  </r>
  <r>
    <x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e v="#DIV/0!"/>
    <x v="4"/>
    <s v="faith"/>
    <x v="1708"/>
    <d v="3081-12-30T19:22:24"/>
  </r>
  <r>
    <x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68"/>
    <n v="21.25"/>
    <x v="4"/>
    <s v="faith"/>
    <x v="1709"/>
    <d v="3041-12-23T15:36:00"/>
  </r>
  <r>
    <x v="1710"/>
    <x v="1710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0.67999999999999994"/>
    <n v="34"/>
    <x v="4"/>
    <s v="faith"/>
    <x v="1710"/>
    <d v="3075-02-22T00:00:00"/>
  </r>
  <r>
    <x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10.5"/>
    <n v="525"/>
    <x v="4"/>
    <s v="faith"/>
    <x v="1711"/>
    <d v="3042-01-12T12:13:36"/>
  </r>
  <r>
    <x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e v="#DIV/0!"/>
    <x v="4"/>
    <s v="faith"/>
    <x v="1712"/>
    <d v="3061-11-22T22:21:12"/>
  </r>
  <r>
    <x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7"/>
    <n v="50"/>
    <x v="4"/>
    <s v="faith"/>
    <x v="1713"/>
    <d v="3044-04-11T05:24:48"/>
  </r>
  <r>
    <x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0000000000003"/>
    <n v="115.71"/>
    <x v="4"/>
    <s v="faith"/>
    <x v="1714"/>
    <d v="3057-12-14T01:04:24"/>
  </r>
  <r>
    <x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0.22"/>
    <n v="5.5"/>
    <x v="4"/>
    <s v="faith"/>
    <x v="1715"/>
    <d v="3055-11-12T08:48:00"/>
  </r>
  <r>
    <x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5"/>
    <n v="50"/>
    <x v="4"/>
    <s v="faith"/>
    <x v="1716"/>
    <d v="3096-07-26T20:39:36"/>
  </r>
  <r>
    <x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42.725880551301685"/>
    <n v="34.020000000000003"/>
    <x v="4"/>
    <s v="faith"/>
    <x v="1717"/>
    <d v="3081-04-18T00:00:00"/>
  </r>
  <r>
    <x v="1718"/>
    <x v="1718"/>
    <s v="A melody for the galaxy."/>
    <n v="35000"/>
    <n v="75"/>
    <x v="2"/>
    <s v="US"/>
    <s v="USD"/>
    <n v="1463201940"/>
    <n v="1459435149"/>
    <b v="0"/>
    <x v="84"/>
    <b v="0"/>
    <s v="music/faith"/>
    <n v="0.2142857142857143"/>
    <n v="37.5"/>
    <x v="4"/>
    <s v="faith"/>
    <x v="1718"/>
    <d v="3082-10-22T23:36:00"/>
  </r>
  <r>
    <x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0.87500000000000011"/>
    <n v="11.67"/>
    <x v="4"/>
    <s v="faith"/>
    <x v="1719"/>
    <d v="3043-01-28T19:56:24"/>
  </r>
  <r>
    <x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"/>
    <n v="28.13"/>
    <x v="4"/>
    <s v="faith"/>
    <x v="1720"/>
    <d v="3046-07-30T19:08:24"/>
  </r>
  <r>
    <x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e v="#DIV/0!"/>
    <x v="4"/>
    <s v="faith"/>
    <x v="1721"/>
    <d v="3072-08-22T01:45:12"/>
  </r>
  <r>
    <x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2"/>
    <n v="1"/>
    <x v="4"/>
    <s v="faith"/>
    <x v="1722"/>
    <d v="3080-02-07T04:00:00"/>
  </r>
  <r>
    <x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"/>
    <n v="216.67"/>
    <x v="4"/>
    <s v="faith"/>
    <x v="1723"/>
    <d v="3061-12-01T00:00:00"/>
  </r>
  <r>
    <x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0.58333333333333337"/>
    <n v="8.75"/>
    <x v="4"/>
    <s v="faith"/>
    <x v="1724"/>
    <d v="3045-12-05T09:04:48"/>
  </r>
  <r>
    <x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10.181818181818182"/>
    <n v="62.22"/>
    <x v="4"/>
    <s v="faith"/>
    <x v="1725"/>
    <d v="3041-07-12T05:39:36"/>
  </r>
  <r>
    <x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33.784615384615385"/>
    <n v="137.25"/>
    <x v="4"/>
    <s v="faith"/>
    <x v="1726"/>
    <d v="3037-09-18T01:45:36"/>
  </r>
  <r>
    <x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3E-2"/>
    <n v="1"/>
    <x v="4"/>
    <s v="faith"/>
    <x v="1727"/>
    <d v="3056-03-19T00:00:00"/>
  </r>
  <r>
    <x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68.400000000000006"/>
    <n v="122.14"/>
    <x v="4"/>
    <s v="faith"/>
    <x v="1728"/>
    <d v="3069-04-20T00:29:36"/>
  </r>
  <r>
    <x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e v="#DIV/0!"/>
    <x v="4"/>
    <s v="faith"/>
    <x v="1729"/>
    <d v="3084-07-28T06:02:24"/>
  </r>
  <r>
    <x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e v="#DIV/0!"/>
    <x v="4"/>
    <s v="faith"/>
    <x v="1730"/>
    <d v="3069-07-12T02:33:12"/>
  </r>
  <r>
    <x v="1731"/>
    <x v="1731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e v="#DIV/0!"/>
    <x v="4"/>
    <s v="faith"/>
    <x v="1731"/>
    <d v="3060-08-17T00:00:00"/>
  </r>
  <r>
    <x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e v="#DIV/0!"/>
    <x v="4"/>
    <s v="faith"/>
    <x v="1732"/>
    <d v="3074-12-28T00:00:00"/>
  </r>
  <r>
    <x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e v="#DIV/0!"/>
    <x v="4"/>
    <s v="faith"/>
    <x v="1733"/>
    <d v="3090-11-14T12:00:00"/>
  </r>
  <r>
    <x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2"/>
    <n v="1"/>
    <x v="4"/>
    <s v="faith"/>
    <x v="1734"/>
    <d v="3058-05-09T21:02:24"/>
  </r>
  <r>
    <x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11"/>
    <n v="55"/>
    <x v="4"/>
    <s v="faith"/>
    <x v="1735"/>
    <d v="3088-06-07T12:58:00"/>
  </r>
  <r>
    <x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0.73333333333333328"/>
    <n v="22"/>
    <x v="4"/>
    <s v="faith"/>
    <x v="1736"/>
    <d v="3070-07-02T16:13:12"/>
  </r>
  <r>
    <x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21.25"/>
    <n v="56.67"/>
    <x v="4"/>
    <s v="faith"/>
    <x v="1737"/>
    <d v="3063-03-18T18:36:48"/>
  </r>
  <r>
    <x v="1738"/>
    <x v="1738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0.4"/>
    <n v="20"/>
    <x v="4"/>
    <s v="faith"/>
    <x v="1738"/>
    <d v="3044-01-31T23:36:48"/>
  </r>
  <r>
    <x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0.1"/>
    <n v="1"/>
    <x v="4"/>
    <s v="faith"/>
    <x v="1739"/>
    <d v="3082-03-11T23:32:48"/>
  </r>
  <r>
    <x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e v="#DIV/0!"/>
    <x v="4"/>
    <s v="faith"/>
    <x v="1740"/>
    <d v="3062-12-09T14:48:48"/>
  </r>
  <r>
    <x v="1741"/>
    <x v="1741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10.83333333333334"/>
    <n v="25.58"/>
    <x v="8"/>
    <s v="photobooks"/>
    <x v="1741"/>
    <d v="3060-07-24T01:48:24"/>
  </r>
  <r>
    <x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08.74999999999999"/>
    <n v="63.97"/>
    <x v="8"/>
    <s v="photobooks"/>
    <x v="1742"/>
    <d v="3098-06-29T00:00:00"/>
  </r>
  <r>
    <x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00.41666666666667"/>
    <n v="89.93"/>
    <x v="8"/>
    <s v="photobooks"/>
    <x v="1743"/>
    <d v="3089-09-14T23:36:00"/>
  </r>
  <r>
    <x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18.45454545454545"/>
    <n v="93.07"/>
    <x v="8"/>
    <s v="photobooks"/>
    <x v="1744"/>
    <d v="3054-05-19T12:30:48"/>
  </r>
  <r>
    <x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14.01428571428571"/>
    <n v="89.67"/>
    <x v="8"/>
    <s v="photobooks"/>
    <x v="1745"/>
    <d v="3097-05-22T00:00:00"/>
  </r>
  <r>
    <x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48.10000000000002"/>
    <n v="207.62"/>
    <x v="8"/>
    <s v="photobooks"/>
    <x v="1746"/>
    <d v="3095-07-20T00:00:00"/>
  </r>
  <r>
    <x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04.95555555555556"/>
    <n v="59.41"/>
    <x v="8"/>
    <s v="photobooks"/>
    <x v="1747"/>
    <d v="3070-10-24T00:00:00"/>
  </r>
  <r>
    <x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29.94800000000001"/>
    <n v="358.97"/>
    <x v="8"/>
    <s v="photobooks"/>
    <x v="1748"/>
    <d v="3066-02-06T19:37:12"/>
  </r>
  <r>
    <x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23.48756218905473"/>
    <n v="94.74"/>
    <x v="8"/>
    <s v="photobooks"/>
    <x v="1749"/>
    <d v="3101-12-21T00:00:00"/>
  </r>
  <r>
    <x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01.62"/>
    <n v="80.650000000000006"/>
    <x v="8"/>
    <s v="photobooks"/>
    <x v="1750"/>
    <d v="3081-03-17T02:01:36"/>
  </r>
  <r>
    <x v="1751"/>
    <x v="1751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02.89999999999999"/>
    <n v="168.69"/>
    <x v="8"/>
    <s v="photobooks"/>
    <x v="1751"/>
    <d v="3055-02-11T18:09:12"/>
  </r>
  <r>
    <x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60.16666666666663"/>
    <n v="34.69"/>
    <x v="8"/>
    <s v="photobooks"/>
    <x v="1752"/>
    <d v="3092-11-12T01:52:48"/>
  </r>
  <r>
    <x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08"/>
    <n v="462.86"/>
    <x v="8"/>
    <s v="photobooks"/>
    <x v="1753"/>
    <d v="3079-04-17T23:47:12"/>
  </r>
  <r>
    <x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10.52941176470587"/>
    <n v="104.39"/>
    <x v="8"/>
    <s v="photobooks"/>
    <x v="1754"/>
    <d v="3056-02-09T01:01:12"/>
  </r>
  <r>
    <x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20"/>
    <n v="7.5"/>
    <x v="8"/>
    <s v="photobooks"/>
    <x v="1755"/>
    <d v="3068-04-04T22:24:24"/>
  </r>
  <r>
    <x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02.82909090909091"/>
    <n v="47.13"/>
    <x v="8"/>
    <s v="photobooks"/>
    <x v="1756"/>
    <d v="3089-11-02T00:27:36"/>
  </r>
  <r>
    <x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15.99999999999999"/>
    <n v="414.29"/>
    <x v="8"/>
    <s v="photobooks"/>
    <x v="1757"/>
    <d v="3099-11-13T11:36:00"/>
  </r>
  <r>
    <x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14.7"/>
    <n v="42.48"/>
    <x v="8"/>
    <s v="photobooks"/>
    <x v="1758"/>
    <d v="3086-11-12T22:36:48"/>
  </r>
  <r>
    <x v="1759"/>
    <x v="1759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06.60000000000001"/>
    <n v="108.78"/>
    <x v="8"/>
    <s v="photobooks"/>
    <x v="1759"/>
    <d v="3055-07-06T21:31:36"/>
  </r>
  <r>
    <x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65.44"/>
    <n v="81.099999999999994"/>
    <x v="8"/>
    <s v="photobooks"/>
    <x v="1760"/>
    <d v="3077-08-25T03:25:12"/>
  </r>
  <r>
    <x v="1761"/>
    <x v="1761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55"/>
    <n v="51.67"/>
    <x v="8"/>
    <s v="photobooks"/>
    <x v="1761"/>
    <d v="3066-09-25T15:04:00"/>
  </r>
  <r>
    <x v="1762"/>
    <x v="1762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85"/>
    <n v="35.4"/>
    <x v="8"/>
    <s v="photobooks"/>
    <x v="1762"/>
    <d v="3078-08-27T13:38:00"/>
  </r>
  <r>
    <x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01.90833333333333"/>
    <n v="103.64"/>
    <x v="8"/>
    <s v="photobooks"/>
    <x v="1763"/>
    <d v="3093-06-30T20:16:00"/>
  </r>
  <r>
    <x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19.600000000000001"/>
    <n v="55.28"/>
    <x v="8"/>
    <s v="photobooks"/>
    <x v="1764"/>
    <d v="3040-02-12T15:51:36"/>
  </r>
  <r>
    <x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59.467839999999995"/>
    <n v="72.17"/>
    <x v="8"/>
    <s v="photobooks"/>
    <x v="1765"/>
    <d v="3040-10-21T12:44:48"/>
  </r>
  <r>
    <x v="1766"/>
    <x v="1766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e v="#DIV/0!"/>
    <x v="8"/>
    <s v="photobooks"/>
    <x v="1766"/>
    <d v="3041-08-02T15:15:12"/>
  </r>
  <r>
    <x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45.72"/>
    <n v="58.62"/>
    <x v="8"/>
    <s v="photobooks"/>
    <x v="1767"/>
    <d v="3040-02-16T19:13:36"/>
  </r>
  <r>
    <x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"/>
    <n v="12.47"/>
    <x v="8"/>
    <s v="photobooks"/>
    <x v="1768"/>
    <d v="3043-09-26T10:57:36"/>
  </r>
  <r>
    <x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000000000001"/>
    <n v="49.14"/>
    <x v="8"/>
    <s v="photobooks"/>
    <x v="1769"/>
    <d v="3050-11-06T15:43:36"/>
  </r>
  <r>
    <x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56.51428571428572"/>
    <n v="150.5"/>
    <x v="8"/>
    <s v="photobooks"/>
    <x v="1770"/>
    <d v="3044-11-12T17:17:36"/>
  </r>
  <r>
    <x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21.30952380952381"/>
    <n v="35.799999999999997"/>
    <x v="8"/>
    <s v="photobooks"/>
    <x v="1771"/>
    <d v="3045-06-21T12:16:00"/>
  </r>
  <r>
    <x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15.6"/>
    <n v="45.16"/>
    <x v="8"/>
    <s v="photobooks"/>
    <x v="1772"/>
    <d v="3038-04-17T05:34:24"/>
  </r>
  <r>
    <x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7"/>
    <n v="98.79"/>
    <x v="8"/>
    <s v="photobooks"/>
    <x v="1773"/>
    <d v="3051-03-29T05:59:12"/>
  </r>
  <r>
    <x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45.92"/>
    <n v="88.31"/>
    <x v="8"/>
    <s v="photobooks"/>
    <x v="1774"/>
    <d v="3047-11-17T23:36:00"/>
  </r>
  <r>
    <x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65.101538461538468"/>
    <n v="170.63"/>
    <x v="8"/>
    <s v="photobooks"/>
    <x v="1775"/>
    <d v="3045-07-15T10:24:00"/>
  </r>
  <r>
    <x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"/>
    <n v="83.75"/>
    <x v="8"/>
    <s v="photobooks"/>
    <x v="1776"/>
    <d v="3045-11-11T23:08:24"/>
  </r>
  <r>
    <x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13.5625"/>
    <n v="65.099999999999994"/>
    <x v="8"/>
    <s v="photobooks"/>
    <x v="1777"/>
    <d v="3053-04-25T13:41:12"/>
  </r>
  <r>
    <x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2"/>
    <n v="66.33"/>
    <x v="8"/>
    <s v="photobooks"/>
    <x v="1778"/>
    <d v="3055-08-24T17:18:00"/>
  </r>
  <r>
    <x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36.236363636363642"/>
    <n v="104.89"/>
    <x v="8"/>
    <s v="photobooks"/>
    <x v="1779"/>
    <d v="3090-02-18T14:32:00"/>
  </r>
  <r>
    <x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39.743333333333339"/>
    <n v="78.44"/>
    <x v="8"/>
    <s v="photobooks"/>
    <x v="1780"/>
    <d v="3086-01-20T10:04:00"/>
  </r>
  <r>
    <x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25.763636363636365"/>
    <n v="59.04"/>
    <x v="8"/>
    <s v="photobooks"/>
    <x v="1781"/>
    <d v="3090-12-25T19:38:00"/>
  </r>
  <r>
    <x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15.491428571428573"/>
    <n v="71.34"/>
    <x v="8"/>
    <s v="photobooks"/>
    <x v="1782"/>
    <d v="3077-05-18T19:15:36"/>
  </r>
  <r>
    <x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23.692499999999999"/>
    <n v="51.23"/>
    <x v="8"/>
    <s v="photobooks"/>
    <x v="1783"/>
    <d v="3059-04-08T19:11:12"/>
  </r>
  <r>
    <x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39.76"/>
    <n v="60.24"/>
    <x v="8"/>
    <s v="photobooks"/>
    <x v="1784"/>
    <d v="3051-12-27T10:00:00"/>
  </r>
  <r>
    <x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20.220833333333331"/>
    <n v="44.94"/>
    <x v="8"/>
    <s v="photobooks"/>
    <x v="1785"/>
    <d v="3044-12-12T00:00:00"/>
  </r>
  <r>
    <x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47.631578947368418"/>
    <n v="31.21"/>
    <x v="8"/>
    <s v="photobooks"/>
    <x v="1786"/>
    <d v="3048-12-04T05:10:48"/>
  </r>
  <r>
    <x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15.329999999999998"/>
    <n v="63.88"/>
    <x v="8"/>
    <s v="photobooks"/>
    <x v="1787"/>
    <d v="3056-02-27T17:34:48"/>
  </r>
  <r>
    <x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"/>
    <n v="19"/>
    <x v="8"/>
    <s v="photobooks"/>
    <x v="1788"/>
    <d v="3045-12-29T18:16:48"/>
  </r>
  <r>
    <x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0.5"/>
    <n v="10"/>
    <x v="8"/>
    <s v="photobooks"/>
    <x v="1789"/>
    <d v="3050-09-30T00:01:12"/>
  </r>
  <r>
    <x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8"/>
    <n v="109.07"/>
    <x v="8"/>
    <s v="photobooks"/>
    <x v="1790"/>
    <d v="3052-05-08T04:31:12"/>
  </r>
  <r>
    <x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4"/>
    <n v="26.75"/>
    <x v="8"/>
    <s v="photobooks"/>
    <x v="1791"/>
    <d v="3051-11-23T18:26:00"/>
  </r>
  <r>
    <x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61.124000000000002"/>
    <n v="109.94"/>
    <x v="8"/>
    <s v="photobooks"/>
    <x v="1792"/>
    <d v="3064-07-18T23:36:00"/>
  </r>
  <r>
    <x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5"/>
    <n v="20"/>
    <x v="8"/>
    <s v="photobooks"/>
    <x v="1793"/>
    <d v="3047-10-08T09:36:00"/>
  </r>
  <r>
    <x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11.077777777777778"/>
    <n v="55.39"/>
    <x v="8"/>
    <s v="photobooks"/>
    <x v="1794"/>
    <d v="3052-09-26T05:28:48"/>
  </r>
  <r>
    <x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38.735714285714288"/>
    <n v="133.9"/>
    <x v="8"/>
    <s v="photobooks"/>
    <x v="1795"/>
    <d v="3092-11-22T00:00:00"/>
  </r>
  <r>
    <x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22.05263157894737"/>
    <n v="48.72"/>
    <x v="8"/>
    <s v="photobooks"/>
    <x v="1796"/>
    <d v="3087-06-28T13:06:24"/>
  </r>
  <r>
    <x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67.55"/>
    <n v="48.25"/>
    <x v="8"/>
    <s v="photobooks"/>
    <x v="1797"/>
    <d v="3096-12-16T15:55:36"/>
  </r>
  <r>
    <x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13.637499999999999"/>
    <n v="58.97"/>
    <x v="8"/>
    <s v="photobooks"/>
    <x v="1798"/>
    <d v="3076-03-30T20:13:12"/>
  </r>
  <r>
    <x v="1799"/>
    <x v="1799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"/>
    <n v="11.64"/>
    <x v="8"/>
    <s v="photobooks"/>
    <x v="1799"/>
    <d v="3046-09-18T05:23:12"/>
  </r>
  <r>
    <x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20.44963251188932"/>
    <n v="83.72"/>
    <x v="8"/>
    <s v="photobooks"/>
    <x v="1800"/>
    <d v="3092-08-16T13:08:00"/>
  </r>
  <r>
    <x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13.852941176470587"/>
    <n v="63.65"/>
    <x v="8"/>
    <s v="photobooks"/>
    <x v="1801"/>
    <d v="3072-11-27T04:00:00"/>
  </r>
  <r>
    <x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48.485714285714288"/>
    <n v="94.28"/>
    <x v="8"/>
    <s v="photobooks"/>
    <x v="1802"/>
    <d v="3061-09-11T23:36:00"/>
  </r>
  <r>
    <x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30.8"/>
    <n v="71.87"/>
    <x v="8"/>
    <s v="photobooks"/>
    <x v="1803"/>
    <d v="3052-11-25T17:12:48"/>
  </r>
  <r>
    <x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35.174193548387095"/>
    <n v="104.85"/>
    <x v="8"/>
    <s v="photobooks"/>
    <x v="1804"/>
    <d v="3070-11-19T06:41:36"/>
  </r>
  <r>
    <x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36.404444444444444"/>
    <n v="67.14"/>
    <x v="8"/>
    <s v="photobooks"/>
    <x v="1805"/>
    <d v="3068-01-23T00:00:00"/>
  </r>
  <r>
    <x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0000000000001"/>
    <n v="73.88"/>
    <x v="8"/>
    <s v="photobooks"/>
    <x v="1806"/>
    <d v="3043-12-09T07:39:36"/>
  </r>
  <r>
    <x v="1807"/>
    <x v="1807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11.06"/>
    <n v="69.13"/>
    <x v="8"/>
    <s v="photobooks"/>
    <x v="1807"/>
    <d v="3043-10-08T15:25:12"/>
  </r>
  <r>
    <x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41.407142857142858"/>
    <n v="120.77"/>
    <x v="8"/>
    <s v="photobooks"/>
    <x v="1808"/>
    <d v="3100-10-12T08:12:00"/>
  </r>
  <r>
    <x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10.857142857142858"/>
    <n v="42.22"/>
    <x v="8"/>
    <s v="photobooks"/>
    <x v="1809"/>
    <d v="3053-12-10T18:55:36"/>
  </r>
  <r>
    <x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5"/>
    <n v="7.5"/>
    <x v="8"/>
    <s v="photobooks"/>
    <x v="1810"/>
    <d v="3041-04-29T20:10:24"/>
  </r>
  <r>
    <x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2"/>
    <n v="1.54"/>
    <x v="8"/>
    <s v="photobooks"/>
    <x v="1811"/>
    <d v="3045-06-26T00:00:00"/>
  </r>
  <r>
    <x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13.307692307692307"/>
    <n v="37.61"/>
    <x v="8"/>
    <s v="photobooks"/>
    <x v="1812"/>
    <d v="3086-02-06T15:34:24"/>
  </r>
  <r>
    <x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e v="#DIV/0!"/>
    <x v="8"/>
    <s v="photobooks"/>
    <x v="1813"/>
    <d v="3040-06-21T08:04:48"/>
  </r>
  <r>
    <x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49.183333333333337"/>
    <n v="42.16"/>
    <x v="8"/>
    <s v="photobooks"/>
    <x v="1814"/>
    <d v="3053-11-02T12:54:24"/>
  </r>
  <r>
    <x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e v="#DIV/0!"/>
    <x v="8"/>
    <s v="photobooks"/>
    <x v="1815"/>
    <d v="3061-12-16T18:14:48"/>
  </r>
  <r>
    <x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"/>
    <n v="84.83"/>
    <x v="8"/>
    <s v="photobooks"/>
    <x v="1816"/>
    <d v="3087-07-31T00:00:00"/>
  </r>
  <r>
    <x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52.327777777777776"/>
    <n v="94.19"/>
    <x v="8"/>
    <s v="photobooks"/>
    <x v="1817"/>
    <d v="3099-12-18T23:36:00"/>
  </r>
  <r>
    <x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e v="#DIV/0!"/>
    <x v="8"/>
    <s v="photobooks"/>
    <x v="1818"/>
    <d v="3056-01-24T15:00:00"/>
  </r>
  <r>
    <x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"/>
    <n v="6.25"/>
    <x v="8"/>
    <s v="photobooks"/>
    <x v="1819"/>
    <d v="3039-11-15T01:18:24"/>
  </r>
  <r>
    <x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"/>
    <n v="213.38"/>
    <x v="8"/>
    <s v="photobooks"/>
    <x v="1820"/>
    <d v="3055-12-04T00:36:00"/>
  </r>
  <r>
    <x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34.88999999999999"/>
    <n v="59.16"/>
    <x v="4"/>
    <s v="rock"/>
    <x v="1821"/>
    <d v="2982-01-30T15:46:48"/>
  </r>
  <r>
    <x v="1822"/>
    <x v="1822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00"/>
    <n v="27.27"/>
    <x v="4"/>
    <s v="rock"/>
    <x v="1822"/>
    <d v="3028-01-18T00:24:00"/>
  </r>
  <r>
    <x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15.85714285714286"/>
    <n v="24.58"/>
    <x v="4"/>
    <s v="rock"/>
    <x v="1823"/>
    <d v="2997-07-19T10:30:24"/>
  </r>
  <r>
    <x v="1824"/>
    <x v="1824"/>
    <s v="cd fund raiser"/>
    <n v="3000"/>
    <n v="3002"/>
    <x v="0"/>
    <s v="US"/>
    <s v="USD"/>
    <n v="1389146880"/>
    <n v="1387403967"/>
    <b v="0"/>
    <x v="244"/>
    <b v="1"/>
    <s v="music/rock"/>
    <n v="100.06666666666666"/>
    <n v="75.05"/>
    <x v="4"/>
    <s v="rock"/>
    <x v="1824"/>
    <d v="3026-06-28T03:12:00"/>
  </r>
  <r>
    <x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05.05"/>
    <n v="42.02"/>
    <x v="4"/>
    <s v="rock"/>
    <x v="1825"/>
    <d v="3014-08-24T00:41:12"/>
  </r>
  <r>
    <x v="1826"/>
    <x v="1826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01"/>
    <n v="53.16"/>
    <x v="4"/>
    <s v="rock"/>
    <x v="1826"/>
    <d v="3029-03-04T04:06:48"/>
  </r>
  <r>
    <x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00.66250000000001"/>
    <n v="83.89"/>
    <x v="4"/>
    <s v="rock"/>
    <x v="1827"/>
    <d v="2958-01-12T19:44:24"/>
  </r>
  <r>
    <x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00.16000000000001"/>
    <n v="417.33"/>
    <x v="4"/>
    <s v="rock"/>
    <x v="1828"/>
    <d v="3034-06-30T00:00:00"/>
  </r>
  <r>
    <x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66.68333333333334"/>
    <n v="75.77"/>
    <x v="4"/>
    <s v="rock"/>
    <x v="1829"/>
    <d v="2955-05-19T00:00:00"/>
  </r>
  <r>
    <x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01.53333333333335"/>
    <n v="67.39"/>
    <x v="4"/>
    <s v="rock"/>
    <x v="1830"/>
    <d v="3029-08-13T10:02:48"/>
  </r>
  <r>
    <x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03"/>
    <n v="73.569999999999993"/>
    <x v="4"/>
    <s v="rock"/>
    <x v="1831"/>
    <d v="2986-09-22T21:45:12"/>
  </r>
  <r>
    <x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42.85714285714286"/>
    <n v="25"/>
    <x v="4"/>
    <s v="rock"/>
    <x v="1832"/>
    <d v="2958-02-10T22:50:48"/>
  </r>
  <r>
    <x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62.5"/>
    <n v="42"/>
    <x v="4"/>
    <s v="rock"/>
    <x v="1833"/>
    <d v="3006-01-01T23:36:00"/>
  </r>
  <r>
    <x v="1834"/>
    <x v="1834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18.05000000000001"/>
    <n v="131.16999999999999"/>
    <x v="4"/>
    <s v="rock"/>
    <x v="1834"/>
    <d v="3051-08-01T03:18:00"/>
  </r>
  <r>
    <x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04"/>
    <n v="47.27"/>
    <x v="4"/>
    <s v="rock"/>
    <x v="1835"/>
    <d v="3079-12-12T20:28:24"/>
  </r>
  <r>
    <x v="1836"/>
    <x v="1836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00.34"/>
    <n v="182.13"/>
    <x v="4"/>
    <s v="rock"/>
    <x v="1836"/>
    <d v="3005-03-07T10:11:36"/>
  </r>
  <r>
    <x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06.83333333333331"/>
    <n v="61.37"/>
    <x v="4"/>
    <s v="rock"/>
    <x v="1837"/>
    <d v="2983-01-18T03:34:00"/>
  </r>
  <r>
    <x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00.149"/>
    <n v="35.770000000000003"/>
    <x v="4"/>
    <s v="rock"/>
    <x v="1838"/>
    <d v="2971-12-14T00:00:00"/>
  </r>
  <r>
    <x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05.29999999999998"/>
    <n v="45.62"/>
    <x v="4"/>
    <s v="rock"/>
    <x v="1839"/>
    <d v="3092-01-16T07:52:48"/>
  </r>
  <r>
    <x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08.88888888888889"/>
    <n v="75.38"/>
    <x v="4"/>
    <s v="rock"/>
    <x v="1840"/>
    <d v="3010-05-01T23:36:00"/>
  </r>
  <r>
    <x v="1841"/>
    <x v="1841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01.75"/>
    <n v="50.88"/>
    <x v="4"/>
    <s v="rock"/>
    <x v="1841"/>
    <d v="3035-03-03T23:36:00"/>
  </r>
  <r>
    <x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25.25"/>
    <n v="119.29"/>
    <x v="4"/>
    <s v="rock"/>
    <x v="1842"/>
    <d v="3053-12-18T23:36:00"/>
  </r>
  <r>
    <x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24.0061"/>
    <n v="92.54"/>
    <x v="4"/>
    <s v="rock"/>
    <x v="1843"/>
    <d v="2957-05-09T21:01:36"/>
  </r>
  <r>
    <x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01.4"/>
    <n v="76.05"/>
    <x v="4"/>
    <s v="rock"/>
    <x v="1844"/>
    <d v="2964-08-04T00:00:00"/>
  </r>
  <r>
    <x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00"/>
    <n v="52.63"/>
    <x v="4"/>
    <s v="rock"/>
    <x v="1845"/>
    <d v="3085-01-15T22:00:00"/>
  </r>
  <r>
    <x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37.92666666666668"/>
    <n v="98.99"/>
    <x v="4"/>
    <s v="rock"/>
    <x v="1846"/>
    <d v="3000-12-18T14:30:48"/>
  </r>
  <r>
    <x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20.88000000000001"/>
    <n v="79.53"/>
    <x v="4"/>
    <s v="rock"/>
    <x v="1847"/>
    <d v="3057-04-01T16:12:48"/>
  </r>
  <r>
    <x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07.36666666666667"/>
    <n v="134.21"/>
    <x v="4"/>
    <s v="rock"/>
    <x v="1848"/>
    <d v="2967-11-20T23:36:00"/>
  </r>
  <r>
    <x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00.33333333333334"/>
    <n v="37.630000000000003"/>
    <x v="4"/>
    <s v="rock"/>
    <x v="1849"/>
    <d v="2997-02-05T07:03:36"/>
  </r>
  <r>
    <x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01.52222222222223"/>
    <n v="51.04"/>
    <x v="4"/>
    <s v="rock"/>
    <x v="1850"/>
    <d v="3038-07-28T00:40:00"/>
  </r>
  <r>
    <x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00.07692307692308"/>
    <n v="50.04"/>
    <x v="4"/>
    <s v="rock"/>
    <x v="1851"/>
    <d v="3039-09-11T00:00:00"/>
  </r>
  <r>
    <x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16.96666666666667"/>
    <n v="133.93"/>
    <x v="4"/>
    <s v="rock"/>
    <x v="1852"/>
    <d v="3057-07-01T00:00:00"/>
  </r>
  <r>
    <x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01.875"/>
    <n v="58.21"/>
    <x v="4"/>
    <s v="rock"/>
    <x v="1853"/>
    <d v="2998-11-21T10:46:48"/>
  </r>
  <r>
    <x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02.12366666666665"/>
    <n v="88.04"/>
    <x v="4"/>
    <s v="rock"/>
    <x v="1854"/>
    <d v="3011-06-09T12:14:48"/>
  </r>
  <r>
    <x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54.05897142857143"/>
    <n v="70.58"/>
    <x v="4"/>
    <s v="rock"/>
    <x v="1855"/>
    <d v="3026-05-21T22:16:00"/>
  </r>
  <r>
    <x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01.25"/>
    <n v="53.29"/>
    <x v="4"/>
    <s v="rock"/>
    <x v="1856"/>
    <d v="3039-02-02T12:28:48"/>
  </r>
  <r>
    <x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00"/>
    <n v="136.36000000000001"/>
    <x v="4"/>
    <s v="rock"/>
    <x v="1857"/>
    <d v="3042-10-06T10:45:12"/>
  </r>
  <r>
    <x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08.74800874800874"/>
    <n v="40.549999999999997"/>
    <x v="4"/>
    <s v="rock"/>
    <x v="1858"/>
    <d v="2976-12-13T19:28:24"/>
  </r>
  <r>
    <x v="1859"/>
    <x v="1859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31.83333333333334"/>
    <n v="70.63"/>
    <x v="4"/>
    <s v="rock"/>
    <x v="1859"/>
    <d v="2971-05-27T11:31:36"/>
  </r>
  <r>
    <x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33.46666666666667"/>
    <n v="52.68"/>
    <x v="4"/>
    <s v="rock"/>
    <x v="1860"/>
    <d v="3028-06-08T00:33:36"/>
  </r>
  <r>
    <x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e v="#DIV/0!"/>
    <x v="6"/>
    <s v="mobile games"/>
    <x v="1861"/>
    <d v="3051-09-02T04:56:24"/>
  </r>
  <r>
    <x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1"/>
    <n v="90.94"/>
    <x v="6"/>
    <s v="mobile games"/>
    <x v="1862"/>
    <d v="3102-05-26T12:00:00"/>
  </r>
  <r>
    <x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0.4"/>
    <n v="5"/>
    <x v="6"/>
    <s v="mobile games"/>
    <x v="1863"/>
    <d v="3036-09-20T03:14:00"/>
  </r>
  <r>
    <x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42.892307692307689"/>
    <n v="58.08"/>
    <x v="6"/>
    <s v="mobile games"/>
    <x v="1864"/>
    <d v="3034-02-25T04:40:00"/>
  </r>
  <r>
    <x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3"/>
    <n v="2"/>
    <x v="6"/>
    <s v="mobile games"/>
    <x v="1865"/>
    <d v="3094-05-21T19:38:48"/>
  </r>
  <r>
    <x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0.5"/>
    <n v="62.5"/>
    <x v="6"/>
    <s v="mobile games"/>
    <x v="1866"/>
    <d v="3101-12-06T00:00:00"/>
  </r>
  <r>
    <x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0.05"/>
    <n v="10"/>
    <x v="6"/>
    <s v="mobile games"/>
    <x v="1867"/>
    <d v="3094-05-10T04:44:48"/>
  </r>
  <r>
    <x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3"/>
    <n v="71.59"/>
    <x v="6"/>
    <s v="mobile games"/>
    <x v="1868"/>
    <d v="3072-11-22T23:36:00"/>
  </r>
  <r>
    <x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e v="#DIV/0!"/>
    <x v="6"/>
    <s v="mobile games"/>
    <x v="1869"/>
    <d v="3098-03-28T01:39:36"/>
  </r>
  <r>
    <x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10.314285714285715"/>
    <n v="32.82"/>
    <x v="6"/>
    <s v="mobile games"/>
    <x v="1870"/>
    <d v="3075-12-22T06:48:00"/>
  </r>
  <r>
    <x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71.784615384615378"/>
    <n v="49.12"/>
    <x v="6"/>
    <s v="mobile games"/>
    <x v="1871"/>
    <d v="3047-04-20T19:20:24"/>
  </r>
  <r>
    <x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"/>
    <n v="16.309999999999999"/>
    <x v="6"/>
    <s v="mobile games"/>
    <x v="1872"/>
    <d v="3061-11-04T02:40:48"/>
  </r>
  <r>
    <x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0.44999999999999996"/>
    <n v="18"/>
    <x v="6"/>
    <s v="mobile games"/>
    <x v="1873"/>
    <d v="3062-05-28T18:00:00"/>
  </r>
  <r>
    <x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50000000000001E-2"/>
    <n v="13"/>
    <x v="6"/>
    <s v="mobile games"/>
    <x v="1874"/>
    <d v="3085-10-25T06:13:12"/>
  </r>
  <r>
    <x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0.51"/>
    <n v="17"/>
    <x v="6"/>
    <s v="mobile games"/>
    <x v="1875"/>
    <d v="3088-05-16T14:03:12"/>
  </r>
  <r>
    <x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e v="#DIV/0!"/>
    <x v="6"/>
    <s v="mobile games"/>
    <x v="1876"/>
    <d v="3036-12-12T20:02:00"/>
  </r>
  <r>
    <x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e v="#DIV/0!"/>
    <x v="6"/>
    <s v="mobile games"/>
    <x v="1877"/>
    <d v="3053-11-19T16:50:00"/>
  </r>
  <r>
    <x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e v="#DIV/0!"/>
    <x v="6"/>
    <s v="mobile games"/>
    <x v="1878"/>
    <d v="3036-09-25T05:02:00"/>
  </r>
  <r>
    <x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0.12"/>
    <n v="3"/>
    <x v="6"/>
    <s v="mobile games"/>
    <x v="1879"/>
    <d v="3078-10-29T14:11:36"/>
  </r>
  <r>
    <x v="1880"/>
    <x v="1880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20.080000000000002"/>
    <n v="41.83"/>
    <x v="6"/>
    <s v="mobile games"/>
    <x v="1880"/>
    <d v="3079-11-15T14:32:00"/>
  </r>
  <r>
    <x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72.68449999999999"/>
    <n v="49.34"/>
    <x v="4"/>
    <s v="indie rock"/>
    <x v="1881"/>
    <d v="3054-06-25T15:55:36"/>
  </r>
  <r>
    <x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00.8955223880597"/>
    <n v="41.73"/>
    <x v="4"/>
    <s v="indie rock"/>
    <x v="1882"/>
    <d v="2990-08-08T19:12:00"/>
  </r>
  <r>
    <x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04.8048048048048"/>
    <n v="32.72"/>
    <x v="4"/>
    <s v="indie rock"/>
    <x v="1883"/>
    <d v="2984-06-26T18:03:12"/>
  </r>
  <r>
    <x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35.1"/>
    <n v="51.96"/>
    <x v="4"/>
    <s v="indie rock"/>
    <x v="1884"/>
    <d v="2999-10-09T00:00:00"/>
  </r>
  <r>
    <x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16.32786885245903"/>
    <n v="50.69"/>
    <x v="4"/>
    <s v="indie rock"/>
    <x v="1885"/>
    <d v="2992-08-20T00:00:00"/>
  </r>
  <r>
    <x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02.08333333333333"/>
    <n v="42.24"/>
    <x v="4"/>
    <s v="indie rock"/>
    <x v="1886"/>
    <d v="3046-10-13T18:15:12"/>
  </r>
  <r>
    <x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11.16666666666666"/>
    <n v="416.88"/>
    <x v="4"/>
    <s v="indie rock"/>
    <x v="1887"/>
    <d v="3072-02-22T12:00:00"/>
  </r>
  <r>
    <x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66.08"/>
    <n v="46.65"/>
    <x v="4"/>
    <s v="indie rock"/>
    <x v="1888"/>
    <d v="2939-12-15T23:36:00"/>
  </r>
  <r>
    <x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06.60000000000001"/>
    <n v="48.45"/>
    <x v="4"/>
    <s v="indie rock"/>
    <x v="1889"/>
    <d v="3006-08-16T00:58:24"/>
  </r>
  <r>
    <x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44.58441666666667"/>
    <n v="70.53"/>
    <x v="4"/>
    <s v="indie rock"/>
    <x v="1890"/>
    <d v="3000-12-21T20:51:12"/>
  </r>
  <r>
    <x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05.55000000000001"/>
    <n v="87.96"/>
    <x v="4"/>
    <s v="indie rock"/>
    <x v="1891"/>
    <d v="2943-04-24T00:00:00"/>
  </r>
  <r>
    <x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36.60000000000002"/>
    <n v="26.27"/>
    <x v="4"/>
    <s v="indie rock"/>
    <x v="1892"/>
    <d v="2964-05-12T07:12:24"/>
  </r>
  <r>
    <x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04"/>
    <n v="57.78"/>
    <x v="4"/>
    <s v="indie rock"/>
    <x v="1893"/>
    <d v="2960-11-29T23:36:00"/>
  </r>
  <r>
    <x v="1894"/>
    <x v="1894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14.5"/>
    <n v="57.25"/>
    <x v="4"/>
    <s v="indie rock"/>
    <x v="1894"/>
    <d v="2980-10-21T17:13:12"/>
  </r>
  <r>
    <x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01.71957671957672"/>
    <n v="196.34"/>
    <x v="4"/>
    <s v="indie rock"/>
    <x v="1895"/>
    <d v="3069-03-29T22:08:48"/>
  </r>
  <r>
    <x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23.94678492239468"/>
    <n v="43"/>
    <x v="4"/>
    <s v="indie rock"/>
    <x v="1896"/>
    <d v="2984-09-26T01:06:00"/>
  </r>
  <r>
    <x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02.45669291338582"/>
    <n v="35.549999999999997"/>
    <x v="4"/>
    <s v="indie rock"/>
    <x v="1897"/>
    <d v="3030-02-26T00:00:00"/>
  </r>
  <r>
    <x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44.5"/>
    <n v="68.81"/>
    <x v="4"/>
    <s v="indie rock"/>
    <x v="1898"/>
    <d v="3076-01-29T00:00:00"/>
  </r>
  <r>
    <x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33.33333333333331"/>
    <n v="28.57"/>
    <x v="4"/>
    <s v="indie rock"/>
    <x v="1899"/>
    <d v="3055-07-09T14:26:24"/>
  </r>
  <r>
    <x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09.3644"/>
    <n v="50.63"/>
    <x v="4"/>
    <s v="indie rock"/>
    <x v="1900"/>
    <d v="2996-05-06T23:36:00"/>
  </r>
  <r>
    <x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68"/>
    <n v="106.8"/>
    <x v="2"/>
    <s v="gadgets"/>
    <x v="1901"/>
    <d v="3059-04-23T00:00:00"/>
  </r>
  <r>
    <x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"/>
    <n v="4"/>
    <x v="2"/>
    <s v="gadgets"/>
    <x v="1902"/>
    <d v="3054-02-17T22:58:48"/>
  </r>
  <r>
    <x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46.6"/>
    <n v="34.1"/>
    <x v="2"/>
    <s v="gadgets"/>
    <x v="1903"/>
    <d v="3099-10-19T11:56:24"/>
  </r>
  <r>
    <x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0.1"/>
    <n v="25"/>
    <x v="2"/>
    <s v="gadgets"/>
    <x v="1904"/>
    <d v="3074-02-06T10:48:24"/>
  </r>
  <r>
    <x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0.16800000000000001"/>
    <n v="10.5"/>
    <x v="2"/>
    <s v="gadgets"/>
    <x v="1905"/>
    <d v="3042-06-12T05:17:36"/>
  </r>
  <r>
    <x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42.76"/>
    <n v="215.96"/>
    <x v="2"/>
    <s v="gadgets"/>
    <x v="1906"/>
    <d v="3085-06-20T02:33:12"/>
  </r>
  <r>
    <x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0.28333333333333333"/>
    <n v="21.25"/>
    <x v="2"/>
    <s v="gadgets"/>
    <x v="1907"/>
    <d v="3035-05-24T02:10:00"/>
  </r>
  <r>
    <x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8"/>
    <n v="108.25"/>
    <x v="2"/>
    <s v="gadgets"/>
    <x v="1908"/>
    <d v="3097-11-26T00:40:00"/>
  </r>
  <r>
    <x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14.111428571428572"/>
    <n v="129.97"/>
    <x v="2"/>
    <s v="gadgets"/>
    <x v="1909"/>
    <d v="3045-06-08T07:11:36"/>
  </r>
  <r>
    <x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39.395294117647055"/>
    <n v="117.49"/>
    <x v="2"/>
    <s v="gadgets"/>
    <x v="1910"/>
    <d v="3069-12-23T18:00:00"/>
  </r>
  <r>
    <x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2E-2"/>
    <n v="10"/>
    <x v="2"/>
    <s v="gadgets"/>
    <x v="1911"/>
    <d v="3040-06-24T19:33:36"/>
  </r>
  <r>
    <x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59.3"/>
    <n v="70.599999999999994"/>
    <x v="2"/>
    <s v="gadgets"/>
    <x v="1912"/>
    <d v="3060-02-21T10:24:00"/>
  </r>
  <r>
    <x v="1913"/>
    <x v="1913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"/>
    <n v="24.5"/>
    <x v="2"/>
    <s v="gadgets"/>
    <x v="1913"/>
    <d v="3044-06-15T06:31:12"/>
  </r>
  <r>
    <x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94"/>
    <n v="30"/>
    <x v="2"/>
    <s v="gadgets"/>
    <x v="1914"/>
    <d v="3046-01-03T23:36:00"/>
  </r>
  <r>
    <x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"/>
    <n v="2"/>
    <x v="2"/>
    <s v="gadgets"/>
    <x v="1915"/>
    <d v="3042-01-22T04:08:48"/>
  </r>
  <r>
    <x v="1916"/>
    <x v="1916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0.51"/>
    <n v="17"/>
    <x v="2"/>
    <s v="gadgets"/>
    <x v="1916"/>
    <d v="3094-06-23T05:10:00"/>
  </r>
  <r>
    <x v="1917"/>
    <x v="1917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52.570512820512818"/>
    <n v="2928.93"/>
    <x v="2"/>
    <s v="gadgets"/>
    <x v="1917"/>
    <d v="3100-09-08T11:33:12"/>
  </r>
  <r>
    <x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"/>
    <n v="28.89"/>
    <x v="2"/>
    <s v="gadgets"/>
    <x v="1918"/>
    <d v="3040-09-22T23:00:24"/>
  </r>
  <r>
    <x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47.4"/>
    <n v="29.63"/>
    <x v="2"/>
    <s v="gadgets"/>
    <x v="1919"/>
    <d v="3059-02-18T00:19:36"/>
  </r>
  <r>
    <x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43.03"/>
    <n v="40.98"/>
    <x v="2"/>
    <s v="gadgets"/>
    <x v="1920"/>
    <d v="3069-04-28T00:00:00"/>
  </r>
  <r>
    <x v="1921"/>
    <x v="1921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36.80000000000001"/>
    <n v="54"/>
    <x v="4"/>
    <s v="indie rock"/>
    <x v="1921"/>
    <d v="2990-10-25T07:37:12"/>
  </r>
  <r>
    <x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15.55"/>
    <n v="36.11"/>
    <x v="4"/>
    <s v="indie rock"/>
    <x v="1922"/>
    <d v="3024-09-22T03:22:48"/>
  </r>
  <r>
    <x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40.79999999999998"/>
    <n v="23.15"/>
    <x v="4"/>
    <s v="indie rock"/>
    <x v="1923"/>
    <d v="2971-09-10T23:36:00"/>
  </r>
  <r>
    <x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14.39999999999999"/>
    <n v="104"/>
    <x v="4"/>
    <s v="indie rock"/>
    <x v="1924"/>
    <d v="3026-12-30T13:12:00"/>
  </r>
  <r>
    <x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10.33333333333333"/>
    <n v="31.83"/>
    <x v="4"/>
    <s v="indie rock"/>
    <x v="1925"/>
    <d v="3020-08-20T00:00:00"/>
  </r>
  <r>
    <x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95.37933333333334"/>
    <n v="27.39"/>
    <x v="4"/>
    <s v="indie rock"/>
    <x v="1926"/>
    <d v="2950-01-23T10:24:00"/>
  </r>
  <r>
    <x v="1927"/>
    <x v="1927"/>
    <s v="Hampshire is headed to GBS Detroit."/>
    <n v="600"/>
    <n v="620"/>
    <x v="0"/>
    <s v="US"/>
    <s v="USD"/>
    <n v="1331182740"/>
    <n v="1329856839"/>
    <b v="0"/>
    <x v="202"/>
    <b v="1"/>
    <s v="music/indie rock"/>
    <n v="103.33333333333334"/>
    <n v="56.36"/>
    <x v="4"/>
    <s v="indie rock"/>
    <x v="1927"/>
    <d v="2982-05-27T23:36:00"/>
  </r>
  <r>
    <x v="1928"/>
    <x v="1928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03.1372549019608"/>
    <n v="77.349999999999994"/>
    <x v="4"/>
    <s v="indie rock"/>
    <x v="1928"/>
    <d v="3010-05-12T13:17:36"/>
  </r>
  <r>
    <x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00.3125"/>
    <n v="42.8"/>
    <x v="4"/>
    <s v="indie rock"/>
    <x v="1929"/>
    <d v="2966-02-28T12:26:24"/>
  </r>
  <r>
    <x v="1930"/>
    <x v="1930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27"/>
    <n v="48.85"/>
    <x v="4"/>
    <s v="indie rock"/>
    <x v="1930"/>
    <d v="3014-05-13T09:52:48"/>
  </r>
  <r>
    <x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20.601"/>
    <n v="48.24"/>
    <x v="4"/>
    <s v="indie rock"/>
    <x v="1931"/>
    <d v="2987-04-30T12:00:00"/>
  </r>
  <r>
    <x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06.99047619047619"/>
    <n v="70.209999999999994"/>
    <x v="4"/>
    <s v="indie rock"/>
    <x v="1932"/>
    <d v="2979-07-21T10:29:12"/>
  </r>
  <r>
    <x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72.43333333333334"/>
    <n v="94.05"/>
    <x v="4"/>
    <s v="indie rock"/>
    <x v="1933"/>
    <d v="3043-09-16T03:22:48"/>
  </r>
  <r>
    <x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23.61999999999999"/>
    <n v="80.27"/>
    <x v="4"/>
    <s v="indie rock"/>
    <x v="1934"/>
    <d v="2977-07-17T00:00:00"/>
  </r>
  <r>
    <x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08.4"/>
    <n v="54.2"/>
    <x v="4"/>
    <s v="indie rock"/>
    <x v="1935"/>
    <d v="3037-04-09T23:36:00"/>
  </r>
  <r>
    <x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16.52013333333333"/>
    <n v="60.27"/>
    <x v="4"/>
    <s v="indie rock"/>
    <x v="1936"/>
    <d v="2976-04-17T23:36:00"/>
  </r>
  <r>
    <x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87.245"/>
    <n v="38.74"/>
    <x v="4"/>
    <s v="indie rock"/>
    <x v="1937"/>
    <d v="2988-11-26T23:36:00"/>
  </r>
  <r>
    <x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15.93333333333334"/>
    <n v="152.54"/>
    <x v="4"/>
    <s v="indie rock"/>
    <x v="1938"/>
    <d v="3014-01-05T00:00:00"/>
  </r>
  <r>
    <x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10.7"/>
    <n v="115.31"/>
    <x v="4"/>
    <s v="indie rock"/>
    <x v="1939"/>
    <d v="3006-07-27T15:23:12"/>
  </r>
  <r>
    <x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70.92307692307693"/>
    <n v="35.840000000000003"/>
    <x v="4"/>
    <s v="indie rock"/>
    <x v="1940"/>
    <d v="2964-11-08T23:36:00"/>
  </r>
  <r>
    <x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26.11835600000001"/>
    <n v="64.569999999999993"/>
    <x v="2"/>
    <s v="hardware"/>
    <x v="1941"/>
    <d v="3034-11-05T23:32:24"/>
  </r>
  <r>
    <x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38.44033333333334"/>
    <n v="87.44"/>
    <x v="2"/>
    <s v="hardware"/>
    <x v="1942"/>
    <d v="2966-02-23T20:56:00"/>
  </r>
  <r>
    <x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05.2499999999998"/>
    <n v="68.819999999999993"/>
    <x v="2"/>
    <s v="hardware"/>
    <x v="1943"/>
    <d v="3088-08-29T11:26:24"/>
  </r>
  <r>
    <x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88.05550000000005"/>
    <n v="176.2"/>
    <x v="2"/>
    <s v="hardware"/>
    <x v="1944"/>
    <d v="3033-12-12T00:36:00"/>
  </r>
  <r>
    <x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48.01799999999997"/>
    <n v="511.79"/>
    <x v="2"/>
    <s v="hardware"/>
    <x v="1945"/>
    <d v="3062-08-22T01:03:12"/>
  </r>
  <r>
    <x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49.74666666666667"/>
    <n v="160.44"/>
    <x v="2"/>
    <s v="hardware"/>
    <x v="1946"/>
    <d v="3033-03-11T14:24:24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00.63375000000001"/>
    <n v="35"/>
    <x v="2"/>
    <s v="hardware"/>
    <x v="1947"/>
    <d v="2927-06-22T23:36:00"/>
  </r>
  <r>
    <x v="1948"/>
    <x v="1948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00.21100000000001"/>
    <n v="188.51"/>
    <x v="2"/>
    <s v="hardware"/>
    <x v="1948"/>
    <d v="3084-05-09T00:48:00"/>
  </r>
  <r>
    <x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06.00260000000002"/>
    <n v="56.2"/>
    <x v="2"/>
    <s v="hardware"/>
    <x v="1949"/>
    <d v="3038-07-15T03:40:24"/>
  </r>
  <r>
    <x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00.51866666666669"/>
    <n v="51.31"/>
    <x v="2"/>
    <s v="hardware"/>
    <x v="1950"/>
    <d v="2961-04-23T08:29:12"/>
  </r>
  <r>
    <x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12.44399999999999"/>
    <n v="127.36"/>
    <x v="2"/>
    <s v="hardware"/>
    <x v="1951"/>
    <d v="3094-06-16T02:14:48"/>
  </r>
  <r>
    <x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98.47237142857145"/>
    <n v="101.86"/>
    <x v="2"/>
    <s v="hardware"/>
    <x v="1952"/>
    <d v="3021-01-01T13:26:00"/>
  </r>
  <r>
    <x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25.94666666666666"/>
    <n v="230.56"/>
    <x v="2"/>
    <s v="hardware"/>
    <x v="1953"/>
    <d v="2982-01-02T00:00:00"/>
  </r>
  <r>
    <x v="1954"/>
    <x v="1954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98.94800000000009"/>
    <n v="842.11"/>
    <x v="2"/>
    <s v="hardware"/>
    <x v="1954"/>
    <d v="3078-09-02T00:00:00"/>
  </r>
  <r>
    <x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98.59528571428569"/>
    <n v="577.28"/>
    <x v="2"/>
    <s v="hardware"/>
    <x v="1955"/>
    <d v="2987-06-09T00:00:00"/>
  </r>
  <r>
    <x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94.0333333333333"/>
    <n v="483.34"/>
    <x v="2"/>
    <s v="hardware"/>
    <x v="1956"/>
    <d v="3057-02-04T04:02:00"/>
  </r>
  <r>
    <x v="1957"/>
    <x v="1957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67.50470000000001"/>
    <n v="76.14"/>
    <x v="2"/>
    <s v="hardware"/>
    <x v="1957"/>
    <d v="2997-09-15T08:45:12"/>
  </r>
  <r>
    <x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35.5717142857143"/>
    <n v="74.11"/>
    <x v="2"/>
    <s v="hardware"/>
    <x v="1958"/>
    <d v="3007-06-04T17:04:24"/>
  </r>
  <r>
    <x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56.73439999999999"/>
    <n v="36.97"/>
    <x v="2"/>
    <s v="hardware"/>
    <x v="1959"/>
    <d v="3043-12-18T00:00:00"/>
  </r>
  <r>
    <x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17.90285714285716"/>
    <n v="2500.9699999999998"/>
    <x v="2"/>
    <s v="hardware"/>
    <x v="1960"/>
    <d v="3049-04-22T16:56:24"/>
  </r>
  <r>
    <x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05.3811999999998"/>
    <n v="67.69"/>
    <x v="2"/>
    <s v="hardware"/>
    <x v="1961"/>
    <d v="2996-04-30T23:36:00"/>
  </r>
  <r>
    <x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92.92499999999998"/>
    <n v="63.05"/>
    <x v="2"/>
    <s v="hardware"/>
    <x v="1962"/>
    <d v="3034-09-30T17:34:24"/>
  </r>
  <r>
    <x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26.8842105263158"/>
    <n v="117.6"/>
    <x v="2"/>
    <s v="hardware"/>
    <x v="1963"/>
    <d v="3043-01-02T07:33:36"/>
  </r>
  <r>
    <x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59.57748878923763"/>
    <n v="180.75"/>
    <x v="2"/>
    <s v="hardware"/>
    <x v="1964"/>
    <d v="3081-05-14T13:08:48"/>
  </r>
  <r>
    <x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62.27999999999997"/>
    <n v="127.32"/>
    <x v="2"/>
    <s v="hardware"/>
    <x v="1965"/>
    <d v="2978-09-18T00:00:00"/>
  </r>
  <r>
    <x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06.74309000000002"/>
    <n v="136.63999999999999"/>
    <x v="2"/>
    <s v="hardware"/>
    <x v="1966"/>
    <d v="3040-11-03T23:19:12"/>
  </r>
  <r>
    <x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70.13"/>
    <n v="182.78"/>
    <x v="2"/>
    <s v="hardware"/>
    <x v="1967"/>
    <d v="3033-12-13T22:11:36"/>
  </r>
  <r>
    <x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84.96600000000001"/>
    <n v="279.38"/>
    <x v="2"/>
    <s v="hardware"/>
    <x v="1968"/>
    <d v="3096-03-05T02:06:00"/>
  </r>
  <r>
    <x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79.08000000000004"/>
    <n v="61.38"/>
    <x v="2"/>
    <s v="hardware"/>
    <x v="1969"/>
    <d v="3088-04-20T00:27:12"/>
  </r>
  <r>
    <x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31.8"/>
    <n v="80.73"/>
    <x v="2"/>
    <s v="hardware"/>
    <x v="1970"/>
    <d v="3009-03-18T15:20:24"/>
  </r>
  <r>
    <x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63.02771750000005"/>
    <n v="272.36"/>
    <x v="2"/>
    <s v="hardware"/>
    <x v="1971"/>
    <d v="3022-12-12T00:00:00"/>
  </r>
  <r>
    <x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74.48"/>
    <n v="70.849999999999994"/>
    <x v="2"/>
    <s v="hardware"/>
    <x v="1972"/>
    <d v="2999-02-24T06:57:36"/>
  </r>
  <r>
    <x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56.83081313131316"/>
    <n v="247.94"/>
    <x v="2"/>
    <s v="hardware"/>
    <x v="1973"/>
    <d v="3088-05-02T00:00:00"/>
  </r>
  <r>
    <x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75.49599999999998"/>
    <n v="186.81"/>
    <x v="2"/>
    <s v="hardware"/>
    <x v="1974"/>
    <d v="3017-03-05T00:27:36"/>
  </r>
  <r>
    <x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08.70837499999996"/>
    <n v="131.99"/>
    <x v="2"/>
    <s v="hardware"/>
    <x v="1975"/>
    <d v="3006-07-23T03:00:24"/>
  </r>
  <r>
    <x v="1976"/>
    <x v="1976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46.6"/>
    <n v="29.31"/>
    <x v="2"/>
    <s v="hardware"/>
    <x v="1976"/>
    <d v="3014-10-12T14:10:00"/>
  </r>
  <r>
    <x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02.33"/>
    <n v="245.02"/>
    <x v="2"/>
    <s v="hardware"/>
    <x v="1977"/>
    <d v="3073-02-26T23:36:00"/>
  </r>
  <r>
    <x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26.8451399999999"/>
    <n v="1323.25"/>
    <x v="2"/>
    <s v="hardware"/>
    <x v="1978"/>
    <d v="2988-09-19T00:00:00"/>
  </r>
  <r>
    <x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14.901155"/>
    <n v="282.66000000000003"/>
    <x v="2"/>
    <s v="hardware"/>
    <x v="1979"/>
    <d v="3071-03-06T23:36:00"/>
  </r>
  <r>
    <x v="1980"/>
    <x v="1980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54.82402000000002"/>
    <n v="91.21"/>
    <x v="2"/>
    <s v="hardware"/>
    <x v="1980"/>
    <d v="3080-02-19T00:24:48"/>
  </r>
  <r>
    <x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8"/>
    <n v="31.75"/>
    <x v="8"/>
    <s v="people"/>
    <x v="1981"/>
    <d v="3038-06-28T09:46:00"/>
  </r>
  <r>
    <x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e v="#DIV/0!"/>
    <x v="8"/>
    <s v="people"/>
    <x v="1982"/>
    <d v="3096-03-29T01:54:48"/>
  </r>
  <r>
    <x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3"/>
    <n v="88.69"/>
    <x v="8"/>
    <s v="people"/>
    <x v="1983"/>
    <d v="3090-02-09T00:00:00"/>
  </r>
  <r>
    <x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21.146666666666665"/>
    <n v="453.14"/>
    <x v="8"/>
    <s v="people"/>
    <x v="1984"/>
    <d v="3047-12-16T23:12:24"/>
  </r>
  <r>
    <x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"/>
    <n v="12.75"/>
    <x v="8"/>
    <s v="people"/>
    <x v="1985"/>
    <d v="3088-02-12T00:00:00"/>
  </r>
  <r>
    <x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0.05"/>
    <n v="1"/>
    <x v="8"/>
    <s v="people"/>
    <x v="1986"/>
    <d v="3078-10-24T09:53:12"/>
  </r>
  <r>
    <x v="1987"/>
    <x v="1987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42.472727272727276"/>
    <n v="83.43"/>
    <x v="8"/>
    <s v="people"/>
    <x v="1987"/>
    <d v="3053-12-04T08:30:24"/>
  </r>
  <r>
    <x v="1988"/>
    <x v="1988"/>
    <s v="Expressing art in an image!"/>
    <n v="6000"/>
    <n v="25"/>
    <x v="2"/>
    <s v="US"/>
    <s v="USD"/>
    <n v="1440094742"/>
    <n v="1437502742"/>
    <b v="0"/>
    <x v="29"/>
    <b v="0"/>
    <s v="photography/people"/>
    <n v="0.41666666666666669"/>
    <n v="25"/>
    <x v="8"/>
    <s v="people"/>
    <x v="1988"/>
    <d v="3065-03-27T07:36:48"/>
  </r>
  <r>
    <x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1"/>
    <n v="50"/>
    <x v="8"/>
    <s v="people"/>
    <x v="1989"/>
    <d v="3096-09-14T08:03:12"/>
  </r>
  <r>
    <x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16.966666666666665"/>
    <n v="101.8"/>
    <x v="8"/>
    <s v="people"/>
    <x v="1990"/>
    <d v="3076-10-29T16:52:48"/>
  </r>
  <r>
    <x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9"/>
    <n v="46.67"/>
    <x v="8"/>
    <s v="people"/>
    <x v="1991"/>
    <d v="3062-02-02T10:34:24"/>
  </r>
  <r>
    <x v="1992"/>
    <x v="1992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0.13333333333333333"/>
    <n v="1"/>
    <x v="8"/>
    <s v="people"/>
    <x v="1992"/>
    <d v="3053-03-03T10:36:24"/>
  </r>
  <r>
    <x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e v="#DIV/0!"/>
    <x v="8"/>
    <s v="people"/>
    <x v="1993"/>
    <d v="3073-04-22T02:54:48"/>
  </r>
  <r>
    <x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e v="#DIV/0!"/>
    <x v="8"/>
    <s v="people"/>
    <x v="1994"/>
    <d v="3096-05-26T03:36:48"/>
  </r>
  <r>
    <x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"/>
    <n v="26"/>
    <x v="8"/>
    <s v="people"/>
    <x v="1995"/>
    <d v="3062-12-11T15:34:24"/>
  </r>
  <r>
    <x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e v="#DIV/0!"/>
    <x v="8"/>
    <s v="people"/>
    <x v="1996"/>
    <d v="3038-07-24T16:04:24"/>
  </r>
  <r>
    <x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e v="#DIV/0!"/>
    <x v="8"/>
    <s v="people"/>
    <x v="1997"/>
    <d v="3041-08-28T08:04:48"/>
  </r>
  <r>
    <x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26.200000000000003"/>
    <n v="218.33"/>
    <x v="8"/>
    <s v="people"/>
    <x v="1998"/>
    <d v="3039-12-17T20:15:12"/>
  </r>
  <r>
    <x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0.76129032258064511"/>
    <n v="33.71"/>
    <x v="8"/>
    <s v="people"/>
    <x v="1999"/>
    <d v="3046-10-27T14:03:12"/>
  </r>
  <r>
    <x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12.5"/>
    <n v="25"/>
    <x v="8"/>
    <s v="people"/>
    <x v="2000"/>
    <d v="3074-05-19T20:05:12"/>
  </r>
  <r>
    <x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82.12909090909091"/>
    <n v="128.38999999999999"/>
    <x v="2"/>
    <s v="hardware"/>
    <x v="2001"/>
    <d v="3060-09-15T00:00:00"/>
  </r>
  <r>
    <x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16.79422000000002"/>
    <n v="78.83"/>
    <x v="2"/>
    <s v="hardware"/>
    <x v="2002"/>
    <d v="3099-07-14T02:17:12"/>
  </r>
  <r>
    <x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12"/>
    <n v="91.76"/>
    <x v="2"/>
    <s v="hardware"/>
    <x v="2003"/>
    <d v="2942-01-16T00:00:00"/>
  </r>
  <r>
    <x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34.42048"/>
    <n v="331.1"/>
    <x v="2"/>
    <s v="hardware"/>
    <x v="2004"/>
    <d v="3038-07-19T12:25:12"/>
  </r>
  <r>
    <x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23.68010000000001"/>
    <n v="194.26"/>
    <x v="2"/>
    <s v="hardware"/>
    <x v="2005"/>
    <d v="3020-12-21T23:36:00"/>
  </r>
  <r>
    <x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47.84"/>
    <n v="408.98"/>
    <x v="2"/>
    <s v="hardware"/>
    <x v="2006"/>
    <d v="3048-02-20T00:18:0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15.7092"/>
    <n v="84.46"/>
    <x v="2"/>
    <s v="hardware"/>
    <x v="2007"/>
    <d v="2945-06-22T00:00:00"/>
  </r>
  <r>
    <x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17.07484768810599"/>
    <n v="44.85"/>
    <x v="2"/>
    <s v="hardware"/>
    <x v="2008"/>
    <d v="2971-03-12T12:08:48"/>
  </r>
  <r>
    <x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05.15800000000002"/>
    <n v="383.36"/>
    <x v="2"/>
    <s v="hardware"/>
    <x v="2009"/>
    <d v="3095-07-02T18:17:12"/>
  </r>
  <r>
    <x v="2010"/>
    <x v="2010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20.05299999999994"/>
    <n v="55.28"/>
    <x v="2"/>
    <s v="hardware"/>
    <x v="2010"/>
    <d v="3089-03-02T21:56:24"/>
  </r>
  <r>
    <x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19.56399999999996"/>
    <n v="422.02"/>
    <x v="2"/>
    <s v="hardware"/>
    <x v="2011"/>
    <d v="3074-09-17T00:00:00"/>
  </r>
  <r>
    <x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34.90000000000003"/>
    <n v="64.180000000000007"/>
    <x v="2"/>
    <s v="hardware"/>
    <x v="2012"/>
    <d v="3052-05-11T17:36:24"/>
  </r>
  <r>
    <x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94.91374999999999"/>
    <n v="173.58"/>
    <x v="2"/>
    <s v="hardware"/>
    <x v="2013"/>
    <d v="3086-06-22T01:25:36"/>
  </r>
  <r>
    <x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13.7822333333334"/>
    <n v="88.6"/>
    <x v="2"/>
    <s v="hardware"/>
    <x v="2014"/>
    <d v="3007-07-04T03:35:36"/>
  </r>
  <r>
    <x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13.00013888888888"/>
    <n v="50.22"/>
    <x v="2"/>
    <s v="hardware"/>
    <x v="2015"/>
    <d v="2970-07-22T01:05:12"/>
  </r>
  <r>
    <x v="2016"/>
    <x v="2016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21.54219999999998"/>
    <n v="192.39"/>
    <x v="2"/>
    <s v="hardware"/>
    <x v="2016"/>
    <d v="3006-07-02T03:19:36"/>
  </r>
  <r>
    <x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25.10239999999999"/>
    <n v="73.42"/>
    <x v="2"/>
    <s v="hardware"/>
    <x v="2017"/>
    <d v="2983-06-15T00:00:00"/>
  </r>
  <r>
    <x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02.24343076923077"/>
    <n v="147.68"/>
    <x v="2"/>
    <s v="hardware"/>
    <x v="2018"/>
    <d v="3064-09-30T18:43:36"/>
  </r>
  <r>
    <x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84.90975000000003"/>
    <n v="108.97"/>
    <x v="2"/>
    <s v="hardware"/>
    <x v="2019"/>
    <d v="3091-06-14T00:08:24"/>
  </r>
  <r>
    <x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92.33333333333334"/>
    <n v="23.65"/>
    <x v="2"/>
    <s v="hardware"/>
    <x v="2020"/>
    <d v="3034-10-29T01:36:00"/>
  </r>
  <r>
    <x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81.10000000000002"/>
    <n v="147.94999999999999"/>
    <x v="2"/>
    <s v="hardware"/>
    <x v="2021"/>
    <d v="3043-07-04T16:38:48"/>
  </r>
  <r>
    <x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25.13700000000001"/>
    <n v="385.04"/>
    <x v="2"/>
    <s v="hardware"/>
    <x v="2022"/>
    <d v="3084-09-02T15:48:48"/>
  </r>
  <r>
    <x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61.459"/>
    <n v="457.39"/>
    <x v="2"/>
    <s v="hardware"/>
    <x v="2023"/>
    <d v="3060-08-12T02:21:12"/>
  </r>
  <r>
    <x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85.35"/>
    <n v="222.99"/>
    <x v="2"/>
    <s v="hardware"/>
    <x v="2024"/>
    <d v="2992-10-12T00:00:00"/>
  </r>
  <r>
    <x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01.14999999999998"/>
    <n v="220.74"/>
    <x v="2"/>
    <s v="hardware"/>
    <x v="2025"/>
    <d v="3060-08-06T10:18:24"/>
  </r>
  <r>
    <x v="2026"/>
    <x v="2026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33.48307999999997"/>
    <n v="73.5"/>
    <x v="2"/>
    <s v="hardware"/>
    <x v="2026"/>
    <d v="3033-04-05T23:36:00"/>
  </r>
  <r>
    <x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20.24900000000001"/>
    <n v="223.1"/>
    <x v="2"/>
    <s v="hardware"/>
    <x v="2027"/>
    <d v="3055-11-03T12:47:36"/>
  </r>
  <r>
    <x v="2028"/>
    <x v="2028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26.16666666666667"/>
    <n v="47.91"/>
    <x v="2"/>
    <s v="hardware"/>
    <x v="2028"/>
    <d v="2934-11-16T22:00:00"/>
  </r>
  <r>
    <x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61.2"/>
    <n v="96.06"/>
    <x v="2"/>
    <s v="hardware"/>
    <x v="2029"/>
    <d v="3041-08-30T12:32:24"/>
  </r>
  <r>
    <x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26.239013671875"/>
    <n v="118.61"/>
    <x v="2"/>
    <s v="hardware"/>
    <x v="2030"/>
    <d v="2999-12-07T21:58:24"/>
  </r>
  <r>
    <x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20.35"/>
    <n v="118.45"/>
    <x v="2"/>
    <s v="hardware"/>
    <x v="2031"/>
    <d v="3050-07-15T00:00:00"/>
  </r>
  <r>
    <x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04.18799999999999"/>
    <n v="143.21"/>
    <x v="2"/>
    <s v="hardware"/>
    <x v="2032"/>
    <d v="3096-12-08T00:00:00"/>
  </r>
  <r>
    <x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78.67599999999999"/>
    <n v="282.72000000000003"/>
    <x v="2"/>
    <s v="hardware"/>
    <x v="2033"/>
    <d v="3033-08-01T23:27:12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86.81998717948721"/>
    <n v="593.94000000000005"/>
    <x v="2"/>
    <s v="hardware"/>
    <x v="2034"/>
    <d v="3058-04-21T23:12:00"/>
  </r>
  <r>
    <x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11.03642500000004"/>
    <n v="262.16000000000003"/>
    <x v="2"/>
    <s v="hardware"/>
    <x v="2035"/>
    <d v="3073-02-20T00:00:00"/>
  </r>
  <r>
    <x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31.66833333333335"/>
    <n v="46.58"/>
    <x v="2"/>
    <s v="hardware"/>
    <x v="2036"/>
    <d v="3034-06-28T18:07:36"/>
  </r>
  <r>
    <x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00.47639999999996"/>
    <n v="70.040000000000006"/>
    <x v="2"/>
    <s v="hardware"/>
    <x v="2037"/>
    <d v="3025-11-28T01:01:12"/>
  </r>
  <r>
    <x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20.51249999999999"/>
    <n v="164.91"/>
    <x v="2"/>
    <s v="hardware"/>
    <x v="2038"/>
    <d v="3013-12-25T00:00:00"/>
  </r>
  <r>
    <x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36.21680000000001"/>
    <n v="449.26"/>
    <x v="2"/>
    <s v="hardware"/>
    <x v="2039"/>
    <d v="3096-01-06T23:36:00"/>
  </r>
  <r>
    <x v="2040"/>
    <x v="2040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48.17133333333334"/>
    <n v="27.47"/>
    <x v="2"/>
    <s v="hardware"/>
    <x v="2040"/>
    <d v="3022-12-31T06:01:12"/>
  </r>
  <r>
    <x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81.86315789473684"/>
    <n v="143.97999999999999"/>
    <x v="2"/>
    <s v="hardware"/>
    <x v="2041"/>
    <d v="3094-08-29T14:50:48"/>
  </r>
  <r>
    <x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23.53"/>
    <n v="88.24"/>
    <x v="2"/>
    <s v="hardware"/>
    <x v="2042"/>
    <d v="3075-06-01T23:49:36"/>
  </r>
  <r>
    <x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06.20938628158842"/>
    <n v="36.33"/>
    <x v="2"/>
    <s v="hardware"/>
    <x v="2043"/>
    <d v="3096-09-02T23:36:00"/>
  </r>
  <r>
    <x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08.21333333333334"/>
    <n v="90.18"/>
    <x v="2"/>
    <s v="hardware"/>
    <x v="2044"/>
    <d v="3060-10-05T10:05:36"/>
  </r>
  <r>
    <x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19.18387755102037"/>
    <n v="152.62"/>
    <x v="2"/>
    <s v="hardware"/>
    <x v="2045"/>
    <d v="2990-06-24T02:58:48"/>
  </r>
  <r>
    <x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21.10000000000001"/>
    <n v="55.81"/>
    <x v="2"/>
    <s v="hardware"/>
    <x v="2046"/>
    <d v="3011-05-20T02:57:36"/>
  </r>
  <r>
    <x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02.99897959183673"/>
    <n v="227.85"/>
    <x v="2"/>
    <s v="hardware"/>
    <x v="2047"/>
    <d v="3056-12-21T00:00:00"/>
  </r>
  <r>
    <x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48.33229411764705"/>
    <n v="91.83"/>
    <x v="2"/>
    <s v="hardware"/>
    <x v="2048"/>
    <d v="3011-05-31T15:16:24"/>
  </r>
  <r>
    <x v="2049"/>
    <x v="2049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20.19070000000001"/>
    <n v="80.989999999999995"/>
    <x v="2"/>
    <s v="hardware"/>
    <x v="2049"/>
    <d v="3024-02-11T23:36:00"/>
  </r>
  <r>
    <x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73.27000000000004"/>
    <n v="278.39"/>
    <x v="2"/>
    <s v="hardware"/>
    <x v="2050"/>
    <d v="3059-11-13T17:11:12"/>
  </r>
  <r>
    <x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30.36250000000001"/>
    <n v="43.1"/>
    <x v="2"/>
    <s v="hardware"/>
    <x v="2051"/>
    <d v="3025-08-18T12:54:48"/>
  </r>
  <r>
    <x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53.048"/>
    <n v="326.29000000000002"/>
    <x v="2"/>
    <s v="hardware"/>
    <x v="2052"/>
    <d v="3077-04-13T00:21:12"/>
  </r>
  <r>
    <x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01.02"/>
    <n v="41.74"/>
    <x v="2"/>
    <s v="hardware"/>
    <x v="2053"/>
    <d v="3071-08-08T19:40:24"/>
  </r>
  <r>
    <x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13.59142857142857"/>
    <n v="64.02"/>
    <x v="2"/>
    <s v="hardware"/>
    <x v="2054"/>
    <d v="3034-01-03T12:04:00"/>
  </r>
  <r>
    <x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67.41666666666666"/>
    <n v="99.46"/>
    <x v="2"/>
    <s v="hardware"/>
    <x v="2055"/>
    <d v="3048-02-11T00:00:00"/>
  </r>
  <r>
    <x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53.452"/>
    <n v="138.49"/>
    <x v="2"/>
    <s v="hardware"/>
    <x v="2056"/>
    <d v="3009-01-20T06:16:48"/>
  </r>
  <r>
    <x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02.23220000000001"/>
    <n v="45.55"/>
    <x v="2"/>
    <s v="hardware"/>
    <x v="2057"/>
    <d v="3077-09-13T20:52:48"/>
  </r>
  <r>
    <x v="2058"/>
    <x v="2058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68.28125"/>
    <n v="10.51"/>
    <x v="2"/>
    <s v="hardware"/>
    <x v="2058"/>
    <d v="3054-01-02T00:00:00"/>
  </r>
  <r>
    <x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43.45666666666668"/>
    <n v="114.77"/>
    <x v="2"/>
    <s v="hardware"/>
    <x v="2059"/>
    <d v="3076-01-08T23:36:00"/>
  </r>
  <r>
    <x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96.4"/>
    <n v="36"/>
    <x v="2"/>
    <s v="hardware"/>
    <x v="2060"/>
    <d v="3039-05-28T10:20:00"/>
  </r>
  <r>
    <x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07.91999999999999"/>
    <n v="154.16999999999999"/>
    <x v="2"/>
    <s v="hardware"/>
    <x v="2061"/>
    <d v="3098-01-09T08:21:36"/>
  </r>
  <r>
    <x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14.97699999999999"/>
    <n v="566.39"/>
    <x v="2"/>
    <s v="hardware"/>
    <x v="2062"/>
    <d v="3079-06-20T04:39:12"/>
  </r>
  <r>
    <x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48.04999999999998"/>
    <n v="120.86"/>
    <x v="2"/>
    <s v="hardware"/>
    <x v="2063"/>
    <d v="3082-11-28T14:00:24"/>
  </r>
  <r>
    <x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91.16676082790633"/>
    <n v="86.16"/>
    <x v="2"/>
    <s v="hardware"/>
    <x v="2064"/>
    <d v="3011-12-06T00:00:00"/>
  </r>
  <r>
    <x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99.215125"/>
    <n v="51.21"/>
    <x v="2"/>
    <s v="hardware"/>
    <x v="2065"/>
    <d v="3025-08-02T00:11:36"/>
  </r>
  <r>
    <x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18.6"/>
    <n v="67.260000000000005"/>
    <x v="2"/>
    <s v="hardware"/>
    <x v="2066"/>
    <d v="3041-06-13T12:33:12"/>
  </r>
  <r>
    <x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26.86868686868686"/>
    <n v="62.8"/>
    <x v="2"/>
    <s v="hardware"/>
    <x v="2067"/>
    <d v="3059-06-17T11:50:24"/>
  </r>
  <r>
    <x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05.22388000000001"/>
    <n v="346.13"/>
    <x v="2"/>
    <s v="hardware"/>
    <x v="2068"/>
    <d v="3093-04-19T04:46:00"/>
  </r>
  <r>
    <x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28.40666000000002"/>
    <n v="244.12"/>
    <x v="2"/>
    <s v="hardware"/>
    <x v="2069"/>
    <d v="3074-02-13T07:56:24"/>
  </r>
  <r>
    <x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17.3272"/>
    <n v="259.25"/>
    <x v="2"/>
    <s v="hardware"/>
    <x v="2070"/>
    <d v="3085-10-17T18:09:12"/>
  </r>
  <r>
    <x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80.73"/>
    <n v="201.96"/>
    <x v="2"/>
    <s v="hardware"/>
    <x v="2071"/>
    <d v="3092-01-29T16:33:36"/>
  </r>
  <r>
    <x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10.73146853146854"/>
    <n v="226.21"/>
    <x v="2"/>
    <s v="hardware"/>
    <x v="2072"/>
    <d v="3082-05-16T22:52:48"/>
  </r>
  <r>
    <x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52.60429999999999"/>
    <n v="324.69"/>
    <x v="2"/>
    <s v="hardware"/>
    <x v="2073"/>
    <d v="3058-05-25T00:47:12"/>
  </r>
  <r>
    <x v="2074"/>
    <x v="2074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02.49999999999999"/>
    <n v="205"/>
    <x v="2"/>
    <s v="hardware"/>
    <x v="2074"/>
    <d v="3082-04-28T19:52:48"/>
  </r>
  <r>
    <x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78.3738373837384"/>
    <n v="20.47"/>
    <x v="2"/>
    <s v="hardware"/>
    <x v="2075"/>
    <d v="3015-07-22T08:35:12"/>
  </r>
  <r>
    <x v="2076"/>
    <x v="2076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43.349156424581"/>
    <n v="116.35"/>
    <x v="2"/>
    <s v="hardware"/>
    <x v="2076"/>
    <d v="3039-06-03T03:15:36"/>
  </r>
  <r>
    <x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15.50800000000001"/>
    <n v="307.2"/>
    <x v="2"/>
    <s v="hardware"/>
    <x v="2077"/>
    <d v="3060-04-01T00:00:00"/>
  </r>
  <r>
    <x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31.20499999999998"/>
    <n v="546.69000000000005"/>
    <x v="2"/>
    <s v="hardware"/>
    <x v="2078"/>
    <d v="3097-03-03T12:22:48"/>
  </r>
  <r>
    <x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88.17"/>
    <n v="47.47"/>
    <x v="2"/>
    <s v="hardware"/>
    <x v="2079"/>
    <d v="3061-07-23T00:00:00"/>
  </r>
  <r>
    <x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07.8"/>
    <n v="101.56"/>
    <x v="2"/>
    <s v="hardware"/>
    <x v="2080"/>
    <d v="3070-09-14T23:20:00"/>
  </r>
  <r>
    <x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14.57142857142857"/>
    <n v="72.91"/>
    <x v="4"/>
    <s v="indie rock"/>
    <x v="2081"/>
    <d v="2986-12-08T23:36:00"/>
  </r>
  <r>
    <x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10.73333333333333"/>
    <n v="43.71"/>
    <x v="4"/>
    <s v="indie rock"/>
    <x v="2082"/>
    <d v="2975-07-02T21:18:24"/>
  </r>
  <r>
    <x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13.33333333333333"/>
    <n v="34"/>
    <x v="4"/>
    <s v="indie rock"/>
    <x v="2083"/>
    <d v="2988-03-21T07:58:00"/>
  </r>
  <r>
    <x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08.33333333333333"/>
    <n v="70.650000000000006"/>
    <x v="4"/>
    <s v="indie rock"/>
    <x v="2084"/>
    <d v="3034-02-14T23:36:00"/>
  </r>
  <r>
    <x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23.53333333333335"/>
    <n v="89.3"/>
    <x v="4"/>
    <s v="indie rock"/>
    <x v="2085"/>
    <d v="2990-12-03T01:14:48"/>
  </r>
  <r>
    <x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00.69999999999999"/>
    <n v="115.09"/>
    <x v="4"/>
    <s v="indie rock"/>
    <x v="2086"/>
    <d v="2976-10-25T23:36:00"/>
  </r>
  <r>
    <x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03.53333333333335"/>
    <n v="62.12"/>
    <x v="4"/>
    <s v="indie rock"/>
    <x v="2087"/>
    <d v="2970-06-11T21:43:12"/>
  </r>
  <r>
    <x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15.51066666666668"/>
    <n v="46.2"/>
    <x v="4"/>
    <s v="indie rock"/>
    <x v="2088"/>
    <d v="2946-08-27T23:36:00"/>
  </r>
  <r>
    <x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20.4004"/>
    <n v="48.55"/>
    <x v="4"/>
    <s v="indie rock"/>
    <x v="2089"/>
    <d v="3016-01-15T19:57:36"/>
  </r>
  <r>
    <x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15.040375"/>
    <n v="57.52"/>
    <x v="4"/>
    <s v="indie rock"/>
    <x v="2090"/>
    <d v="3005-08-12T03:42:00"/>
  </r>
  <r>
    <x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20.46777777777777"/>
    <n v="88.15"/>
    <x v="4"/>
    <s v="indie rock"/>
    <x v="2091"/>
    <d v="2957-12-08T00:00:00"/>
  </r>
  <r>
    <x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01.28333333333333"/>
    <n v="110.49"/>
    <x v="4"/>
    <s v="indie rock"/>
    <x v="2092"/>
    <d v="2972-05-19T23:32:48"/>
  </r>
  <r>
    <x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02.46666666666667"/>
    <n v="66.83"/>
    <x v="4"/>
    <s v="indie rock"/>
    <x v="2093"/>
    <d v="3001-06-10T12:12:48"/>
  </r>
  <r>
    <x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20.54285714285714"/>
    <n v="58.6"/>
    <x v="4"/>
    <s v="indie rock"/>
    <x v="2094"/>
    <d v="2982-03-15T00:00:00"/>
  </r>
  <r>
    <x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00"/>
    <n v="113.64"/>
    <x v="4"/>
    <s v="indie rock"/>
    <x v="2095"/>
    <d v="2972-01-21T14:29:12"/>
  </r>
  <r>
    <x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01.66666666666666"/>
    <n v="43.57"/>
    <x v="4"/>
    <s v="indie rock"/>
    <x v="2096"/>
    <d v="2997-08-23T23:36:00"/>
  </r>
  <r>
    <x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00"/>
    <n v="78.95"/>
    <x v="4"/>
    <s v="indie rock"/>
    <x v="2097"/>
    <d v="2975-12-29T00:54:00"/>
  </r>
  <r>
    <x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00.33333333333334"/>
    <n v="188.13"/>
    <x v="4"/>
    <s v="indie rock"/>
    <x v="2098"/>
    <d v="2982-05-25T17:34:00"/>
  </r>
  <r>
    <x v="2099"/>
    <x v="2099"/>
    <s v="Our tour van died, we need help!"/>
    <n v="3000"/>
    <n v="3971"/>
    <x v="0"/>
    <s v="US"/>
    <s v="USD"/>
    <n v="1435808400"/>
    <n v="1434650084"/>
    <b v="0"/>
    <x v="287"/>
    <b v="1"/>
    <s v="music/indie rock"/>
    <n v="132.36666666666667"/>
    <n v="63.03"/>
    <x v="4"/>
    <s v="indie rock"/>
    <x v="2099"/>
    <d v="3061-12-22T16:00:00"/>
  </r>
  <r>
    <x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36.66666666666666"/>
    <n v="30.37"/>
    <x v="4"/>
    <s v="indie rock"/>
    <x v="2100"/>
    <d v="2989-11-21T23:36:00"/>
  </r>
  <r>
    <x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13.25"/>
    <n v="51.48"/>
    <x v="4"/>
    <s v="indie rock"/>
    <x v="2101"/>
    <d v="2980-10-27T14:05:36"/>
  </r>
  <r>
    <x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36"/>
    <n v="35.79"/>
    <x v="4"/>
    <s v="indie rock"/>
    <x v="2102"/>
    <d v="2962-03-17T20:19:12"/>
  </r>
  <r>
    <x v="2103"/>
    <x v="2103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46.12318374694613"/>
    <n v="98.82"/>
    <x v="4"/>
    <s v="indie rock"/>
    <x v="2103"/>
    <d v="2998-08-10T02:50:48"/>
  </r>
  <r>
    <x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29.5"/>
    <n v="28"/>
    <x v="4"/>
    <s v="indie rock"/>
    <x v="2104"/>
    <d v="3011-11-24T00:00:00"/>
  </r>
  <r>
    <x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54"/>
    <n v="51.31"/>
    <x v="4"/>
    <s v="indie rock"/>
    <x v="2105"/>
    <d v="3047-04-29T00:00:00"/>
  </r>
  <r>
    <x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07.04545454545456"/>
    <n v="53.52"/>
    <x v="4"/>
    <s v="indie rock"/>
    <x v="2106"/>
    <d v="3003-09-12T03:49:36"/>
  </r>
  <r>
    <x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07.73299999999999"/>
    <n v="37.15"/>
    <x v="4"/>
    <s v="indie rock"/>
    <x v="2107"/>
    <d v="3046-10-09T01:17:12"/>
  </r>
  <r>
    <x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07.31250000000001"/>
    <n v="89.9"/>
    <x v="4"/>
    <s v="indie rock"/>
    <x v="2108"/>
    <d v="2994-08-15T22:00:00"/>
  </r>
  <r>
    <x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06.52500000000001"/>
    <n v="106.53"/>
    <x v="4"/>
    <s v="indie rock"/>
    <x v="2109"/>
    <d v="3062-03-18T00:06:48"/>
  </r>
  <r>
    <x v="2110"/>
    <x v="2110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00.35000000000001"/>
    <n v="52.82"/>
    <x v="4"/>
    <s v="indie rock"/>
    <x v="2110"/>
    <d v="3035-09-11T23:36:00"/>
  </r>
  <r>
    <x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06.5"/>
    <n v="54.62"/>
    <x v="4"/>
    <s v="indie rock"/>
    <x v="2111"/>
    <d v="2968-11-09T00:00:00"/>
  </r>
  <r>
    <x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00"/>
    <n v="27.27"/>
    <x v="4"/>
    <s v="indie rock"/>
    <x v="2112"/>
    <d v="3008-12-07T06:37:12"/>
  </r>
  <r>
    <x v="2113"/>
    <x v="2113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04.85714285714285"/>
    <n v="68.599999999999994"/>
    <x v="4"/>
    <s v="indie rock"/>
    <x v="2113"/>
    <d v="3043-06-29T18:30:24"/>
  </r>
  <r>
    <x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04.69999999999999"/>
    <n v="35.61"/>
    <x v="4"/>
    <s v="indie rock"/>
    <x v="2114"/>
    <d v="2952-07-03T23:36:00"/>
  </r>
  <r>
    <x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25.66666666666669"/>
    <n v="94.03"/>
    <x v="4"/>
    <s v="indie rock"/>
    <x v="2115"/>
    <d v="2957-04-17T22:40:24"/>
  </r>
  <r>
    <x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00.90416666666667"/>
    <n v="526.46"/>
    <x v="4"/>
    <s v="indie rock"/>
    <x v="2116"/>
    <d v="2996-02-09T16:01:12"/>
  </r>
  <r>
    <x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47.75"/>
    <n v="50.66"/>
    <x v="4"/>
    <s v="indie rock"/>
    <x v="2117"/>
    <d v="3069-08-31T23:36:00"/>
  </r>
  <r>
    <x v="2118"/>
    <x v="2118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34.61099999999999"/>
    <n v="79.180000000000007"/>
    <x v="4"/>
    <s v="indie rock"/>
    <x v="2118"/>
    <d v="2967-06-19T03:34:24"/>
  </r>
  <r>
    <x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00.75"/>
    <n v="91.59"/>
    <x v="4"/>
    <s v="indie rock"/>
    <x v="2119"/>
    <d v="2992-12-23T02:58:00"/>
  </r>
  <r>
    <x v="2120"/>
    <x v="2120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00.880375"/>
    <n v="116.96"/>
    <x v="4"/>
    <s v="indie rock"/>
    <x v="2120"/>
    <d v="3026-02-01T03:34:24"/>
  </r>
  <r>
    <x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0.56800000000000006"/>
    <n v="28.4"/>
    <x v="6"/>
    <s v="video games"/>
    <x v="2121"/>
    <d v="3098-09-29T19:39:12"/>
  </r>
  <r>
    <x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0.38750000000000001"/>
    <n v="103.33"/>
    <x v="6"/>
    <s v="video games"/>
    <x v="2122"/>
    <d v="3098-06-15T05:07:36"/>
  </r>
  <r>
    <x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10"/>
    <n v="10"/>
    <x v="6"/>
    <s v="video games"/>
    <x v="2123"/>
    <d v="2934-11-01T23:36:00"/>
  </r>
  <r>
    <x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10.454545454545453"/>
    <n v="23"/>
    <x v="6"/>
    <s v="video games"/>
    <x v="2124"/>
    <d v="2951-12-01T00:00:00"/>
  </r>
  <r>
    <x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2"/>
    <n v="31.56"/>
    <x v="6"/>
    <s v="video games"/>
    <x v="2125"/>
    <d v="3064-03-14T13:33:12"/>
  </r>
  <r>
    <x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0.05"/>
    <n v="5"/>
    <x v="6"/>
    <s v="video games"/>
    <x v="2126"/>
    <d v="3048-06-29T08:34:48"/>
  </r>
  <r>
    <x v="2127"/>
    <x v="2127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28.842857142857142"/>
    <n v="34.22"/>
    <x v="6"/>
    <s v="video games"/>
    <x v="2127"/>
    <d v="3054-08-21T03:05:12"/>
  </r>
  <r>
    <x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0.16666666666666669"/>
    <n v="25"/>
    <x v="6"/>
    <s v="video games"/>
    <x v="2128"/>
    <d v="3043-05-10T13:07:36"/>
  </r>
  <r>
    <x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11.799999999999999"/>
    <n v="19.670000000000002"/>
    <x v="6"/>
    <s v="video games"/>
    <x v="2129"/>
    <d v="3078-07-11T14:00:00"/>
  </r>
  <r>
    <x v="2130"/>
    <x v="2130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0.20238095238095236"/>
    <n v="21.25"/>
    <x v="6"/>
    <s v="video games"/>
    <x v="2130"/>
    <d v="3040-12-11T01:45:12"/>
  </r>
  <r>
    <x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5"/>
    <n v="8.33"/>
    <x v="6"/>
    <s v="video games"/>
    <x v="2131"/>
    <d v="3062-08-20T23:16:24"/>
  </r>
  <r>
    <x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5"/>
    <n v="21.34"/>
    <x v="6"/>
    <s v="video games"/>
    <x v="2132"/>
    <d v="3028-03-22T16:36:48"/>
  </r>
  <r>
    <x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"/>
    <n v="5.33"/>
    <x v="6"/>
    <s v="video games"/>
    <x v="2133"/>
    <d v="2961-06-12T23:36:00"/>
  </r>
  <r>
    <x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2"/>
    <n v="34.67"/>
    <x v="6"/>
    <s v="video games"/>
    <x v="2134"/>
    <d v="3009-09-20T06:36:24"/>
  </r>
  <r>
    <x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"/>
    <n v="21.73"/>
    <x v="6"/>
    <s v="video games"/>
    <x v="2135"/>
    <d v="2996-04-02T02:53:12"/>
  </r>
  <r>
    <x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9E-2"/>
    <n v="11.92"/>
    <x v="6"/>
    <s v="video games"/>
    <x v="2136"/>
    <d v="3021-03-12T05:14:24"/>
  </r>
  <r>
    <x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28.405999999999999"/>
    <n v="26.6"/>
    <x v="6"/>
    <s v="video games"/>
    <x v="2137"/>
    <d v="3048-04-13T12:11:36"/>
  </r>
  <r>
    <x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12.8"/>
    <n v="10.67"/>
    <x v="6"/>
    <s v="video games"/>
    <x v="2138"/>
    <d v="3022-07-18T07:35:36"/>
  </r>
  <r>
    <x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2"/>
    <n v="29.04"/>
    <x v="6"/>
    <s v="video games"/>
    <x v="2139"/>
    <d v="3094-03-19T00:03:12"/>
  </r>
  <r>
    <x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0.11199999999999999"/>
    <n v="50.91"/>
    <x v="6"/>
    <s v="video games"/>
    <x v="2140"/>
    <d v="3002-10-02T00:09:36"/>
  </r>
  <r>
    <x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e v="#DIV/0!"/>
    <x v="6"/>
    <s v="video games"/>
    <x v="2141"/>
    <d v="3046-11-14T15:43:36"/>
  </r>
  <r>
    <x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39"/>
    <n v="50.08"/>
    <x v="6"/>
    <s v="video games"/>
    <x v="2142"/>
    <d v="3073-11-26T20:04:00"/>
  </r>
  <r>
    <x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11.25"/>
    <n v="45"/>
    <x v="6"/>
    <s v="video games"/>
    <x v="2143"/>
    <d v="2943-04-13T00:00:00"/>
  </r>
  <r>
    <x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6"/>
    <n v="25.29"/>
    <x v="6"/>
    <s v="video games"/>
    <x v="2144"/>
    <d v="3018-11-24T02:56:00"/>
  </r>
  <r>
    <x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30.433333333333334"/>
    <n v="51.29"/>
    <x v="6"/>
    <s v="video games"/>
    <x v="2145"/>
    <d v="3023-09-28T16:45:36"/>
  </r>
  <r>
    <x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0.02"/>
    <n v="1"/>
    <x v="6"/>
    <s v="video games"/>
    <x v="2146"/>
    <d v="3076-09-23T07:24:00"/>
  </r>
  <r>
    <x v="2147"/>
    <x v="2147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0.69641025641025645"/>
    <n v="49.38"/>
    <x v="6"/>
    <s v="video games"/>
    <x v="2147"/>
    <d v="3047-01-03T02:19:12"/>
  </r>
  <r>
    <x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2"/>
    <n v="1"/>
    <x v="6"/>
    <s v="video games"/>
    <x v="2148"/>
    <d v="3056-01-12T14:32:48"/>
  </r>
  <r>
    <x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e v="#DIV/0!"/>
    <x v="6"/>
    <s v="video games"/>
    <x v="2149"/>
    <d v="2943-11-20T00:00:00"/>
  </r>
  <r>
    <x v="2150"/>
    <x v="2150"/>
    <s v="A pixel styled open world detective game."/>
    <n v="50000"/>
    <n v="405"/>
    <x v="2"/>
    <s v="NO"/>
    <s v="NOK"/>
    <n v="1468392599"/>
    <n v="1465800599"/>
    <b v="0"/>
    <x v="80"/>
    <b v="0"/>
    <s v="games/video games"/>
    <n v="0.80999999999999994"/>
    <n v="101.25"/>
    <x v="6"/>
    <s v="video games"/>
    <x v="2150"/>
    <d v="3086-10-03T19:59:36"/>
  </r>
  <r>
    <x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0.26222222222222225"/>
    <n v="19.670000000000002"/>
    <x v="6"/>
    <s v="video games"/>
    <x v="2151"/>
    <d v="3085-11-15T08:05:36"/>
  </r>
  <r>
    <x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0.16666666666666669"/>
    <n v="12.5"/>
    <x v="6"/>
    <s v="video games"/>
    <x v="2152"/>
    <d v="3030-11-14T23:23:36"/>
  </r>
  <r>
    <x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6E-3"/>
    <n v="8.5"/>
    <x v="6"/>
    <s v="video games"/>
    <x v="2153"/>
    <d v="3050-08-14T23:36:00"/>
  </r>
  <r>
    <x v="2154"/>
    <x v="2154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0.8"/>
    <n v="1"/>
    <x v="6"/>
    <s v="video games"/>
    <x v="2154"/>
    <d v="3027-11-03T04:10:48"/>
  </r>
  <r>
    <x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2999999999999998"/>
    <n v="23"/>
    <x v="6"/>
    <s v="video games"/>
    <x v="2155"/>
    <d v="3079-12-13T22:34:00"/>
  </r>
  <r>
    <x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2"/>
    <n v="17.989999999999998"/>
    <x v="6"/>
    <s v="video games"/>
    <x v="2156"/>
    <d v="3019-01-18T12:02:24"/>
  </r>
  <r>
    <x v="2157"/>
    <x v="2157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28.192"/>
    <n v="370.95"/>
    <x v="6"/>
    <s v="video games"/>
    <x v="2157"/>
    <d v="3097-06-20T23:36:00"/>
  </r>
  <r>
    <x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72"/>
    <n v="63.57"/>
    <x v="6"/>
    <s v="video games"/>
    <x v="2158"/>
    <d v="3004-04-30T11:49:36"/>
  </r>
  <r>
    <x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0.72222222222222221"/>
    <n v="13"/>
    <x v="6"/>
    <s v="video games"/>
    <x v="2159"/>
    <d v="2966-12-06T13:09:36"/>
  </r>
  <r>
    <x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0.85000000000000009"/>
    <n v="5.31"/>
    <x v="6"/>
    <s v="video games"/>
    <x v="2160"/>
    <d v="2987-03-03T02:02:00"/>
  </r>
  <r>
    <x v="2161"/>
    <x v="2161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15.75"/>
    <n v="35.619999999999997"/>
    <x v="4"/>
    <s v="rock"/>
    <x v="2161"/>
    <d v="3067-06-23T11:03:36"/>
  </r>
  <r>
    <x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12.26666666666667"/>
    <n v="87.1"/>
    <x v="4"/>
    <s v="rock"/>
    <x v="2162"/>
    <d v="3039-06-24T09:16:24"/>
  </r>
  <r>
    <x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32.20000000000002"/>
    <n v="75.11"/>
    <x v="4"/>
    <s v="rock"/>
    <x v="2163"/>
    <d v="3060-05-25T20:00:00"/>
  </r>
  <r>
    <x v="2164"/>
    <x v="2164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02.63636363636364"/>
    <n v="68.010000000000005"/>
    <x v="4"/>
    <s v="rock"/>
    <x v="2164"/>
    <d v="3085-07-25T23:36:00"/>
  </r>
  <r>
    <x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38.64000000000001"/>
    <n v="29.62"/>
    <x v="4"/>
    <s v="rock"/>
    <x v="2165"/>
    <d v="3080-06-21T00:14:00"/>
  </r>
  <r>
    <x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46.6"/>
    <n v="91.63"/>
    <x v="4"/>
    <s v="rock"/>
    <x v="2166"/>
    <d v="3048-04-16T02:47:12"/>
  </r>
  <r>
    <x v="2167"/>
    <x v="2167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20"/>
    <n v="22.5"/>
    <x v="4"/>
    <s v="rock"/>
    <x v="2167"/>
    <d v="2994-12-11T14:14:48"/>
  </r>
  <r>
    <x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21.5816111111111"/>
    <n v="64.37"/>
    <x v="4"/>
    <s v="rock"/>
    <x v="2168"/>
    <d v="3100-09-07T00:00:00"/>
  </r>
  <r>
    <x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00"/>
    <n v="21.86"/>
    <x v="4"/>
    <s v="rock"/>
    <x v="2169"/>
    <d v="3102-01-11T19:40:24"/>
  </r>
  <r>
    <x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80.85714285714286"/>
    <n v="33.32"/>
    <x v="4"/>
    <s v="rock"/>
    <x v="2170"/>
    <d v="3065-05-14T00:08:48"/>
  </r>
  <r>
    <x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06.075"/>
    <n v="90.28"/>
    <x v="4"/>
    <s v="rock"/>
    <x v="2171"/>
    <d v="3061-04-28T00:00:00"/>
  </r>
  <r>
    <x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00"/>
    <n v="76.92"/>
    <x v="4"/>
    <s v="rock"/>
    <x v="2172"/>
    <d v="3057-01-27T22:08:00"/>
  </r>
  <r>
    <x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26.92857142857143"/>
    <n v="59.23"/>
    <x v="4"/>
    <s v="rock"/>
    <x v="2173"/>
    <d v="3018-08-10T23:36:00"/>
  </r>
  <r>
    <x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02.97499999999999"/>
    <n v="65.38"/>
    <x v="4"/>
    <s v="rock"/>
    <x v="2174"/>
    <d v="3082-03-29T00:42:48"/>
  </r>
  <r>
    <x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50"/>
    <n v="67.31"/>
    <x v="4"/>
    <s v="rock"/>
    <x v="2175"/>
    <d v="3087-04-07T05:14:24"/>
  </r>
  <r>
    <x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26.02"/>
    <n v="88.75"/>
    <x v="4"/>
    <s v="rock"/>
    <x v="2176"/>
    <d v="3057-12-31T04:43:36"/>
  </r>
  <r>
    <x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00.12"/>
    <n v="65.87"/>
    <x v="4"/>
    <s v="rock"/>
    <x v="2177"/>
    <d v="3084-04-28T00:26:48"/>
  </r>
  <r>
    <x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38.64000000000001"/>
    <n v="40.35"/>
    <x v="4"/>
    <s v="rock"/>
    <x v="2178"/>
    <d v="3099-03-14T06:38:48"/>
  </r>
  <r>
    <x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61.4"/>
    <n v="76.86"/>
    <x v="4"/>
    <s v="rock"/>
    <x v="2179"/>
    <d v="3056-08-03T02:36:48"/>
  </r>
  <r>
    <x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07.18419999999999"/>
    <n v="68.709999999999994"/>
    <x v="4"/>
    <s v="rock"/>
    <x v="2180"/>
    <d v="3070-10-26T01:47:12"/>
  </r>
  <r>
    <x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53.1"/>
    <n v="57.77"/>
    <x v="6"/>
    <s v="tabletop games"/>
    <x v="2181"/>
    <d v="3101-05-24T03:01:12"/>
  </r>
  <r>
    <x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24.16666666666663"/>
    <n v="44.17"/>
    <x v="6"/>
    <s v="tabletop games"/>
    <x v="2182"/>
    <d v="3044-02-01T14:50:00"/>
  </r>
  <r>
    <x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89.27777777777777"/>
    <n v="31.57"/>
    <x v="6"/>
    <s v="tabletop games"/>
    <x v="2183"/>
    <d v="3100-08-14T00:00:00"/>
  </r>
  <r>
    <x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84.74"/>
    <n v="107.05"/>
    <x v="6"/>
    <s v="tabletop games"/>
    <x v="2184"/>
    <d v="3075-08-12T00:00:00"/>
  </r>
  <r>
    <x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56.97"/>
    <n v="149.03"/>
    <x v="6"/>
    <s v="tabletop games"/>
    <x v="2185"/>
    <d v="3007-08-01T09:35:36"/>
  </r>
  <r>
    <x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09.67499999999998"/>
    <n v="55.96"/>
    <x v="6"/>
    <s v="tabletop games"/>
    <x v="2186"/>
    <d v="3090-06-04T00:00:00"/>
  </r>
  <r>
    <x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14.6425"/>
    <n v="56.97"/>
    <x v="6"/>
    <s v="tabletop games"/>
    <x v="2187"/>
    <d v="3056-01-23T23:36:00"/>
  </r>
  <r>
    <x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12.17692027666544"/>
    <n v="44.06"/>
    <x v="6"/>
    <s v="tabletop games"/>
    <x v="2188"/>
    <d v="3093-08-14T00:00:00"/>
  </r>
  <r>
    <x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03.25"/>
    <n v="68.63"/>
    <x v="6"/>
    <s v="tabletop games"/>
    <x v="2189"/>
    <d v="3081-05-06T00:00:00"/>
  </r>
  <r>
    <x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84.61052631578946"/>
    <n v="65.319999999999993"/>
    <x v="6"/>
    <s v="tabletop games"/>
    <x v="2190"/>
    <d v="3079-05-25T23:36:00"/>
  </r>
  <r>
    <x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19.73333333333333"/>
    <n v="35.92"/>
    <x v="6"/>
    <s v="tabletop games"/>
    <x v="2191"/>
    <d v="3100-12-27T00:10:48"/>
  </r>
  <r>
    <x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81.2401666666667"/>
    <n v="40.07"/>
    <x v="6"/>
    <s v="tabletop games"/>
    <x v="2192"/>
    <d v="3096-12-26T00:00:00"/>
  </r>
  <r>
    <x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52.37333333333333"/>
    <n v="75.650000000000006"/>
    <x v="6"/>
    <s v="tabletop games"/>
    <x v="2193"/>
    <d v="3095-05-11T23:36:00"/>
  </r>
  <r>
    <x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37.37"/>
    <n v="61.2"/>
    <x v="6"/>
    <s v="tabletop games"/>
    <x v="2194"/>
    <d v="3079-08-16T04:36:00"/>
  </r>
  <r>
    <x v="2195"/>
    <x v="2195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20.32608695652173"/>
    <n v="48.13"/>
    <x v="6"/>
    <s v="tabletop games"/>
    <x v="2195"/>
    <d v="3064-08-23T12:40:00"/>
  </r>
  <r>
    <x v="2196"/>
    <x v="2196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13.83571428571429"/>
    <n v="68.11"/>
    <x v="6"/>
    <s v="tabletop games"/>
    <x v="2196"/>
    <d v="3096-02-02T00:00:00"/>
  </r>
  <r>
    <x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51.03109999999992"/>
    <n v="65.89"/>
    <x v="6"/>
    <s v="tabletop games"/>
    <x v="2197"/>
    <d v="3053-11-09T00:23:36"/>
  </r>
  <r>
    <x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32.89249999999998"/>
    <n v="81.650000000000006"/>
    <x v="6"/>
    <s v="tabletop games"/>
    <x v="2198"/>
    <d v="3070-11-15T08:00:00"/>
  </r>
  <r>
    <x v="2199"/>
    <x v="2199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46.97777777777779"/>
    <n v="52.7"/>
    <x v="6"/>
    <s v="tabletop games"/>
    <x v="2199"/>
    <d v="3068-11-21T23:59:12"/>
  </r>
  <r>
    <x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42.15"/>
    <n v="41.23"/>
    <x v="6"/>
    <s v="tabletop games"/>
    <x v="2200"/>
    <d v="3062-03-28T00:00:00"/>
  </r>
  <r>
    <x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82.71818181818185"/>
    <n v="15.04"/>
    <x v="4"/>
    <s v="electronic music"/>
    <x v="2201"/>
    <d v="3003-01-30T07:46:00"/>
  </r>
  <r>
    <x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04.18124999999998"/>
    <n v="39.07"/>
    <x v="4"/>
    <s v="electronic music"/>
    <x v="2202"/>
    <d v="2998-01-31T09:07:12"/>
  </r>
  <r>
    <x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09.55"/>
    <n v="43.82"/>
    <x v="4"/>
    <s v="electronic music"/>
    <x v="2203"/>
    <d v="3067-07-17T15:12:48"/>
  </r>
  <r>
    <x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32.86666666666667"/>
    <n v="27.3"/>
    <x v="4"/>
    <s v="electronic music"/>
    <x v="2204"/>
    <d v="3006-06-18T11:27:36"/>
  </r>
  <r>
    <x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52"/>
    <n v="42.22"/>
    <x v="4"/>
    <s v="electronic music"/>
    <x v="2205"/>
    <d v="2988-01-11T17:15:36"/>
  </r>
  <r>
    <x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02.72727272727273"/>
    <n v="33.24"/>
    <x v="4"/>
    <s v="electronic music"/>
    <x v="2206"/>
    <d v="2984-12-20T04:09:36"/>
  </r>
  <r>
    <x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00"/>
    <n v="285.70999999999998"/>
    <x v="4"/>
    <s v="electronic music"/>
    <x v="2207"/>
    <d v="3023-01-06T15:49:12"/>
  </r>
  <r>
    <x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01.6"/>
    <n v="42.33"/>
    <x v="4"/>
    <s v="electronic music"/>
    <x v="2208"/>
    <d v="2984-05-16T00:00:00"/>
  </r>
  <r>
    <x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50.80000000000001"/>
    <n v="50.27"/>
    <x v="4"/>
    <s v="electronic music"/>
    <x v="2209"/>
    <d v="3032-11-08T00:00:00"/>
  </r>
  <r>
    <x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11.425"/>
    <n v="61.9"/>
    <x v="4"/>
    <s v="electronic music"/>
    <x v="2210"/>
    <d v="2984-11-13T14:24:00"/>
  </r>
  <r>
    <x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95.6"/>
    <n v="40.75"/>
    <x v="4"/>
    <s v="electronic music"/>
    <x v="2211"/>
    <d v="3032-07-18T23:36:00"/>
  </r>
  <r>
    <x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14.38333333333333"/>
    <n v="55.8"/>
    <x v="4"/>
    <s v="electronic music"/>
    <x v="2212"/>
    <d v="3022-03-20T00:00:00"/>
  </r>
  <r>
    <x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00"/>
    <n v="10"/>
    <x v="4"/>
    <s v="electronic music"/>
    <x v="2213"/>
    <d v="3058-11-12T19:51:36"/>
  </r>
  <r>
    <x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92.50166666666667"/>
    <n v="73.13"/>
    <x v="4"/>
    <s v="electronic music"/>
    <x v="2214"/>
    <d v="3028-06-10T00:19:12"/>
  </r>
  <r>
    <x v="2215"/>
    <x v="2215"/>
    <s v="Ambient Electro Grind-fest!"/>
    <n v="550"/>
    <n v="860"/>
    <x v="0"/>
    <s v="US"/>
    <s v="USD"/>
    <n v="1331621940"/>
    <n v="1329671572"/>
    <b v="0"/>
    <x v="51"/>
    <b v="1"/>
    <s v="music/electronic music"/>
    <n v="156.36363636363637"/>
    <n v="26.06"/>
    <x v="4"/>
    <s v="electronic music"/>
    <x v="2215"/>
    <d v="2982-09-26T23:36:00"/>
  </r>
  <r>
    <x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05.66666666666666"/>
    <n v="22.64"/>
    <x v="4"/>
    <s v="electronic music"/>
    <x v="2216"/>
    <d v="3063-05-25T00:58:00"/>
  </r>
  <r>
    <x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01.19047619047619"/>
    <n v="47.22"/>
    <x v="4"/>
    <s v="electronic music"/>
    <x v="2217"/>
    <d v="3070-01-26T00:00:00"/>
  </r>
  <r>
    <x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22.833"/>
    <n v="32.32"/>
    <x v="4"/>
    <s v="electronic music"/>
    <x v="2218"/>
    <d v="2993-10-28T00:00:00"/>
  </r>
  <r>
    <x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01.49999999999999"/>
    <n v="53.42"/>
    <x v="4"/>
    <s v="electronic music"/>
    <x v="2219"/>
    <d v="3065-03-02T06:04:48"/>
  </r>
  <r>
    <x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01.14285714285714"/>
    <n v="51.3"/>
    <x v="4"/>
    <s v="electronic music"/>
    <x v="2220"/>
    <d v="3015-08-24T10:54:24"/>
  </r>
  <r>
    <x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08.11999999999999"/>
    <n v="37.200000000000003"/>
    <x v="6"/>
    <s v="tabletop games"/>
    <x v="2221"/>
    <d v="3081-06-01T00:00:00"/>
  </r>
  <r>
    <x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62.6"/>
    <n v="27.1"/>
    <x v="6"/>
    <s v="tabletop games"/>
    <x v="2222"/>
    <d v="2979-10-24T21:38:48"/>
  </r>
  <r>
    <x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05.80000000000001"/>
    <n v="206.31"/>
    <x v="6"/>
    <s v="tabletop games"/>
    <x v="2223"/>
    <d v="3061-09-05T09:07:12"/>
  </r>
  <r>
    <x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43.15000000000003"/>
    <n v="82.15"/>
    <x v="6"/>
    <s v="tabletop games"/>
    <x v="2224"/>
    <d v="3093-11-20T00:00:00"/>
  </r>
  <r>
    <x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44.83338095238094"/>
    <n v="164.8"/>
    <x v="6"/>
    <s v="tabletop games"/>
    <x v="2225"/>
    <d v="3043-05-11T00:06:00"/>
  </r>
  <r>
    <x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08.46283333333334"/>
    <n v="60.82"/>
    <x v="6"/>
    <s v="tabletop games"/>
    <x v="2226"/>
    <d v="3076-10-05T23:36:00"/>
  </r>
  <r>
    <x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57.37692307692308"/>
    <n v="67.97"/>
    <x v="6"/>
    <s v="tabletop games"/>
    <x v="2227"/>
    <d v="3022-11-10T09:02:00"/>
  </r>
  <r>
    <x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74.49"/>
    <n v="81.56"/>
    <x v="6"/>
    <s v="tabletop games"/>
    <x v="2228"/>
    <d v="3064-12-09T16:14:24"/>
  </r>
  <r>
    <x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71.04755366949576"/>
    <n v="25.43"/>
    <x v="6"/>
    <s v="tabletop games"/>
    <x v="2229"/>
    <d v="3018-02-24T00:00:00"/>
  </r>
  <r>
    <x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25.95294117647057"/>
    <n v="21.5"/>
    <x v="6"/>
    <s v="tabletop games"/>
    <x v="2230"/>
    <d v="3033-07-28T03:30:48"/>
  </r>
  <r>
    <x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12.1296000000002"/>
    <n v="27.23"/>
    <x v="6"/>
    <s v="tabletop games"/>
    <x v="2231"/>
    <d v="3013-07-21T00:00:00"/>
  </r>
  <r>
    <x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95.8"/>
    <n v="25.09"/>
    <x v="6"/>
    <s v="tabletop games"/>
    <x v="2232"/>
    <d v="3039-02-09T00:00:00"/>
  </r>
  <r>
    <x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32.03999999999996"/>
    <n v="21.23"/>
    <x v="6"/>
    <s v="tabletop games"/>
    <x v="2233"/>
    <d v="3072-10-22T00:00:00"/>
  </r>
  <r>
    <x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65"/>
    <n v="41.61"/>
    <x v="6"/>
    <s v="tabletop games"/>
    <x v="2234"/>
    <d v="3098-05-10T18:58:48"/>
  </r>
  <r>
    <x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53.3153846153846"/>
    <n v="135.59"/>
    <x v="6"/>
    <s v="tabletop games"/>
    <x v="2235"/>
    <d v="3055-09-21T12:44:24"/>
  </r>
  <r>
    <x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37.10714285714289"/>
    <n v="22.12"/>
    <x v="6"/>
    <s v="tabletop games"/>
    <x v="2236"/>
    <d v="3076-01-25T19:29:12"/>
  </r>
  <r>
    <x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52.92777777777775"/>
    <n v="64.63"/>
    <x v="6"/>
    <s v="tabletop games"/>
    <x v="2237"/>
    <d v="3046-09-28T23:36:00"/>
  </r>
  <r>
    <x v="2238"/>
    <x v="2238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37.4"/>
    <n v="69.569999999999993"/>
    <x v="6"/>
    <s v="tabletop games"/>
    <x v="2238"/>
    <d v="3102-07-20T22:06:24"/>
  </r>
  <r>
    <x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28.02668"/>
    <n v="75.13"/>
    <x v="6"/>
    <s v="tabletop games"/>
    <x v="2239"/>
    <d v="3023-12-31T00:48:00"/>
  </r>
  <r>
    <x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70.68"/>
    <n v="140.97999999999999"/>
    <x v="6"/>
    <s v="tabletop games"/>
    <x v="2240"/>
    <d v="3081-05-27T19:37:36"/>
  </r>
  <r>
    <x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06.4"/>
    <n v="49.47"/>
    <x v="6"/>
    <s v="tabletop games"/>
    <x v="2241"/>
    <d v="3102-01-14T20:40:00"/>
  </r>
  <r>
    <x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60.0976000000001"/>
    <n v="53.87"/>
    <x v="6"/>
    <s v="tabletop games"/>
    <x v="2242"/>
    <d v="3023-09-25T00:48:00"/>
  </r>
  <r>
    <x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50"/>
    <n v="4.57"/>
    <x v="6"/>
    <s v="tabletop games"/>
    <x v="2243"/>
    <d v="3102-09-19T00:00:00"/>
  </r>
  <r>
    <x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77.02"/>
    <n v="65"/>
    <x v="6"/>
    <s v="tabletop games"/>
    <x v="2244"/>
    <d v="3093-01-13T12:00:00"/>
  </r>
  <r>
    <x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47.0250000000001"/>
    <n v="53.48"/>
    <x v="6"/>
    <s v="tabletop games"/>
    <x v="2245"/>
    <d v="3029-06-04T00:00:00"/>
  </r>
  <r>
    <x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00.12"/>
    <n v="43.91"/>
    <x v="6"/>
    <s v="tabletop games"/>
    <x v="2246"/>
    <d v="3066-03-23T00:04:00"/>
  </r>
  <r>
    <x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04.45405405405405"/>
    <n v="50.85"/>
    <x v="6"/>
    <s v="tabletop games"/>
    <x v="2247"/>
    <d v="3063-10-13T23:46:00"/>
  </r>
  <r>
    <x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07.21428571428571"/>
    <n v="58.63"/>
    <x v="6"/>
    <s v="tabletop games"/>
    <x v="2248"/>
    <d v="3096-11-30T00:31:12"/>
  </r>
  <r>
    <x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68.77142857142857"/>
    <n v="32.82"/>
    <x v="6"/>
    <s v="tabletop games"/>
    <x v="2249"/>
    <d v="3008-01-23T21:06:00"/>
  </r>
  <r>
    <x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75.11200000000008"/>
    <n v="426.93"/>
    <x v="6"/>
    <s v="tabletop games"/>
    <x v="2250"/>
    <d v="3096-02-20T03:09:12"/>
  </r>
  <r>
    <x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34.44929411764704"/>
    <n v="23.81"/>
    <x v="6"/>
    <s v="tabletop games"/>
    <x v="2251"/>
    <d v="3040-12-17T07:10:48"/>
  </r>
  <r>
    <x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72.27777777777777"/>
    <n v="98.41"/>
    <x v="6"/>
    <s v="tabletop games"/>
    <x v="2252"/>
    <d v="3088-05-02T20:55:12"/>
  </r>
  <r>
    <x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12.6875"/>
    <n v="107.32"/>
    <x v="6"/>
    <s v="tabletop games"/>
    <x v="2253"/>
    <d v="3071-02-22T03:38:48"/>
  </r>
  <r>
    <x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59.8"/>
    <n v="11.67"/>
    <x v="6"/>
    <s v="tabletop games"/>
    <x v="2254"/>
    <d v="3099-08-05T13:07:12"/>
  </r>
  <r>
    <x v="2255"/>
    <x v="2255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86.65822784810126"/>
    <n v="41.78"/>
    <x v="6"/>
    <s v="tabletop games"/>
    <x v="2255"/>
    <d v="3082-05-25T20:20:24"/>
  </r>
  <r>
    <x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22.70833333333334"/>
    <n v="21.38"/>
    <x v="6"/>
    <s v="tabletop games"/>
    <x v="2256"/>
    <d v="3095-06-10T20:18:24"/>
  </r>
  <r>
    <x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36.14"/>
    <n v="94.1"/>
    <x v="6"/>
    <s v="tabletop games"/>
    <x v="2257"/>
    <d v="3085-03-23T00:00:00"/>
  </r>
  <r>
    <x v="2258"/>
    <x v="2258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46.5"/>
    <n v="15.72"/>
    <x v="6"/>
    <s v="tabletop games"/>
    <x v="2258"/>
    <d v="3060-08-20T00:34:48"/>
  </r>
  <r>
    <x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67.1"/>
    <n v="90.64"/>
    <x v="6"/>
    <s v="tabletop games"/>
    <x v="2259"/>
    <d v="3096-07-07T07:34:24"/>
  </r>
  <r>
    <x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26.92"/>
    <n v="97.3"/>
    <x v="6"/>
    <s v="tabletop games"/>
    <x v="2260"/>
    <d v="3031-08-10T09:40:00"/>
  </r>
  <r>
    <x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79.5"/>
    <n v="37.119999999999997"/>
    <x v="6"/>
    <s v="tabletop games"/>
    <x v="2261"/>
    <d v="3100-12-24T09:28:00"/>
  </r>
  <r>
    <x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54.15151515151516"/>
    <n v="28.1"/>
    <x v="6"/>
    <s v="tabletop games"/>
    <x v="2262"/>
    <d v="3047-02-12T00:00:00"/>
  </r>
  <r>
    <x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15.54666666666667"/>
    <n v="144.43"/>
    <x v="6"/>
    <s v="tabletop games"/>
    <x v="2263"/>
    <d v="3052-01-12T23:25:12"/>
  </r>
  <r>
    <x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80.03333333333333"/>
    <n v="24.27"/>
    <x v="6"/>
    <s v="tabletop games"/>
    <x v="2264"/>
    <d v="3083-05-25T00:00:00"/>
  </r>
  <r>
    <x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98.5"/>
    <n v="35.119999999999997"/>
    <x v="6"/>
    <s v="tabletop games"/>
    <x v="2265"/>
    <d v="3095-06-20T11:22:48"/>
  </r>
  <r>
    <x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20.26666666666665"/>
    <n v="24.76"/>
    <x v="6"/>
    <s v="tabletop games"/>
    <x v="2266"/>
    <d v="3081-09-07T00:00:00"/>
  </r>
  <r>
    <x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80.52499999999998"/>
    <n v="188.38"/>
    <x v="6"/>
    <s v="tabletop games"/>
    <x v="2267"/>
    <d v="3049-04-15T00:00:00"/>
  </r>
  <r>
    <x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02.60000000000001"/>
    <n v="148.08000000000001"/>
    <x v="6"/>
    <s v="tabletop games"/>
    <x v="2268"/>
    <d v="3102-08-24T23:26:00"/>
  </r>
  <r>
    <x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01.64"/>
    <n v="49.93"/>
    <x v="6"/>
    <s v="tabletop games"/>
    <x v="2269"/>
    <d v="3102-04-30T00:00:00"/>
  </r>
  <r>
    <x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20.24800000000005"/>
    <n v="107.82"/>
    <x v="6"/>
    <s v="tabletop games"/>
    <x v="2270"/>
    <d v="3098-09-09T23:36:00"/>
  </r>
  <r>
    <x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83.09000000000003"/>
    <n v="42.63"/>
    <x v="6"/>
    <s v="tabletop games"/>
    <x v="2271"/>
    <d v="3096-08-05T00:01:36"/>
  </r>
  <r>
    <x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56.6000000000001"/>
    <n v="14.37"/>
    <x v="6"/>
    <s v="tabletop games"/>
    <x v="2272"/>
    <d v="3072-05-23T18:54:24"/>
  </r>
  <r>
    <x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20.35999999999999"/>
    <n v="37.479999999999997"/>
    <x v="6"/>
    <s v="tabletop games"/>
    <x v="2273"/>
    <d v="3102-09-04T04:16:48"/>
  </r>
  <r>
    <x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19.6"/>
    <n v="30.2"/>
    <x v="6"/>
    <s v="tabletop games"/>
    <x v="2274"/>
    <d v="3029-07-16T00:22:48"/>
  </r>
  <r>
    <x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07.76923076923077"/>
    <n v="33.549999999999997"/>
    <x v="6"/>
    <s v="tabletop games"/>
    <x v="2275"/>
    <d v="3049-05-22T19:11:36"/>
  </r>
  <r>
    <x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05.81826105905425"/>
    <n v="64.75"/>
    <x v="6"/>
    <s v="tabletop games"/>
    <x v="2276"/>
    <d v="3026-04-30T15:15:36"/>
  </r>
  <r>
    <x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41.08235294117648"/>
    <n v="57.93"/>
    <x v="6"/>
    <s v="tabletop games"/>
    <x v="2277"/>
    <d v="2981-10-11T06:49:12"/>
  </r>
  <r>
    <x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70.7"/>
    <n v="53.08"/>
    <x v="6"/>
    <s v="tabletop games"/>
    <x v="2278"/>
    <d v="3074-03-08T23:36:00"/>
  </r>
  <r>
    <x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53.80000000000001"/>
    <n v="48.06"/>
    <x v="6"/>
    <s v="tabletop games"/>
    <x v="2279"/>
    <d v="3052-04-02T00:00:00"/>
  </r>
  <r>
    <x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03.57653061224488"/>
    <n v="82.4"/>
    <x v="6"/>
    <s v="tabletop games"/>
    <x v="2280"/>
    <d v="3067-01-24T23:56:24"/>
  </r>
  <r>
    <x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85"/>
    <n v="50.45"/>
    <x v="4"/>
    <s v="rock"/>
    <x v="2281"/>
    <d v="2967-06-29T20:00:00"/>
  </r>
  <r>
    <x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85.33333333333331"/>
    <n v="115.83"/>
    <x v="4"/>
    <s v="rock"/>
    <x v="2282"/>
    <d v="3074-11-09T04:34:24"/>
  </r>
  <r>
    <x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00.85533333333332"/>
    <n v="63.03"/>
    <x v="4"/>
    <s v="rock"/>
    <x v="2283"/>
    <d v="2986-06-21T00:01:36"/>
  </r>
  <r>
    <x v="2284"/>
    <x v="2284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06.22116666666668"/>
    <n v="108.02"/>
    <x v="4"/>
    <s v="rock"/>
    <x v="2284"/>
    <d v="2958-08-13T00:00:00"/>
  </r>
  <r>
    <x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21.36666666666667"/>
    <n v="46.09"/>
    <x v="4"/>
    <s v="rock"/>
    <x v="2285"/>
    <d v="2989-10-29T10:57:12"/>
  </r>
  <r>
    <x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00.06666666666666"/>
    <n v="107.21"/>
    <x v="4"/>
    <s v="rock"/>
    <x v="2286"/>
    <d v="3018-05-06T23:36:00"/>
  </r>
  <r>
    <x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19.97755555555555"/>
    <n v="50.93"/>
    <x v="4"/>
    <s v="rock"/>
    <x v="2287"/>
    <d v="3037-06-08T00:24:00"/>
  </r>
  <r>
    <x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00.1"/>
    <n v="40.04"/>
    <x v="4"/>
    <s v="rock"/>
    <x v="2288"/>
    <d v="2989-09-01T00:00:00"/>
  </r>
  <r>
    <x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07.4"/>
    <n v="64.44"/>
    <x v="4"/>
    <s v="rock"/>
    <x v="2289"/>
    <d v="3024-05-18T08:48:00"/>
  </r>
  <r>
    <x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04.06666666666666"/>
    <n v="53.83"/>
    <x v="4"/>
    <s v="rock"/>
    <x v="2290"/>
    <d v="2928-01-12T00:00:00"/>
  </r>
  <r>
    <x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72.8"/>
    <n v="100.47"/>
    <x v="4"/>
    <s v="rock"/>
    <x v="2291"/>
    <d v="2985-06-04T00:00:00"/>
  </r>
  <r>
    <x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07.2505"/>
    <n v="46.63"/>
    <x v="4"/>
    <s v="rock"/>
    <x v="2292"/>
    <d v="2985-02-16T17:50:24"/>
  </r>
  <r>
    <x v="2293"/>
    <x v="2293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08.23529411764706"/>
    <n v="34.07"/>
    <x v="4"/>
    <s v="rock"/>
    <x v="2293"/>
    <d v="2995-08-10T23:36:00"/>
  </r>
  <r>
    <x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46.08079999999998"/>
    <n v="65.209999999999994"/>
    <x v="4"/>
    <s v="rock"/>
    <x v="2294"/>
    <d v="3003-05-03T08:32:00"/>
  </r>
  <r>
    <x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25.25"/>
    <n v="44.21"/>
    <x v="4"/>
    <s v="rock"/>
    <x v="2295"/>
    <d v="3003-09-29T21:42:24"/>
  </r>
  <r>
    <x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49.07142857142856"/>
    <n v="71.97"/>
    <x v="4"/>
    <s v="rock"/>
    <x v="2296"/>
    <d v="2981-07-08T13:30:24"/>
  </r>
  <r>
    <x v="2297"/>
    <x v="2297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00.6"/>
    <n v="52.95"/>
    <x v="4"/>
    <s v="rock"/>
    <x v="2297"/>
    <d v="2982-10-17T23:36:00"/>
  </r>
  <r>
    <x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05.07333333333332"/>
    <n v="109.45"/>
    <x v="4"/>
    <s v="rock"/>
    <x v="2298"/>
    <d v="3031-08-06T04:13:12"/>
  </r>
  <r>
    <x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50.16666666666663"/>
    <n v="75.040000000000006"/>
    <x v="4"/>
    <s v="rock"/>
    <x v="2299"/>
    <d v="2956-05-15T18:43:36"/>
  </r>
  <r>
    <x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01.25"/>
    <n v="115.71"/>
    <x v="4"/>
    <s v="rock"/>
    <x v="2300"/>
    <d v="2989-10-18T10:46:24"/>
  </r>
  <r>
    <x v="2301"/>
    <x v="2301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33.6044"/>
    <n v="31.66"/>
    <x v="4"/>
    <s v="indie rock"/>
    <x v="2301"/>
    <d v="3013-04-14T12:38:24"/>
  </r>
  <r>
    <x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70.65217391304347"/>
    <n v="46.18"/>
    <x v="4"/>
    <s v="indie rock"/>
    <x v="2302"/>
    <d v="3025-12-23T00:00:00"/>
  </r>
  <r>
    <x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09.35829457364341"/>
    <n v="68.48"/>
    <x v="4"/>
    <s v="indie rock"/>
    <x v="2303"/>
    <d v="2976-09-30T15:58:24"/>
  </r>
  <r>
    <x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00.70033333333335"/>
    <n v="53.47"/>
    <x v="4"/>
    <s v="indie rock"/>
    <x v="2304"/>
    <d v="2954-01-06T23:36:00"/>
  </r>
  <r>
    <x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01.22777777777779"/>
    <n v="109.11"/>
    <x v="4"/>
    <s v="indie rock"/>
    <x v="2305"/>
    <d v="3040-06-18T00:00:00"/>
  </r>
  <r>
    <x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06.75857142857143"/>
    <n v="51.19"/>
    <x v="4"/>
    <s v="indie rock"/>
    <x v="2306"/>
    <d v="2982-07-14T00:51:36"/>
  </r>
  <r>
    <x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06.65777537961894"/>
    <n v="27.94"/>
    <x v="4"/>
    <s v="indie rock"/>
    <x v="2307"/>
    <d v="2986-04-03T06:11:12"/>
  </r>
  <r>
    <x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01.30622"/>
    <n v="82.5"/>
    <x v="4"/>
    <s v="indie rock"/>
    <x v="2308"/>
    <d v="3041-10-18T00:00:00"/>
  </r>
  <r>
    <x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06.67450000000001"/>
    <n v="59.82"/>
    <x v="4"/>
    <s v="indie rock"/>
    <x v="2309"/>
    <d v="3006-07-04T16:54:48"/>
  </r>
  <r>
    <x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28.83978378378379"/>
    <n v="64.819999999999993"/>
    <x v="4"/>
    <s v="indie rock"/>
    <x v="2310"/>
    <d v="3007-04-13T01:26:00"/>
  </r>
  <r>
    <x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04.11111111111111"/>
    <n v="90.1"/>
    <x v="4"/>
    <s v="indie rock"/>
    <x v="2311"/>
    <d v="3034-04-21T02:35:36"/>
  </r>
  <r>
    <x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07.86666666666666"/>
    <n v="40.96"/>
    <x v="4"/>
    <s v="indie rock"/>
    <x v="2312"/>
    <d v="3033-02-12T00:00:00"/>
  </r>
  <r>
    <x v="2313"/>
    <x v="2313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75.84040000000002"/>
    <n v="56"/>
    <x v="4"/>
    <s v="indie rock"/>
    <x v="2313"/>
    <d v="2986-02-18T00:10:24"/>
  </r>
  <r>
    <x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56.97"/>
    <n v="37.67"/>
    <x v="4"/>
    <s v="indie rock"/>
    <x v="2314"/>
    <d v="2988-05-28T05:42:48"/>
  </r>
  <r>
    <x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02.60000000000001"/>
    <n v="40.08"/>
    <x v="4"/>
    <s v="indie rock"/>
    <x v="2315"/>
    <d v="2986-04-01T10:17:12"/>
  </r>
  <r>
    <x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04.04266666666666"/>
    <n v="78.03"/>
    <x v="4"/>
    <s v="indie rock"/>
    <x v="2316"/>
    <d v="2928-07-23T09:36:00"/>
  </r>
  <r>
    <x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04"/>
    <n v="18.91"/>
    <x v="4"/>
    <s v="indie rock"/>
    <x v="2317"/>
    <d v="2932-12-28T00:00:00"/>
  </r>
  <r>
    <x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21.05999999999999"/>
    <n v="37.130000000000003"/>
    <x v="4"/>
    <s v="indie rock"/>
    <x v="2318"/>
    <d v="2923-08-28T23:36:00"/>
  </r>
  <r>
    <x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07.69999999999999"/>
    <n v="41.96"/>
    <x v="4"/>
    <s v="indie rock"/>
    <x v="2319"/>
    <d v="3024-11-28T23:14:00"/>
  </r>
  <r>
    <x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08.66"/>
    <n v="61.04"/>
    <x v="4"/>
    <s v="indie rock"/>
    <x v="2320"/>
    <d v="3032-01-20T14:40:00"/>
  </r>
  <r>
    <x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39.120962394619681"/>
    <n v="64.53"/>
    <x v="7"/>
    <s v="small batch"/>
    <x v="2321"/>
    <d v="3104-03-02T06:00:24"/>
  </r>
  <r>
    <x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9"/>
    <n v="21.25"/>
    <x v="7"/>
    <s v="small batch"/>
    <x v="2322"/>
    <d v="3104-07-15T11:47:36"/>
  </r>
  <r>
    <x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48"/>
    <n v="30"/>
    <x v="7"/>
    <s v="small batch"/>
    <x v="2323"/>
    <d v="3103-03-21T02:58:48"/>
  </r>
  <r>
    <x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20.733333333333334"/>
    <n v="25.49"/>
    <x v="7"/>
    <s v="small batch"/>
    <x v="2324"/>
    <d v="3103-08-14T05:54:00"/>
  </r>
  <r>
    <x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8"/>
    <n v="11.43"/>
    <x v="7"/>
    <s v="small batch"/>
    <x v="2325"/>
    <d v="3103-10-28T12:52:24"/>
  </r>
  <r>
    <x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0.72"/>
    <n v="108"/>
    <x v="7"/>
    <s v="small batch"/>
    <x v="2326"/>
    <d v="3105-11-28T00:00:00"/>
  </r>
  <r>
    <x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26.09431428571429"/>
    <n v="54.88"/>
    <x v="7"/>
    <s v="small batch"/>
    <x v="2327"/>
    <d v="3041-08-28T00:16:00"/>
  </r>
  <r>
    <x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54.45000000000002"/>
    <n v="47.38"/>
    <x v="7"/>
    <s v="small batch"/>
    <x v="2328"/>
    <d v="3060-10-31T18:14:48"/>
  </r>
  <r>
    <x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05.91999999999999"/>
    <n v="211.84"/>
    <x v="7"/>
    <s v="small batch"/>
    <x v="2329"/>
    <d v="3039-01-03T23:38:24"/>
  </r>
  <r>
    <x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02.42285714285715"/>
    <n v="219.93"/>
    <x v="7"/>
    <s v="small batch"/>
    <x v="2330"/>
    <d v="3073-07-13T00:00:00"/>
  </r>
  <r>
    <x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44.31375"/>
    <n v="40.799999999999997"/>
    <x v="7"/>
    <s v="small batch"/>
    <x v="2331"/>
    <d v="3041-01-26T03:16:00"/>
  </r>
  <r>
    <x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06.30800000000001"/>
    <n v="75.5"/>
    <x v="7"/>
    <s v="small batch"/>
    <x v="2332"/>
    <d v="3052-05-31T01:48:24"/>
  </r>
  <r>
    <x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12.16666666666666"/>
    <n v="13.54"/>
    <x v="7"/>
    <s v="small batch"/>
    <x v="2333"/>
    <d v="3035-10-18T20:00:00"/>
  </r>
  <r>
    <x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01.95"/>
    <n v="60.87"/>
    <x v="7"/>
    <s v="small batch"/>
    <x v="2334"/>
    <d v="3046-04-23T13:36:00"/>
  </r>
  <r>
    <x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02.27200000000001"/>
    <n v="115.69"/>
    <x v="7"/>
    <s v="small batch"/>
    <x v="2335"/>
    <d v="3036-08-21T17:37:12"/>
  </r>
  <r>
    <x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20.73254999999995"/>
    <n v="48.1"/>
    <x v="7"/>
    <s v="small batch"/>
    <x v="2336"/>
    <d v="3030-06-03T04:38:00"/>
  </r>
  <r>
    <x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10.65833333333333"/>
    <n v="74.180000000000007"/>
    <x v="7"/>
    <s v="small batch"/>
    <x v="2337"/>
    <d v="3037-08-18T08:57:12"/>
  </r>
  <r>
    <x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01.14333333333335"/>
    <n v="123.35"/>
    <x v="7"/>
    <s v="small batch"/>
    <x v="2338"/>
    <d v="3037-11-04T12:33:36"/>
  </r>
  <r>
    <x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94.20799999999997"/>
    <n v="66.62"/>
    <x v="7"/>
    <s v="small batch"/>
    <x v="2339"/>
    <d v="3097-03-16T23:36:00"/>
  </r>
  <r>
    <x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05.77749999999999"/>
    <n v="104.99"/>
    <x v="7"/>
    <s v="small batch"/>
    <x v="2340"/>
    <d v="3093-12-10T10:15:12"/>
  </r>
  <r>
    <x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e v="#DIV/0!"/>
    <x v="2"/>
    <s v="web"/>
    <x v="2341"/>
    <d v="3062-09-04T12:41:36"/>
  </r>
  <r>
    <x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e v="#DIV/0!"/>
    <x v="2"/>
    <s v="web"/>
    <x v="2342"/>
    <d v="3044-04-21T00:00:00"/>
  </r>
  <r>
    <x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3"/>
    <n v="300"/>
    <x v="2"/>
    <s v="web"/>
    <x v="2343"/>
    <d v="3074-07-03T18:48:00"/>
  </r>
  <r>
    <x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0.1"/>
    <n v="1"/>
    <x v="2"/>
    <s v="web"/>
    <x v="2344"/>
    <d v="3085-07-15T11:07:36"/>
  </r>
  <r>
    <x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e v="#DIV/0!"/>
    <x v="2"/>
    <s v="web"/>
    <x v="2345"/>
    <d v="3055-12-02T15:36:00"/>
  </r>
  <r>
    <x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5000000000000002E-2"/>
    <n v="13"/>
    <x v="2"/>
    <s v="web"/>
    <x v="2346"/>
    <d v="3093-02-05T04:12:24"/>
  </r>
  <r>
    <x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5"/>
    <n v="15"/>
    <x v="2"/>
    <s v="web"/>
    <x v="2347"/>
    <d v="3089-08-08T13:50:24"/>
  </r>
  <r>
    <x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0.38571428571428573"/>
    <n v="54"/>
    <x v="2"/>
    <s v="web"/>
    <x v="2348"/>
    <d v="3077-05-03T08:55:12"/>
  </r>
  <r>
    <x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e v="#DIV/0!"/>
    <x v="2"/>
    <s v="web"/>
    <x v="2349"/>
    <d v="3064-08-23T14:51:12"/>
  </r>
  <r>
    <x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e v="#DIV/0!"/>
    <x v="2"/>
    <s v="web"/>
    <x v="2350"/>
    <d v="3098-03-24T05:08:00"/>
  </r>
  <r>
    <x v="2351"/>
    <x v="2351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0.5714285714285714"/>
    <n v="15.43"/>
    <x v="2"/>
    <s v="web"/>
    <x v="2351"/>
    <d v="3057-10-31T10:15:36"/>
  </r>
  <r>
    <x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e v="#DIV/0!"/>
    <x v="2"/>
    <s v="web"/>
    <x v="2352"/>
    <d v="3060-04-19T05:00:48"/>
  </r>
  <r>
    <x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e v="#DIV/0!"/>
    <x v="2"/>
    <s v="web"/>
    <x v="2353"/>
    <d v="3057-04-12T05:28:48"/>
  </r>
  <r>
    <x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5E-2"/>
    <n v="25"/>
    <x v="2"/>
    <s v="web"/>
    <x v="2354"/>
    <d v="3050-08-24T08:24:00"/>
  </r>
  <r>
    <x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0.6875"/>
    <n v="27.5"/>
    <x v="2"/>
    <s v="web"/>
    <x v="2355"/>
    <d v="3058-01-07T00:54:24"/>
  </r>
  <r>
    <x v="2356"/>
    <x v="2356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e v="#DIV/0!"/>
    <x v="2"/>
    <s v="web"/>
    <x v="2356"/>
    <d v="3060-03-29T19:21:36"/>
  </r>
  <r>
    <x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e v="#DIV/0!"/>
    <x v="2"/>
    <s v="web"/>
    <x v="2357"/>
    <d v="3069-01-13T21:11:12"/>
  </r>
  <r>
    <x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e v="#DIV/0!"/>
    <x v="2"/>
    <s v="web"/>
    <x v="2358"/>
    <d v="3051-12-24T15:36:00"/>
  </r>
  <r>
    <x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14.680000000000001"/>
    <n v="367"/>
    <x v="2"/>
    <s v="web"/>
    <x v="2359"/>
    <d v="3064-02-10T14:09:36"/>
  </r>
  <r>
    <x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0.04"/>
    <n v="2"/>
    <x v="2"/>
    <s v="web"/>
    <x v="2360"/>
    <d v="3076-06-19T23:12:00"/>
  </r>
  <r>
    <x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e v="#DIV/0!"/>
    <x v="2"/>
    <s v="web"/>
    <x v="2361"/>
    <d v="3081-12-08T00:00:00"/>
  </r>
  <r>
    <x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28.571428571428569"/>
    <n v="60"/>
    <x v="2"/>
    <s v="web"/>
    <x v="2362"/>
    <d v="3048-09-02T12:28:00"/>
  </r>
  <r>
    <x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e v="#DIV/0!"/>
    <x v="2"/>
    <s v="web"/>
    <x v="2363"/>
    <d v="3073-10-17T06:40:00"/>
  </r>
  <r>
    <x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e v="#DIV/0!"/>
    <x v="2"/>
    <s v="web"/>
    <x v="2364"/>
    <d v="3069-08-25T10:22:24"/>
  </r>
  <r>
    <x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e v="#DIV/0!"/>
    <x v="2"/>
    <s v="web"/>
    <x v="2365"/>
    <d v="3075-02-08T00:00:00"/>
  </r>
  <r>
    <x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10.52"/>
    <n v="97.41"/>
    <x v="2"/>
    <s v="web"/>
    <x v="2366"/>
    <d v="3069-04-17T18:13:12"/>
  </r>
  <r>
    <x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"/>
    <n v="47.86"/>
    <x v="2"/>
    <s v="web"/>
    <x v="2367"/>
    <d v="3081-08-10T06:46:24"/>
  </r>
  <r>
    <x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0.25"/>
    <n v="50"/>
    <x v="2"/>
    <s v="web"/>
    <x v="2368"/>
    <d v="3056-10-26T07:46:00"/>
  </r>
  <r>
    <x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e v="#DIV/0!"/>
    <x v="2"/>
    <s v="web"/>
    <x v="2369"/>
    <d v="3076-09-02T12:04:24"/>
  </r>
  <r>
    <x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0.32800000000000001"/>
    <n v="20.5"/>
    <x v="2"/>
    <s v="web"/>
    <x v="2370"/>
    <d v="3049-02-05T12:56:24"/>
  </r>
  <r>
    <x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e v="#DIV/0!"/>
    <x v="2"/>
    <s v="web"/>
    <x v="2371"/>
    <d v="3061-07-22T15:58:24"/>
  </r>
  <r>
    <x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29"/>
    <n v="30"/>
    <x v="2"/>
    <s v="web"/>
    <x v="2372"/>
    <d v="3057-06-08T15:48:24"/>
  </r>
  <r>
    <x v="2373"/>
    <x v="2373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5E-3"/>
    <n v="50"/>
    <x v="2"/>
    <s v="web"/>
    <x v="2373"/>
    <d v="3065-10-26T21:29:36"/>
  </r>
  <r>
    <x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6E-2"/>
    <n v="10"/>
    <x v="2"/>
    <s v="web"/>
    <x v="2374"/>
    <d v="3052-10-27T05:44:00"/>
  </r>
  <r>
    <x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e v="#DIV/0!"/>
    <x v="2"/>
    <s v="web"/>
    <x v="2375"/>
    <d v="3090-08-09T01:34:48"/>
  </r>
  <r>
    <x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10.877666666666666"/>
    <n v="81.58"/>
    <x v="2"/>
    <s v="web"/>
    <x v="2376"/>
    <d v="3072-08-09T05:06:24"/>
  </r>
  <r>
    <x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e v="#DIV/0!"/>
    <x v="2"/>
    <s v="web"/>
    <x v="2377"/>
    <d v="3095-09-01T21:13:12"/>
  </r>
  <r>
    <x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e v="#DIV/0!"/>
    <x v="2"/>
    <s v="web"/>
    <x v="2378"/>
    <d v="3065-07-31T07:32:00"/>
  </r>
  <r>
    <x v="2379"/>
    <x v="2379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e v="#DIV/0!"/>
    <x v="2"/>
    <s v="web"/>
    <x v="2379"/>
    <d v="3068-03-17T09:26:24"/>
  </r>
  <r>
    <x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0.36666666666666664"/>
    <n v="18.329999999999998"/>
    <x v="2"/>
    <s v="web"/>
    <x v="2380"/>
    <d v="3067-12-31T00:56:48"/>
  </r>
  <r>
    <x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"/>
    <n v="224.43"/>
    <x v="2"/>
    <s v="web"/>
    <x v="2381"/>
    <d v="3056-07-28T10:59:12"/>
  </r>
  <r>
    <x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"/>
    <n v="37.5"/>
    <x v="2"/>
    <s v="web"/>
    <x v="2382"/>
    <d v="3064-02-23T12:01:12"/>
  </r>
  <r>
    <x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6"/>
    <n v="145"/>
    <x v="2"/>
    <s v="web"/>
    <x v="2383"/>
    <d v="3053-06-05T08:42:48"/>
  </r>
  <r>
    <x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0.8"/>
    <n v="1"/>
    <x v="2"/>
    <s v="web"/>
    <x v="2384"/>
    <d v="3046-11-10T14:57:12"/>
  </r>
  <r>
    <x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3"/>
    <n v="112.57"/>
    <x v="2"/>
    <s v="web"/>
    <x v="2385"/>
    <d v="3064-03-30T20:12:48"/>
  </r>
  <r>
    <x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e v="#DIV/0!"/>
    <x v="2"/>
    <s v="web"/>
    <x v="2386"/>
    <d v="3050-08-27T02:49:36"/>
  </r>
  <r>
    <x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0.68399999999999994"/>
    <n v="342"/>
    <x v="2"/>
    <s v="web"/>
    <x v="2387"/>
    <d v="3087-05-16T00:56:00"/>
  </r>
  <r>
    <x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2"/>
    <n v="57.88"/>
    <x v="2"/>
    <s v="web"/>
    <x v="2388"/>
    <d v="3050-12-24T11:36:00"/>
  </r>
  <r>
    <x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0.1875"/>
    <n v="30"/>
    <x v="2"/>
    <s v="web"/>
    <x v="2389"/>
    <d v="3063-07-15T23:36:00"/>
  </r>
  <r>
    <x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e v="#DIV/0!"/>
    <x v="2"/>
    <s v="web"/>
    <x v="2390"/>
    <d v="3050-03-22T07:05:36"/>
  </r>
  <r>
    <x v="2391"/>
    <x v="2391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0.125"/>
    <n v="25"/>
    <x v="2"/>
    <s v="web"/>
    <x v="2391"/>
    <d v="3055-11-27T01:37:36"/>
  </r>
  <r>
    <x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e v="#DIV/0!"/>
    <x v="2"/>
    <s v="web"/>
    <x v="2392"/>
    <d v="3069-10-16T21:29:12"/>
  </r>
  <r>
    <x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0.05"/>
    <n v="50"/>
    <x v="2"/>
    <s v="web"/>
    <x v="2393"/>
    <d v="3064-06-09T13:26:48"/>
  </r>
  <r>
    <x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0.06"/>
    <n v="1.5"/>
    <x v="2"/>
    <s v="web"/>
    <x v="2394"/>
    <d v="3053-09-16T16:37:12"/>
  </r>
  <r>
    <x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e v="#DIV/0!"/>
    <x v="2"/>
    <s v="web"/>
    <x v="2395"/>
    <d v="3098-08-27T22:48:00"/>
  </r>
  <r>
    <x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0.2"/>
    <n v="10"/>
    <x v="2"/>
    <s v="web"/>
    <x v="2396"/>
    <d v="3068-12-02T09:03:12"/>
  </r>
  <r>
    <x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e v="#DIV/0!"/>
    <x v="2"/>
    <s v="web"/>
    <x v="2397"/>
    <d v="3050-02-17T05:42:24"/>
  </r>
  <r>
    <x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e v="#DIV/0!"/>
    <x v="2"/>
    <s v="web"/>
    <x v="2398"/>
    <d v="3062-01-09T23:53:36"/>
  </r>
  <r>
    <x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e v="#DIV/0!"/>
    <x v="2"/>
    <s v="web"/>
    <x v="2399"/>
    <d v="3049-02-21T11:22:24"/>
  </r>
  <r>
    <x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e v="#DIV/0!"/>
    <x v="2"/>
    <s v="web"/>
    <x v="2400"/>
    <d v="3080-11-03T10:25:36"/>
  </r>
  <r>
    <x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0.71785714285714286"/>
    <n v="22.33"/>
    <x v="7"/>
    <s v="food trucks"/>
    <x v="2401"/>
    <d v="3078-04-01T17:58:24"/>
  </r>
  <r>
    <x v="2402"/>
    <x v="2402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0.43333333333333329"/>
    <n v="52"/>
    <x v="7"/>
    <s v="food trucks"/>
    <x v="2402"/>
    <d v="3058-09-22T07:32:24"/>
  </r>
  <r>
    <x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16.833333333333332"/>
    <n v="16.829999999999998"/>
    <x v="7"/>
    <s v="food trucks"/>
    <x v="2403"/>
    <d v="3079-11-23T04:23:12"/>
  </r>
  <r>
    <x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e v="#DIV/0!"/>
    <x v="7"/>
    <s v="food trucks"/>
    <x v="2404"/>
    <d v="3074-02-14T22:42:48"/>
  </r>
  <r>
    <x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22.52"/>
    <n v="56.3"/>
    <x v="7"/>
    <s v="food trucks"/>
    <x v="2405"/>
    <d v="3090-03-12T01:10:00"/>
  </r>
  <r>
    <x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41.384615384615387"/>
    <n v="84.06"/>
    <x v="7"/>
    <s v="food trucks"/>
    <x v="2406"/>
    <d v="3051-03-13T15:56:00"/>
  </r>
  <r>
    <x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25.259090909090908"/>
    <n v="168.39"/>
    <x v="7"/>
    <s v="food trucks"/>
    <x v="2407"/>
    <d v="3056-08-05T00:00:00"/>
  </r>
  <r>
    <x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0.2"/>
    <n v="15"/>
    <x v="7"/>
    <s v="food trucks"/>
    <x v="2408"/>
    <d v="3046-05-04T09:02:48"/>
  </r>
  <r>
    <x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399999999999999"/>
    <n v="76.67"/>
    <x v="7"/>
    <s v="food trucks"/>
    <x v="2409"/>
    <d v="3065-02-10T00:30:00"/>
  </r>
  <r>
    <x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e v="#DIV/0!"/>
    <x v="7"/>
    <s v="food trucks"/>
    <x v="2410"/>
    <d v="3066-05-24T19:10:00"/>
  </r>
  <r>
    <x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0.60399999999999998"/>
    <n v="50.33"/>
    <x v="7"/>
    <s v="food trucks"/>
    <x v="2411"/>
    <d v="3065-07-24T13:52:48"/>
  </r>
  <r>
    <x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e v="#DIV/0!"/>
    <x v="7"/>
    <s v="food trucks"/>
    <x v="2412"/>
    <d v="3095-09-22T16:29:12"/>
  </r>
  <r>
    <x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0.83333333333333337"/>
    <n v="8.33"/>
    <x v="7"/>
    <s v="food trucks"/>
    <x v="2413"/>
    <d v="3035-12-11T12:00:00"/>
  </r>
  <r>
    <x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4"/>
    <n v="35.380000000000003"/>
    <x v="7"/>
    <s v="food trucks"/>
    <x v="2414"/>
    <d v="3065-04-29T23:36:00"/>
  </r>
  <r>
    <x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0.55833333333333335"/>
    <n v="55.83"/>
    <x v="7"/>
    <s v="food trucks"/>
    <x v="2415"/>
    <d v="3086-12-04T16:58:24"/>
  </r>
  <r>
    <x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2"/>
    <n v="5"/>
    <x v="7"/>
    <s v="food trucks"/>
    <x v="2416"/>
    <d v="3054-10-12T00:00:00"/>
  </r>
  <r>
    <x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e v="#DIV/0!"/>
    <x v="7"/>
    <s v="food trucks"/>
    <x v="2417"/>
    <d v="3040-08-08T05:14:48"/>
  </r>
  <r>
    <x v="2418"/>
    <x v="2418"/>
    <s v="I want to start my food truck business."/>
    <n v="25000"/>
    <n v="5"/>
    <x v="2"/>
    <s v="US"/>
    <s v="USD"/>
    <n v="1427225644"/>
    <n v="1422045244"/>
    <b v="0"/>
    <x v="81"/>
    <b v="0"/>
    <s v="food/food trucks"/>
    <n v="0.02"/>
    <n v="1"/>
    <x v="7"/>
    <s v="food trucks"/>
    <x v="2418"/>
    <d v="3055-06-13T13:37:36"/>
  </r>
  <r>
    <x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e v="#DIV/0!"/>
    <x v="7"/>
    <s v="food trucks"/>
    <x v="2419"/>
    <d v="3053-03-17T17:15:36"/>
  </r>
  <r>
    <x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14.825133372851216"/>
    <n v="69.47"/>
    <x v="7"/>
    <s v="food trucks"/>
    <x v="2420"/>
    <d v="3046-08-05T16:38:00"/>
  </r>
  <r>
    <x v="2421"/>
    <x v="2421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2"/>
    <n v="1"/>
    <x v="7"/>
    <s v="food trucks"/>
    <x v="2421"/>
    <d v="3053-05-27T11:58:24"/>
  </r>
  <r>
    <x v="2422"/>
    <x v="2422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0.2"/>
    <n v="1"/>
    <x v="7"/>
    <s v="food trucks"/>
    <x v="2422"/>
    <d v="3054-08-02T09:34:24"/>
  </r>
  <r>
    <x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2"/>
    <n v="8"/>
    <x v="7"/>
    <s v="food trucks"/>
    <x v="2423"/>
    <d v="3049-12-26T21:56:00"/>
  </r>
  <r>
    <x v="2424"/>
    <x v="2424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"/>
    <n v="34.44"/>
    <x v="7"/>
    <s v="food trucks"/>
    <x v="2424"/>
    <d v="3045-09-23T10:03:12"/>
  </r>
  <r>
    <x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2"/>
    <n v="1"/>
    <x v="7"/>
    <s v="food trucks"/>
    <x v="2425"/>
    <d v="3083-09-17T01:36:00"/>
  </r>
  <r>
    <x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e v="#DIV/0!"/>
    <x v="7"/>
    <s v="food trucks"/>
    <x v="2426"/>
    <d v="3064-05-29T01:56:48"/>
  </r>
  <r>
    <x v="2427"/>
    <x v="2427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E-3"/>
    <n v="1"/>
    <x v="7"/>
    <s v="food trucks"/>
    <x v="2427"/>
    <d v="3079-05-25T15:33:12"/>
  </r>
  <r>
    <x v="2428"/>
    <x v="2428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3"/>
    <n v="1"/>
    <x v="7"/>
    <s v="food trucks"/>
    <x v="2428"/>
    <d v="3054-08-27T19:40:24"/>
  </r>
  <r>
    <x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"/>
    <n v="501.25"/>
    <x v="7"/>
    <s v="food trucks"/>
    <x v="2429"/>
    <d v="3100-05-21T17:36:00"/>
  </r>
  <r>
    <x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0.70000000000000007"/>
    <n v="10.5"/>
    <x v="7"/>
    <s v="food trucks"/>
    <x v="2430"/>
    <d v="3076-10-04T03:21:36"/>
  </r>
  <r>
    <x v="2431"/>
    <x v="2431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E-3"/>
    <n v="1"/>
    <x v="7"/>
    <s v="food trucks"/>
    <x v="2431"/>
    <d v="3085-10-04T09:25:12"/>
  </r>
  <r>
    <x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2"/>
    <n v="1"/>
    <x v="7"/>
    <s v="food trucks"/>
    <x v="2432"/>
    <d v="3054-05-11T05:58:48"/>
  </r>
  <r>
    <x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e v="#DIV/0!"/>
    <x v="7"/>
    <s v="food trucks"/>
    <x v="2433"/>
    <d v="3077-10-17T14:17:12"/>
  </r>
  <r>
    <x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0.13"/>
    <n v="13"/>
    <x v="7"/>
    <s v="food trucks"/>
    <x v="2434"/>
    <d v="3064-02-23T11:09:36"/>
  </r>
  <r>
    <x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0.48960000000000004"/>
    <n v="306"/>
    <x v="7"/>
    <s v="food trucks"/>
    <x v="2435"/>
    <d v="3068-03-23T15:54:24"/>
  </r>
  <r>
    <x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4E-2"/>
    <n v="22.5"/>
    <x v="7"/>
    <s v="food trucks"/>
    <x v="2436"/>
    <d v="3075-11-14T18:28:00"/>
  </r>
  <r>
    <x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e v="#DIV/0!"/>
    <x v="7"/>
    <s v="food trucks"/>
    <x v="2437"/>
    <d v="3054-12-26T00:00:00"/>
  </r>
  <r>
    <x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0.33333333333333337"/>
    <n v="50"/>
    <x v="7"/>
    <s v="food trucks"/>
    <x v="2438"/>
    <d v="3072-05-29T23:04:48"/>
  </r>
  <r>
    <x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e v="#DIV/0!"/>
    <x v="7"/>
    <s v="food trucks"/>
    <x v="2439"/>
    <d v="3069-02-11T15:31:36"/>
  </r>
  <r>
    <x v="2440"/>
    <x v="2440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0.2"/>
    <n v="5"/>
    <x v="7"/>
    <s v="food trucks"/>
    <x v="2440"/>
    <d v="3076-11-15T14:05:12"/>
  </r>
  <r>
    <x v="2441"/>
    <x v="2441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07.88"/>
    <n v="74.23"/>
    <x v="7"/>
    <s v="small batch"/>
    <x v="2441"/>
    <d v="3063-05-11T23:36:00"/>
  </r>
  <r>
    <x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25.94166666666666"/>
    <n v="81.25"/>
    <x v="7"/>
    <s v="small batch"/>
    <x v="2442"/>
    <d v="3055-02-09T00:11:12"/>
  </r>
  <r>
    <x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02.51495"/>
    <n v="130.22999999999999"/>
    <x v="7"/>
    <s v="small batch"/>
    <x v="2443"/>
    <d v="3040-11-30T00:08:48"/>
  </r>
  <r>
    <x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08.60000000000001"/>
    <n v="53.41"/>
    <x v="7"/>
    <s v="small batch"/>
    <x v="2444"/>
    <d v="3083-07-27T02:36:24"/>
  </r>
  <r>
    <x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72.8"/>
    <n v="75.13"/>
    <x v="7"/>
    <s v="small batch"/>
    <x v="2445"/>
    <d v="3067-08-18T13:28:24"/>
  </r>
  <r>
    <x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67.98"/>
    <n v="75.67"/>
    <x v="7"/>
    <s v="small batch"/>
    <x v="2446"/>
    <d v="3095-09-19T11:08:24"/>
  </r>
  <r>
    <x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27.20000000000005"/>
    <n v="31.69"/>
    <x v="7"/>
    <s v="small batch"/>
    <x v="2447"/>
    <d v="3094-10-07T00:00:00"/>
  </r>
  <r>
    <x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07.5"/>
    <n v="47.78"/>
    <x v="7"/>
    <s v="small batch"/>
    <x v="2448"/>
    <d v="3089-12-21T14:24:00"/>
  </r>
  <r>
    <x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08"/>
    <n v="90"/>
    <x v="7"/>
    <s v="small batch"/>
    <x v="2449"/>
    <d v="3047-12-01T10:06:00"/>
  </r>
  <r>
    <x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01.53353333333335"/>
    <n v="149.31"/>
    <x v="7"/>
    <s v="small batch"/>
    <x v="2450"/>
    <d v="3045-09-29T04:24:00"/>
  </r>
  <r>
    <x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15.45"/>
    <n v="62.07"/>
    <x v="7"/>
    <s v="small batch"/>
    <x v="2451"/>
    <d v="3102-03-29T19:16:00"/>
  </r>
  <r>
    <x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33.5"/>
    <n v="53.4"/>
    <x v="7"/>
    <s v="small batch"/>
    <x v="2452"/>
    <d v="3073-11-09T00:00:00"/>
  </r>
  <r>
    <x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54.69999999999999"/>
    <n v="69.27"/>
    <x v="7"/>
    <s v="small batch"/>
    <x v="2453"/>
    <d v="3100-03-10T14:43:36"/>
  </r>
  <r>
    <x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00.84571428571429"/>
    <n v="271.51"/>
    <x v="7"/>
    <s v="small batch"/>
    <x v="2454"/>
    <d v="3102-08-03T20:03:12"/>
  </r>
  <r>
    <x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82"/>
    <n v="34.130000000000003"/>
    <x v="7"/>
    <s v="small batch"/>
    <x v="2455"/>
    <d v="3081-04-08T18:20:00"/>
  </r>
  <r>
    <x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80.86666666666667"/>
    <n v="40.49"/>
    <x v="7"/>
    <s v="small batch"/>
    <x v="2456"/>
    <d v="3101-09-20T01:35:36"/>
  </r>
  <r>
    <x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02.30434782608695"/>
    <n v="189.76"/>
    <x v="7"/>
    <s v="small batch"/>
    <x v="2457"/>
    <d v="3079-06-25T11:02:24"/>
  </r>
  <r>
    <x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10.17999999999999"/>
    <n v="68.86"/>
    <x v="7"/>
    <s v="small batch"/>
    <x v="2458"/>
    <d v="3084-07-22T00:00:00"/>
  </r>
  <r>
    <x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02.25"/>
    <n v="108.78"/>
    <x v="7"/>
    <s v="small batch"/>
    <x v="2459"/>
    <d v="3079-06-02T07:14:00"/>
  </r>
  <r>
    <x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00.78823529411764"/>
    <n v="125.99"/>
    <x v="7"/>
    <s v="small batch"/>
    <x v="2460"/>
    <d v="3098-03-08T06:48:00"/>
  </r>
  <r>
    <x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03.8"/>
    <n v="90.52"/>
    <x v="4"/>
    <s v="indie rock"/>
    <x v="2461"/>
    <d v="2971-12-14T00:00:00"/>
  </r>
  <r>
    <x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10.70833333333334"/>
    <n v="28.88"/>
    <x v="4"/>
    <s v="indie rock"/>
    <x v="2462"/>
    <d v="2991-02-21T11:18:24"/>
  </r>
  <r>
    <x v="2463"/>
    <x v="2463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16.25000000000001"/>
    <n v="31"/>
    <x v="4"/>
    <s v="indie rock"/>
    <x v="2463"/>
    <d v="3008-12-28T00:00:00"/>
  </r>
  <r>
    <x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11.1"/>
    <n v="51.67"/>
    <x v="4"/>
    <s v="indie rock"/>
    <x v="2464"/>
    <d v="3067-12-07T11:36:00"/>
  </r>
  <r>
    <x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80.14285714285714"/>
    <n v="26.27"/>
    <x v="4"/>
    <s v="indie rock"/>
    <x v="2465"/>
    <d v="2995-07-07T06:19:12"/>
  </r>
  <r>
    <x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00"/>
    <n v="48.08"/>
    <x v="4"/>
    <s v="indie rock"/>
    <x v="2466"/>
    <d v="3010-06-16T11:01:12"/>
  </r>
  <r>
    <x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18.5"/>
    <n v="27.56"/>
    <x v="4"/>
    <s v="indie rock"/>
    <x v="2467"/>
    <d v="2986-07-30T00:00:00"/>
  </r>
  <r>
    <x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07.21700000000001"/>
    <n v="36.97"/>
    <x v="4"/>
    <s v="indie rock"/>
    <x v="2468"/>
    <d v="2997-10-12T00:00:00"/>
  </r>
  <r>
    <x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13.66666666666667"/>
    <n v="29.02"/>
    <x v="4"/>
    <s v="indie rock"/>
    <x v="2469"/>
    <d v="2956-07-12T07:31:36"/>
  </r>
  <r>
    <x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03.16400000000002"/>
    <n v="28.66"/>
    <x v="4"/>
    <s v="indie rock"/>
    <x v="2470"/>
    <d v="2987-06-15T19:02:00"/>
  </r>
  <r>
    <x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28"/>
    <n v="37.65"/>
    <x v="4"/>
    <s v="indie rock"/>
    <x v="2471"/>
    <d v="2979-08-18T19:56:48"/>
  </r>
  <r>
    <x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35.76026666666667"/>
    <n v="97.9"/>
    <x v="4"/>
    <s v="indie rock"/>
    <x v="2472"/>
    <d v="2946-03-10T01:12:00"/>
  </r>
  <r>
    <x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00"/>
    <n v="42.55"/>
    <x v="4"/>
    <s v="indie rock"/>
    <x v="2473"/>
    <d v="2998-09-02T23:07:36"/>
  </r>
  <r>
    <x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00.00360000000002"/>
    <n v="131.58000000000001"/>
    <x v="4"/>
    <s v="indie rock"/>
    <x v="2474"/>
    <d v="2948-08-13T06:30:24"/>
  </r>
  <r>
    <x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04.71999999999998"/>
    <n v="32.32"/>
    <x v="4"/>
    <s v="indie rock"/>
    <x v="2475"/>
    <d v="2942-07-26T00:00:00"/>
  </r>
  <r>
    <x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05.02249999999999"/>
    <n v="61.1"/>
    <x v="4"/>
    <s v="indie rock"/>
    <x v="2476"/>
    <d v="3046-02-25T21:08:00"/>
  </r>
  <r>
    <x v="2477"/>
    <x v="823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71.33333333333334"/>
    <n v="31.34"/>
    <x v="4"/>
    <s v="indie rock"/>
    <x v="2477"/>
    <d v="2992-10-01T14:18:00"/>
  </r>
  <r>
    <x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27.49999999999999"/>
    <n v="129.11000000000001"/>
    <x v="4"/>
    <s v="indie rock"/>
    <x v="2478"/>
    <d v="3002-11-21T19:25:12"/>
  </r>
  <r>
    <x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33.44333333333333"/>
    <n v="25.02"/>
    <x v="4"/>
    <s v="indie rock"/>
    <x v="2479"/>
    <d v="2991-09-23T00:00:00"/>
  </r>
  <r>
    <x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00"/>
    <n v="250"/>
    <x v="4"/>
    <s v="indie rock"/>
    <x v="2480"/>
    <d v="3068-08-06T11:13:36"/>
  </r>
  <r>
    <x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12.91099999999999"/>
    <n v="47.54"/>
    <x v="4"/>
    <s v="indie rock"/>
    <x v="2481"/>
    <d v="2985-11-30T12:03:12"/>
  </r>
  <r>
    <x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00.1"/>
    <n v="40.04"/>
    <x v="4"/>
    <s v="indie rock"/>
    <x v="2482"/>
    <d v="2967-12-26T18:33:12"/>
  </r>
  <r>
    <x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13.72727272727272"/>
    <n v="65.84"/>
    <x v="4"/>
    <s v="indie rock"/>
    <x v="2483"/>
    <d v="2985-12-26T00:01:12"/>
  </r>
  <r>
    <x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19.31742857142855"/>
    <n v="46.4"/>
    <x v="4"/>
    <s v="indie rock"/>
    <x v="2484"/>
    <d v="2970-12-14T00:01:12"/>
  </r>
  <r>
    <x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03.25"/>
    <n v="50.37"/>
    <x v="4"/>
    <s v="indie rock"/>
    <x v="2485"/>
    <d v="2972-09-23T23:11:36"/>
  </r>
  <r>
    <x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65.66666666666669"/>
    <n v="26.57"/>
    <x v="4"/>
    <s v="indie rock"/>
    <x v="2486"/>
    <d v="2985-05-23T23:50:24"/>
  </r>
  <r>
    <x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00.05066666666667"/>
    <n v="39.49"/>
    <x v="4"/>
    <s v="indie rock"/>
    <x v="2487"/>
    <d v="2987-08-26T23:58:48"/>
  </r>
  <r>
    <x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06.69999999999999"/>
    <n v="49.25"/>
    <x v="4"/>
    <s v="indie rock"/>
    <x v="2488"/>
    <d v="2975-01-04T04:43:12"/>
  </r>
  <r>
    <x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33.67142857142858"/>
    <n v="62.38"/>
    <x v="4"/>
    <s v="indie rock"/>
    <x v="2489"/>
    <d v="3010-06-30T13:35:36"/>
  </r>
  <r>
    <x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21.39999999999999"/>
    <n v="37.94"/>
    <x v="4"/>
    <s v="indie rock"/>
    <x v="2490"/>
    <d v="2989-06-08T11:10:24"/>
  </r>
  <r>
    <x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03.2"/>
    <n v="51.6"/>
    <x v="4"/>
    <s v="indie rock"/>
    <x v="2491"/>
    <d v="2954-12-29T20:24:00"/>
  </r>
  <r>
    <x v="2492"/>
    <x v="2491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25"/>
    <n v="27.78"/>
    <x v="4"/>
    <s v="indie rock"/>
    <x v="2492"/>
    <d v="2988-12-26T23:36:00"/>
  </r>
  <r>
    <x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28.69999999999999"/>
    <n v="99.38"/>
    <x v="4"/>
    <s v="indie rock"/>
    <x v="2493"/>
    <d v="3009-10-21T00:56:00"/>
  </r>
  <r>
    <x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01.00533333333333"/>
    <n v="38.85"/>
    <x v="4"/>
    <s v="indie rock"/>
    <x v="2494"/>
    <d v="2987-06-05T11:37:36"/>
  </r>
  <r>
    <x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27.53666666666665"/>
    <n v="45.55"/>
    <x v="4"/>
    <s v="indie rock"/>
    <x v="2495"/>
    <d v="2988-05-13T17:10:00"/>
  </r>
  <r>
    <x v="2496"/>
    <x v="2495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00"/>
    <n v="600"/>
    <x v="4"/>
    <s v="indie rock"/>
    <x v="2496"/>
    <d v="3007-10-26T21:56:48"/>
  </r>
  <r>
    <x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12.7715"/>
    <n v="80.55"/>
    <x v="4"/>
    <s v="indie rock"/>
    <x v="2497"/>
    <d v="2968-04-03T02:15:12"/>
  </r>
  <r>
    <x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05.60000000000001"/>
    <n v="52.8"/>
    <x v="4"/>
    <s v="indie rock"/>
    <x v="2498"/>
    <d v="3051-10-12T05:14:48"/>
  </r>
  <r>
    <x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02.625"/>
    <n v="47.68"/>
    <x v="4"/>
    <s v="indie rock"/>
    <x v="2499"/>
    <d v="3002-01-09T00:00:00"/>
  </r>
  <r>
    <x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13.33333333333333"/>
    <n v="23.45"/>
    <x v="4"/>
    <s v="indie rock"/>
    <x v="2500"/>
    <d v="2989-06-21T13:10:00"/>
  </r>
  <r>
    <x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7"/>
    <n v="40.14"/>
    <x v="7"/>
    <s v="restaurants"/>
    <x v="2501"/>
    <d v="3067-09-25T15:21:36"/>
  </r>
  <r>
    <x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6E-2"/>
    <n v="17.2"/>
    <x v="7"/>
    <s v="restaurants"/>
    <x v="2502"/>
    <d v="3043-05-11T19:27:12"/>
  </r>
  <r>
    <x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e v="#DIV/0!"/>
    <x v="7"/>
    <s v="restaurants"/>
    <x v="2503"/>
    <d v="3084-06-06T02:24:00"/>
  </r>
  <r>
    <x v="2504"/>
    <x v="2503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e v="#DIV/0!"/>
    <x v="7"/>
    <s v="restaurants"/>
    <x v="2504"/>
    <d v="3046-12-03T08:53:36"/>
  </r>
  <r>
    <x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e v="#DIV/0!"/>
    <x v="7"/>
    <s v="restaurants"/>
    <x v="2505"/>
    <d v="3054-09-27T08:06:24"/>
  </r>
  <r>
    <x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0.6"/>
    <n v="15"/>
    <x v="7"/>
    <s v="restaurants"/>
    <x v="2506"/>
    <d v="3068-02-19T00:00:00"/>
  </r>
  <r>
    <x v="2507"/>
    <x v="2506"/>
    <s v="Unique dishes for a unique city!."/>
    <n v="42850"/>
    <n v="0"/>
    <x v="2"/>
    <s v="US"/>
    <s v="USD"/>
    <n v="1431308704"/>
    <n v="1428716704"/>
    <b v="0"/>
    <x v="78"/>
    <b v="0"/>
    <s v="food/restaurants"/>
    <n v="0"/>
    <e v="#DIV/0!"/>
    <x v="7"/>
    <s v="restaurants"/>
    <x v="2507"/>
    <d v="3058-07-21T18:01:36"/>
  </r>
  <r>
    <x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e v="#DIV/0!"/>
    <x v="7"/>
    <s v="restaurants"/>
    <x v="2508"/>
    <d v="3040-11-13T20:13:36"/>
  </r>
  <r>
    <x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"/>
    <n v="35.71"/>
    <x v="7"/>
    <s v="restaurants"/>
    <x v="2509"/>
    <d v="3057-03-21T10:19:36"/>
  </r>
  <r>
    <x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0.15"/>
    <n v="37.5"/>
    <x v="7"/>
    <s v="restaurants"/>
    <x v="2510"/>
    <d v="3058-10-23T22:28:48"/>
  </r>
  <r>
    <x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e v="#DIV/0!"/>
    <x v="7"/>
    <s v="restaurants"/>
    <x v="2511"/>
    <d v="3076-01-21T17:25:12"/>
  </r>
  <r>
    <x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e v="#DIV/0!"/>
    <x v="7"/>
    <s v="restaurants"/>
    <x v="2512"/>
    <d v="3048-10-25T01:04:24"/>
  </r>
  <r>
    <x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e v="#DIV/0!"/>
    <x v="7"/>
    <s v="restaurants"/>
    <x v="2513"/>
    <d v="3101-09-21T03:55:36"/>
  </r>
  <r>
    <x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"/>
    <n v="52.5"/>
    <x v="7"/>
    <s v="restaurants"/>
    <x v="2514"/>
    <d v="3041-03-24T08:30:48"/>
  </r>
  <r>
    <x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18.600000000000001"/>
    <n v="77.5"/>
    <x v="7"/>
    <s v="restaurants"/>
    <x v="2515"/>
    <d v="3053-06-24T03:41:12"/>
  </r>
  <r>
    <x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e v="#DIV/0!"/>
    <x v="7"/>
    <s v="restaurants"/>
    <x v="2516"/>
    <d v="3047-11-19T16:20:48"/>
  </r>
  <r>
    <x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4"/>
    <n v="53.55"/>
    <x v="7"/>
    <s v="restaurants"/>
    <x v="2517"/>
    <d v="3055-02-12T06:12:00"/>
  </r>
  <r>
    <x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e v="#DIV/0!"/>
    <x v="7"/>
    <s v="restaurants"/>
    <x v="2518"/>
    <d v="3046-11-01T08:11:12"/>
  </r>
  <r>
    <x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5E-2"/>
    <n v="16.25"/>
    <x v="7"/>
    <s v="restaurants"/>
    <x v="2519"/>
    <d v="3039-02-09T17:21:36"/>
  </r>
  <r>
    <x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e v="#DIV/0!"/>
    <x v="7"/>
    <s v="restaurants"/>
    <x v="2520"/>
    <d v="3092-12-19T08:24:00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09.48792"/>
    <n v="103.68"/>
    <x v="4"/>
    <s v="classical music"/>
    <x v="2521"/>
    <d v="3068-10-18T05:28:24"/>
  </r>
  <r>
    <x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00"/>
    <n v="185.19"/>
    <x v="4"/>
    <s v="classical music"/>
    <x v="2522"/>
    <d v="3081-05-22T20:48:00"/>
  </r>
  <r>
    <x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56.44444444444446"/>
    <n v="54.15"/>
    <x v="4"/>
    <s v="classical music"/>
    <x v="2523"/>
    <d v="3047-02-12T09:56:48"/>
  </r>
  <r>
    <x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01.6"/>
    <n v="177.21"/>
    <x v="4"/>
    <s v="classical music"/>
    <x v="2524"/>
    <d v="3049-04-18T12:00:00"/>
  </r>
  <r>
    <x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00.325"/>
    <n v="100.33"/>
    <x v="4"/>
    <s v="classical music"/>
    <x v="2525"/>
    <d v="2989-10-21T06:28:24"/>
  </r>
  <r>
    <x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12.94999999999999"/>
    <n v="136.91"/>
    <x v="4"/>
    <s v="classical music"/>
    <x v="2526"/>
    <d v="3048-06-10T23:36:00"/>
  </r>
  <r>
    <x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02.125"/>
    <n v="57.54"/>
    <x v="4"/>
    <s v="classical music"/>
    <x v="2527"/>
    <d v="3021-02-07T23:36:00"/>
  </r>
  <r>
    <x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07.24974999999999"/>
    <n v="52.96"/>
    <x v="4"/>
    <s v="classical music"/>
    <x v="2528"/>
    <d v="3065-03-20T00:00:00"/>
  </r>
  <r>
    <x v="2529"/>
    <x v="2528"/>
    <s v="Opera. Short. New."/>
    <n v="6000"/>
    <n v="6257"/>
    <x v="0"/>
    <s v="US"/>
    <s v="USD"/>
    <n v="1332636975"/>
    <n v="1328752575"/>
    <b v="0"/>
    <x v="88"/>
    <b v="1"/>
    <s v="music/classical music"/>
    <n v="104.28333333333333"/>
    <n v="82.33"/>
    <x v="4"/>
    <s v="classical music"/>
    <x v="2529"/>
    <d v="2983-07-05T22:30:00"/>
  </r>
  <r>
    <x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00"/>
    <n v="135.41999999999999"/>
    <x v="4"/>
    <s v="classical music"/>
    <x v="2530"/>
    <d v="3057-03-07T20:00:00"/>
  </r>
  <r>
    <x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00.4"/>
    <n v="74.069999999999993"/>
    <x v="4"/>
    <s v="classical music"/>
    <x v="2531"/>
    <d v="3064-11-12T23:36:00"/>
  </r>
  <r>
    <x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26.125"/>
    <n v="84.08"/>
    <x v="4"/>
    <s v="classical music"/>
    <x v="2532"/>
    <d v="2993-01-09T09:06:24"/>
  </r>
  <r>
    <x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10.66666666666667"/>
    <n v="61.03"/>
    <x v="4"/>
    <s v="classical music"/>
    <x v="2533"/>
    <d v="3005-12-19T00:27:12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05"/>
    <n v="150"/>
    <x v="4"/>
    <s v="classical music"/>
    <x v="2534"/>
    <d v="2930-01-14T00:00:00"/>
  </r>
  <r>
    <x v="2535"/>
    <x v="2534"/>
    <s v="Mark Hayes: Requiem Recording"/>
    <n v="20000"/>
    <n v="20755"/>
    <x v="0"/>
    <s v="US"/>
    <s v="USD"/>
    <n v="1417463945"/>
    <n v="1414781945"/>
    <b v="0"/>
    <x v="76"/>
    <b v="1"/>
    <s v="music/classical music"/>
    <n v="103.77499999999999"/>
    <n v="266.08999999999997"/>
    <x v="4"/>
    <s v="classical music"/>
    <x v="2535"/>
    <d v="3048-01-09T23:38:00"/>
  </r>
  <r>
    <x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15.99999999999999"/>
    <n v="7.25"/>
    <x v="4"/>
    <s v="classical music"/>
    <x v="2536"/>
    <d v="3015-11-05T13:06:24"/>
  </r>
  <r>
    <x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10.00000000000001"/>
    <n v="100"/>
    <x v="4"/>
    <s v="classical music"/>
    <x v="2537"/>
    <d v="2967-12-23T13:42:00"/>
  </r>
  <r>
    <x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13.01761111111111"/>
    <n v="109.96"/>
    <x v="4"/>
    <s v="classical music"/>
    <x v="2538"/>
    <d v="3005-08-07T23:36:00"/>
  </r>
  <r>
    <x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00.25"/>
    <n v="169.92"/>
    <x v="4"/>
    <s v="classical music"/>
    <x v="2539"/>
    <d v="3052-03-02T15:40:48"/>
  </r>
  <r>
    <x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03.4"/>
    <n v="95.74"/>
    <x v="4"/>
    <s v="classical music"/>
    <x v="2540"/>
    <d v="2973-10-29T04:48:24"/>
  </r>
  <r>
    <x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07.02857142857142"/>
    <n v="59.46"/>
    <x v="4"/>
    <s v="classical music"/>
    <x v="2541"/>
    <d v="3019-09-05T18:47:12"/>
  </r>
  <r>
    <x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03.57142857142858"/>
    <n v="55.77"/>
    <x v="4"/>
    <s v="classical music"/>
    <x v="2542"/>
    <d v="3019-12-27T23:36:00"/>
  </r>
  <r>
    <x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56.4"/>
    <n v="30.08"/>
    <x v="4"/>
    <s v="classical music"/>
    <x v="2543"/>
    <d v="2954-01-29T00:00:00"/>
  </r>
  <r>
    <x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00.82"/>
    <n v="88.44"/>
    <x v="4"/>
    <s v="classical music"/>
    <x v="2544"/>
    <d v="2990-06-10T11:47:36"/>
  </r>
  <r>
    <x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95.3"/>
    <n v="64.03"/>
    <x v="4"/>
    <s v="classical music"/>
    <x v="2545"/>
    <d v="3053-10-02T12:00:00"/>
  </r>
  <r>
    <x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11.71428571428572"/>
    <n v="60.15"/>
    <x v="4"/>
    <s v="classical music"/>
    <x v="2546"/>
    <d v="3020-04-03T00:00:00"/>
  </r>
  <r>
    <x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19.85454545454546"/>
    <n v="49.19"/>
    <x v="4"/>
    <s v="classical music"/>
    <x v="2547"/>
    <d v="2984-03-18T13:21:12"/>
  </r>
  <r>
    <x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01.85"/>
    <n v="165.16"/>
    <x v="4"/>
    <s v="classical music"/>
    <x v="2548"/>
    <d v="3091-12-10T10:48:00"/>
  </r>
  <r>
    <x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02.80254777070064"/>
    <n v="43.62"/>
    <x v="4"/>
    <s v="classical music"/>
    <x v="2549"/>
    <d v="3011-12-11T00:00:00"/>
  </r>
  <r>
    <x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00.84615384615385"/>
    <n v="43.7"/>
    <x v="4"/>
    <s v="classical music"/>
    <x v="2550"/>
    <d v="3068-05-31T23:36:00"/>
  </r>
  <r>
    <x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02.73469387755102"/>
    <n v="67.42"/>
    <x v="4"/>
    <s v="classical music"/>
    <x v="2551"/>
    <d v="2983-04-20T19:12:00"/>
  </r>
  <r>
    <x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06.5"/>
    <n v="177.5"/>
    <x v="4"/>
    <s v="classical music"/>
    <x v="2552"/>
    <d v="3102-03-27T10:32:24"/>
  </r>
  <r>
    <x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55.53333333333333"/>
    <n v="38.880000000000003"/>
    <x v="4"/>
    <s v="classical music"/>
    <x v="2553"/>
    <d v="2995-05-07T18:42:48"/>
  </r>
  <r>
    <x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22.8"/>
    <n v="54.99"/>
    <x v="4"/>
    <s v="classical music"/>
    <x v="2554"/>
    <d v="3059-12-09T23:36:00"/>
  </r>
  <r>
    <x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07.35"/>
    <n v="61.34"/>
    <x v="4"/>
    <s v="classical music"/>
    <x v="2555"/>
    <d v="2987-10-03T17:17:12"/>
  </r>
  <r>
    <x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05.50335570469798"/>
    <n v="23.12"/>
    <x v="4"/>
    <s v="classical music"/>
    <x v="2556"/>
    <d v="3001-07-30T19:02:48"/>
  </r>
  <r>
    <x v="2557"/>
    <x v="2556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18.44444444444444"/>
    <n v="29.61"/>
    <x v="4"/>
    <s v="classical music"/>
    <x v="2557"/>
    <d v="3034-11-16T21:14:24"/>
  </r>
  <r>
    <x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08.88"/>
    <n v="75.61"/>
    <x v="4"/>
    <s v="classical music"/>
    <x v="2558"/>
    <d v="3057-12-05T23:36:00"/>
  </r>
  <r>
    <x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11.25"/>
    <n v="35.6"/>
    <x v="4"/>
    <s v="classical music"/>
    <x v="2559"/>
    <d v="2974-12-14T14:48:00"/>
  </r>
  <r>
    <x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00.1"/>
    <n v="143"/>
    <x v="4"/>
    <s v="classical music"/>
    <x v="2560"/>
    <d v="3054-04-10T19:49:36"/>
  </r>
  <r>
    <x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e v="#DIV/0!"/>
    <x v="7"/>
    <s v="food trucks"/>
    <x v="2561"/>
    <d v="3068-10-07T16:35:36"/>
  </r>
  <r>
    <x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0.75"/>
    <n v="25"/>
    <x v="7"/>
    <s v="food trucks"/>
    <x v="2562"/>
    <d v="3092-09-07T14:15:36"/>
  </r>
  <r>
    <x v="2563"/>
    <x v="2562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e v="#DIV/0!"/>
    <x v="7"/>
    <s v="food trucks"/>
    <x v="2563"/>
    <d v="3063-10-25T08:20:24"/>
  </r>
  <r>
    <x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e v="#DIV/0!"/>
    <x v="7"/>
    <s v="food trucks"/>
    <x v="2564"/>
    <d v="3039-12-15T23:19:36"/>
  </r>
  <r>
    <x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1"/>
    <n v="100"/>
    <x v="7"/>
    <s v="food trucks"/>
    <x v="2565"/>
    <d v="3082-07-10T20:00:00"/>
  </r>
  <r>
    <x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e v="#DIV/0!"/>
    <x v="7"/>
    <s v="food trucks"/>
    <x v="2566"/>
    <d v="3041-05-01T12:59:12"/>
  </r>
  <r>
    <x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0.26666666666666666"/>
    <n v="60"/>
    <x v="7"/>
    <s v="food trucks"/>
    <x v="2567"/>
    <d v="3057-06-04T02:15:12"/>
  </r>
  <r>
    <x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0.5"/>
    <n v="50"/>
    <x v="7"/>
    <s v="food trucks"/>
    <x v="2568"/>
    <d v="3090-01-24T23:57:36"/>
  </r>
  <r>
    <x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8"/>
    <n v="72.5"/>
    <x v="7"/>
    <s v="food trucks"/>
    <x v="2569"/>
    <d v="3067-01-12T12:44:48"/>
  </r>
  <r>
    <x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0.84285714285714297"/>
    <n v="29.5"/>
    <x v="7"/>
    <s v="food trucks"/>
    <x v="2570"/>
    <d v="3100-08-06T16:14:00"/>
  </r>
  <r>
    <x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0.25"/>
    <n v="62.5"/>
    <x v="7"/>
    <s v="food trucks"/>
    <x v="2571"/>
    <d v="3083-02-23T04:48:24"/>
  </r>
  <r>
    <x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e v="#DIV/0!"/>
    <x v="7"/>
    <s v="food trucks"/>
    <x v="2572"/>
    <d v="3056-09-18T20:46:48"/>
  </r>
  <r>
    <x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e v="#DIV/0!"/>
    <x v="7"/>
    <s v="food trucks"/>
    <x v="2573"/>
    <d v="3041-06-09T04:59:36"/>
  </r>
  <r>
    <x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e v="#DIV/0!"/>
    <x v="7"/>
    <s v="food trucks"/>
    <x v="2574"/>
    <d v="3083-02-10T19:38:00"/>
  </r>
  <r>
    <x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e v="#DIV/0!"/>
    <x v="7"/>
    <s v="food trucks"/>
    <x v="2575"/>
    <d v="3050-09-26T14:37:36"/>
  </r>
  <r>
    <x v="2576"/>
    <x v="2575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e v="#DIV/0!"/>
    <x v="7"/>
    <s v="food trucks"/>
    <x v="2576"/>
    <d v="3056-07-29T05:38:48"/>
  </r>
  <r>
    <x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e v="#DIV/0!"/>
    <x v="7"/>
    <s v="food trucks"/>
    <x v="2577"/>
    <d v="3040-03-15T16:38:48"/>
  </r>
  <r>
    <x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e v="#DIV/0!"/>
    <x v="7"/>
    <s v="food trucks"/>
    <x v="2578"/>
    <d v="3068-07-08T00:00:00"/>
  </r>
  <r>
    <x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0.13849999999999998"/>
    <n v="23.08"/>
    <x v="7"/>
    <s v="food trucks"/>
    <x v="2579"/>
    <d v="3042-12-18T22:01:12"/>
  </r>
  <r>
    <x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0.6"/>
    <n v="25.5"/>
    <x v="7"/>
    <s v="food trucks"/>
    <x v="2580"/>
    <d v="3058-11-20T00:00:00"/>
  </r>
  <r>
    <x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10.6"/>
    <n v="48.18"/>
    <x v="7"/>
    <s v="food trucks"/>
    <x v="2581"/>
    <d v="3071-01-05T01:59:12"/>
  </r>
  <r>
    <x v="2582"/>
    <x v="2581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1E-3"/>
    <n v="1"/>
    <x v="7"/>
    <s v="food trucks"/>
    <x v="2582"/>
    <d v="3093-11-24T17:33:36"/>
  </r>
  <r>
    <x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0.5"/>
    <n v="1"/>
    <x v="7"/>
    <s v="food trucks"/>
    <x v="2583"/>
    <d v="3054-12-01T11:12:00"/>
  </r>
  <r>
    <x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e v="#DIV/0!"/>
    <x v="7"/>
    <s v="food trucks"/>
    <x v="2584"/>
    <d v="3060-11-10T03:47:36"/>
  </r>
  <r>
    <x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0.16666666666666669"/>
    <n v="50"/>
    <x v="7"/>
    <s v="food trucks"/>
    <x v="2585"/>
    <d v="3038-03-30T02:52:48"/>
  </r>
  <r>
    <x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0.16666666666666669"/>
    <n v="5"/>
    <x v="7"/>
    <s v="food trucks"/>
    <x v="2586"/>
    <d v="3073-07-20T22:14:24"/>
  </r>
  <r>
    <x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2"/>
    <n v="202.83"/>
    <x v="7"/>
    <s v="food trucks"/>
    <x v="2587"/>
    <d v="3073-11-26T05:01:12"/>
  </r>
  <r>
    <x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29"/>
    <n v="29.13"/>
    <x v="7"/>
    <s v="food trucks"/>
    <x v="2588"/>
    <d v="3055-11-22T05:36:00"/>
  </r>
  <r>
    <x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0.01"/>
    <n v="5"/>
    <x v="7"/>
    <s v="food trucks"/>
    <x v="2589"/>
    <d v="3079-05-30T20:50:48"/>
  </r>
  <r>
    <x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e v="#DIV/0!"/>
    <x v="7"/>
    <s v="food trucks"/>
    <x v="2590"/>
    <d v="3075-09-03T03:18:48"/>
  </r>
  <r>
    <x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2"/>
    <n v="13"/>
    <x v="7"/>
    <s v="food trucks"/>
    <x v="2591"/>
    <d v="3078-10-11T18:09:36"/>
  </r>
  <r>
    <x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0.16666666666666669"/>
    <n v="50"/>
    <x v="7"/>
    <s v="food trucks"/>
    <x v="2592"/>
    <d v="3044-04-11T05:28:24"/>
  </r>
  <r>
    <x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e v="#DIV/0!"/>
    <x v="7"/>
    <s v="food trucks"/>
    <x v="2593"/>
    <d v="3057-07-21T06:50:24"/>
  </r>
  <r>
    <x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E-3"/>
    <n v="1"/>
    <x v="7"/>
    <s v="food trucks"/>
    <x v="2594"/>
    <d v="3040-05-30T05:31:12"/>
  </r>
  <r>
    <x v="2595"/>
    <x v="2594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12.166666666666668"/>
    <n v="96.05"/>
    <x v="7"/>
    <s v="food trucks"/>
    <x v="2595"/>
    <d v="3101-08-09T20:40:00"/>
  </r>
  <r>
    <x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23.588571428571427"/>
    <n v="305.77999999999997"/>
    <x v="7"/>
    <s v="food trucks"/>
    <x v="2596"/>
    <d v="3040-05-22T22:43:36"/>
  </r>
  <r>
    <x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1"/>
    <n v="12.14"/>
    <x v="7"/>
    <s v="food trucks"/>
    <x v="2597"/>
    <d v="3085-03-08T04:46:48"/>
  </r>
  <r>
    <x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39"/>
    <n v="83.57"/>
    <x v="7"/>
    <s v="food trucks"/>
    <x v="2598"/>
    <d v="3067-06-23T04:00:24"/>
  </r>
  <r>
    <x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0.99546510341776351"/>
    <n v="18"/>
    <x v="7"/>
    <s v="food trucks"/>
    <x v="2599"/>
    <d v="3040-02-19T02:18:48"/>
  </r>
  <r>
    <x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4"/>
    <n v="115.53"/>
    <x v="7"/>
    <s v="food trucks"/>
    <x v="2600"/>
    <d v="3079-07-26T14:40:00"/>
  </r>
  <r>
    <x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61.4"/>
    <n v="21.9"/>
    <x v="2"/>
    <s v="space exploration"/>
    <x v="2601"/>
    <d v="2994-10-26T23:36:00"/>
  </r>
  <r>
    <x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26.0916666666667"/>
    <n v="80.02"/>
    <x v="2"/>
    <s v="space exploration"/>
    <x v="2602"/>
    <d v="3046-10-12T08:00:00"/>
  </r>
  <r>
    <x v="2603"/>
    <x v="2602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01.48571428571429"/>
    <n v="35.520000000000003"/>
    <x v="2"/>
    <s v="space exploration"/>
    <x v="2603"/>
    <d v="3025-06-28T21:41:36"/>
  </r>
  <r>
    <x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04.21799999999999"/>
    <n v="64.930000000000007"/>
    <x v="2"/>
    <s v="space exploration"/>
    <x v="2604"/>
    <d v="2985-10-23T05:29:12"/>
  </r>
  <r>
    <x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07.42157000000002"/>
    <n v="60.97"/>
    <x v="2"/>
    <s v="space exploration"/>
    <x v="2605"/>
    <d v="3085-01-23T23:56:00"/>
  </r>
  <r>
    <x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10.05454545454545"/>
    <n v="31.44"/>
    <x v="2"/>
    <s v="space exploration"/>
    <x v="2606"/>
    <d v="3033-10-28T02:32:48"/>
  </r>
  <r>
    <x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07.7"/>
    <n v="81.95"/>
    <x v="2"/>
    <s v="space exploration"/>
    <x v="2607"/>
    <d v="3064-08-31T00:00:00"/>
  </r>
  <r>
    <x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23.92500000000001"/>
    <n v="58.93"/>
    <x v="2"/>
    <s v="space exploration"/>
    <x v="2608"/>
    <d v="3102-11-03T00:00:00"/>
  </r>
  <r>
    <x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03.80111428571428"/>
    <n v="157.29"/>
    <x v="2"/>
    <s v="space exploration"/>
    <x v="2609"/>
    <d v="2990-11-18T17:00:24"/>
  </r>
  <r>
    <x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41.3251043268175"/>
    <n v="55.76"/>
    <x v="2"/>
    <s v="space exploration"/>
    <x v="2610"/>
    <d v="3089-05-20T23:36:00"/>
  </r>
  <r>
    <x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90.6363636363635"/>
    <n v="83.8"/>
    <x v="2"/>
    <s v="space exploration"/>
    <x v="2611"/>
    <d v="3098-03-02T23:36:00"/>
  </r>
  <r>
    <x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71.76130000000001"/>
    <n v="58.42"/>
    <x v="2"/>
    <s v="space exploration"/>
    <x v="2612"/>
    <d v="3050-07-17T10:28:00"/>
  </r>
  <r>
    <x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01.01333333333334"/>
    <n v="270.57"/>
    <x v="2"/>
    <s v="space exploration"/>
    <x v="2613"/>
    <d v="2995-05-22T15:17:36"/>
  </r>
  <r>
    <x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02"/>
    <n v="107.1"/>
    <x v="2"/>
    <s v="space exploration"/>
    <x v="2614"/>
    <d v="3033-11-09T00:00:00"/>
  </r>
  <r>
    <x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69.76511744127936"/>
    <n v="47.18"/>
    <x v="2"/>
    <s v="space exploration"/>
    <x v="2615"/>
    <d v="3081-11-28T00:00:00"/>
  </r>
  <r>
    <x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14.53400000000001"/>
    <n v="120.31"/>
    <x v="2"/>
    <s v="space exploration"/>
    <x v="2616"/>
    <d v="3065-07-30T20:51:36"/>
  </r>
  <r>
    <x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77.6"/>
    <n v="27.6"/>
    <x v="2"/>
    <s v="space exploration"/>
    <x v="2617"/>
    <d v="3045-04-07T23:40:24"/>
  </r>
  <r>
    <x v="2618"/>
    <x v="2617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05.38666666666667"/>
    <n v="205.3"/>
    <x v="2"/>
    <s v="space exploration"/>
    <x v="2618"/>
    <d v="3072-01-04T00:24:24"/>
  </r>
  <r>
    <x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88.39999999999998"/>
    <n v="35.549999999999997"/>
    <x v="2"/>
    <s v="space exploration"/>
    <x v="2619"/>
    <d v="3069-06-03T00:00:00"/>
  </r>
  <r>
    <x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43.65230769230772"/>
    <n v="74.64"/>
    <x v="2"/>
    <s v="space exploration"/>
    <x v="2620"/>
    <d v="3068-08-09T00:00:00"/>
  </r>
  <r>
    <x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45.88"/>
    <n v="47.06"/>
    <x v="2"/>
    <s v="space exploration"/>
    <x v="2621"/>
    <d v="3059-04-03T22:35:12"/>
  </r>
  <r>
    <x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31.184"/>
    <n v="26.59"/>
    <x v="2"/>
    <s v="space exploration"/>
    <x v="2622"/>
    <d v="3097-12-15T20:06:24"/>
  </r>
  <r>
    <x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13.99999999999999"/>
    <n v="36.770000000000003"/>
    <x v="2"/>
    <s v="space exploration"/>
    <x v="2623"/>
    <d v="3096-02-01T03:46:24"/>
  </r>
  <r>
    <x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79.4206249999997"/>
    <n v="31.82"/>
    <x v="2"/>
    <s v="space exploration"/>
    <x v="2624"/>
    <d v="2994-11-02T02:48:48"/>
  </r>
  <r>
    <x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56"/>
    <n v="27.58"/>
    <x v="2"/>
    <s v="space exploration"/>
    <x v="2625"/>
    <d v="3094-08-12T10:43:12"/>
  </r>
  <r>
    <x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12.00000000000001"/>
    <n v="56"/>
    <x v="2"/>
    <s v="space exploration"/>
    <x v="2626"/>
    <d v="3060-02-07T01:47:36"/>
  </r>
  <r>
    <x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46.66666666666663"/>
    <n v="21.56"/>
    <x v="2"/>
    <s v="space exploration"/>
    <x v="2627"/>
    <d v="3071-09-06T21:44:24"/>
  </r>
  <r>
    <x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10.36948748510132"/>
    <n v="44.1"/>
    <x v="2"/>
    <s v="space exploration"/>
    <x v="2628"/>
    <d v="3047-12-20T04:26:48"/>
  </r>
  <r>
    <x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27.74000000000001"/>
    <n v="63.87"/>
    <x v="2"/>
    <s v="space exploration"/>
    <x v="2629"/>
    <d v="3058-10-12T22:08:48"/>
  </r>
  <r>
    <x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57.9"/>
    <n v="38.99"/>
    <x v="2"/>
    <s v="space exploration"/>
    <x v="2630"/>
    <d v="3085-11-29T00:00:00"/>
  </r>
  <r>
    <x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14.66525000000001"/>
    <n v="80.19"/>
    <x v="2"/>
    <s v="space exploration"/>
    <x v="2631"/>
    <d v="3065-11-08T01:30:48"/>
  </r>
  <r>
    <x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37.00934579439252"/>
    <n v="34.9"/>
    <x v="2"/>
    <s v="space exploration"/>
    <x v="2632"/>
    <d v="3083-10-14T11:35:36"/>
  </r>
  <r>
    <x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54.62"/>
    <n v="89.1"/>
    <x v="2"/>
    <s v="space exploration"/>
    <x v="2633"/>
    <d v="3029-10-31T00:00:00"/>
  </r>
  <r>
    <x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06.02150537634409"/>
    <n v="39.44"/>
    <x v="2"/>
    <s v="space exploration"/>
    <x v="2634"/>
    <d v="3091-11-27T18:08:24"/>
  </r>
  <r>
    <x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00"/>
    <n v="136.9"/>
    <x v="2"/>
    <s v="space exploration"/>
    <x v="2635"/>
    <d v="3054-06-20T19:44:24"/>
  </r>
  <r>
    <x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87.3"/>
    <n v="37.46"/>
    <x v="2"/>
    <s v="space exploration"/>
    <x v="2636"/>
    <d v="3092-12-25T00:00:00"/>
  </r>
  <r>
    <x v="2637"/>
    <x v="2636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66.2"/>
    <n v="31.96"/>
    <x v="2"/>
    <s v="space exploration"/>
    <x v="2637"/>
    <d v="3092-10-02T04:30:00"/>
  </r>
  <r>
    <x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01.72910662824208"/>
    <n v="25.21"/>
    <x v="2"/>
    <s v="space exploration"/>
    <x v="2638"/>
    <d v="3050-12-26T21:58:00"/>
  </r>
  <r>
    <x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64"/>
    <n v="10.039999999999999"/>
    <x v="2"/>
    <s v="space exploration"/>
    <x v="2639"/>
    <d v="3053-04-13T18:19:12"/>
  </r>
  <r>
    <x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05.66666666666666"/>
    <n v="45.94"/>
    <x v="2"/>
    <s v="space exploration"/>
    <x v="2640"/>
    <d v="3060-05-25T20:29:36"/>
  </r>
  <r>
    <x v="2641"/>
    <x v="2640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1"/>
    <n v="15"/>
    <x v="2"/>
    <s v="space exploration"/>
    <x v="2641"/>
    <d v="3042-12-19T03:36:00"/>
  </r>
  <r>
    <x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e v="#DIV/0!"/>
    <x v="2"/>
    <s v="space exploration"/>
    <x v="2642"/>
    <d v="3086-11-20T22:48:00"/>
  </r>
  <r>
    <x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33.559730999999999"/>
    <n v="223.58"/>
    <x v="2"/>
    <s v="space exploration"/>
    <x v="2643"/>
    <d v="3097-05-03T23:36:00"/>
  </r>
  <r>
    <x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29999999999999"/>
    <n v="39.479999999999997"/>
    <x v="2"/>
    <s v="space exploration"/>
    <x v="2644"/>
    <d v="3102-07-25T00:14:00"/>
  </r>
  <r>
    <x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10.5"/>
    <n v="91.3"/>
    <x v="2"/>
    <s v="space exploration"/>
    <x v="2645"/>
    <d v="3046-07-08T05:21:12"/>
  </r>
  <r>
    <x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40000000004"/>
    <n v="78.67"/>
    <x v="2"/>
    <s v="space exploration"/>
    <x v="2646"/>
    <d v="3066-07-09T12:27:36"/>
  </r>
  <r>
    <x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"/>
    <n v="12"/>
    <x v="2"/>
    <s v="space exploration"/>
    <x v="2647"/>
    <d v="3064-10-22T06:47:36"/>
  </r>
  <r>
    <x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0.88333333333333341"/>
    <n v="17.670000000000002"/>
    <x v="2"/>
    <s v="space exploration"/>
    <x v="2648"/>
    <d v="3078-07-04T03:44:00"/>
  </r>
  <r>
    <x v="2649"/>
    <x v="2648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1E-2"/>
    <n v="41.33"/>
    <x v="2"/>
    <s v="space exploration"/>
    <x v="2649"/>
    <d v="3076-02-03T22:16:24"/>
  </r>
  <r>
    <x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0.59666666666666668"/>
    <n v="71.599999999999994"/>
    <x v="2"/>
    <s v="space exploration"/>
    <x v="2650"/>
    <d v="3097-05-10T23:37:12"/>
  </r>
  <r>
    <x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5"/>
    <n v="307.82"/>
    <x v="2"/>
    <s v="space exploration"/>
    <x v="2651"/>
    <d v="3073-01-21T08:03:36"/>
  </r>
  <r>
    <x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0.88500000000000001"/>
    <n v="80.45"/>
    <x v="2"/>
    <s v="space exploration"/>
    <x v="2652"/>
    <d v="3048-07-27T19:30:00"/>
  </r>
  <r>
    <x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11.52156862745098"/>
    <n v="83.94"/>
    <x v="2"/>
    <s v="space exploration"/>
    <x v="2653"/>
    <d v="3036-09-29T00:00:00"/>
  </r>
  <r>
    <x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2"/>
    <n v="8.5"/>
    <x v="2"/>
    <s v="space exploration"/>
    <x v="2654"/>
    <d v="3057-04-09T10:10:24"/>
  </r>
  <r>
    <x v="2655"/>
    <x v="2654"/>
    <s v="Thank you for your support!"/>
    <n v="15000"/>
    <n v="3155"/>
    <x v="1"/>
    <s v="US"/>
    <s v="USD"/>
    <n v="1455048000"/>
    <n v="1452631647"/>
    <b v="0"/>
    <x v="68"/>
    <b v="0"/>
    <s v="technology/space exploration"/>
    <n v="21.033333333333335"/>
    <n v="73.37"/>
    <x v="2"/>
    <s v="space exploration"/>
    <x v="2655"/>
    <d v="3076-08-10T00:00:00"/>
  </r>
  <r>
    <x v="2656"/>
    <x v="2655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11.436666666666667"/>
    <n v="112.86"/>
    <x v="2"/>
    <s v="space exploration"/>
    <x v="2656"/>
    <d v="3102-09-11T00:00:00"/>
  </r>
  <r>
    <x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18.737933333333334"/>
    <n v="95.28"/>
    <x v="2"/>
    <s v="space exploration"/>
    <x v="2657"/>
    <d v="3088-02-14T12:00:00"/>
  </r>
  <r>
    <x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6E-2"/>
    <n v="22.75"/>
    <x v="2"/>
    <s v="space exploration"/>
    <x v="2658"/>
    <d v="3087-11-30T05:17:36"/>
  </r>
  <r>
    <x v="2659"/>
    <x v="2658"/>
    <s v="test"/>
    <n v="49000"/>
    <n v="1333"/>
    <x v="1"/>
    <s v="US"/>
    <s v="USD"/>
    <n v="1429321210"/>
    <n v="1426729210"/>
    <b v="0"/>
    <x v="73"/>
    <b v="0"/>
    <s v="technology/space exploration"/>
    <n v="2.7204081632653061"/>
    <n v="133.30000000000001"/>
    <x v="2"/>
    <s v="space exploration"/>
    <x v="2659"/>
    <d v="3057-01-15T16:04:00"/>
  </r>
  <r>
    <x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000000000000001E-2"/>
    <n v="3.8"/>
    <x v="2"/>
    <s v="space exploration"/>
    <x v="2660"/>
    <d v="3071-07-18T02:47:12"/>
  </r>
  <r>
    <x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02.89999999999999"/>
    <n v="85.75"/>
    <x v="2"/>
    <s v="makerspaces"/>
    <x v="2661"/>
    <d v="3021-08-14T00:04:00"/>
  </r>
  <r>
    <x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06.80000000000001"/>
    <n v="267"/>
    <x v="2"/>
    <s v="makerspaces"/>
    <x v="2662"/>
    <d v="3065-04-19T22:05:12"/>
  </r>
  <r>
    <x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04.59625"/>
    <n v="373.56"/>
    <x v="2"/>
    <s v="makerspaces"/>
    <x v="2663"/>
    <d v="3066-03-19T00:00:00"/>
  </r>
  <r>
    <x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03.42857142857143"/>
    <n v="174.04"/>
    <x v="2"/>
    <s v="makerspaces"/>
    <x v="2664"/>
    <d v="3072-06-30T23:36:00"/>
  </r>
  <r>
    <x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23.14285714285715"/>
    <n v="93.7"/>
    <x v="2"/>
    <s v="makerspaces"/>
    <x v="2665"/>
    <d v="3058-02-23T11:49:36"/>
  </r>
  <r>
    <x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59.29509999999999"/>
    <n v="77.33"/>
    <x v="2"/>
    <s v="makerspaces"/>
    <x v="2666"/>
    <d v="3067-08-11T00:00:00"/>
  </r>
  <r>
    <x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10.66666666666667"/>
    <n v="92.22"/>
    <x v="2"/>
    <s v="makerspaces"/>
    <x v="2667"/>
    <d v="3076-09-05T05:26:24"/>
  </r>
  <r>
    <x v="2668"/>
    <x v="2667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70.70000000000002"/>
    <n v="60.96"/>
    <x v="2"/>
    <s v="makerspaces"/>
    <x v="2668"/>
    <d v="3070-07-19T12:48:00"/>
  </r>
  <r>
    <x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25.125"/>
    <n v="91"/>
    <x v="2"/>
    <s v="makerspaces"/>
    <x v="2669"/>
    <d v="3074-08-01T20:38:24"/>
  </r>
  <r>
    <x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1"/>
    <n v="41.58"/>
    <x v="2"/>
    <s v="makerspaces"/>
    <x v="2670"/>
    <d v="3039-10-04T11:52:00"/>
  </r>
  <r>
    <x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11.343999999999999"/>
    <n v="33.76"/>
    <x v="2"/>
    <s v="makerspaces"/>
    <x v="2671"/>
    <d v="3049-03-16T15:12:00"/>
  </r>
  <r>
    <x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33.19"/>
    <n v="70.62"/>
    <x v="2"/>
    <s v="makerspaces"/>
    <x v="2672"/>
    <d v="3073-09-29T00:00:00"/>
  </r>
  <r>
    <x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27.58"/>
    <n v="167.15"/>
    <x v="2"/>
    <s v="makerspaces"/>
    <x v="2673"/>
    <d v="3045-11-11T18:00:00"/>
  </r>
  <r>
    <x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62.839999999999996"/>
    <n v="128.62"/>
    <x v="2"/>
    <s v="makerspaces"/>
    <x v="2674"/>
    <d v="3086-03-23T23:36:00"/>
  </r>
  <r>
    <x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1"/>
    <n v="65.41"/>
    <x v="2"/>
    <s v="makerspaces"/>
    <x v="2675"/>
    <d v="3046-08-25T13:55:36"/>
  </r>
  <r>
    <x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50.38095238095238"/>
    <n v="117.56"/>
    <x v="2"/>
    <s v="makerspaces"/>
    <x v="2676"/>
    <d v="3083-05-12T23:49:36"/>
  </r>
  <r>
    <x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17.512820512820511"/>
    <n v="126.48"/>
    <x v="2"/>
    <s v="makerspaces"/>
    <x v="2677"/>
    <d v="3038-01-18T16:57:12"/>
  </r>
  <r>
    <x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E-2"/>
    <n v="550"/>
    <x v="2"/>
    <s v="makerspaces"/>
    <x v="2678"/>
    <d v="3067-07-16T03:46:00"/>
  </r>
  <r>
    <x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0.33"/>
    <n v="44"/>
    <x v="2"/>
    <s v="makerspaces"/>
    <x v="2679"/>
    <d v="3053-10-26T00:37:36"/>
  </r>
  <r>
    <x v="2680"/>
    <x v="2679"/>
    <s v="iHeartPillow, Connecting loved ones"/>
    <n v="32000"/>
    <n v="276"/>
    <x v="2"/>
    <s v="ES"/>
    <s v="EUR"/>
    <n v="1459915491"/>
    <n v="1457327091"/>
    <b v="0"/>
    <x v="80"/>
    <b v="0"/>
    <s v="technology/makerspaces"/>
    <n v="0.86250000000000004"/>
    <n v="69"/>
    <x v="2"/>
    <s v="makerspaces"/>
    <x v="2680"/>
    <d v="3080-04-23T01:56:24"/>
  </r>
  <r>
    <x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0.6875"/>
    <n v="27.5"/>
    <x v="7"/>
    <s v="food trucks"/>
    <x v="2681"/>
    <d v="3038-07-26T11:40:00"/>
  </r>
  <r>
    <x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28.299999999999997"/>
    <n v="84.9"/>
    <x v="7"/>
    <s v="food trucks"/>
    <x v="2682"/>
    <d v="3047-05-24T23:36:00"/>
  </r>
  <r>
    <x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0.24"/>
    <n v="12"/>
    <x v="7"/>
    <s v="food trucks"/>
    <x v="2683"/>
    <d v="3053-12-07T02:56:00"/>
  </r>
  <r>
    <x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8"/>
    <n v="200"/>
    <x v="7"/>
    <s v="food trucks"/>
    <x v="2684"/>
    <d v="3040-07-15T22:50:00"/>
  </r>
  <r>
    <x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0.02"/>
    <n v="10"/>
    <x v="7"/>
    <s v="food trucks"/>
    <x v="2685"/>
    <d v="3057-09-02T16:52:00"/>
  </r>
  <r>
    <x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e v="#DIV/0!"/>
    <x v="7"/>
    <s v="food trucks"/>
    <x v="2686"/>
    <d v="3043-12-17T09:29:12"/>
  </r>
  <r>
    <x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e v="#DIV/0!"/>
    <x v="7"/>
    <s v="food trucks"/>
    <x v="2687"/>
    <d v="3061-10-23T08:47:12"/>
  </r>
  <r>
    <x v="2688"/>
    <x v="2687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0.14799999999999999"/>
    <n v="5.29"/>
    <x v="7"/>
    <s v="food trucks"/>
    <x v="2688"/>
    <d v="3053-07-25T00:00:00"/>
  </r>
  <r>
    <x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3"/>
    <n v="1"/>
    <x v="7"/>
    <s v="food trucks"/>
    <x v="2689"/>
    <d v="3087-12-02T01:56:00"/>
  </r>
  <r>
    <x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10.7325"/>
    <n v="72.760000000000005"/>
    <x v="7"/>
    <s v="food trucks"/>
    <x v="2690"/>
    <d v="3060-01-25T12:30:24"/>
  </r>
  <r>
    <x v="2691"/>
    <x v="2690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2E-2"/>
    <n v="17.5"/>
    <x v="7"/>
    <s v="food trucks"/>
    <x v="2691"/>
    <d v="3058-07-13T09:02:48"/>
  </r>
  <r>
    <x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0.7142857142857143"/>
    <n v="25"/>
    <x v="7"/>
    <s v="food trucks"/>
    <x v="2692"/>
    <d v="3055-06-25T00:24:00"/>
  </r>
  <r>
    <x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0.8"/>
    <n v="13.33"/>
    <x v="7"/>
    <s v="food trucks"/>
    <x v="2693"/>
    <d v="3040-10-01T07:46:24"/>
  </r>
  <r>
    <x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3"/>
    <n v="1"/>
    <x v="7"/>
    <s v="food trucks"/>
    <x v="2694"/>
    <d v="3043-08-23T08:55:36"/>
  </r>
  <r>
    <x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0.47333333333333333"/>
    <n v="23.67"/>
    <x v="7"/>
    <s v="food trucks"/>
    <x v="2695"/>
    <d v="3056-10-13T08:47:12"/>
  </r>
  <r>
    <x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"/>
    <n v="89.21"/>
    <x v="7"/>
    <s v="food trucks"/>
    <x v="2696"/>
    <d v="3049-08-08T06:24:00"/>
  </r>
  <r>
    <x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26.35217391304348"/>
    <n v="116.56"/>
    <x v="7"/>
    <s v="food trucks"/>
    <x v="2697"/>
    <d v="3064-01-24T00:00:00"/>
  </r>
  <r>
    <x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0.325125"/>
    <n v="13.01"/>
    <x v="7"/>
    <s v="food trucks"/>
    <x v="2698"/>
    <d v="3037-09-17T13:23:12"/>
  </r>
  <r>
    <x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e v="#DIV/0!"/>
    <x v="7"/>
    <s v="food trucks"/>
    <x v="2699"/>
    <d v="3040-06-21T12:25:12"/>
  </r>
  <r>
    <x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0.7000700070007001"/>
    <n v="17.5"/>
    <x v="7"/>
    <s v="food trucks"/>
    <x v="2700"/>
    <d v="3043-03-01T23:48:48"/>
  </r>
  <r>
    <x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46.176470588235297"/>
    <n v="34.130000000000003"/>
    <x v="1"/>
    <s v="spaces"/>
    <x v="2701"/>
    <d v="3104-05-25T14:13:36"/>
  </r>
  <r>
    <x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34.410000000000004"/>
    <n v="132.35"/>
    <x v="1"/>
    <s v="spaces"/>
    <x v="2702"/>
    <d v="3104-04-08T05:50:48"/>
  </r>
  <r>
    <x v="2703"/>
    <x v="2702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03.75000000000001"/>
    <n v="922.22"/>
    <x v="1"/>
    <s v="spaces"/>
    <x v="2703"/>
    <d v="3103-05-05T13:32:00"/>
  </r>
  <r>
    <x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1"/>
    <n v="163.57"/>
    <x v="1"/>
    <s v="spaces"/>
    <x v="2704"/>
    <d v="3104-04-09T16:45:36"/>
  </r>
  <r>
    <x v="2705"/>
    <x v="2704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10.539393939393939"/>
    <n v="217.38"/>
    <x v="1"/>
    <s v="spaces"/>
    <x v="2705"/>
    <d v="3103-06-27T23:43:12"/>
  </r>
  <r>
    <x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12.29714285714284"/>
    <n v="149.44"/>
    <x v="1"/>
    <s v="spaces"/>
    <x v="2706"/>
    <d v="3044-12-18T23:36:00"/>
  </r>
  <r>
    <x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50.84462500000001"/>
    <n v="71.239999999999995"/>
    <x v="1"/>
    <s v="spaces"/>
    <x v="2707"/>
    <d v="3011-08-26T23:36:00"/>
  </r>
  <r>
    <x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33.21535"/>
    <n v="44.46"/>
    <x v="1"/>
    <s v="spaces"/>
    <x v="2708"/>
    <d v="3087-04-23T18:10:24"/>
  </r>
  <r>
    <x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01.60599999999999"/>
    <n v="164.94"/>
    <x v="1"/>
    <s v="spaces"/>
    <x v="2709"/>
    <d v="3092-03-14T23:36:00"/>
  </r>
  <r>
    <x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53.90035000000003"/>
    <n v="84.87"/>
    <x v="1"/>
    <s v="spaces"/>
    <x v="2710"/>
    <d v="3040-06-26T00:00:00"/>
  </r>
  <r>
    <x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00.7161125319693"/>
    <n v="53.95"/>
    <x v="1"/>
    <s v="spaces"/>
    <x v="2711"/>
    <d v="3037-04-03T00:24:00"/>
  </r>
  <r>
    <x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31.38181818181818"/>
    <n v="50.53"/>
    <x v="1"/>
    <s v="spaces"/>
    <x v="2712"/>
    <d v="3014-10-09T00:00:00"/>
  </r>
  <r>
    <x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02.24133333333334"/>
    <n v="108"/>
    <x v="1"/>
    <s v="spaces"/>
    <x v="2713"/>
    <d v="3073-07-04T16:33:36"/>
  </r>
  <r>
    <x v="2714"/>
    <x v="2713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16.35599999999999"/>
    <n v="95.37"/>
    <x v="1"/>
    <s v="spaces"/>
    <x v="2714"/>
    <d v="3092-11-29T00:00:00"/>
  </r>
  <r>
    <x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64.62241666666665"/>
    <n v="57.63"/>
    <x v="1"/>
    <s v="spaces"/>
    <x v="2715"/>
    <d v="3077-05-14T13:31:12"/>
  </r>
  <r>
    <x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19.98010000000001"/>
    <n v="64.16"/>
    <x v="1"/>
    <s v="spaces"/>
    <x v="2716"/>
    <d v="3068-06-04T23:57:12"/>
  </r>
  <r>
    <x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20.10400000000001"/>
    <n v="92.39"/>
    <x v="1"/>
    <s v="spaces"/>
    <x v="2717"/>
    <d v="3048-05-11T22:59:36"/>
  </r>
  <r>
    <x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03.58333333333334"/>
    <n v="125.98"/>
    <x v="1"/>
    <s v="spaces"/>
    <x v="2718"/>
    <d v="3082-02-19T00:00:00"/>
  </r>
  <r>
    <x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08.83333333333334"/>
    <n v="94.64"/>
    <x v="1"/>
    <s v="spaces"/>
    <x v="2719"/>
    <d v="3081-01-31T17:57:36"/>
  </r>
  <r>
    <x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18.12400000000001"/>
    <n v="170.7"/>
    <x v="1"/>
    <s v="spaces"/>
    <x v="2720"/>
    <d v="3094-09-21T04:21:12"/>
  </r>
  <r>
    <x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62"/>
    <n v="40.76"/>
    <x v="2"/>
    <s v="hardware"/>
    <x v="2721"/>
    <d v="3018-05-22T00:00:00"/>
  </r>
  <r>
    <x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52.54"/>
    <n v="68.25"/>
    <x v="2"/>
    <s v="hardware"/>
    <x v="2722"/>
    <d v="3099-12-08T13:41:12"/>
  </r>
  <r>
    <x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40.05000000000001"/>
    <n v="95.49"/>
    <x v="2"/>
    <s v="hardware"/>
    <x v="2723"/>
    <d v="3049-12-31T03:15:12"/>
  </r>
  <r>
    <x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96.87520259319291"/>
    <n v="7.19"/>
    <x v="2"/>
    <s v="hardware"/>
    <x v="2724"/>
    <d v="3064-11-16T20:23:36"/>
  </r>
  <r>
    <x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44.54249999999999"/>
    <n v="511.65"/>
    <x v="2"/>
    <s v="hardware"/>
    <x v="2725"/>
    <d v="3101-12-19T20:54:00"/>
  </r>
  <r>
    <x v="2726"/>
    <x v="2725"/>
    <s v="Krimston TWO: iPhone Dual SIM Case"/>
    <n v="100000"/>
    <n v="105745"/>
    <x v="0"/>
    <s v="US"/>
    <s v="USD"/>
    <n v="1461333311"/>
    <n v="1458741311"/>
    <b v="0"/>
    <x v="442"/>
    <b v="1"/>
    <s v="technology/hardware"/>
    <n v="105.745"/>
    <n v="261.75"/>
    <x v="2"/>
    <s v="hardware"/>
    <x v="2726"/>
    <d v="3081-05-21T22:04:24"/>
  </r>
  <r>
    <x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93.21000000000004"/>
    <n v="69.760000000000005"/>
    <x v="2"/>
    <s v="hardware"/>
    <x v="2727"/>
    <d v="3064-05-17T05:45:12"/>
  </r>
  <r>
    <x v="2728"/>
    <x v="2727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01.82666666666668"/>
    <n v="77.23"/>
    <x v="2"/>
    <s v="hardware"/>
    <x v="2728"/>
    <d v="3073-11-24T09:33:36"/>
  </r>
  <r>
    <x v="2729"/>
    <x v="2728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04.44"/>
    <n v="340.57"/>
    <x v="2"/>
    <s v="hardware"/>
    <x v="2729"/>
    <d v="3057-11-27T18:38:48"/>
  </r>
  <r>
    <x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70.29262962962963"/>
    <n v="67.42"/>
    <x v="2"/>
    <s v="hardware"/>
    <x v="2730"/>
    <d v="3009-05-14T23:50:00"/>
  </r>
  <r>
    <x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04.30333333333333"/>
    <n v="845.7"/>
    <x v="2"/>
    <s v="hardware"/>
    <x v="2731"/>
    <d v="3045-02-02T00:00:00"/>
  </r>
  <r>
    <x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18.25000000000001"/>
    <n v="97.19"/>
    <x v="2"/>
    <s v="hardware"/>
    <x v="2732"/>
    <d v="3011-09-13T00:00:00"/>
  </r>
  <r>
    <x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07.538"/>
    <n v="451.84"/>
    <x v="2"/>
    <s v="hardware"/>
    <x v="2733"/>
    <d v="3056-07-11T13:09:36"/>
  </r>
  <r>
    <x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00"/>
    <n v="138.66999999999999"/>
    <x v="2"/>
    <s v="hardware"/>
    <x v="2734"/>
    <d v="3092-11-03T23:36:00"/>
  </r>
  <r>
    <x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78.13466666666682"/>
    <n v="21.64"/>
    <x v="2"/>
    <s v="hardware"/>
    <x v="2735"/>
    <d v="3006-10-05T00:00:00"/>
  </r>
  <r>
    <x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22.9"/>
    <n v="169.52"/>
    <x v="2"/>
    <s v="hardware"/>
    <x v="2736"/>
    <d v="3033-06-04T23:49:12"/>
  </r>
  <r>
    <x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46.0608"/>
    <n v="161.88"/>
    <x v="2"/>
    <s v="hardware"/>
    <x v="2737"/>
    <d v="3026-12-30T00:00:00"/>
  </r>
  <r>
    <x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47.94"/>
    <n v="493.13"/>
    <x v="2"/>
    <s v="hardware"/>
    <x v="2738"/>
    <d v="3094-05-15T10:41:36"/>
  </r>
  <r>
    <x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84.09090909090907"/>
    <n v="22.12"/>
    <x v="2"/>
    <s v="hardware"/>
    <x v="2739"/>
    <d v="3034-03-25T07:26:48"/>
  </r>
  <r>
    <x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03.33333333333334"/>
    <n v="18.239999999999998"/>
    <x v="2"/>
    <s v="hardware"/>
    <x v="2740"/>
    <d v="3054-08-09T18:20:48"/>
  </r>
  <r>
    <x v="2741"/>
    <x v="2740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0.43750000000000006"/>
    <n v="8.75"/>
    <x v="3"/>
    <s v="children's books"/>
    <x v="2741"/>
    <d v="3045-03-20T02:48:00"/>
  </r>
  <r>
    <x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29.24"/>
    <n v="40.61"/>
    <x v="3"/>
    <s v="children's books"/>
    <x v="2742"/>
    <d v="2986-11-27T06:34:48"/>
  </r>
  <r>
    <x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e v="#DIV/0!"/>
    <x v="3"/>
    <s v="children's books"/>
    <x v="2743"/>
    <d v="3093-03-13T21:22:48"/>
  </r>
  <r>
    <x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5"/>
    <n v="37.950000000000003"/>
    <x v="3"/>
    <s v="children's books"/>
    <x v="2744"/>
    <d v="2981-11-13T11:59:12"/>
  </r>
  <r>
    <x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21.887499999999999"/>
    <n v="35.729999999999997"/>
    <x v="3"/>
    <s v="children's books"/>
    <x v="2745"/>
    <d v="2990-11-12T17:07:12"/>
  </r>
  <r>
    <x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26.700000000000003"/>
    <n v="42.16"/>
    <x v="3"/>
    <s v="children's books"/>
    <x v="2746"/>
    <d v="3041-11-04T18:04:24"/>
  </r>
  <r>
    <x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28.000000000000004"/>
    <n v="35"/>
    <x v="3"/>
    <s v="children's books"/>
    <x v="2747"/>
    <d v="2988-12-20T04:00:00"/>
  </r>
  <r>
    <x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"/>
    <n v="13.25"/>
    <x v="3"/>
    <s v="children's books"/>
    <x v="2748"/>
    <d v="3090-02-19T01:20:48"/>
  </r>
  <r>
    <x v="2749"/>
    <x v="2748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"/>
    <n v="55"/>
    <x v="3"/>
    <s v="children's books"/>
    <x v="2749"/>
    <d v="3056-03-02T04:14:48"/>
  </r>
  <r>
    <x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e v="#DIV/0!"/>
    <x v="3"/>
    <s v="children's books"/>
    <x v="2750"/>
    <d v="2989-12-08T00:00:00"/>
  </r>
  <r>
    <x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e v="#DIV/0!"/>
    <x v="3"/>
    <s v="children's books"/>
    <x v="2751"/>
    <d v="3037-01-20T06:56:48"/>
  </r>
  <r>
    <x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11.458333333333332"/>
    <n v="39.29"/>
    <x v="3"/>
    <s v="children's books"/>
    <x v="2752"/>
    <d v="2977-02-12T08:41:36"/>
  </r>
  <r>
    <x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19"/>
    <n v="47.5"/>
    <x v="3"/>
    <s v="children's books"/>
    <x v="2753"/>
    <d v="2993-09-07T14:49:12"/>
  </r>
  <r>
    <x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e v="#DIV/0!"/>
    <x v="3"/>
    <s v="children's books"/>
    <x v="2754"/>
    <d v="3042-09-09T06:20:24"/>
  </r>
  <r>
    <x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52"/>
    <n v="17.329999999999998"/>
    <x v="3"/>
    <s v="children's books"/>
    <x v="2755"/>
    <d v="3056-06-06T23:30:48"/>
  </r>
  <r>
    <x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10.48"/>
    <n v="31.76"/>
    <x v="3"/>
    <s v="children's books"/>
    <x v="2756"/>
    <d v="3026-09-27T14:40:24"/>
  </r>
  <r>
    <x v="2757"/>
    <x v="2756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0.66666666666666674"/>
    <n v="5"/>
    <x v="3"/>
    <s v="children's books"/>
    <x v="2757"/>
    <d v="3088-05-10T18:12:48"/>
  </r>
  <r>
    <x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11.700000000000001"/>
    <n v="39"/>
    <x v="3"/>
    <s v="children's books"/>
    <x v="2758"/>
    <d v="3092-08-12T14:33:12"/>
  </r>
  <r>
    <x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10.5"/>
    <n v="52.5"/>
    <x v="3"/>
    <s v="children's books"/>
    <x v="2759"/>
    <d v="3086-12-16T19:06:24"/>
  </r>
  <r>
    <x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e v="#DIV/0!"/>
    <x v="3"/>
    <s v="children's books"/>
    <x v="2760"/>
    <d v="3013-03-29T01:43:12"/>
  </r>
  <r>
    <x v="2761"/>
    <x v="2760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0.72"/>
    <n v="9"/>
    <x v="3"/>
    <s v="children's books"/>
    <x v="2761"/>
    <d v="3002-03-05T12:37:12"/>
  </r>
  <r>
    <x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0.76923076923076927"/>
    <n v="25"/>
    <x v="3"/>
    <s v="children's books"/>
    <x v="2762"/>
    <d v="2983-02-10T21:18:00"/>
  </r>
  <r>
    <x v="2763"/>
    <x v="2762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0.22842639593908631"/>
    <n v="30"/>
    <x v="3"/>
    <s v="children's books"/>
    <x v="2763"/>
    <d v="3011-06-22T21:53:36"/>
  </r>
  <r>
    <x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"/>
    <n v="11.25"/>
    <x v="3"/>
    <s v="children's books"/>
    <x v="2764"/>
    <d v="2987-11-24T00:00:00"/>
  </r>
  <r>
    <x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e v="#DIV/0!"/>
    <x v="3"/>
    <s v="children's books"/>
    <x v="2765"/>
    <d v="2997-10-20T21:31:12"/>
  </r>
  <r>
    <x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2"/>
    <n v="25"/>
    <x v="3"/>
    <s v="children's books"/>
    <x v="2766"/>
    <d v="2968-08-20T00:47:12"/>
  </r>
  <r>
    <x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0.85000000000000009"/>
    <n v="11.33"/>
    <x v="3"/>
    <s v="children's books"/>
    <x v="2767"/>
    <d v="3064-12-26T00:20:00"/>
  </r>
  <r>
    <x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14.314285714285715"/>
    <n v="29.47"/>
    <x v="3"/>
    <s v="children's books"/>
    <x v="2768"/>
    <d v="2983-10-22T18:09:12"/>
  </r>
  <r>
    <x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0.25"/>
    <n v="1"/>
    <x v="3"/>
    <s v="children's books"/>
    <x v="2769"/>
    <d v="3036-04-05T19:56:00"/>
  </r>
  <r>
    <x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10.411249999999999"/>
    <n v="63.1"/>
    <x v="3"/>
    <s v="children's books"/>
    <x v="2770"/>
    <d v="3031-01-22T22:12:00"/>
  </r>
  <r>
    <x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e v="#DIV/0!"/>
    <x v="3"/>
    <s v="children's books"/>
    <x v="2771"/>
    <d v="3004-02-15T00:00:00"/>
  </r>
  <r>
    <x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e v="#DIV/0!"/>
    <x v="3"/>
    <s v="children's books"/>
    <x v="2772"/>
    <d v="3020-04-18T20:37:36"/>
  </r>
  <r>
    <x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0.18867924528301888"/>
    <n v="1"/>
    <x v="3"/>
    <s v="children's books"/>
    <x v="2773"/>
    <d v="3081-07-15T18:08:24"/>
  </r>
  <r>
    <x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14.249999999999998"/>
    <n v="43.85"/>
    <x v="3"/>
    <s v="children's books"/>
    <x v="2774"/>
    <d v="3006-05-21T00:51:12"/>
  </r>
  <r>
    <x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3"/>
    <n v="75"/>
    <x v="3"/>
    <s v="children's books"/>
    <x v="2775"/>
    <d v="2976-12-08T07:41:36"/>
  </r>
  <r>
    <x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4"/>
    <n v="45.97"/>
    <x v="3"/>
    <s v="children's books"/>
    <x v="2776"/>
    <d v="3060-09-02T03:10:24"/>
  </r>
  <r>
    <x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0.33333333333333337"/>
    <n v="10"/>
    <x v="3"/>
    <s v="children's books"/>
    <x v="2777"/>
    <d v="3062-12-30T01:21:36"/>
  </r>
  <r>
    <x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25.545454545454543"/>
    <n v="93.67"/>
    <x v="3"/>
    <s v="children's books"/>
    <x v="2778"/>
    <d v="3041-08-05T11:22:24"/>
  </r>
  <r>
    <x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"/>
    <n v="53"/>
    <x v="3"/>
    <s v="children's books"/>
    <x v="2779"/>
    <d v="3071-05-28T01:28:24"/>
  </r>
  <r>
    <x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e v="#DIV/0!"/>
    <x v="3"/>
    <s v="children's books"/>
    <x v="2780"/>
    <d v="3102-07-16T17:55:12"/>
  </r>
  <r>
    <x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05.28"/>
    <n v="47"/>
    <x v="1"/>
    <s v="plays"/>
    <x v="2781"/>
    <d v="3052-10-14T00:00:00"/>
  </r>
  <r>
    <x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20"/>
    <n v="66.67"/>
    <x v="1"/>
    <s v="plays"/>
    <x v="2782"/>
    <d v="3053-02-08T23:36:00"/>
  </r>
  <r>
    <x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14.5"/>
    <n v="18.77"/>
    <x v="1"/>
    <s v="plays"/>
    <x v="2783"/>
    <d v="3057-05-26T20:18:24"/>
  </r>
  <r>
    <x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19"/>
    <n v="66.11"/>
    <x v="1"/>
    <s v="plays"/>
    <x v="2784"/>
    <d v="3045-11-07T21:37:12"/>
  </r>
  <r>
    <x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04.67999999999999"/>
    <n v="36.86"/>
    <x v="1"/>
    <s v="plays"/>
    <x v="2785"/>
    <d v="3088-04-22T00:00:00"/>
  </r>
  <r>
    <x v="2786"/>
    <x v="2785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17.83999999999999"/>
    <n v="39.81"/>
    <x v="1"/>
    <s v="plays"/>
    <x v="2786"/>
    <d v="3038-06-24T15:52:00"/>
  </r>
  <r>
    <x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19.7"/>
    <n v="31.5"/>
    <x v="1"/>
    <s v="plays"/>
    <x v="2787"/>
    <d v="3039-01-17T18:20:48"/>
  </r>
  <r>
    <x v="2788"/>
    <x v="2787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02.49999999999999"/>
    <n v="102.5"/>
    <x v="1"/>
    <s v="plays"/>
    <x v="2788"/>
    <d v="3087-11-01T20:17:12"/>
  </r>
  <r>
    <x v="2789"/>
    <x v="2788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01.16666666666667"/>
    <n v="126.46"/>
    <x v="1"/>
    <s v="plays"/>
    <x v="2789"/>
    <d v="3054-08-14T00:00:00"/>
  </r>
  <r>
    <x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05.33333333333333"/>
    <n v="47.88"/>
    <x v="1"/>
    <s v="plays"/>
    <x v="2790"/>
    <d v="3052-10-05T12:41:12"/>
  </r>
  <r>
    <x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02.49999999999999"/>
    <n v="73.209999999999994"/>
    <x v="1"/>
    <s v="plays"/>
    <x v="2791"/>
    <d v="3090-07-24T00:00:00"/>
  </r>
  <r>
    <x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07.60000000000001"/>
    <n v="89.67"/>
    <x v="1"/>
    <s v="plays"/>
    <x v="2792"/>
    <d v="3064-09-03T13:03:36"/>
  </r>
  <r>
    <x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10.5675"/>
    <n v="151.46"/>
    <x v="1"/>
    <s v="plays"/>
    <x v="2793"/>
    <d v="3063-03-30T01:22:00"/>
  </r>
  <r>
    <x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50"/>
    <n v="25"/>
    <x v="1"/>
    <s v="plays"/>
    <x v="2794"/>
    <d v="3078-02-12T00:00:00"/>
  </r>
  <r>
    <x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04.28571428571429"/>
    <n v="36.5"/>
    <x v="1"/>
    <s v="plays"/>
    <x v="2795"/>
    <d v="3036-05-03T00:00:00"/>
  </r>
  <r>
    <x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15.5"/>
    <n v="44"/>
    <x v="1"/>
    <s v="plays"/>
    <x v="2796"/>
    <d v="3038-03-19T16:11:12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02.64512500000001"/>
    <n v="87.36"/>
    <x v="1"/>
    <s v="plays"/>
    <x v="2797"/>
    <d v="3038-06-09T13:36:00"/>
  </r>
  <r>
    <x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01.4"/>
    <n v="36.47"/>
    <x v="1"/>
    <s v="plays"/>
    <x v="2798"/>
    <d v="3063-12-01T00:00:00"/>
  </r>
  <r>
    <x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16.6348"/>
    <n v="44.86"/>
    <x v="1"/>
    <s v="plays"/>
    <x v="2799"/>
    <d v="3085-01-27T00:00:00"/>
  </r>
  <r>
    <x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33"/>
    <n v="42.9"/>
    <x v="1"/>
    <s v="plays"/>
    <x v="2800"/>
    <d v="3050-03-29T06:26:24"/>
  </r>
  <r>
    <x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33.20000000000002"/>
    <n v="51.23"/>
    <x v="1"/>
    <s v="plays"/>
    <x v="2801"/>
    <d v="3044-08-01T00:00:00"/>
  </r>
  <r>
    <x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01.83333333333333"/>
    <n v="33.94"/>
    <x v="1"/>
    <s v="plays"/>
    <x v="2802"/>
    <d v="3064-04-22T12:42:48"/>
  </r>
  <r>
    <x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27.95"/>
    <n v="90.74"/>
    <x v="1"/>
    <s v="plays"/>
    <x v="2803"/>
    <d v="3062-11-20T00:00:00"/>
  </r>
  <r>
    <x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14.99999999999999"/>
    <n v="50"/>
    <x v="1"/>
    <s v="plays"/>
    <x v="2804"/>
    <d v="3043-11-10T21:16:00"/>
  </r>
  <r>
    <x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10.00000000000001"/>
    <n v="24.44"/>
    <x v="1"/>
    <s v="plays"/>
    <x v="2805"/>
    <d v="3065-05-08T03:09:12"/>
  </r>
  <r>
    <x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12.1"/>
    <n v="44.25"/>
    <x v="1"/>
    <s v="plays"/>
    <x v="2806"/>
    <d v="3064-03-25T00:00:00"/>
  </r>
  <r>
    <x v="2807"/>
    <x v="2806"/>
    <s v="Bringing Shakespeare back to the Playwrights"/>
    <n v="5000"/>
    <n v="6300"/>
    <x v="0"/>
    <s v="US"/>
    <s v="USD"/>
    <n v="1435611438"/>
    <n v="1433019438"/>
    <b v="0"/>
    <x v="251"/>
    <b v="1"/>
    <s v="theater/plays"/>
    <n v="126"/>
    <n v="67.739999999999995"/>
    <x v="1"/>
    <s v="plays"/>
    <x v="2807"/>
    <d v="3061-10-28T22:55:12"/>
  </r>
  <r>
    <x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00.24444444444444"/>
    <n v="65.38"/>
    <x v="1"/>
    <s v="plays"/>
    <x v="2808"/>
    <d v="3065-05-16T07:34:00"/>
  </r>
  <r>
    <x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02.4"/>
    <n v="121.9"/>
    <x v="1"/>
    <s v="plays"/>
    <x v="2809"/>
    <d v="3079-11-17T15:36:00"/>
  </r>
  <r>
    <x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08.2"/>
    <n v="47.46"/>
    <x v="1"/>
    <s v="plays"/>
    <x v="2810"/>
    <d v="3035-12-15T23:36:00"/>
  </r>
  <r>
    <x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00.27"/>
    <n v="92.84"/>
    <x v="1"/>
    <s v="plays"/>
    <x v="2811"/>
    <d v="3053-07-09T22:01:12"/>
  </r>
  <r>
    <x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13.3"/>
    <n v="68.25"/>
    <x v="1"/>
    <s v="plays"/>
    <x v="2812"/>
    <d v="3056-04-05T00:00:00"/>
  </r>
  <r>
    <x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27.57571428571428"/>
    <n v="37.21"/>
    <x v="1"/>
    <s v="plays"/>
    <x v="2813"/>
    <d v="3096-11-26T19:44:24"/>
  </r>
  <r>
    <x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07.73333333333332"/>
    <n v="25.25"/>
    <x v="1"/>
    <s v="plays"/>
    <x v="2814"/>
    <d v="3058-06-11T14:06:00"/>
  </r>
  <r>
    <x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42"/>
    <n v="43.21"/>
    <x v="1"/>
    <s v="plays"/>
    <x v="2815"/>
    <d v="3088-06-06T15:23:36"/>
  </r>
  <r>
    <x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41.56666666666666"/>
    <n v="25.13"/>
    <x v="1"/>
    <s v="plays"/>
    <x v="2816"/>
    <d v="3064-01-18T00:00:00"/>
  </r>
  <r>
    <x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30"/>
    <n v="23.64"/>
    <x v="1"/>
    <s v="plays"/>
    <x v="2817"/>
    <d v="3053-11-10T05:44:48"/>
  </r>
  <r>
    <x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06.03"/>
    <n v="103.95"/>
    <x v="1"/>
    <s v="plays"/>
    <x v="2818"/>
    <d v="3067-06-17T08:34:24"/>
  </r>
  <r>
    <x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04.80000000000001"/>
    <n v="50.38"/>
    <x v="1"/>
    <s v="plays"/>
    <x v="2819"/>
    <d v="3060-10-25T14:43:36"/>
  </r>
  <r>
    <x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36"/>
    <n v="13.6"/>
    <x v="1"/>
    <s v="plays"/>
    <x v="2820"/>
    <d v="3077-09-02T00:00:00"/>
  </r>
  <r>
    <x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00"/>
    <n v="28.57"/>
    <x v="1"/>
    <s v="plays"/>
    <x v="2821"/>
    <d v="3043-07-01T03:34:00"/>
  </r>
  <r>
    <x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00"/>
    <n v="63.83"/>
    <x v="1"/>
    <s v="plays"/>
    <x v="2822"/>
    <d v="3055-08-20T09:56:48"/>
  </r>
  <r>
    <x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24"/>
    <n v="8.86"/>
    <x v="1"/>
    <s v="plays"/>
    <x v="2823"/>
    <d v="3055-12-01T23:36:00"/>
  </r>
  <r>
    <x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16.92307692307693"/>
    <n v="50.67"/>
    <x v="1"/>
    <s v="plays"/>
    <x v="2824"/>
    <d v="3060-09-20T17:12:00"/>
  </r>
  <r>
    <x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03.33333333333334"/>
    <n v="60.78"/>
    <x v="1"/>
    <s v="plays"/>
    <x v="2825"/>
    <d v="3072-03-15T00:34:24"/>
  </r>
  <r>
    <x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07.74999999999999"/>
    <n v="113.42"/>
    <x v="1"/>
    <s v="plays"/>
    <x v="2826"/>
    <d v="3062-07-06T00:00:00"/>
  </r>
  <r>
    <x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20.24999999999999"/>
    <n v="104.57"/>
    <x v="1"/>
    <s v="plays"/>
    <x v="2827"/>
    <d v="3084-02-26T12:00:00"/>
  </r>
  <r>
    <x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00.37894736842105"/>
    <n v="98.31"/>
    <x v="1"/>
    <s v="plays"/>
    <x v="2828"/>
    <d v="3068-01-28T00:00:00"/>
  </r>
  <r>
    <x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06.52"/>
    <n v="35.04"/>
    <x v="1"/>
    <s v="plays"/>
    <x v="2829"/>
    <d v="3084-01-27T10:07:12"/>
  </r>
  <r>
    <x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00"/>
    <n v="272.73"/>
    <x v="1"/>
    <s v="plays"/>
    <x v="2830"/>
    <d v="3034-08-22T23:36:00"/>
  </r>
  <r>
    <x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10.66666666666667"/>
    <n v="63.85"/>
    <x v="1"/>
    <s v="plays"/>
    <x v="2831"/>
    <d v="3062-12-09T19:08:00"/>
  </r>
  <r>
    <x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14.71959999999999"/>
    <n v="30.19"/>
    <x v="1"/>
    <s v="plays"/>
    <x v="2832"/>
    <d v="3047-07-04T00:00:00"/>
  </r>
  <r>
    <x v="2833"/>
    <x v="2832"/>
    <s v="A new play about exploring outer space"/>
    <n v="2700"/>
    <n v="2923"/>
    <x v="0"/>
    <s v="US"/>
    <s v="USD"/>
    <n v="1444528800"/>
    <n v="1442804633"/>
    <b v="0"/>
    <x v="2"/>
    <b v="1"/>
    <s v="theater/plays"/>
    <n v="108.25925925925925"/>
    <n v="83.51"/>
    <x v="1"/>
    <s v="plays"/>
    <x v="2833"/>
    <d v="3068-08-10T00:00:00"/>
  </r>
  <r>
    <x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70"/>
    <n v="64.760000000000005"/>
    <x v="1"/>
    <s v="plays"/>
    <x v="2834"/>
    <d v="3051-12-23T00:52:00"/>
  </r>
  <r>
    <x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87.09899999999999"/>
    <n v="20.12"/>
    <x v="1"/>
    <s v="plays"/>
    <x v="2835"/>
    <d v="3072-03-20T00:00:00"/>
  </r>
  <r>
    <x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07.77777777777777"/>
    <n v="44.09"/>
    <x v="1"/>
    <s v="plays"/>
    <x v="2836"/>
    <d v="3101-03-17T23:36:00"/>
  </r>
  <r>
    <x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00"/>
    <n v="40.479999999999997"/>
    <x v="1"/>
    <s v="plays"/>
    <x v="2837"/>
    <d v="3072-07-16T19:13:36"/>
  </r>
  <r>
    <x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20.24999999999999"/>
    <n v="44.54"/>
    <x v="1"/>
    <s v="plays"/>
    <x v="2838"/>
    <d v="3040-10-20T00:00:00"/>
  </r>
  <r>
    <x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11.42857142857143"/>
    <n v="125.81"/>
    <x v="1"/>
    <s v="plays"/>
    <x v="2839"/>
    <d v="3041-07-17T23:36:00"/>
  </r>
  <r>
    <x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04"/>
    <n v="19.7"/>
    <x v="1"/>
    <s v="plays"/>
    <x v="2840"/>
    <d v="3055-01-18T00:00:00"/>
  </r>
  <r>
    <x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1"/>
    <n v="10"/>
    <x v="1"/>
    <s v="plays"/>
    <x v="2841"/>
    <d v="3072-10-16T17:58:48"/>
  </r>
  <r>
    <x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e v="#DIV/0!"/>
    <x v="1"/>
    <s v="plays"/>
    <x v="2842"/>
    <d v="3037-04-16T00:00:00"/>
  </r>
  <r>
    <x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e v="#DIV/0!"/>
    <x v="1"/>
    <s v="plays"/>
    <x v="2843"/>
    <d v="3084-10-11T00:00:00"/>
  </r>
  <r>
    <x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1"/>
    <n v="30"/>
    <x v="1"/>
    <s v="plays"/>
    <x v="2844"/>
    <d v="3098-04-10T02:32:00"/>
  </r>
  <r>
    <x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31.546666666666667"/>
    <n v="60.67"/>
    <x v="1"/>
    <s v="plays"/>
    <x v="2845"/>
    <d v="3060-05-22T09:33:12"/>
  </r>
  <r>
    <x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e v="#DIV/0!"/>
    <x v="1"/>
    <s v="plays"/>
    <x v="2846"/>
    <d v="3059-10-11T14:37:36"/>
  </r>
  <r>
    <x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e v="#DIV/0!"/>
    <x v="1"/>
    <s v="plays"/>
    <x v="2847"/>
    <d v="3083-06-10T08:26:00"/>
  </r>
  <r>
    <x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0.2"/>
    <n v="23.33"/>
    <x v="1"/>
    <s v="plays"/>
    <x v="2848"/>
    <d v="3059-10-10T13:43:36"/>
  </r>
  <r>
    <x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1"/>
    <n v="5"/>
    <x v="1"/>
    <s v="plays"/>
    <x v="2849"/>
    <d v="3081-06-11T06:40:00"/>
  </r>
  <r>
    <x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000000000002"/>
    <n v="23.92"/>
    <x v="1"/>
    <s v="plays"/>
    <x v="2850"/>
    <d v="3042-04-27T04:04:24"/>
  </r>
  <r>
    <x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e v="#DIV/0!"/>
    <x v="1"/>
    <s v="plays"/>
    <x v="2851"/>
    <d v="3075-11-23T06:48:00"/>
  </r>
  <r>
    <x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"/>
    <n v="15.83"/>
    <x v="1"/>
    <s v="plays"/>
    <x v="2852"/>
    <d v="3037-04-06T02:01:12"/>
  </r>
  <r>
    <x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e v="#DIV/0!"/>
    <x v="1"/>
    <s v="plays"/>
    <x v="2853"/>
    <d v="3042-11-09T13:58:48"/>
  </r>
  <r>
    <x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41.699999999999996"/>
    <n v="29.79"/>
    <x v="1"/>
    <s v="plays"/>
    <x v="2854"/>
    <d v="3058-05-02T04:47:36"/>
  </r>
  <r>
    <x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50"/>
    <n v="60"/>
    <x v="1"/>
    <s v="plays"/>
    <x v="2855"/>
    <d v="3075-11-23T13:36:00"/>
  </r>
  <r>
    <x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3"/>
    <n v="24.33"/>
    <x v="1"/>
    <s v="plays"/>
    <x v="2856"/>
    <d v="3064-06-15T13:36:00"/>
  </r>
  <r>
    <x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19.736842105263158"/>
    <n v="500"/>
    <x v="1"/>
    <s v="plays"/>
    <x v="2857"/>
    <d v="3101-05-18T00:00:00"/>
  </r>
  <r>
    <x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e v="#DIV/0!"/>
    <x v="1"/>
    <s v="plays"/>
    <x v="2858"/>
    <d v="3048-04-06T11:12:00"/>
  </r>
  <r>
    <x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"/>
    <n v="35"/>
    <x v="1"/>
    <s v="plays"/>
    <x v="2859"/>
    <d v="3068-12-14T16:41:36"/>
  </r>
  <r>
    <x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"/>
    <n v="29.56"/>
    <x v="1"/>
    <s v="plays"/>
    <x v="2860"/>
    <d v="3085-03-19T05:10:24"/>
  </r>
  <r>
    <x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32"/>
    <n v="26.67"/>
    <x v="1"/>
    <s v="plays"/>
    <x v="2861"/>
    <d v="3067-07-11T04:19:12"/>
  </r>
  <r>
    <x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0.43307086614173229"/>
    <n v="18.329999999999998"/>
    <x v="1"/>
    <s v="plays"/>
    <x v="2862"/>
    <d v="3037-07-04T22:51:36"/>
  </r>
  <r>
    <x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0.04"/>
    <n v="20"/>
    <x v="1"/>
    <s v="plays"/>
    <x v="2863"/>
    <d v="3042-07-24T04:49:12"/>
  </r>
  <r>
    <x v="2864"/>
    <x v="2863"/>
    <s v="Accessible, original theatre for all!"/>
    <n v="2500"/>
    <n v="40"/>
    <x v="2"/>
    <s v="GB"/>
    <s v="GBP"/>
    <n v="1437139080"/>
    <n v="1434552207"/>
    <b v="0"/>
    <x v="83"/>
    <b v="0"/>
    <s v="theater/plays"/>
    <n v="1.6"/>
    <n v="13.33"/>
    <x v="1"/>
    <s v="plays"/>
    <x v="2864"/>
    <d v="3062-12-27T07:12:00"/>
  </r>
  <r>
    <x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e v="#DIV/0!"/>
    <x v="1"/>
    <s v="plays"/>
    <x v="2865"/>
    <d v="3050-05-05T17:43:36"/>
  </r>
  <r>
    <x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0.89999999999999991"/>
    <n v="22.5"/>
    <x v="1"/>
    <s v="plays"/>
    <x v="2866"/>
    <d v="3092-11-28T00:00:00"/>
  </r>
  <r>
    <x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20.16"/>
    <n v="50.4"/>
    <x v="1"/>
    <s v="plays"/>
    <x v="2867"/>
    <d v="3086-02-27T00:00:00"/>
  </r>
  <r>
    <x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42.011733333333332"/>
    <n v="105.03"/>
    <x v="1"/>
    <s v="plays"/>
    <x v="2868"/>
    <d v="3092-04-23T20:21:36"/>
  </r>
  <r>
    <x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0.88500000000000001"/>
    <n v="35.4"/>
    <x v="1"/>
    <s v="plays"/>
    <x v="2869"/>
    <d v="3087-03-04T05:52:24"/>
  </r>
  <r>
    <x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15"/>
    <n v="83.33"/>
    <x v="1"/>
    <s v="plays"/>
    <x v="2870"/>
    <d v="3034-12-21T13:06:00"/>
  </r>
  <r>
    <x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7"/>
    <n v="35.92"/>
    <x v="1"/>
    <s v="plays"/>
    <x v="2871"/>
    <d v="3049-05-01T17:25:12"/>
  </r>
  <r>
    <x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e v="#DIV/0!"/>
    <x v="1"/>
    <s v="plays"/>
    <x v="2872"/>
    <d v="3061-03-08T18:55:12"/>
  </r>
  <r>
    <x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38.119999999999997"/>
    <n v="119.13"/>
    <x v="1"/>
    <s v="plays"/>
    <x v="2873"/>
    <d v="3051-11-01T14:52:24"/>
  </r>
  <r>
    <x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2"/>
    <n v="90.33"/>
    <x v="1"/>
    <s v="plays"/>
    <x v="2874"/>
    <d v="3099-02-23T06:34:24"/>
  </r>
  <r>
    <x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4999999999999996E-2"/>
    <n v="2.33"/>
    <x v="1"/>
    <s v="plays"/>
    <x v="2875"/>
    <d v="3082-03-19T01:57:12"/>
  </r>
  <r>
    <x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e v="#DIV/0!"/>
    <x v="1"/>
    <s v="plays"/>
    <x v="2876"/>
    <d v="3062-12-07T20:31:36"/>
  </r>
  <r>
    <x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10.833333333333334"/>
    <n v="108.33"/>
    <x v="1"/>
    <s v="plays"/>
    <x v="2877"/>
    <d v="3095-12-26T00:00:00"/>
  </r>
  <r>
    <x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"/>
    <n v="15.75"/>
    <x v="1"/>
    <s v="plays"/>
    <x v="2878"/>
    <d v="3062-01-26T18:38:00"/>
  </r>
  <r>
    <x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0.2589285714285714"/>
    <n v="29"/>
    <x v="1"/>
    <s v="plays"/>
    <x v="2879"/>
    <d v="3075-04-15T09:44:24"/>
  </r>
  <r>
    <x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23.333333333333332"/>
    <n v="96.55"/>
    <x v="1"/>
    <s v="plays"/>
    <x v="2880"/>
    <d v="3065-03-26T02:00:00"/>
  </r>
  <r>
    <x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e v="#DIV/0!"/>
    <x v="1"/>
    <s v="plays"/>
    <x v="2881"/>
    <d v="3048-02-22T08:14:24"/>
  </r>
  <r>
    <x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33.6"/>
    <n v="63"/>
    <x v="1"/>
    <s v="plays"/>
    <x v="2882"/>
    <d v="3081-12-24T07:27:12"/>
  </r>
  <r>
    <x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19.079999999999998"/>
    <n v="381.6"/>
    <x v="1"/>
    <s v="plays"/>
    <x v="2883"/>
    <d v="3076-05-14T23:36:00"/>
  </r>
  <r>
    <x v="2884"/>
    <x v="2883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0.41111111111111115"/>
    <n v="46.25"/>
    <x v="1"/>
    <s v="plays"/>
    <x v="2884"/>
    <d v="3048-04-12T10:54:00"/>
  </r>
  <r>
    <x v="2885"/>
    <x v="2884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32.5"/>
    <n v="26"/>
    <x v="1"/>
    <s v="plays"/>
    <x v="2885"/>
    <d v="3054-09-27T20:00:24"/>
  </r>
  <r>
    <x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5"/>
    <n v="10"/>
    <x v="1"/>
    <s v="plays"/>
    <x v="2886"/>
    <d v="3067-03-02T23:36:00"/>
  </r>
  <r>
    <x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0.16666666666666669"/>
    <n v="5"/>
    <x v="1"/>
    <s v="plays"/>
    <x v="2887"/>
    <d v="3050-09-10T06:09:36"/>
  </r>
  <r>
    <x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e v="#DIV/0!"/>
    <x v="1"/>
    <s v="plays"/>
    <x v="2888"/>
    <d v="3045-02-02T23:36:00"/>
  </r>
  <r>
    <x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38.066666666666663"/>
    <n v="81.569999999999993"/>
    <x v="1"/>
    <s v="plays"/>
    <x v="2889"/>
    <d v="3041-11-06T17:14:00"/>
  </r>
  <r>
    <x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"/>
    <n v="7"/>
    <x v="1"/>
    <s v="plays"/>
    <x v="2890"/>
    <d v="3040-06-27T00:00:00"/>
  </r>
  <r>
    <x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"/>
    <n v="27.3"/>
    <x v="1"/>
    <s v="plays"/>
    <x v="2891"/>
    <d v="3080-12-11T04:51:12"/>
  </r>
  <r>
    <x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7"/>
    <n v="29.41"/>
    <x v="1"/>
    <s v="plays"/>
    <x v="2892"/>
    <d v="3041-08-03T00:00:00"/>
  </r>
  <r>
    <x v="2893"/>
    <x v="2892"/>
    <s v="Fundraising for REDISCOVERING KIA THE PLAY"/>
    <n v="5000"/>
    <n v="25"/>
    <x v="2"/>
    <s v="US"/>
    <s v="USD"/>
    <n v="1420768800"/>
    <n v="1415644395"/>
    <b v="0"/>
    <x v="84"/>
    <b v="0"/>
    <s v="theater/plays"/>
    <n v="0.5"/>
    <n v="12.5"/>
    <x v="1"/>
    <s v="plays"/>
    <x v="2893"/>
    <d v="3050-07-16T00:00:00"/>
  </r>
  <r>
    <x v="2894"/>
    <x v="2893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e v="#DIV/0!"/>
    <x v="1"/>
    <s v="plays"/>
    <x v="2894"/>
    <d v="3056-02-11T16:06:00"/>
  </r>
  <r>
    <x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6"/>
    <n v="5.75"/>
    <x v="1"/>
    <s v="plays"/>
    <x v="2895"/>
    <d v="3037-05-20T00:00:00"/>
  </r>
  <r>
    <x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20.833333333333336"/>
    <n v="52.08"/>
    <x v="1"/>
    <s v="plays"/>
    <x v="2896"/>
    <d v="3096-09-28T00:00:00"/>
  </r>
  <r>
    <x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"/>
    <n v="183.33"/>
    <x v="1"/>
    <s v="plays"/>
    <x v="2897"/>
    <d v="3068-08-23T11:38:00"/>
  </r>
  <r>
    <x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8"/>
    <n v="26.33"/>
    <x v="1"/>
    <s v="plays"/>
    <x v="2898"/>
    <d v="3069-12-16T23:01:12"/>
  </r>
  <r>
    <x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e v="#DIV/0!"/>
    <x v="1"/>
    <s v="plays"/>
    <x v="2899"/>
    <d v="3087-06-19T21:03:12"/>
  </r>
  <r>
    <x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61.909090909090914"/>
    <n v="486.43"/>
    <x v="1"/>
    <s v="plays"/>
    <x v="2900"/>
    <d v="3040-06-29T14:52:48"/>
  </r>
  <r>
    <x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0.8"/>
    <n v="3"/>
    <x v="1"/>
    <s v="plays"/>
    <x v="2901"/>
    <d v="3052-06-30T16:55:36"/>
  </r>
  <r>
    <x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2"/>
    <n v="25"/>
    <x v="1"/>
    <s v="plays"/>
    <x v="2902"/>
    <d v="3065-06-23T13:18:24"/>
  </r>
  <r>
    <x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0.77999999999999992"/>
    <n v="9.75"/>
    <x v="1"/>
    <s v="plays"/>
    <x v="2903"/>
    <d v="3066-07-06T00:07:12"/>
  </r>
  <r>
    <x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5"/>
    <n v="18.75"/>
    <x v="1"/>
    <s v="plays"/>
    <x v="2904"/>
    <d v="3046-07-23T00:00:00"/>
  </r>
  <r>
    <x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17.771428571428572"/>
    <n v="36.590000000000003"/>
    <x v="1"/>
    <s v="plays"/>
    <x v="2905"/>
    <d v="3090-06-03T08:45:12"/>
  </r>
  <r>
    <x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1"/>
    <n v="80.709999999999994"/>
    <x v="1"/>
    <s v="plays"/>
    <x v="2906"/>
    <d v="3063-12-10T00:00:00"/>
  </r>
  <r>
    <x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0.08"/>
    <n v="1"/>
    <x v="1"/>
    <s v="plays"/>
    <x v="2907"/>
    <d v="3082-11-08T01:34:48"/>
  </r>
  <r>
    <x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"/>
    <n v="52.8"/>
    <x v="1"/>
    <s v="plays"/>
    <x v="2908"/>
    <d v="3084-06-26T13:27:36"/>
  </r>
  <r>
    <x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2"/>
    <n v="20"/>
    <x v="1"/>
    <s v="plays"/>
    <x v="2909"/>
    <d v="3047-08-18T18:24:00"/>
  </r>
  <r>
    <x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3"/>
    <n v="1"/>
    <x v="1"/>
    <s v="plays"/>
    <x v="2910"/>
    <d v="3060-09-15T04:34:48"/>
  </r>
  <r>
    <x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36.5"/>
    <n v="46.93"/>
    <x v="1"/>
    <s v="plays"/>
    <x v="2911"/>
    <d v="3061-09-08T10:50:24"/>
  </r>
  <r>
    <x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14.058171745152354"/>
    <n v="78.08"/>
    <x v="1"/>
    <s v="plays"/>
    <x v="2912"/>
    <d v="3074-12-02T03:49:36"/>
  </r>
  <r>
    <x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0.02"/>
    <n v="1"/>
    <x v="1"/>
    <s v="plays"/>
    <x v="2913"/>
    <d v="3042-05-19T03:35:36"/>
  </r>
  <r>
    <x v="2914"/>
    <x v="2913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1E-3"/>
    <n v="1"/>
    <x v="1"/>
    <s v="plays"/>
    <x v="2914"/>
    <d v="3054-10-17T18:37:36"/>
  </r>
  <r>
    <x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61.1"/>
    <n v="203.67"/>
    <x v="1"/>
    <s v="plays"/>
    <x v="2915"/>
    <d v="3078-12-10T13:16:00"/>
  </r>
  <r>
    <x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6"/>
    <n v="20.71"/>
    <x v="1"/>
    <s v="plays"/>
    <x v="2916"/>
    <d v="3035-02-14T10:35:36"/>
  </r>
  <r>
    <x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21.85"/>
    <n v="48.56"/>
    <x v="1"/>
    <s v="plays"/>
    <x v="2917"/>
    <d v="3066-12-22T14:58:48"/>
  </r>
  <r>
    <x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27.24"/>
    <n v="68.099999999999994"/>
    <x v="1"/>
    <s v="plays"/>
    <x v="2918"/>
    <d v="3069-10-29T02:42:48"/>
  </r>
  <r>
    <x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"/>
    <n v="8.5"/>
    <x v="1"/>
    <s v="plays"/>
    <x v="2919"/>
    <d v="3040-04-03T20:51:36"/>
  </r>
  <r>
    <x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26.840000000000003"/>
    <n v="51.62"/>
    <x v="1"/>
    <s v="plays"/>
    <x v="2920"/>
    <d v="3055-07-06T00:28:00"/>
  </r>
  <r>
    <x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29"/>
    <n v="43"/>
    <x v="1"/>
    <s v="musical"/>
    <x v="2921"/>
    <d v="3043-08-17T06:41:36"/>
  </r>
  <r>
    <x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00"/>
    <n v="83.33"/>
    <x v="1"/>
    <s v="musical"/>
    <x v="2922"/>
    <d v="3059-01-24T23:30:48"/>
  </r>
  <r>
    <x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00"/>
    <n v="30"/>
    <x v="1"/>
    <s v="musical"/>
    <x v="2923"/>
    <d v="3051-07-12T00:00:00"/>
  </r>
  <r>
    <x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03.2"/>
    <n v="175.51"/>
    <x v="1"/>
    <s v="musical"/>
    <x v="2924"/>
    <d v="3058-06-05T23:36:00"/>
  </r>
  <r>
    <x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02.44597777777777"/>
    <n v="231.66"/>
    <x v="1"/>
    <s v="musical"/>
    <x v="2925"/>
    <d v="3042-09-08T00:27:12"/>
  </r>
  <r>
    <x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25"/>
    <n v="75"/>
    <x v="1"/>
    <s v="musical"/>
    <x v="2926"/>
    <d v="3053-07-16T09:11:36"/>
  </r>
  <r>
    <x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30.83333333333334"/>
    <n v="112.14"/>
    <x v="1"/>
    <s v="musical"/>
    <x v="2927"/>
    <d v="3038-11-07T00:00:00"/>
  </r>
  <r>
    <x v="2928"/>
    <x v="2927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00"/>
    <n v="41.67"/>
    <x v="1"/>
    <s v="musical"/>
    <x v="2928"/>
    <d v="3078-03-12T22:58:24"/>
  </r>
  <r>
    <x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02.06937499999999"/>
    <n v="255.17"/>
    <x v="1"/>
    <s v="musical"/>
    <x v="2929"/>
    <d v="3035-07-10T13:03:12"/>
  </r>
  <r>
    <x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00.92000000000002"/>
    <n v="162.77000000000001"/>
    <x v="1"/>
    <s v="musical"/>
    <x v="2930"/>
    <d v="3058-04-29T00:25:36"/>
  </r>
  <r>
    <x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06"/>
    <n v="88.33"/>
    <x v="1"/>
    <s v="musical"/>
    <x v="2931"/>
    <d v="3042-12-05T03:12:00"/>
  </r>
  <r>
    <x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05.0967741935484"/>
    <n v="85.74"/>
    <x v="1"/>
    <s v="musical"/>
    <x v="2932"/>
    <d v="3053-05-22T00:00:00"/>
  </r>
  <r>
    <x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02.76"/>
    <n v="47.57"/>
    <x v="1"/>
    <s v="musical"/>
    <x v="2933"/>
    <d v="3084-03-27T23:01:12"/>
  </r>
  <r>
    <x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08"/>
    <n v="72.97"/>
    <x v="1"/>
    <s v="musical"/>
    <x v="2934"/>
    <d v="3036-11-27T06:25:36"/>
  </r>
  <r>
    <x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00.88571428571429"/>
    <n v="90.54"/>
    <x v="1"/>
    <s v="musical"/>
    <x v="2935"/>
    <d v="3089-11-15T00:00:00"/>
  </r>
  <r>
    <x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28"/>
    <n v="37.65"/>
    <x v="1"/>
    <s v="musical"/>
    <x v="2936"/>
    <d v="3044-10-05T23:36:00"/>
  </r>
  <r>
    <x v="2937"/>
    <x v="2936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33.33333333333331"/>
    <n v="36.36"/>
    <x v="1"/>
    <s v="musical"/>
    <x v="2937"/>
    <d v="3038-09-25T23:25:12"/>
  </r>
  <r>
    <x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01.375"/>
    <n v="126.72"/>
    <x v="1"/>
    <s v="musical"/>
    <x v="2938"/>
    <d v="3051-12-16T21:25:36"/>
  </r>
  <r>
    <x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02.875"/>
    <n v="329.2"/>
    <x v="1"/>
    <s v="musical"/>
    <x v="2939"/>
    <d v="3041-09-24T00:00:00"/>
  </r>
  <r>
    <x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07.24000000000001"/>
    <n v="81.239999999999995"/>
    <x v="1"/>
    <s v="musical"/>
    <x v="2940"/>
    <d v="3051-03-05T13:27:12"/>
  </r>
  <r>
    <x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1E-3"/>
    <n v="1"/>
    <x v="1"/>
    <s v="spaces"/>
    <x v="2941"/>
    <d v="3053-12-12T01:02:00"/>
  </r>
  <r>
    <x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20.424999999999997"/>
    <n v="202.23"/>
    <x v="1"/>
    <s v="spaces"/>
    <x v="2942"/>
    <d v="3072-12-29T07:12:00"/>
  </r>
  <r>
    <x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e v="#DIV/0!"/>
    <x v="1"/>
    <s v="spaces"/>
    <x v="2943"/>
    <d v="3056-09-19T02:32:00"/>
  </r>
  <r>
    <x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1"/>
    <n v="100"/>
    <x v="1"/>
    <s v="spaces"/>
    <x v="2944"/>
    <d v="3060-05-19T22:39:12"/>
  </r>
  <r>
    <x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e v="#DIV/0!"/>
    <x v="1"/>
    <s v="spaces"/>
    <x v="2945"/>
    <d v="3059-05-31T08:24:00"/>
  </r>
  <r>
    <x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0.1"/>
    <n v="1"/>
    <x v="1"/>
    <s v="spaces"/>
    <x v="2946"/>
    <d v="3088-12-09T17:56:48"/>
  </r>
  <r>
    <x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3"/>
    <n v="82.46"/>
    <x v="1"/>
    <s v="spaces"/>
    <x v="2947"/>
    <d v="3095-08-04T04:24:00"/>
  </r>
  <r>
    <x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4E-3"/>
    <n v="2.67"/>
    <x v="1"/>
    <s v="spaces"/>
    <x v="2948"/>
    <d v="3060-01-14T13:57:12"/>
  </r>
  <r>
    <x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"/>
    <n v="12.5"/>
    <x v="1"/>
    <s v="spaces"/>
    <x v="2949"/>
    <d v="3071-03-22T18:06:48"/>
  </r>
  <r>
    <x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e v="#DIV/0!"/>
    <x v="1"/>
    <s v="spaces"/>
    <x v="2950"/>
    <d v="3075-06-17T18:20:48"/>
  </r>
  <r>
    <x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7"/>
    <n v="18.899999999999999"/>
    <x v="1"/>
    <s v="spaces"/>
    <x v="2951"/>
    <d v="3044-04-11T06:29:12"/>
  </r>
  <r>
    <x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4"/>
    <n v="200.63"/>
    <x v="1"/>
    <s v="spaces"/>
    <x v="2952"/>
    <d v="3093-01-21T00:00:00"/>
  </r>
  <r>
    <x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0.15125"/>
    <n v="201.67"/>
    <x v="1"/>
    <s v="spaces"/>
    <x v="2953"/>
    <d v="3068-06-16T00:08:24"/>
  </r>
  <r>
    <x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e v="#DIV/0!"/>
    <x v="1"/>
    <s v="spaces"/>
    <x v="2954"/>
    <d v="3102-12-10T00:01:12"/>
  </r>
  <r>
    <x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59.583333333333336"/>
    <n v="65"/>
    <x v="1"/>
    <s v="spaces"/>
    <x v="2955"/>
    <d v="3060-12-17T18:59:36"/>
  </r>
  <r>
    <x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16.734177215189874"/>
    <n v="66.099999999999994"/>
    <x v="1"/>
    <s v="spaces"/>
    <x v="2956"/>
    <d v="3082-03-15T00:20:00"/>
  </r>
  <r>
    <x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9"/>
    <n v="93.33"/>
    <x v="1"/>
    <s v="spaces"/>
    <x v="2957"/>
    <d v="3055-08-28T06:28:48"/>
  </r>
  <r>
    <x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e v="#DIV/0!"/>
    <x v="1"/>
    <s v="spaces"/>
    <x v="2958"/>
    <d v="3082-06-13T16:46:48"/>
  </r>
  <r>
    <x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e v="#DIV/0!"/>
    <x v="1"/>
    <s v="spaces"/>
    <x v="2959"/>
    <d v="3084-05-16T04:50:00"/>
  </r>
  <r>
    <x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e v="#DIV/0!"/>
    <x v="1"/>
    <s v="spaces"/>
    <x v="2960"/>
    <d v="3042-09-12T04:09:12"/>
  </r>
  <r>
    <x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09.62"/>
    <n v="50.75"/>
    <x v="1"/>
    <s v="plays"/>
    <x v="2961"/>
    <d v="3055-07-16T00:00:00"/>
  </r>
  <r>
    <x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21.8"/>
    <n v="60.9"/>
    <x v="1"/>
    <s v="plays"/>
    <x v="2962"/>
    <d v="3053-11-25T23:36:00"/>
  </r>
  <r>
    <x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06.85"/>
    <n v="109.03"/>
    <x v="1"/>
    <s v="plays"/>
    <x v="2963"/>
    <d v="3061-12-30T06:49:36"/>
  </r>
  <r>
    <x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00.71379999999999"/>
    <n v="25.69"/>
    <x v="1"/>
    <s v="plays"/>
    <x v="2964"/>
    <d v="3040-05-04T12:48:00"/>
  </r>
  <r>
    <x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09.00000000000001"/>
    <n v="41.92"/>
    <x v="1"/>
    <s v="plays"/>
    <x v="2965"/>
    <d v="3062-05-05T12:13:12"/>
  </r>
  <r>
    <x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13.63000000000001"/>
    <n v="88.77"/>
    <x v="1"/>
    <s v="plays"/>
    <x v="2966"/>
    <d v="3067-01-03T17:24:48"/>
  </r>
  <r>
    <x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13.92"/>
    <n v="80.23"/>
    <x v="1"/>
    <s v="plays"/>
    <x v="2967"/>
    <d v="3054-06-02T17:56:48"/>
  </r>
  <r>
    <x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06"/>
    <n v="78.94"/>
    <x v="1"/>
    <s v="plays"/>
    <x v="2968"/>
    <d v="3089-01-17T23:36:00"/>
  </r>
  <r>
    <x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62.5"/>
    <n v="95.59"/>
    <x v="1"/>
    <s v="plays"/>
    <x v="2969"/>
    <d v="3058-01-31T20:24:00"/>
  </r>
  <r>
    <x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06"/>
    <n v="69.89"/>
    <x v="1"/>
    <s v="plays"/>
    <x v="2970"/>
    <d v="3039-01-29T01:40:24"/>
  </r>
  <r>
    <x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00.15624999999999"/>
    <n v="74.53"/>
    <x v="1"/>
    <s v="plays"/>
    <x v="2971"/>
    <d v="3041-12-19T19:11:12"/>
  </r>
  <r>
    <x v="2972"/>
    <x v="2971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05.35000000000001"/>
    <n v="123.94"/>
    <x v="1"/>
    <s v="plays"/>
    <x v="2972"/>
    <d v="3096-04-08T00:00:00"/>
  </r>
  <r>
    <x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74.8"/>
    <n v="264.85000000000002"/>
    <x v="1"/>
    <s v="plays"/>
    <x v="2973"/>
    <d v="3074-01-01T00:00:00"/>
  </r>
  <r>
    <x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02"/>
    <n v="58.62"/>
    <x v="1"/>
    <s v="plays"/>
    <x v="2974"/>
    <d v="3043-08-21T14:00:00"/>
  </r>
  <r>
    <x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00.125"/>
    <n v="70.88"/>
    <x v="1"/>
    <s v="plays"/>
    <x v="2975"/>
    <d v="3047-09-19T00:00:00"/>
  </r>
  <r>
    <x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71.42857142857142"/>
    <n v="8.57"/>
    <x v="1"/>
    <s v="plays"/>
    <x v="2976"/>
    <d v="3078-10-03T00:00:00"/>
  </r>
  <r>
    <x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13.56666666666666"/>
    <n v="113.57"/>
    <x v="1"/>
    <s v="plays"/>
    <x v="2977"/>
    <d v="3055-05-03T05:36:00"/>
  </r>
  <r>
    <x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29.46666666666667"/>
    <n v="60.69"/>
    <x v="1"/>
    <s v="plays"/>
    <x v="2978"/>
    <d v="3045-03-23T23:36:00"/>
  </r>
  <r>
    <x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01.4"/>
    <n v="110.22"/>
    <x v="1"/>
    <s v="plays"/>
    <x v="2979"/>
    <d v="3050-05-09T00:00:00"/>
  </r>
  <r>
    <x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09.16666666666666"/>
    <n v="136.46"/>
    <x v="1"/>
    <s v="plays"/>
    <x v="2980"/>
    <d v="3065-06-15T00:00:00"/>
  </r>
  <r>
    <x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28.92500000000001"/>
    <n v="53.16"/>
    <x v="1"/>
    <s v="spaces"/>
    <x v="2981"/>
    <d v="3067-06-16T10:22:24"/>
  </r>
  <r>
    <x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02.06"/>
    <n v="86.49"/>
    <x v="1"/>
    <s v="spaces"/>
    <x v="2982"/>
    <d v="3076-09-23T11:37:12"/>
  </r>
  <r>
    <x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46.53957758620692"/>
    <n v="155.24"/>
    <x v="1"/>
    <s v="spaces"/>
    <x v="2983"/>
    <d v="3046-09-13T04:14:24"/>
  </r>
  <r>
    <x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00.352"/>
    <n v="115.08"/>
    <x v="1"/>
    <s v="spaces"/>
    <x v="2984"/>
    <d v="3089-07-07T16:32:24"/>
  </r>
  <r>
    <x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21.64999999999999"/>
    <n v="109.59"/>
    <x v="1"/>
    <s v="spaces"/>
    <x v="2985"/>
    <d v="3093-12-23T00:00:00"/>
  </r>
  <r>
    <x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05.5"/>
    <n v="45.21"/>
    <x v="1"/>
    <s v="spaces"/>
    <x v="2986"/>
    <d v="3081-12-21T00:02:24"/>
  </r>
  <r>
    <x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10.4008"/>
    <n v="104.15"/>
    <x v="1"/>
    <s v="spaces"/>
    <x v="2987"/>
    <d v="3092-10-13T00:00:00"/>
  </r>
  <r>
    <x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00"/>
    <n v="35.71"/>
    <x v="1"/>
    <s v="spaces"/>
    <x v="2988"/>
    <d v="3085-04-01T16:32:24"/>
  </r>
  <r>
    <x v="2989"/>
    <x v="2988"/>
    <s v="Bring the movies back to Bethel, Maine."/>
    <n v="20000"/>
    <n v="35307"/>
    <x v="0"/>
    <s v="US"/>
    <s v="USD"/>
    <n v="1450673940"/>
    <n v="1448756962"/>
    <b v="0"/>
    <x v="487"/>
    <b v="1"/>
    <s v="theater/spaces"/>
    <n v="176.535"/>
    <n v="97"/>
    <x v="1"/>
    <s v="spaces"/>
    <x v="2989"/>
    <d v="3073-04-12T23:36:00"/>
  </r>
  <r>
    <x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00"/>
    <n v="370.37"/>
    <x v="1"/>
    <s v="spaces"/>
    <x v="2990"/>
    <d v="3074-06-03T18:48:00"/>
  </r>
  <r>
    <x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03.29411764705883"/>
    <n v="94.41"/>
    <x v="1"/>
    <s v="spaces"/>
    <x v="2991"/>
    <d v="3099-10-21T02:12:00"/>
  </r>
  <r>
    <x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04.5"/>
    <n v="48.98"/>
    <x v="1"/>
    <s v="spaces"/>
    <x v="2992"/>
    <d v="3092-07-27T10:04:00"/>
  </r>
  <r>
    <x v="2993"/>
    <x v="2992"/>
    <s v="Help us build the Kitchen from Hell!"/>
    <n v="1000"/>
    <n v="1003"/>
    <x v="0"/>
    <s v="US"/>
    <s v="USD"/>
    <n v="1455998867"/>
    <n v="1453406867"/>
    <b v="0"/>
    <x v="19"/>
    <b v="1"/>
    <s v="theater/spaces"/>
    <n v="100.29999999999998"/>
    <n v="45.59"/>
    <x v="1"/>
    <s v="spaces"/>
    <x v="2993"/>
    <d v="3077-05-01T03:06:48"/>
  </r>
  <r>
    <x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57.74666666666673"/>
    <n v="23.28"/>
    <x v="1"/>
    <s v="spaces"/>
    <x v="2994"/>
    <d v="3044-02-15T11:48:48"/>
  </r>
  <r>
    <x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04.96000000000001"/>
    <n v="63.23"/>
    <x v="1"/>
    <s v="spaces"/>
    <x v="2995"/>
    <d v="3099-04-07T23:08:24"/>
  </r>
  <r>
    <x v="2996"/>
    <x v="2995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71.94285714285715"/>
    <n v="153.52000000000001"/>
    <x v="1"/>
    <s v="spaces"/>
    <x v="2996"/>
    <d v="3059-08-05T21:36:00"/>
  </r>
  <r>
    <x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03.73000000000002"/>
    <n v="90.2"/>
    <x v="1"/>
    <s v="spaces"/>
    <x v="2997"/>
    <d v="3101-10-19T23:36:00"/>
  </r>
  <r>
    <x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03.029"/>
    <n v="118.97"/>
    <x v="1"/>
    <s v="spaces"/>
    <x v="2998"/>
    <d v="3036-12-10T10:00:00"/>
  </r>
  <r>
    <x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18.88888888888889"/>
    <n v="80.25"/>
    <x v="1"/>
    <s v="spaces"/>
    <x v="2999"/>
    <d v="3101-12-04T00:00:00"/>
  </r>
  <r>
    <x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00"/>
    <n v="62.5"/>
    <x v="1"/>
    <s v="spaces"/>
    <x v="3000"/>
    <d v="3100-01-23T00:00:00"/>
  </r>
  <r>
    <x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18.69988910451895"/>
    <n v="131.38"/>
    <x v="1"/>
    <s v="spaces"/>
    <x v="3001"/>
    <d v="3086-10-18T11:52:48"/>
  </r>
  <r>
    <x v="3002"/>
    <x v="3001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08.50614285714286"/>
    <n v="73.03"/>
    <x v="1"/>
    <s v="spaces"/>
    <x v="3002"/>
    <d v="3001-09-13T01:40:48"/>
  </r>
  <r>
    <x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01.16666666666667"/>
    <n v="178.53"/>
    <x v="1"/>
    <s v="spaces"/>
    <x v="3003"/>
    <d v="3077-12-12T23:36:00"/>
  </r>
  <r>
    <x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12.815"/>
    <n v="162.91"/>
    <x v="1"/>
    <s v="spaces"/>
    <x v="3004"/>
    <d v="3046-12-24T03:29:36"/>
  </r>
  <r>
    <x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20.49622641509434"/>
    <n v="108.24"/>
    <x v="1"/>
    <s v="spaces"/>
    <x v="3005"/>
    <d v="3044-05-02T04:42:00"/>
  </r>
  <r>
    <x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07.74999999999999"/>
    <n v="88.87"/>
    <x v="1"/>
    <s v="spaces"/>
    <x v="3006"/>
    <d v="3048-11-15T03:56:24"/>
  </r>
  <r>
    <x v="3007"/>
    <x v="3006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80"/>
    <n v="54"/>
    <x v="1"/>
    <s v="spaces"/>
    <x v="3007"/>
    <d v="3057-07-06T04:33:12"/>
  </r>
  <r>
    <x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01.16666666666667"/>
    <n v="116.73"/>
    <x v="1"/>
    <s v="spaces"/>
    <x v="3008"/>
    <d v="3075-04-27T02:07:36"/>
  </r>
  <r>
    <x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19.756"/>
    <n v="233.9"/>
    <x v="1"/>
    <s v="spaces"/>
    <x v="3009"/>
    <d v="3047-09-06T16:16:00"/>
  </r>
  <r>
    <x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58"/>
    <n v="158"/>
    <x v="1"/>
    <s v="spaces"/>
    <x v="3010"/>
    <d v="3053-05-30T23:27:36"/>
  </r>
  <r>
    <x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23.66666666666666"/>
    <n v="14.84"/>
    <x v="1"/>
    <s v="spaces"/>
    <x v="3011"/>
    <d v="3073-06-17T23:36:00"/>
  </r>
  <r>
    <x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17.12499999999999"/>
    <n v="85.18"/>
    <x v="1"/>
    <s v="spaces"/>
    <x v="3012"/>
    <d v="3052-09-05T20:52:00"/>
  </r>
  <r>
    <x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56.96"/>
    <n v="146.69"/>
    <x v="1"/>
    <s v="spaces"/>
    <x v="3013"/>
    <d v="3061-04-19T01:39:36"/>
  </r>
  <r>
    <x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13.104"/>
    <n v="50.76"/>
    <x v="1"/>
    <s v="spaces"/>
    <x v="3014"/>
    <d v="3046-04-11T00:00:00"/>
  </r>
  <r>
    <x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03.17647058823529"/>
    <n v="87.7"/>
    <x v="1"/>
    <s v="spaces"/>
    <x v="3015"/>
    <d v="3036-08-12T00:00:00"/>
  </r>
  <r>
    <x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02.61176470588236"/>
    <n v="242.28"/>
    <x v="1"/>
    <s v="spaces"/>
    <x v="3016"/>
    <d v="3039-01-26T03:40:48"/>
  </r>
  <r>
    <x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05.84090909090908"/>
    <n v="146.44999999999999"/>
    <x v="1"/>
    <s v="spaces"/>
    <x v="3017"/>
    <d v="3041-04-04T09:37:12"/>
  </r>
  <r>
    <x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00.71428571428571"/>
    <n v="103.17"/>
    <x v="1"/>
    <s v="spaces"/>
    <x v="3018"/>
    <d v="3063-03-18T00:00:00"/>
  </r>
  <r>
    <x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21.23333333333332"/>
    <n v="80.459999999999994"/>
    <x v="1"/>
    <s v="spaces"/>
    <x v="3019"/>
    <d v="3035-08-17T00:00:00"/>
  </r>
  <r>
    <x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00.57142857142858"/>
    <n v="234.67"/>
    <x v="1"/>
    <s v="spaces"/>
    <x v="3020"/>
    <d v="3064-11-05T07:33:12"/>
  </r>
  <r>
    <x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16.02222222222223"/>
    <n v="50.69"/>
    <x v="1"/>
    <s v="spaces"/>
    <x v="3021"/>
    <d v="3095-06-05T23:36:00"/>
  </r>
  <r>
    <x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00.88"/>
    <n v="162.71"/>
    <x v="1"/>
    <s v="spaces"/>
    <x v="3022"/>
    <d v="3089-10-03T21:23:36"/>
  </r>
  <r>
    <x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03"/>
    <n v="120.17"/>
    <x v="1"/>
    <s v="spaces"/>
    <x v="3023"/>
    <d v="3060-08-18T05:14:24"/>
  </r>
  <r>
    <x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46.42"/>
    <n v="67.7"/>
    <x v="1"/>
    <s v="spaces"/>
    <x v="3024"/>
    <d v="2996-05-20T20:30:00"/>
  </r>
  <r>
    <x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02.2"/>
    <n v="52.1"/>
    <x v="1"/>
    <s v="spaces"/>
    <x v="3025"/>
    <d v="3035-11-10T00:00:00"/>
  </r>
  <r>
    <x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43.33333333333334"/>
    <n v="51.6"/>
    <x v="1"/>
    <s v="spaces"/>
    <x v="3026"/>
    <d v="3102-01-30T00:36:48"/>
  </r>
  <r>
    <x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31.44"/>
    <n v="164.3"/>
    <x v="1"/>
    <s v="spaces"/>
    <x v="3027"/>
    <d v="3055-03-05T21:40:24"/>
  </r>
  <r>
    <x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68.01999999999998"/>
    <n v="84.86"/>
    <x v="1"/>
    <s v="spaces"/>
    <x v="3028"/>
    <d v="3088-12-03T08:10:00"/>
  </r>
  <r>
    <x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09.67666666666666"/>
    <n v="94.55"/>
    <x v="1"/>
    <s v="spaces"/>
    <x v="3029"/>
    <d v="3047-02-16T14:00:00"/>
  </r>
  <r>
    <x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06.6857142857143"/>
    <n v="45.54"/>
    <x v="1"/>
    <s v="spaces"/>
    <x v="3030"/>
    <d v="3067-01-03T22:28:24"/>
  </r>
  <r>
    <x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00"/>
    <n v="51.72"/>
    <x v="1"/>
    <s v="spaces"/>
    <x v="3031"/>
    <d v="3092-11-27T04:18:48"/>
  </r>
  <r>
    <x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27.2"/>
    <n v="50.88"/>
    <x v="1"/>
    <s v="spaces"/>
    <x v="3032"/>
    <d v="3066-08-20T01:43:36"/>
  </r>
  <r>
    <x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46.53333333333333"/>
    <n v="191.13"/>
    <x v="1"/>
    <s v="spaces"/>
    <x v="3033"/>
    <d v="3089-02-09T15:30:00"/>
  </r>
  <r>
    <x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12.53599999999999"/>
    <n v="89.31"/>
    <x v="1"/>
    <s v="spaces"/>
    <x v="3034"/>
    <d v="3094-01-15T23:36:00"/>
  </r>
  <r>
    <x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08.78684000000001"/>
    <n v="88.59"/>
    <x v="1"/>
    <s v="spaces"/>
    <x v="3035"/>
    <d v="3010-02-27T10:43:36"/>
  </r>
  <r>
    <x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26.732"/>
    <n v="96.3"/>
    <x v="1"/>
    <s v="spaces"/>
    <x v="3036"/>
    <d v="3016-12-26T23:36:00"/>
  </r>
  <r>
    <x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13.20000000000002"/>
    <n v="33.31"/>
    <x v="1"/>
    <s v="spaces"/>
    <x v="3037"/>
    <d v="2948-01-14T23:36:00"/>
  </r>
  <r>
    <x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00.49999999999999"/>
    <n v="37.22"/>
    <x v="1"/>
    <s v="spaces"/>
    <x v="3038"/>
    <d v="3078-02-23T01:18:48"/>
  </r>
  <r>
    <x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08.71389999999998"/>
    <n v="92.13"/>
    <x v="1"/>
    <s v="spaces"/>
    <x v="3039"/>
    <d v="3025-11-05T23:36:00"/>
  </r>
  <r>
    <x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07.5"/>
    <n v="76.790000000000006"/>
    <x v="1"/>
    <s v="spaces"/>
    <x v="3040"/>
    <d v="3061-08-20T00:00:00"/>
  </r>
  <r>
    <x v="3041"/>
    <x v="3040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10.48192771084338"/>
    <n v="96.53"/>
    <x v="1"/>
    <s v="spaces"/>
    <x v="3041"/>
    <d v="3075-04-18T20:19:12"/>
  </r>
  <r>
    <x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28"/>
    <n v="51.89"/>
    <x v="1"/>
    <s v="spaces"/>
    <x v="3042"/>
    <d v="3068-04-26T12:18:48"/>
  </r>
  <r>
    <x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10.00666666666667"/>
    <n v="128.91"/>
    <x v="1"/>
    <s v="spaces"/>
    <x v="3043"/>
    <d v="3056-11-29T20:00:00"/>
  </r>
  <r>
    <x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09.34166666666667"/>
    <n v="84.11"/>
    <x v="1"/>
    <s v="spaces"/>
    <x v="3044"/>
    <d v="3076-02-21T10:39:12"/>
  </r>
  <r>
    <x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32.70650000000001"/>
    <n v="82.94"/>
    <x v="1"/>
    <s v="spaces"/>
    <x v="3045"/>
    <d v="3041-05-05T17:42:00"/>
  </r>
  <r>
    <x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90.84810126582278"/>
    <n v="259.95"/>
    <x v="1"/>
    <s v="spaces"/>
    <x v="3046"/>
    <d v="3042-08-05T20:48:00"/>
  </r>
  <r>
    <x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49"/>
    <n v="37.25"/>
    <x v="1"/>
    <s v="spaces"/>
    <x v="3047"/>
    <d v="3081-09-18T06:24:00"/>
  </r>
  <r>
    <x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66.4"/>
    <n v="177.02"/>
    <x v="1"/>
    <s v="spaces"/>
    <x v="3048"/>
    <d v="3049-12-31T08:48:00"/>
  </r>
  <r>
    <x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06.66666666666667"/>
    <n v="74.069999999999993"/>
    <x v="1"/>
    <s v="spaces"/>
    <x v="3049"/>
    <d v="3060-10-13T08:22:00"/>
  </r>
  <r>
    <x v="3050"/>
    <x v="3049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06"/>
    <n v="70.67"/>
    <x v="1"/>
    <s v="spaces"/>
    <x v="3050"/>
    <d v="3082-03-20T01:04:00"/>
  </r>
  <r>
    <x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23.62857142857143"/>
    <n v="23.63"/>
    <x v="1"/>
    <s v="spaces"/>
    <x v="3051"/>
    <d v="3100-07-25T23:38:00"/>
  </r>
  <r>
    <x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0.15"/>
    <n v="37.5"/>
    <x v="1"/>
    <s v="spaces"/>
    <x v="3052"/>
    <d v="3059-09-16T23:36:00"/>
  </r>
  <r>
    <x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0.4"/>
    <n v="13.33"/>
    <x v="1"/>
    <s v="spaces"/>
    <x v="3053"/>
    <d v="3044-01-14T23:36:00"/>
  </r>
  <r>
    <x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e v="#DIV/0!"/>
    <x v="1"/>
    <s v="spaces"/>
    <x v="3054"/>
    <d v="3053-12-14T01:36:00"/>
  </r>
  <r>
    <x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1E-3"/>
    <n v="1"/>
    <x v="1"/>
    <s v="spaces"/>
    <x v="3055"/>
    <d v="3050-08-05T23:56:00"/>
  </r>
  <r>
    <x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e v="#DIV/0!"/>
    <x v="1"/>
    <s v="spaces"/>
    <x v="3056"/>
    <d v="3043-11-15T06:33:36"/>
  </r>
  <r>
    <x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e v="#DIV/0!"/>
    <x v="1"/>
    <s v="spaces"/>
    <x v="3057"/>
    <d v="3080-02-21T14:44:24"/>
  </r>
  <r>
    <x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2"/>
    <n v="1"/>
    <x v="1"/>
    <s v="spaces"/>
    <x v="3058"/>
    <d v="3083-03-19T23:36:00"/>
  </r>
  <r>
    <x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4"/>
    <n v="41"/>
    <x v="1"/>
    <s v="spaces"/>
    <x v="3059"/>
    <d v="3040-06-22T10:58:24"/>
  </r>
  <r>
    <x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0.15227272727272728"/>
    <n v="55.83"/>
    <x v="1"/>
    <s v="spaces"/>
    <x v="3060"/>
    <d v="3067-10-07T14:13:36"/>
  </r>
  <r>
    <x v="3061"/>
    <x v="3060"/>
    <s v="Save a historic Local theater."/>
    <n v="1000000"/>
    <n v="0"/>
    <x v="2"/>
    <s v="US"/>
    <s v="USD"/>
    <n v="1407955748"/>
    <n v="1405363748"/>
    <b v="0"/>
    <x v="78"/>
    <b v="0"/>
    <s v="theater/spaces"/>
    <n v="0"/>
    <e v="#DIV/0!"/>
    <x v="1"/>
    <s v="spaces"/>
    <x v="3061"/>
    <d v="3040-10-16T19:39:12"/>
  </r>
  <r>
    <x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66.84"/>
    <n v="99.76"/>
    <x v="1"/>
    <s v="spaces"/>
    <x v="3062"/>
    <d v="3067-12-06T00:00:00"/>
  </r>
  <r>
    <x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19.566666666666666"/>
    <n v="25.52"/>
    <x v="1"/>
    <s v="spaces"/>
    <x v="3063"/>
    <d v="3093-06-08T03:35:12"/>
  </r>
  <r>
    <x v="3064"/>
    <x v="3063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11.294666666666666"/>
    <n v="117.65"/>
    <x v="1"/>
    <s v="spaces"/>
    <x v="3064"/>
    <d v="3071-05-19T23:36:00"/>
  </r>
  <r>
    <x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0.04"/>
    <n v="5"/>
    <x v="1"/>
    <s v="spaces"/>
    <x v="3065"/>
    <d v="3039-10-29T07:48:48"/>
  </r>
  <r>
    <x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11.985714285714286"/>
    <n v="2796.67"/>
    <x v="1"/>
    <s v="spaces"/>
    <x v="3066"/>
    <d v="3086-07-22T11:34:48"/>
  </r>
  <r>
    <x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"/>
    <n v="200"/>
    <x v="1"/>
    <s v="spaces"/>
    <x v="3067"/>
    <d v="3066-07-24T12:31:36"/>
  </r>
  <r>
    <x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3E-2"/>
    <n v="87.5"/>
    <x v="1"/>
    <s v="spaces"/>
    <x v="3068"/>
    <d v="3068-12-22T14:20:48"/>
  </r>
  <r>
    <x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14.099999999999998"/>
    <n v="20.14"/>
    <x v="1"/>
    <s v="spaces"/>
    <x v="3069"/>
    <d v="3048-11-17T00:13:36"/>
  </r>
  <r>
    <x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4"/>
    <n v="20.88"/>
    <x v="1"/>
    <s v="spaces"/>
    <x v="3070"/>
    <d v="3096-06-11T14:27:36"/>
  </r>
  <r>
    <x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59.774999999999999"/>
    <n v="61.31"/>
    <x v="1"/>
    <s v="spaces"/>
    <x v="3071"/>
    <d v="3057-04-01T23:36:00"/>
  </r>
  <r>
    <x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2"/>
    <n v="1"/>
    <x v="1"/>
    <s v="spaces"/>
    <x v="3072"/>
    <d v="3093-11-26T18:24:00"/>
  </r>
  <r>
    <x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4E-2"/>
    <n v="92.14"/>
    <x v="1"/>
    <s v="spaces"/>
    <x v="3073"/>
    <d v="3060-11-01T07:36:00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8000000000000009E-2"/>
    <n v="7.33"/>
    <x v="1"/>
    <s v="spaces"/>
    <x v="3074"/>
    <d v="3078-07-24T17:03:36"/>
  </r>
  <r>
    <x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"/>
    <n v="64.8"/>
    <x v="1"/>
    <s v="spaces"/>
    <x v="3075"/>
    <d v="3089-03-05T10:56:00"/>
  </r>
  <r>
    <x v="3076"/>
    <x v="3075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15.06"/>
    <n v="30.12"/>
    <x v="1"/>
    <s v="spaces"/>
    <x v="3076"/>
    <d v="3068-07-06T15:29:12"/>
  </r>
  <r>
    <x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0.47727272727272729"/>
    <n v="52.5"/>
    <x v="1"/>
    <s v="spaces"/>
    <x v="3077"/>
    <d v="3102-01-17T23:11:12"/>
  </r>
  <r>
    <x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0.11833333333333333"/>
    <n v="23.67"/>
    <x v="1"/>
    <s v="spaces"/>
    <x v="3078"/>
    <d v="3053-09-11T07:58:00"/>
  </r>
  <r>
    <x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0.8417399858735245"/>
    <n v="415.78"/>
    <x v="1"/>
    <s v="spaces"/>
    <x v="3079"/>
    <d v="3055-04-23T02:54:00"/>
  </r>
  <r>
    <x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7E-2"/>
    <n v="53.71"/>
    <x v="1"/>
    <s v="spaces"/>
    <x v="3080"/>
    <d v="3049-09-06T16:17:36"/>
  </r>
  <r>
    <x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0.21029999999999999"/>
    <n v="420.6"/>
    <x v="1"/>
    <s v="spaces"/>
    <x v="3081"/>
    <d v="3067-03-27T08:36:24"/>
  </r>
  <r>
    <x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e v="#DIV/0!"/>
    <x v="1"/>
    <s v="spaces"/>
    <x v="3082"/>
    <d v="3070-12-19T03:38:24"/>
  </r>
  <r>
    <x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0.27999999999999997"/>
    <n v="18.670000000000002"/>
    <x v="1"/>
    <s v="spaces"/>
    <x v="3083"/>
    <d v="3042-01-02T00:00:00"/>
  </r>
  <r>
    <x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11.57920670115792"/>
    <n v="78.33"/>
    <x v="1"/>
    <s v="spaces"/>
    <x v="3084"/>
    <d v="3058-03-16T19:12:00"/>
  </r>
  <r>
    <x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"/>
    <n v="67.78"/>
    <x v="1"/>
    <s v="spaces"/>
    <x v="3085"/>
    <d v="3067-11-15T05:03:36"/>
  </r>
  <r>
    <x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0.25"/>
    <n v="16.670000000000002"/>
    <x v="1"/>
    <s v="spaces"/>
    <x v="3086"/>
    <d v="3065-01-12T02:23:36"/>
  </r>
  <r>
    <x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0.625"/>
    <n v="62.5"/>
    <x v="1"/>
    <s v="spaces"/>
    <x v="3087"/>
    <d v="3097-04-30T14:36:00"/>
  </r>
  <r>
    <x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0.19384615384615383"/>
    <n v="42"/>
    <x v="1"/>
    <s v="spaces"/>
    <x v="3088"/>
    <d v="3050-07-03T16:24:00"/>
  </r>
  <r>
    <x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23.416"/>
    <n v="130.09"/>
    <x v="1"/>
    <s v="spaces"/>
    <x v="3089"/>
    <d v="3086-06-24T23:36:00"/>
  </r>
  <r>
    <x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86"/>
    <n v="1270.22"/>
    <x v="1"/>
    <s v="spaces"/>
    <x v="3090"/>
    <d v="3057-12-10T15:38:00"/>
  </r>
  <r>
    <x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15.920000000000002"/>
    <n v="88.44"/>
    <x v="1"/>
    <s v="spaces"/>
    <x v="3091"/>
    <d v="3088-11-25T18:17:12"/>
  </r>
  <r>
    <x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2"/>
    <n v="56.34"/>
    <x v="1"/>
    <s v="spaces"/>
    <x v="3092"/>
    <d v="3068-12-04T00:00:00"/>
  </r>
  <r>
    <x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22.75"/>
    <n v="53.53"/>
    <x v="1"/>
    <s v="spaces"/>
    <x v="3093"/>
    <d v="3035-12-15T23:36:00"/>
  </r>
  <r>
    <x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2"/>
    <n v="25"/>
    <x v="1"/>
    <s v="spaces"/>
    <x v="3094"/>
    <d v="3067-04-11T02:22:24"/>
  </r>
  <r>
    <x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0.33512064343163539"/>
    <n v="50"/>
    <x v="1"/>
    <s v="spaces"/>
    <x v="3095"/>
    <d v="3087-12-27T14:32:00"/>
  </r>
  <r>
    <x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"/>
    <n v="56.79"/>
    <x v="1"/>
    <s v="spaces"/>
    <x v="3096"/>
    <d v="3059-03-12T19:30:24"/>
  </r>
  <r>
    <x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17.150000000000002"/>
    <n v="40.83"/>
    <x v="1"/>
    <s v="spaces"/>
    <x v="3097"/>
    <d v="3092-06-05T00:00:00"/>
  </r>
  <r>
    <x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2"/>
    <n v="65.11"/>
    <x v="1"/>
    <s v="spaces"/>
    <x v="3098"/>
    <d v="3076-06-27T06:48:00"/>
  </r>
  <r>
    <x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13.900000000000002"/>
    <n v="55.6"/>
    <x v="1"/>
    <s v="spaces"/>
    <x v="3099"/>
    <d v="3076-10-05T13:16:24"/>
  </r>
  <r>
    <x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15.225"/>
    <n v="140.54"/>
    <x v="1"/>
    <s v="spaces"/>
    <x v="3100"/>
    <d v="3045-04-01T22:30:00"/>
  </r>
  <r>
    <x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12"/>
    <n v="25"/>
    <x v="1"/>
    <s v="spaces"/>
    <x v="3101"/>
    <d v="3062-11-27T22:24:00"/>
  </r>
  <r>
    <x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39.112499999999997"/>
    <n v="69.53"/>
    <x v="1"/>
    <s v="spaces"/>
    <x v="3102"/>
    <d v="3089-06-15T04:07:12"/>
  </r>
  <r>
    <x v="3103"/>
    <x v="3102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0.26829268292682928"/>
    <n v="5.5"/>
    <x v="1"/>
    <s v="spaces"/>
    <x v="3103"/>
    <d v="3060-08-29T18:02:24"/>
  </r>
  <r>
    <x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29.625"/>
    <n v="237"/>
    <x v="1"/>
    <s v="spaces"/>
    <x v="3104"/>
    <d v="3052-03-07T00:00:00"/>
  </r>
  <r>
    <x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42.360992301112063"/>
    <n v="79.87"/>
    <x v="1"/>
    <s v="spaces"/>
    <x v="3105"/>
    <d v="3045-02-27T00:00:00"/>
  </r>
  <r>
    <x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5"/>
    <n v="10.25"/>
    <x v="1"/>
    <s v="spaces"/>
    <x v="3106"/>
    <d v="3067-01-08T00:00:00"/>
  </r>
  <r>
    <x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19.762499999999999"/>
    <n v="272.58999999999997"/>
    <x v="1"/>
    <s v="spaces"/>
    <x v="3107"/>
    <d v="3058-08-08T13:00:24"/>
  </r>
  <r>
    <x v="3108"/>
    <x v="3107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8E-2"/>
    <n v="13"/>
    <x v="1"/>
    <s v="spaces"/>
    <x v="3108"/>
    <d v="3057-09-26T07:57:36"/>
  </r>
  <r>
    <x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25.030188679245285"/>
    <n v="58.18"/>
    <x v="1"/>
    <s v="spaces"/>
    <x v="3109"/>
    <d v="3041-09-26T00:04:00"/>
  </r>
  <r>
    <x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0.04"/>
    <n v="10"/>
    <x v="1"/>
    <s v="spaces"/>
    <x v="3110"/>
    <d v="3101-04-06T18:07:36"/>
  </r>
  <r>
    <x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26.640000000000004"/>
    <n v="70.11"/>
    <x v="1"/>
    <s v="spaces"/>
    <x v="3111"/>
    <d v="3044-03-13T06:48:00"/>
  </r>
  <r>
    <x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3"/>
    <n v="57.89"/>
    <x v="1"/>
    <s v="spaces"/>
    <x v="3112"/>
    <d v="3094-01-14T22:13:36"/>
  </r>
  <r>
    <x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49"/>
    <n v="125.27"/>
    <x v="1"/>
    <s v="spaces"/>
    <x v="3113"/>
    <d v="3057-01-07T13:12:48"/>
  </r>
  <r>
    <x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e v="#DIV/0!"/>
    <x v="1"/>
    <s v="spaces"/>
    <x v="3114"/>
    <d v="3043-05-07T04:20:00"/>
  </r>
  <r>
    <x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3"/>
    <n v="300"/>
    <x v="1"/>
    <s v="spaces"/>
    <x v="3115"/>
    <d v="3084-04-08T17:30:48"/>
  </r>
  <r>
    <x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57.333333333333336"/>
    <n v="43"/>
    <x v="1"/>
    <s v="spaces"/>
    <x v="3116"/>
    <d v="3055-12-15T08:50:00"/>
  </r>
  <r>
    <x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0.1"/>
    <n v="1"/>
    <x v="1"/>
    <s v="spaces"/>
    <x v="3117"/>
    <d v="3083-09-08T04:48:00"/>
  </r>
  <r>
    <x v="3118"/>
    <x v="3117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0.31"/>
    <n v="775"/>
    <x v="1"/>
    <s v="spaces"/>
    <x v="3118"/>
    <d v="3086-01-21T14:09:12"/>
  </r>
  <r>
    <x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0.05"/>
    <n v="5"/>
    <x v="1"/>
    <s v="spaces"/>
    <x v="3119"/>
    <d v="3055-08-05T02:12:48"/>
  </r>
  <r>
    <x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5E-3"/>
    <n v="12.8"/>
    <x v="1"/>
    <s v="spaces"/>
    <x v="3120"/>
    <d v="3082-04-06T14:38:24"/>
  </r>
  <r>
    <x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0.66666666666666674"/>
    <n v="10"/>
    <x v="1"/>
    <s v="spaces"/>
    <x v="3121"/>
    <d v="3043-09-05T07:34:00"/>
  </r>
  <r>
    <x v="3122"/>
    <x v="3121"/>
    <s v="cancelled until further notice"/>
    <n v="199"/>
    <n v="116"/>
    <x v="1"/>
    <s v="US"/>
    <s v="USD"/>
    <n v="1478733732"/>
    <n v="1478298132"/>
    <b v="0"/>
    <x v="84"/>
    <b v="0"/>
    <s v="theater/spaces"/>
    <n v="58.291457286432156"/>
    <n v="58"/>
    <x v="1"/>
    <s v="spaces"/>
    <x v="3122"/>
    <d v="3094-08-15T08:52:48"/>
  </r>
  <r>
    <x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68.153599999999997"/>
    <n v="244.8"/>
    <x v="1"/>
    <s v="spaces"/>
    <x v="3123"/>
    <d v="3086-07-16T19:59:12"/>
  </r>
  <r>
    <x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9E-3"/>
    <n v="6.5"/>
    <x v="1"/>
    <s v="spaces"/>
    <x v="3124"/>
    <d v="3052-02-28T17:20:24"/>
  </r>
  <r>
    <x v="3125"/>
    <x v="3124"/>
    <s v="N/A"/>
    <n v="1500000"/>
    <n v="0"/>
    <x v="1"/>
    <s v="US"/>
    <s v="USD"/>
    <n v="1452142672"/>
    <n v="1449550672"/>
    <b v="0"/>
    <x v="78"/>
    <b v="0"/>
    <s v="theater/spaces"/>
    <n v="0"/>
    <e v="#DIV/0!"/>
    <x v="1"/>
    <s v="spaces"/>
    <x v="3125"/>
    <d v="3074-05-25T23:08:48"/>
  </r>
  <r>
    <x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6"/>
    <n v="61.18"/>
    <x v="1"/>
    <s v="spaces"/>
    <x v="3126"/>
    <d v="3079-09-15T10:24:48"/>
  </r>
  <r>
    <x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e v="#DIV/0!"/>
    <x v="1"/>
    <s v="spaces"/>
    <x v="3127"/>
    <d v="3053-12-09T13:31:36"/>
  </r>
  <r>
    <x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08.60666666666667"/>
    <n v="139.24"/>
    <x v="1"/>
    <s v="plays"/>
    <x v="3128"/>
    <d v="3102-12-15T19:36:24"/>
  </r>
  <r>
    <x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0.8"/>
    <n v="10"/>
    <x v="1"/>
    <s v="plays"/>
    <x v="3129"/>
    <d v="3105-02-15T05:27:36"/>
  </r>
  <r>
    <x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5"/>
    <n v="93.75"/>
    <x v="1"/>
    <s v="plays"/>
    <x v="3130"/>
    <d v="3104-10-27T23:36:00"/>
  </r>
  <r>
    <x v="3131"/>
    <x v="3130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15.731707317073171"/>
    <n v="53.75"/>
    <x v="1"/>
    <s v="plays"/>
    <x v="3131"/>
    <d v="3104-06-13T21:38:00"/>
  </r>
  <r>
    <x v="3132"/>
    <x v="3131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3E-2"/>
    <n v="10"/>
    <x v="1"/>
    <s v="plays"/>
    <x v="3132"/>
    <d v="3105-04-16T09:44:00"/>
  </r>
  <r>
    <x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08"/>
    <n v="33.75"/>
    <x v="1"/>
    <s v="plays"/>
    <x v="3133"/>
    <d v="3103-06-19T13:33:36"/>
  </r>
  <r>
    <x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22.5"/>
    <n v="18.75"/>
    <x v="1"/>
    <s v="plays"/>
    <x v="3134"/>
    <d v="3103-09-03T06:47:36"/>
  </r>
  <r>
    <x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20.849420849420849"/>
    <n v="23.14"/>
    <x v="1"/>
    <s v="plays"/>
    <x v="3135"/>
    <d v="3104-02-29T15:28:24"/>
  </r>
  <r>
    <x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27.8"/>
    <n v="29.05"/>
    <x v="1"/>
    <s v="plays"/>
    <x v="3136"/>
    <d v="3103-12-14T23:36:00"/>
  </r>
  <r>
    <x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5"/>
    <n v="50"/>
    <x v="1"/>
    <s v="plays"/>
    <x v="3137"/>
    <d v="3106-02-10T04:48:00"/>
  </r>
  <r>
    <x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e v="#DIV/0!"/>
    <x v="1"/>
    <s v="plays"/>
    <x v="3138"/>
    <d v="3104-02-17T12:02:48"/>
  </r>
  <r>
    <x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4"/>
    <n v="450"/>
    <x v="1"/>
    <s v="plays"/>
    <x v="3139"/>
    <d v="3103-07-05T13:12:00"/>
  </r>
  <r>
    <x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0.96"/>
    <n v="24"/>
    <x v="1"/>
    <s v="plays"/>
    <x v="3140"/>
    <d v="3104-05-24T06:01:12"/>
  </r>
  <r>
    <x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51.6"/>
    <n v="32.25"/>
    <x v="1"/>
    <s v="plays"/>
    <x v="3141"/>
    <d v="3104-12-30T00:00:00"/>
  </r>
  <r>
    <x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"/>
    <n v="15"/>
    <x v="1"/>
    <s v="plays"/>
    <x v="3142"/>
    <d v="3103-02-18T07:35:36"/>
  </r>
  <r>
    <x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e v="#DIV/0!"/>
    <x v="1"/>
    <s v="plays"/>
    <x v="3143"/>
    <d v="3104-07-03T14:22:24"/>
  </r>
  <r>
    <x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75.400000000000006"/>
    <n v="251.33"/>
    <x v="1"/>
    <s v="plays"/>
    <x v="3144"/>
    <d v="3103-02-13T00:00:00"/>
  </r>
  <r>
    <x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e v="#DIV/0!"/>
    <x v="1"/>
    <s v="plays"/>
    <x v="3145"/>
    <d v="3103-09-10T23:33:36"/>
  </r>
  <r>
    <x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10.5"/>
    <n v="437.5"/>
    <x v="1"/>
    <s v="plays"/>
    <x v="3146"/>
    <d v="3104-12-25T09:06:24"/>
  </r>
  <r>
    <x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17.52499999999999"/>
    <n v="110.35"/>
    <x v="1"/>
    <s v="plays"/>
    <x v="3147"/>
    <d v="3046-05-24T06:22:00"/>
  </r>
  <r>
    <x v="3148"/>
    <x v="3147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31.16666666666669"/>
    <n v="41.42"/>
    <x v="1"/>
    <s v="plays"/>
    <x v="3148"/>
    <d v="3043-12-22T00:00:00"/>
  </r>
  <r>
    <x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04"/>
    <n v="52"/>
    <x v="1"/>
    <s v="plays"/>
    <x v="3149"/>
    <d v="3000-05-27T00:00:00"/>
  </r>
  <r>
    <x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01"/>
    <n v="33.99"/>
    <x v="1"/>
    <s v="plays"/>
    <x v="3150"/>
    <d v="2955-08-05T00:00:00"/>
  </r>
  <r>
    <x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00.4"/>
    <n v="103.35"/>
    <x v="1"/>
    <s v="plays"/>
    <x v="3151"/>
    <d v="3042-08-21T03:49:36"/>
  </r>
  <r>
    <x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05.95454545454545"/>
    <n v="34.79"/>
    <x v="1"/>
    <s v="plays"/>
    <x v="3152"/>
    <d v="3022-02-19T19:46:48"/>
  </r>
  <r>
    <x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35.58333333333337"/>
    <n v="41.77"/>
    <x v="1"/>
    <s v="plays"/>
    <x v="3153"/>
    <d v="2961-11-25T23:36:00"/>
  </r>
  <r>
    <x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12.92857142857142"/>
    <n v="64.27"/>
    <x v="1"/>
    <s v="plays"/>
    <x v="3154"/>
    <d v="2984-01-09T00:23:12"/>
  </r>
  <r>
    <x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88.50460000000001"/>
    <n v="31.21"/>
    <x v="1"/>
    <s v="plays"/>
    <x v="3155"/>
    <d v="3001-04-13T23:30:00"/>
  </r>
  <r>
    <x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01.81818181818181"/>
    <n v="62.92"/>
    <x v="1"/>
    <s v="plays"/>
    <x v="3156"/>
    <d v="2988-01-14T20:57:36"/>
  </r>
  <r>
    <x v="3157"/>
    <x v="3156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01"/>
    <n v="98.54"/>
    <x v="1"/>
    <s v="plays"/>
    <x v="3157"/>
    <d v="3039-02-11T00:00:00"/>
  </r>
  <r>
    <x v="3158"/>
    <x v="3157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13.99999999999999"/>
    <n v="82.61"/>
    <x v="1"/>
    <s v="plays"/>
    <x v="3158"/>
    <d v="3015-05-15T03:40:48"/>
  </r>
  <r>
    <x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33.48133333333334"/>
    <n v="38.5"/>
    <x v="1"/>
    <s v="plays"/>
    <x v="3159"/>
    <d v="2979-03-03T00:00:00"/>
  </r>
  <r>
    <x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01.53333333333335"/>
    <n v="80.16"/>
    <x v="1"/>
    <s v="plays"/>
    <x v="3160"/>
    <d v="3040-10-02T23:36:00"/>
  </r>
  <r>
    <x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05.1"/>
    <n v="28.41"/>
    <x v="1"/>
    <s v="plays"/>
    <x v="3161"/>
    <d v="3044-11-30T20:48:48"/>
  </r>
  <r>
    <x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27.15"/>
    <n v="80.73"/>
    <x v="1"/>
    <s v="plays"/>
    <x v="3162"/>
    <d v="3038-04-26T00:00:00"/>
  </r>
  <r>
    <x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11.15384615384616"/>
    <n v="200.69"/>
    <x v="1"/>
    <s v="plays"/>
    <x v="3163"/>
    <d v="3036-11-30T02:10:00"/>
  </r>
  <r>
    <x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06.76"/>
    <n v="37.590000000000003"/>
    <x v="1"/>
    <s v="plays"/>
    <x v="3164"/>
    <d v="3036-07-10T08:06:00"/>
  </r>
  <r>
    <x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62.66666666666666"/>
    <n v="58.1"/>
    <x v="1"/>
    <s v="plays"/>
    <x v="3165"/>
    <d v="2962-01-11T23:36:00"/>
  </r>
  <r>
    <x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60.22808571428573"/>
    <n v="60.3"/>
    <x v="1"/>
    <s v="plays"/>
    <x v="3166"/>
    <d v="3047-08-30T23:36:00"/>
  </r>
  <r>
    <x v="3167"/>
    <x v="3166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16.16666666666666"/>
    <n v="63.36"/>
    <x v="1"/>
    <s v="plays"/>
    <x v="3167"/>
    <d v="3040-01-12T05:12:24"/>
  </r>
  <r>
    <x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24.2"/>
    <n v="50.9"/>
    <x v="1"/>
    <s v="plays"/>
    <x v="3168"/>
    <d v="3036-10-17T00:00:00"/>
  </r>
  <r>
    <x v="3169"/>
    <x v="3168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03.01249999999999"/>
    <n v="100.5"/>
    <x v="1"/>
    <s v="plays"/>
    <x v="3169"/>
    <d v="3024-10-14T23:36:00"/>
  </r>
  <r>
    <x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12.25"/>
    <n v="31.62"/>
    <x v="1"/>
    <s v="plays"/>
    <x v="3170"/>
    <d v="3037-12-29T00:00:00"/>
  </r>
  <r>
    <x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08.8142857142857"/>
    <n v="65.099999999999994"/>
    <x v="1"/>
    <s v="plays"/>
    <x v="3171"/>
    <d v="3082-04-23T14:23:12"/>
  </r>
  <r>
    <x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14.99999999999999"/>
    <n v="79.31"/>
    <x v="1"/>
    <s v="plays"/>
    <x v="3172"/>
    <d v="2980-12-04T12:27:12"/>
  </r>
  <r>
    <x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03"/>
    <n v="139.19"/>
    <x v="1"/>
    <s v="plays"/>
    <x v="3173"/>
    <d v="3043-09-10T01:56:48"/>
  </r>
  <r>
    <x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01.13333333333334"/>
    <n v="131.91"/>
    <x v="1"/>
    <s v="plays"/>
    <x v="3174"/>
    <d v="3041-08-02T18:03:12"/>
  </r>
  <r>
    <x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09.55999999999999"/>
    <n v="91.3"/>
    <x v="1"/>
    <s v="plays"/>
    <x v="3175"/>
    <d v="2957-02-24T06:50:48"/>
  </r>
  <r>
    <x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14.8421052631579"/>
    <n v="39.67"/>
    <x v="1"/>
    <s v="plays"/>
    <x v="3176"/>
    <d v="3017-02-16T00:00:00"/>
  </r>
  <r>
    <x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17.39999999999999"/>
    <n v="57.55"/>
    <x v="1"/>
    <s v="plays"/>
    <x v="3177"/>
    <d v="3037-04-21T00:03:36"/>
  </r>
  <r>
    <x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71.73333333333335"/>
    <n v="33.03"/>
    <x v="1"/>
    <s v="plays"/>
    <x v="3178"/>
    <d v="3038-12-10T12:30:00"/>
  </r>
  <r>
    <x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14.16238095238094"/>
    <n v="77.34"/>
    <x v="1"/>
    <s v="plays"/>
    <x v="3179"/>
    <d v="3010-04-19T20:28:24"/>
  </r>
  <r>
    <x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19.75"/>
    <n v="31.93"/>
    <x v="1"/>
    <s v="plays"/>
    <x v="3180"/>
    <d v="3037-03-21T21:39:36"/>
  </r>
  <r>
    <x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09.00000000000001"/>
    <n v="36.33"/>
    <x v="1"/>
    <s v="plays"/>
    <x v="3181"/>
    <d v="3036-11-28T00:00:00"/>
  </r>
  <r>
    <x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00.88571428571429"/>
    <n v="46.77"/>
    <x v="1"/>
    <s v="plays"/>
    <x v="3182"/>
    <d v="2980-01-03T00:00:00"/>
  </r>
  <r>
    <x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09.00000000000001"/>
    <n v="40.07"/>
    <x v="1"/>
    <s v="plays"/>
    <x v="3183"/>
    <d v="3017-06-20T01:47:36"/>
  </r>
  <r>
    <x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07.20930232558139"/>
    <n v="100.22"/>
    <x v="1"/>
    <s v="plays"/>
    <x v="3184"/>
    <d v="3037-12-24T20:12:24"/>
  </r>
  <r>
    <x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00"/>
    <n v="41.67"/>
    <x v="1"/>
    <s v="plays"/>
    <x v="3185"/>
    <d v="3038-12-19T10:56:24"/>
  </r>
  <r>
    <x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02.18750000000001"/>
    <n v="46.71"/>
    <x v="1"/>
    <s v="plays"/>
    <x v="3186"/>
    <d v="3043-01-13T00:00:00"/>
  </r>
  <r>
    <x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16.29333333333334"/>
    <n v="71.489999999999995"/>
    <x v="1"/>
    <s v="plays"/>
    <x v="3187"/>
    <d v="3040-03-11T23:49:12"/>
  </r>
  <r>
    <x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65"/>
    <n v="14.44"/>
    <x v="1"/>
    <s v="musical"/>
    <x v="3188"/>
    <d v="3060-07-18T23:20:48"/>
  </r>
  <r>
    <x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12.327272727272726"/>
    <n v="356.84"/>
    <x v="1"/>
    <s v="musical"/>
    <x v="3189"/>
    <d v="3059-06-05T07:32:48"/>
  </r>
  <r>
    <x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e v="#DIV/0!"/>
    <x v="1"/>
    <s v="musical"/>
    <x v="3190"/>
    <d v="3096-07-16T15:10:00"/>
  </r>
  <r>
    <x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4"/>
    <n v="37.75"/>
    <x v="1"/>
    <s v="musical"/>
    <x v="3191"/>
    <d v="3089-01-08T03:07:36"/>
  </r>
  <r>
    <x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"/>
    <n v="12.75"/>
    <x v="1"/>
    <s v="musical"/>
    <x v="3192"/>
    <d v="3053-11-17T00:00:00"/>
  </r>
  <r>
    <x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11.74"/>
    <n v="24.46"/>
    <x v="1"/>
    <s v="musical"/>
    <x v="3193"/>
    <d v="3053-05-10T05:42:24"/>
  </r>
  <r>
    <x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e v="#DIV/0!"/>
    <x v="1"/>
    <s v="musical"/>
    <x v="3194"/>
    <d v="3063-08-12T11:59:12"/>
  </r>
  <r>
    <x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59.142857142857139"/>
    <n v="53.08"/>
    <x v="1"/>
    <s v="musical"/>
    <x v="3195"/>
    <d v="3052-10-21T06:16:48"/>
  </r>
  <r>
    <x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0.06"/>
    <n v="300"/>
    <x v="1"/>
    <s v="musical"/>
    <x v="3196"/>
    <d v="3063-12-23T00:00:00"/>
  </r>
  <r>
    <x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11.450000000000001"/>
    <n v="286.25"/>
    <x v="1"/>
    <s v="musical"/>
    <x v="3197"/>
    <d v="3052-04-09T20:07:12"/>
  </r>
  <r>
    <x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0.36666666666666664"/>
    <n v="36.67"/>
    <x v="1"/>
    <s v="musical"/>
    <x v="3198"/>
    <d v="3053-01-21T04:30:48"/>
  </r>
  <r>
    <x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52.16"/>
    <n v="49.21"/>
    <x v="1"/>
    <s v="musical"/>
    <x v="3199"/>
    <d v="3042-05-18T00:00:00"/>
  </r>
  <r>
    <x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E-3"/>
    <n v="1"/>
    <x v="1"/>
    <s v="musical"/>
    <x v="3200"/>
    <d v="3081-11-21T13:36:00"/>
  </r>
  <r>
    <x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"/>
    <n v="12.5"/>
    <x v="1"/>
    <s v="musical"/>
    <x v="3201"/>
    <d v="3041-12-22T09:50:48"/>
  </r>
  <r>
    <x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54.52"/>
    <n v="109.04"/>
    <x v="1"/>
    <s v="musical"/>
    <x v="3202"/>
    <d v="3072-10-27T23:36:00"/>
  </r>
  <r>
    <x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25"/>
    <n v="41.67"/>
    <x v="1"/>
    <s v="musical"/>
    <x v="3203"/>
    <d v="3067-08-13T17:28:48"/>
  </r>
  <r>
    <x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e v="#DIV/0!"/>
    <x v="1"/>
    <s v="musical"/>
    <x v="3204"/>
    <d v="3062-12-30T05:36:00"/>
  </r>
  <r>
    <x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1"/>
    <n v="22.75"/>
    <x v="1"/>
    <s v="musical"/>
    <x v="3205"/>
    <d v="3057-11-30T23:48:48"/>
  </r>
  <r>
    <x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e v="#DIV/0!"/>
    <x v="1"/>
    <s v="musical"/>
    <x v="3206"/>
    <d v="3067-03-05T15:00:24"/>
  </r>
  <r>
    <x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46.36363636363636"/>
    <n v="70.83"/>
    <x v="1"/>
    <s v="musical"/>
    <x v="3207"/>
    <d v="3057-05-19T16:02:48"/>
  </r>
  <r>
    <x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03.49999999999999"/>
    <n v="63.11"/>
    <x v="1"/>
    <s v="plays"/>
    <x v="3208"/>
    <d v="3039-09-24T12:30:48"/>
  </r>
  <r>
    <x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19.32315789473684"/>
    <n v="50.16"/>
    <x v="1"/>
    <s v="plays"/>
    <x v="3209"/>
    <d v="3037-04-04T00:00:00"/>
  </r>
  <r>
    <x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25.76666666666667"/>
    <n v="62.88"/>
    <x v="1"/>
    <s v="plays"/>
    <x v="3210"/>
    <d v="2987-12-26T23:36:00"/>
  </r>
  <r>
    <x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19.74347826086958"/>
    <n v="85.53"/>
    <x v="1"/>
    <s v="plays"/>
    <x v="3211"/>
    <d v="3040-11-17T00:00:00"/>
  </r>
  <r>
    <x v="3212"/>
    <x v="3211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26.25"/>
    <n v="53.72"/>
    <x v="1"/>
    <s v="plays"/>
    <x v="3212"/>
    <d v="3040-06-19T02:20:24"/>
  </r>
  <r>
    <x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00.11666666666667"/>
    <n v="127.81"/>
    <x v="1"/>
    <s v="plays"/>
    <x v="3213"/>
    <d v="3063-08-05T07:43:36"/>
  </r>
  <r>
    <x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02.13333333333334"/>
    <n v="106.57"/>
    <x v="1"/>
    <s v="plays"/>
    <x v="3214"/>
    <d v="3074-04-26T22:00:00"/>
  </r>
  <r>
    <x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00.35142857142858"/>
    <n v="262.11"/>
    <x v="1"/>
    <s v="plays"/>
    <x v="3215"/>
    <d v="3066-07-29T23:36:00"/>
  </r>
  <r>
    <x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00.05"/>
    <n v="57.17"/>
    <x v="1"/>
    <s v="plays"/>
    <x v="3216"/>
    <d v="3062-08-06T12:00:00"/>
  </r>
  <r>
    <x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16.02222222222223"/>
    <n v="50.2"/>
    <x v="1"/>
    <s v="plays"/>
    <x v="3217"/>
    <d v="3094-04-07T02:33:36"/>
  </r>
  <r>
    <x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02.1"/>
    <n v="66.59"/>
    <x v="1"/>
    <s v="plays"/>
    <x v="3218"/>
    <d v="3049-12-10T00:00:00"/>
  </r>
  <r>
    <x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00.11000000000001"/>
    <n v="168.25"/>
    <x v="1"/>
    <s v="plays"/>
    <x v="3219"/>
    <d v="3055-04-29T14:18:48"/>
  </r>
  <r>
    <x v="3220"/>
    <x v="3219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00.84"/>
    <n v="256.37"/>
    <x v="1"/>
    <s v="plays"/>
    <x v="3220"/>
    <d v="3102-09-13T00:00:00"/>
  </r>
  <r>
    <x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03.42499999999998"/>
    <n v="36.61"/>
    <x v="1"/>
    <s v="plays"/>
    <x v="3221"/>
    <d v="3062-03-17T17:21:12"/>
  </r>
  <r>
    <x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24.8"/>
    <n v="37.14"/>
    <x v="1"/>
    <s v="plays"/>
    <x v="3222"/>
    <d v="3069-07-07T11:36:00"/>
  </r>
  <r>
    <x v="3223"/>
    <x v="3222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09.51612903225806"/>
    <n v="45.88"/>
    <x v="1"/>
    <s v="plays"/>
    <x v="3223"/>
    <d v="3065-03-29T01:10:24"/>
  </r>
  <r>
    <x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02.03333333333333"/>
    <n v="141.71"/>
    <x v="1"/>
    <s v="plays"/>
    <x v="3224"/>
    <d v="3098-08-24T00:00:00"/>
  </r>
  <r>
    <x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02.35000000000001"/>
    <n v="52.49"/>
    <x v="1"/>
    <s v="plays"/>
    <x v="3225"/>
    <d v="3084-03-02T00:00:00"/>
  </r>
  <r>
    <x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04.16666666666667"/>
    <n v="59.52"/>
    <x v="1"/>
    <s v="plays"/>
    <x v="3226"/>
    <d v="3069-11-21T00:04:48"/>
  </r>
  <r>
    <x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25"/>
    <n v="50"/>
    <x v="1"/>
    <s v="plays"/>
    <x v="3227"/>
    <d v="3099-02-24T04:14:24"/>
  </r>
  <r>
    <x v="3228"/>
    <x v="3227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02.34285714285714"/>
    <n v="193.62"/>
    <x v="1"/>
    <s v="plays"/>
    <x v="3228"/>
    <d v="3073-01-06T23:36:00"/>
  </r>
  <r>
    <x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07.86500000000001"/>
    <n v="106.8"/>
    <x v="1"/>
    <s v="plays"/>
    <x v="3229"/>
    <d v="3047-04-08T23:59:12"/>
  </r>
  <r>
    <x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09.88461538461539"/>
    <n v="77.22"/>
    <x v="1"/>
    <s v="plays"/>
    <x v="3230"/>
    <d v="3043-12-21T23:36:00"/>
  </r>
  <r>
    <x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61"/>
    <n v="57.5"/>
    <x v="1"/>
    <s v="plays"/>
    <x v="3231"/>
    <d v="3081-01-06T15:38:48"/>
  </r>
  <r>
    <x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31.20000000000002"/>
    <n v="50.46"/>
    <x v="1"/>
    <s v="plays"/>
    <x v="3232"/>
    <d v="3082-02-23T23:36:00"/>
  </r>
  <r>
    <x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18.8"/>
    <n v="97.38"/>
    <x v="1"/>
    <s v="plays"/>
    <x v="3233"/>
    <d v="3102-01-14T07:42:00"/>
  </r>
  <r>
    <x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00.39275000000001"/>
    <n v="34.92"/>
    <x v="1"/>
    <s v="plays"/>
    <x v="3234"/>
    <d v="3100-02-21T12:24:00"/>
  </r>
  <r>
    <x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03.20666666666666"/>
    <n v="85.53"/>
    <x v="1"/>
    <s v="plays"/>
    <x v="3235"/>
    <d v="3085-12-21T08:20:24"/>
  </r>
  <r>
    <x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00.6"/>
    <n v="182.91"/>
    <x v="1"/>
    <s v="plays"/>
    <x v="3236"/>
    <d v="3097-11-02T00:13:12"/>
  </r>
  <r>
    <x v="3237"/>
    <x v="3236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00.78754285714287"/>
    <n v="131.13999999999999"/>
    <x v="1"/>
    <s v="plays"/>
    <x v="3237"/>
    <d v="3067-10-28T23:36:00"/>
  </r>
  <r>
    <x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12.32142857142857"/>
    <n v="39.81"/>
    <x v="1"/>
    <s v="plays"/>
    <x v="3238"/>
    <d v="3061-12-07T05:59:12"/>
  </r>
  <r>
    <x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05.91914022517912"/>
    <n v="59.7"/>
    <x v="1"/>
    <s v="plays"/>
    <x v="3239"/>
    <d v="3069-08-02T23:36:00"/>
  </r>
  <r>
    <x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00.56666666666668"/>
    <n v="88.74"/>
    <x v="1"/>
    <s v="plays"/>
    <x v="3240"/>
    <d v="3101-02-16T00:00:00"/>
  </r>
  <r>
    <x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15.30588235294117"/>
    <n v="58.69"/>
    <x v="1"/>
    <s v="plays"/>
    <x v="3241"/>
    <d v="3044-10-31T23:36:00"/>
  </r>
  <r>
    <x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27.30419999999999"/>
    <n v="69.569999999999993"/>
    <x v="1"/>
    <s v="plays"/>
    <x v="3242"/>
    <d v="3043-03-23T03:16:48"/>
  </r>
  <r>
    <x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02.83750000000001"/>
    <n v="115.87"/>
    <x v="1"/>
    <s v="plays"/>
    <x v="3243"/>
    <d v="3068-06-21T00:00:00"/>
  </r>
  <r>
    <x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02.9375"/>
    <n v="23.87"/>
    <x v="1"/>
    <s v="plays"/>
    <x v="3244"/>
    <d v="3096-01-19T15:52:48"/>
  </r>
  <r>
    <x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04.3047619047619"/>
    <n v="81.13"/>
    <x v="1"/>
    <s v="plays"/>
    <x v="3245"/>
    <d v="3060-08-28T00:00:00"/>
  </r>
  <r>
    <x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11.22000000000001"/>
    <n v="57.63"/>
    <x v="1"/>
    <s v="plays"/>
    <x v="3246"/>
    <d v="3066-09-15T23:36:00"/>
  </r>
  <r>
    <x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05.86"/>
    <n v="46.43"/>
    <x v="1"/>
    <s v="plays"/>
    <x v="3247"/>
    <d v="3062-08-26T10:04:48"/>
  </r>
  <r>
    <x v="3248"/>
    <x v="3247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00.79166666666666"/>
    <n v="60.48"/>
    <x v="1"/>
    <s v="plays"/>
    <x v="3248"/>
    <d v="3056-03-04T07:42:48"/>
  </r>
  <r>
    <x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04.92727272727274"/>
    <n v="65.58"/>
    <x v="1"/>
    <s v="plays"/>
    <x v="3249"/>
    <d v="3061-03-23T22:05:36"/>
  </r>
  <r>
    <x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01.55199999999999"/>
    <n v="119.19"/>
    <x v="1"/>
    <s v="plays"/>
    <x v="3250"/>
    <d v="3046-04-24T19:29:36"/>
  </r>
  <r>
    <x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10.73333333333333"/>
    <n v="83.05"/>
    <x v="1"/>
    <s v="plays"/>
    <x v="3251"/>
    <d v="3061-04-16T13:06:24"/>
  </r>
  <r>
    <x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27.82222222222221"/>
    <n v="57.52"/>
    <x v="1"/>
    <s v="plays"/>
    <x v="3252"/>
    <d v="3090-06-13T08:16:00"/>
  </r>
  <r>
    <x v="3253"/>
    <x v="3252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01.82500000000002"/>
    <n v="177.09"/>
    <x v="1"/>
    <s v="plays"/>
    <x v="3253"/>
    <d v="3090-06-29T18:00:00"/>
  </r>
  <r>
    <x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01.25769230769231"/>
    <n v="70.77"/>
    <x v="1"/>
    <s v="plays"/>
    <x v="3254"/>
    <d v="3055-07-13T01:23:36"/>
  </r>
  <r>
    <x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75"/>
    <n v="29.17"/>
    <x v="1"/>
    <s v="plays"/>
    <x v="3255"/>
    <d v="3044-05-28T10:30:00"/>
  </r>
  <r>
    <x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28.06"/>
    <n v="72.760000000000005"/>
    <x v="1"/>
    <s v="plays"/>
    <x v="3256"/>
    <d v="3060-08-05T23:36:00"/>
  </r>
  <r>
    <x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06.29949999999999"/>
    <n v="51.85"/>
    <x v="1"/>
    <s v="plays"/>
    <x v="3257"/>
    <d v="3101-06-30T10:20:48"/>
  </r>
  <r>
    <x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05.21428571428571"/>
    <n v="98.2"/>
    <x v="1"/>
    <s v="plays"/>
    <x v="3258"/>
    <d v="3050-07-11T07:04:24"/>
  </r>
  <r>
    <x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06.16782608695652"/>
    <n v="251.74"/>
    <x v="1"/>
    <s v="plays"/>
    <x v="3259"/>
    <d v="3092-01-02T23:36:00"/>
  </r>
  <r>
    <x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09.24000000000001"/>
    <n v="74.819999999999993"/>
    <x v="1"/>
    <s v="plays"/>
    <x v="3260"/>
    <d v="3071-12-08T03:27:12"/>
  </r>
  <r>
    <x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00.45454545454547"/>
    <n v="67.650000000000006"/>
    <x v="1"/>
    <s v="plays"/>
    <x v="3261"/>
    <d v="3062-12-07T09:50:24"/>
  </r>
  <r>
    <x v="3262"/>
    <x v="3261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03.04098360655738"/>
    <n v="93.81"/>
    <x v="1"/>
    <s v="plays"/>
    <x v="3262"/>
    <d v="3049-05-12T00:00:00"/>
  </r>
  <r>
    <x v="3263"/>
    <x v="3262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12.1664"/>
    <n v="41.24"/>
    <x v="1"/>
    <s v="plays"/>
    <x v="3263"/>
    <d v="3069-11-28T00:00:00"/>
  </r>
  <r>
    <x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03"/>
    <n v="52.55"/>
    <x v="1"/>
    <s v="plays"/>
    <x v="3264"/>
    <d v="3051-11-04T00:00:00"/>
  </r>
  <r>
    <x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64"/>
    <n v="70.290000000000006"/>
    <x v="1"/>
    <s v="plays"/>
    <x v="3265"/>
    <d v="3072-02-18T00:00:00"/>
  </r>
  <r>
    <x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31.28333333333333"/>
    <n v="48.33"/>
    <x v="1"/>
    <s v="plays"/>
    <x v="3266"/>
    <d v="3060-09-16T00:00:00"/>
  </r>
  <r>
    <x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02.1"/>
    <n v="53.18"/>
    <x v="1"/>
    <s v="plays"/>
    <x v="3267"/>
    <d v="3063-01-01T04:24:00"/>
  </r>
  <r>
    <x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28"/>
    <n v="60.95"/>
    <x v="1"/>
    <s v="plays"/>
    <x v="3268"/>
    <d v="3089-07-22T16:51:12"/>
  </r>
  <r>
    <x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01.49999999999999"/>
    <n v="116"/>
    <x v="1"/>
    <s v="plays"/>
    <x v="3269"/>
    <d v="3060-12-11T00:00:00"/>
  </r>
  <r>
    <x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01.66666666666666"/>
    <n v="61"/>
    <x v="1"/>
    <s v="plays"/>
    <x v="3270"/>
    <d v="3062-08-28T19:06:00"/>
  </r>
  <r>
    <x v="3271"/>
    <x v="3270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30"/>
    <n v="38.24"/>
    <x v="1"/>
    <s v="plays"/>
    <x v="3271"/>
    <d v="3046-02-04T11:50:00"/>
  </r>
  <r>
    <x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54.43"/>
    <n v="106.5"/>
    <x v="1"/>
    <s v="plays"/>
    <x v="3272"/>
    <d v="3070-05-07T00:03:36"/>
  </r>
  <r>
    <x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07.4"/>
    <n v="204.57"/>
    <x v="1"/>
    <s v="plays"/>
    <x v="3273"/>
    <d v="3090-12-06T00:00:00"/>
  </r>
  <r>
    <x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01.32258064516128"/>
    <n v="54.91"/>
    <x v="1"/>
    <s v="plays"/>
    <x v="3274"/>
    <d v="3078-11-29T00:00:00"/>
  </r>
  <r>
    <x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00.27777777777777"/>
    <n v="150.41999999999999"/>
    <x v="1"/>
    <s v="plays"/>
    <x v="3275"/>
    <d v="3052-07-31T12:00:00"/>
  </r>
  <r>
    <x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16.84444444444443"/>
    <n v="52.58"/>
    <x v="1"/>
    <s v="plays"/>
    <x v="3276"/>
    <d v="3079-12-24T23:36:00"/>
  </r>
  <r>
    <x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08.60000000000001"/>
    <n v="54.3"/>
    <x v="1"/>
    <s v="plays"/>
    <x v="3277"/>
    <d v="3047-03-01T09:22:24"/>
  </r>
  <r>
    <x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03.4"/>
    <n v="76.03"/>
    <x v="1"/>
    <s v="plays"/>
    <x v="3278"/>
    <d v="3059-11-08T08:41:12"/>
  </r>
  <r>
    <x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14.27586206896552"/>
    <n v="105.21"/>
    <x v="1"/>
    <s v="plays"/>
    <x v="3279"/>
    <d v="3079-12-22T11:03:36"/>
  </r>
  <r>
    <x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03"/>
    <n v="68.67"/>
    <x v="1"/>
    <s v="plays"/>
    <x v="3280"/>
    <d v="3059-12-11T00:00:00"/>
  </r>
  <r>
    <x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21.6"/>
    <n v="129.36000000000001"/>
    <x v="1"/>
    <s v="plays"/>
    <x v="3281"/>
    <d v="3066-01-15T11:22:00"/>
  </r>
  <r>
    <x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02.6467741935484"/>
    <n v="134.26"/>
    <x v="1"/>
    <s v="plays"/>
    <x v="3282"/>
    <d v="3081-10-27T15:55:12"/>
  </r>
  <r>
    <x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04.75000000000001"/>
    <n v="17.829999999999998"/>
    <x v="1"/>
    <s v="plays"/>
    <x v="3283"/>
    <d v="3076-09-04T00:00:00"/>
  </r>
  <r>
    <x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01.6"/>
    <n v="203.2"/>
    <x v="1"/>
    <s v="plays"/>
    <x v="3284"/>
    <d v="3075-11-05T23:36:00"/>
  </r>
  <r>
    <x v="3285"/>
    <x v="3284"/>
    <s v="A new play by Matthew Gasda"/>
    <n v="4999"/>
    <n v="5604"/>
    <x v="0"/>
    <s v="US"/>
    <s v="USD"/>
    <n v="1488258000"/>
    <n v="1485556626"/>
    <b v="0"/>
    <x v="75"/>
    <b v="1"/>
    <s v="theater/plays"/>
    <n v="112.10242048409683"/>
    <n v="69.19"/>
    <x v="1"/>
    <s v="plays"/>
    <x v="3285"/>
    <d v="3101-11-13T00:00:00"/>
  </r>
  <r>
    <x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01.76666666666667"/>
    <n v="125.12"/>
    <x v="1"/>
    <s v="plays"/>
    <x v="3286"/>
    <d v="3088-12-17T03:52:48"/>
  </r>
  <r>
    <x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00"/>
    <n v="73.53"/>
    <x v="1"/>
    <s v="plays"/>
    <x v="3287"/>
    <d v="3071-10-22T00:11:12"/>
  </r>
  <r>
    <x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00.26489999999998"/>
    <n v="48.44"/>
    <x v="1"/>
    <s v="plays"/>
    <x v="3288"/>
    <d v="3085-04-16T00:00:00"/>
  </r>
  <r>
    <x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33.04200000000003"/>
    <n v="26.61"/>
    <x v="1"/>
    <s v="plays"/>
    <x v="3289"/>
    <d v="3101-05-08T20:00:48"/>
  </r>
  <r>
    <x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21.2"/>
    <n v="33.67"/>
    <x v="1"/>
    <s v="plays"/>
    <x v="3290"/>
    <d v="3102-08-11T08:36:24"/>
  </r>
  <r>
    <x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13.99999999999999"/>
    <n v="40.71"/>
    <x v="1"/>
    <s v="plays"/>
    <x v="3291"/>
    <d v="3067-01-13T23:36:00"/>
  </r>
  <r>
    <x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86.13861386138615"/>
    <n v="19.27"/>
    <x v="1"/>
    <s v="plays"/>
    <x v="3292"/>
    <d v="3072-03-15T11:39:12"/>
  </r>
  <r>
    <x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70.44444444444446"/>
    <n v="84.29"/>
    <x v="1"/>
    <s v="plays"/>
    <x v="3293"/>
    <d v="3102-02-22T05:00:48"/>
  </r>
  <r>
    <x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18.33333333333333"/>
    <n v="29.58"/>
    <x v="1"/>
    <s v="plays"/>
    <x v="3294"/>
    <d v="3060-12-12T23:41:36"/>
  </r>
  <r>
    <x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02.85857142857142"/>
    <n v="26.67"/>
    <x v="1"/>
    <s v="plays"/>
    <x v="3295"/>
    <d v="3091-09-11T14:51:36"/>
  </r>
  <r>
    <x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44.06666666666666"/>
    <n v="45.98"/>
    <x v="1"/>
    <s v="plays"/>
    <x v="3296"/>
    <d v="3071-06-04T00:00:00"/>
  </r>
  <r>
    <x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00.07272727272726"/>
    <n v="125.09"/>
    <x v="1"/>
    <s v="plays"/>
    <x v="3297"/>
    <d v="3063-09-02T23:36:00"/>
  </r>
  <r>
    <x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01.73"/>
    <n v="141.29"/>
    <x v="1"/>
    <s v="plays"/>
    <x v="3298"/>
    <d v="3066-10-06T00:00:00"/>
  </r>
  <r>
    <x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16.19999999999999"/>
    <n v="55.33"/>
    <x v="1"/>
    <s v="plays"/>
    <x v="3299"/>
    <d v="3068-11-10T00:25:12"/>
  </r>
  <r>
    <x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36.16666666666666"/>
    <n v="46.42"/>
    <x v="1"/>
    <s v="plays"/>
    <x v="3300"/>
    <d v="3057-10-22T20:24:48"/>
  </r>
  <r>
    <x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33.46666666666667"/>
    <n v="57.2"/>
    <x v="1"/>
    <s v="plays"/>
    <x v="3301"/>
    <d v="3088-01-02T23:36:00"/>
  </r>
  <r>
    <x v="3302"/>
    <x v="3301"/>
    <s v="FilosofÃ­a de los anÃ³nimos"/>
    <n v="8400"/>
    <n v="8685"/>
    <x v="0"/>
    <s v="ES"/>
    <s v="EUR"/>
    <n v="1481099176"/>
    <n v="1478507176"/>
    <b v="0"/>
    <x v="133"/>
    <b v="1"/>
    <s v="theater/plays"/>
    <n v="103.39285714285715"/>
    <n v="173.7"/>
    <x v="1"/>
    <s v="plays"/>
    <x v="3302"/>
    <d v="3096-06-02T10:30:24"/>
  </r>
  <r>
    <x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15.88888888888889"/>
    <n v="59.6"/>
    <x v="1"/>
    <s v="plays"/>
    <x v="3303"/>
    <d v="3055-09-12T15:13:36"/>
  </r>
  <r>
    <x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04.51666666666665"/>
    <n v="89.59"/>
    <x v="1"/>
    <s v="plays"/>
    <x v="3304"/>
    <d v="3097-06-03T23:40:48"/>
  </r>
  <r>
    <x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02.02500000000001"/>
    <n v="204.05"/>
    <x v="1"/>
    <s v="plays"/>
    <x v="3305"/>
    <d v="3063-12-05T12:59:12"/>
  </r>
  <r>
    <x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75.33333333333334"/>
    <n v="48.7"/>
    <x v="1"/>
    <s v="plays"/>
    <x v="3306"/>
    <d v="3084-07-30T00:00:00"/>
  </r>
  <r>
    <x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06.67999999999999"/>
    <n v="53.34"/>
    <x v="1"/>
    <s v="plays"/>
    <x v="3307"/>
    <d v="3082-11-12T08:55:36"/>
  </r>
  <r>
    <x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22.28571428571429"/>
    <n v="75.09"/>
    <x v="1"/>
    <s v="plays"/>
    <x v="3308"/>
    <d v="3080-10-25T01:06:00"/>
  </r>
  <r>
    <x v="3309"/>
    <x v="3308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59.42857142857144"/>
    <n v="18"/>
    <x v="1"/>
    <s v="plays"/>
    <x v="3309"/>
    <d v="3093-01-08T14:31:12"/>
  </r>
  <r>
    <x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00.07692307692308"/>
    <n v="209.84"/>
    <x v="1"/>
    <s v="plays"/>
    <x v="3310"/>
    <d v="3068-05-02T06:50:00"/>
  </r>
  <r>
    <x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09.84"/>
    <n v="61.02"/>
    <x v="1"/>
    <s v="plays"/>
    <x v="3311"/>
    <d v="3069-01-06T00:04:00"/>
  </r>
  <r>
    <x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00.03999999999999"/>
    <n v="61"/>
    <x v="1"/>
    <s v="plays"/>
    <x v="3312"/>
    <d v="3094-10-01T00:00:00"/>
  </r>
  <r>
    <x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16.05000000000001"/>
    <n v="80.03"/>
    <x v="1"/>
    <s v="plays"/>
    <x v="3313"/>
    <d v="3075-09-14T00:00:00"/>
  </r>
  <r>
    <x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10.75"/>
    <n v="29.07"/>
    <x v="1"/>
    <s v="plays"/>
    <x v="3314"/>
    <d v="3058-05-29T02:00:00"/>
  </r>
  <r>
    <x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10.00000000000001"/>
    <n v="49.44"/>
    <x v="1"/>
    <s v="plays"/>
    <x v="3315"/>
    <d v="3082-04-16T06:56:24"/>
  </r>
  <r>
    <x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00.08673425918037"/>
    <n v="93.98"/>
    <x v="1"/>
    <s v="plays"/>
    <x v="3316"/>
    <d v="3040-06-13T21:36:00"/>
  </r>
  <r>
    <x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06.19047619047619"/>
    <n v="61.94"/>
    <x v="1"/>
    <s v="plays"/>
    <x v="3317"/>
    <d v="3084-06-09T22:49:36"/>
  </r>
  <r>
    <x v="3318"/>
    <x v="33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25.6"/>
    <n v="78.5"/>
    <x v="1"/>
    <s v="plays"/>
    <x v="3318"/>
    <d v="3080-08-19T12:00:00"/>
  </r>
  <r>
    <x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08"/>
    <n v="33.75"/>
    <x v="1"/>
    <s v="plays"/>
    <x v="3319"/>
    <d v="3052-01-07T01:14:24"/>
  </r>
  <r>
    <x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01"/>
    <n v="66.45"/>
    <x v="1"/>
    <s v="plays"/>
    <x v="3320"/>
    <d v="3085-05-12T02:22:48"/>
  </r>
  <r>
    <x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07.4"/>
    <n v="35.799999999999997"/>
    <x v="1"/>
    <s v="plays"/>
    <x v="3321"/>
    <d v="3044-12-15T23:36:00"/>
  </r>
  <r>
    <x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01.51515151515152"/>
    <n v="145.65"/>
    <x v="1"/>
    <s v="plays"/>
    <x v="3322"/>
    <d v="3085-05-14T22:00:00"/>
  </r>
  <r>
    <x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25.89999999999999"/>
    <n v="25.69"/>
    <x v="1"/>
    <s v="plays"/>
    <x v="3323"/>
    <d v="3091-08-16T18:43:12"/>
  </r>
  <r>
    <x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01.66666666666666"/>
    <n v="152.5"/>
    <x v="1"/>
    <s v="plays"/>
    <x v="3324"/>
    <d v="3084-04-11T23:56:00"/>
  </r>
  <r>
    <x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12.5"/>
    <n v="30"/>
    <x v="1"/>
    <s v="plays"/>
    <x v="3325"/>
    <d v="3056-03-25T20:30:48"/>
  </r>
  <r>
    <x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01.375"/>
    <n v="142.28"/>
    <x v="1"/>
    <s v="plays"/>
    <x v="3326"/>
    <d v="3054-05-22T03:22:00"/>
  </r>
  <r>
    <x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01.25"/>
    <n v="24.55"/>
    <x v="1"/>
    <s v="plays"/>
    <x v="3327"/>
    <d v="3082-06-04T23:46:24"/>
  </r>
  <r>
    <x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46.38888888888889"/>
    <n v="292.77999999999997"/>
    <x v="1"/>
    <s v="plays"/>
    <x v="3328"/>
    <d v="3038-03-08T00:00:00"/>
  </r>
  <r>
    <x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16.8"/>
    <n v="44.92"/>
    <x v="1"/>
    <s v="plays"/>
    <x v="3329"/>
    <d v="3039-09-09T00:00:00"/>
  </r>
  <r>
    <x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06.26666666666667"/>
    <n v="23.1"/>
    <x v="1"/>
    <s v="plays"/>
    <x v="3330"/>
    <d v="3055-12-23T07:07:12"/>
  </r>
  <r>
    <x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04.52"/>
    <n v="80.400000000000006"/>
    <x v="1"/>
    <s v="plays"/>
    <x v="3331"/>
    <d v="3068-04-26T17:54:24"/>
  </r>
  <r>
    <x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00"/>
    <n v="72.290000000000006"/>
    <x v="1"/>
    <s v="plays"/>
    <x v="3332"/>
    <d v="3039-02-26T15:32:00"/>
  </r>
  <r>
    <x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04.57142857142858"/>
    <n v="32.97"/>
    <x v="1"/>
    <s v="plays"/>
    <x v="3333"/>
    <d v="3060-11-22T05:52:00"/>
  </r>
  <r>
    <x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38.62051149573753"/>
    <n v="116.65"/>
    <x v="1"/>
    <s v="plays"/>
    <x v="3334"/>
    <d v="3063-11-03T12:08:48"/>
  </r>
  <r>
    <x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00.32000000000001"/>
    <n v="79.62"/>
    <x v="1"/>
    <s v="plays"/>
    <x v="3335"/>
    <d v="3040-02-24T00:00:00"/>
  </r>
  <r>
    <x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00"/>
    <n v="27.78"/>
    <x v="1"/>
    <s v="plays"/>
    <x v="3336"/>
    <d v="3080-04-03T13:38:24"/>
  </r>
  <r>
    <x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10.2"/>
    <n v="81.03"/>
    <x v="1"/>
    <s v="plays"/>
    <x v="3337"/>
    <d v="3044-08-11T00:00:00"/>
  </r>
  <r>
    <x v="3338"/>
    <x v="3337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02.18"/>
    <n v="136.85"/>
    <x v="1"/>
    <s v="plays"/>
    <x v="3338"/>
    <d v="3101-08-17T19:12:00"/>
  </r>
  <r>
    <x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04.35000000000001"/>
    <n v="177.62"/>
    <x v="1"/>
    <s v="plays"/>
    <x v="3339"/>
    <d v="3087-10-07T23:27:12"/>
  </r>
  <r>
    <x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38.16666666666666"/>
    <n v="109.08"/>
    <x v="1"/>
    <s v="plays"/>
    <x v="3340"/>
    <d v="3096-05-24T09:01:36"/>
  </r>
  <r>
    <x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00"/>
    <n v="119.64"/>
    <x v="1"/>
    <s v="plays"/>
    <x v="3341"/>
    <d v="3084-09-30T00:00:00"/>
  </r>
  <r>
    <x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01.66666666666666"/>
    <n v="78.209999999999994"/>
    <x v="1"/>
    <s v="plays"/>
    <x v="3342"/>
    <d v="3055-12-07T23:36:00"/>
  </r>
  <r>
    <x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71.42857142857142"/>
    <n v="52.17"/>
    <x v="1"/>
    <s v="plays"/>
    <x v="3343"/>
    <d v="3080-10-17T07:12:00"/>
  </r>
  <r>
    <x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01.44444444444444"/>
    <n v="114.13"/>
    <x v="1"/>
    <s v="plays"/>
    <x v="3344"/>
    <d v="3041-11-14T19:17:12"/>
  </r>
  <r>
    <x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30"/>
    <n v="50"/>
    <x v="1"/>
    <s v="plays"/>
    <x v="3345"/>
    <d v="3057-01-14T14:48:00"/>
  </r>
  <r>
    <x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10.00000000000001"/>
    <n v="91.67"/>
    <x v="1"/>
    <s v="plays"/>
    <x v="3346"/>
    <d v="3053-09-08T14:04:00"/>
  </r>
  <r>
    <x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19.44999999999999"/>
    <n v="108.59"/>
    <x v="1"/>
    <s v="plays"/>
    <x v="3347"/>
    <d v="3082-06-17T00:00:00"/>
  </r>
  <r>
    <x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00.2909090909091"/>
    <n v="69.819999999999993"/>
    <x v="1"/>
    <s v="plays"/>
    <x v="3348"/>
    <d v="3081-11-19T23:36:00"/>
  </r>
  <r>
    <x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53.4"/>
    <n v="109.57"/>
    <x v="1"/>
    <s v="plays"/>
    <x v="3349"/>
    <d v="3084-10-24T00:00:00"/>
  </r>
  <r>
    <x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04.42857142857143"/>
    <n v="71.67"/>
    <x v="1"/>
    <s v="plays"/>
    <x v="3350"/>
    <d v="3071-11-20T00:00:00"/>
  </r>
  <r>
    <x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01.1"/>
    <n v="93.61"/>
    <x v="1"/>
    <s v="plays"/>
    <x v="3351"/>
    <d v="3039-05-24T00:00:00"/>
  </r>
  <r>
    <x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07.52"/>
    <n v="76.8"/>
    <x v="1"/>
    <s v="plays"/>
    <x v="3352"/>
    <d v="3086-01-05T00:00:00"/>
  </r>
  <r>
    <x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15"/>
    <n v="35.799999999999997"/>
    <x v="1"/>
    <s v="plays"/>
    <x v="3353"/>
    <d v="3082-01-26T00:00:00"/>
  </r>
  <r>
    <x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01.93333333333334"/>
    <n v="55.6"/>
    <x v="1"/>
    <s v="plays"/>
    <x v="3354"/>
    <d v="3069-10-18T00:24:00"/>
  </r>
  <r>
    <x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26.28571428571429"/>
    <n v="147.33000000000001"/>
    <x v="1"/>
    <s v="plays"/>
    <x v="3355"/>
    <d v="3082-07-25T06:48:00"/>
  </r>
  <r>
    <x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01.4"/>
    <n v="56.33"/>
    <x v="1"/>
    <s v="plays"/>
    <x v="3356"/>
    <d v="3086-12-03T13:48:48"/>
  </r>
  <r>
    <x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01"/>
    <n v="96.19"/>
    <x v="1"/>
    <s v="plays"/>
    <x v="3357"/>
    <d v="3039-12-25T00:44:00"/>
  </r>
  <r>
    <x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02.99000000000001"/>
    <n v="63.57"/>
    <x v="1"/>
    <s v="plays"/>
    <x v="3358"/>
    <d v="3047-03-16T11:11:36"/>
  </r>
  <r>
    <x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06.25"/>
    <n v="184.78"/>
    <x v="1"/>
    <s v="plays"/>
    <x v="3359"/>
    <d v="3101-08-29T08:53:36"/>
  </r>
  <r>
    <x v="3360"/>
    <x v="3358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01.37777777777779"/>
    <n v="126.72"/>
    <x v="1"/>
    <s v="plays"/>
    <x v="3360"/>
    <d v="3096-11-24T23:36:00"/>
  </r>
  <r>
    <x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13.46000000000001"/>
    <n v="83.43"/>
    <x v="1"/>
    <s v="plays"/>
    <x v="3361"/>
    <d v="3042-01-12T23:36:00"/>
  </r>
  <r>
    <x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18.00000000000003"/>
    <n v="54.5"/>
    <x v="1"/>
    <s v="plays"/>
    <x v="3362"/>
    <d v="3054-04-16T22:00:00"/>
  </r>
  <r>
    <x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01.41935483870968"/>
    <n v="302.31"/>
    <x v="1"/>
    <s v="plays"/>
    <x v="3363"/>
    <d v="3041-03-07T00:00:00"/>
  </r>
  <r>
    <x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05.93333333333332"/>
    <n v="44.14"/>
    <x v="1"/>
    <s v="plays"/>
    <x v="3364"/>
    <d v="3078-11-29T00:00:00"/>
  </r>
  <r>
    <x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04"/>
    <n v="866.67"/>
    <x v="1"/>
    <s v="plays"/>
    <x v="3365"/>
    <d v="3072-09-30T10:36:48"/>
  </r>
  <r>
    <x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21"/>
    <n v="61.39"/>
    <x v="1"/>
    <s v="plays"/>
    <x v="3366"/>
    <d v="3058-09-07T14:54:48"/>
  </r>
  <r>
    <x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18.66666666666667"/>
    <n v="29.67"/>
    <x v="1"/>
    <s v="plays"/>
    <x v="3367"/>
    <d v="3063-12-31T09:57:36"/>
  </r>
  <r>
    <x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04.60000000000001"/>
    <n v="45.48"/>
    <x v="1"/>
    <s v="plays"/>
    <x v="3368"/>
    <d v="3050-01-08T00:00:00"/>
  </r>
  <r>
    <x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03.89999999999999"/>
    <n v="96.2"/>
    <x v="1"/>
    <s v="plays"/>
    <x v="3369"/>
    <d v="3098-12-17T23:52:00"/>
  </r>
  <r>
    <x v="3370"/>
    <x v="3368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17.73333333333333"/>
    <n v="67.92"/>
    <x v="1"/>
    <s v="plays"/>
    <x v="3370"/>
    <d v="3097-01-28T00:00:00"/>
  </r>
  <r>
    <x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38.5"/>
    <n v="30.78"/>
    <x v="1"/>
    <s v="plays"/>
    <x v="3371"/>
    <d v="3072-01-28T23:46:00"/>
  </r>
  <r>
    <x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03.49999999999999"/>
    <n v="38.33"/>
    <x v="1"/>
    <s v="plays"/>
    <x v="3372"/>
    <d v="3041-07-17T23:36:00"/>
  </r>
  <r>
    <x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00.25"/>
    <n v="66.83"/>
    <x v="1"/>
    <s v="plays"/>
    <x v="3373"/>
    <d v="3063-01-23T00:00:00"/>
  </r>
  <r>
    <x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06.57142857142856"/>
    <n v="71.73"/>
    <x v="1"/>
    <s v="plays"/>
    <x v="3374"/>
    <d v="3069-10-07T13:26:24"/>
  </r>
  <r>
    <x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00"/>
    <n v="176.47"/>
    <x v="1"/>
    <s v="plays"/>
    <x v="3375"/>
    <d v="3035-01-24T15:49:12"/>
  </r>
  <r>
    <x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00.01249999999999"/>
    <n v="421.11"/>
    <x v="1"/>
    <s v="plays"/>
    <x v="3376"/>
    <d v="3057-07-16T19:57:36"/>
  </r>
  <r>
    <x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01.05"/>
    <n v="104.99"/>
    <x v="1"/>
    <s v="plays"/>
    <x v="3377"/>
    <d v="3055-03-06T22:24:00"/>
  </r>
  <r>
    <x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07.63636363636364"/>
    <n v="28.19"/>
    <x v="1"/>
    <s v="plays"/>
    <x v="3378"/>
    <d v="3041-12-17T03:12:00"/>
  </r>
  <r>
    <x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03.64999999999999"/>
    <n v="54.55"/>
    <x v="1"/>
    <s v="plays"/>
    <x v="3379"/>
    <d v="3065-08-23T00:00:00"/>
  </r>
  <r>
    <x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04.43333333333334"/>
    <n v="111.89"/>
    <x v="1"/>
    <s v="plays"/>
    <x v="3380"/>
    <d v="3047-11-26T21:11:12"/>
  </r>
  <r>
    <x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02.25"/>
    <n v="85.21"/>
    <x v="1"/>
    <s v="plays"/>
    <x v="3381"/>
    <d v="3054-07-20T10:33:12"/>
  </r>
  <r>
    <x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00.74285714285713"/>
    <n v="76.650000000000006"/>
    <x v="1"/>
    <s v="plays"/>
    <x v="3382"/>
    <d v="3088-01-18T23:36:00"/>
  </r>
  <r>
    <x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11.71428571428572"/>
    <n v="65.17"/>
    <x v="1"/>
    <s v="plays"/>
    <x v="3383"/>
    <d v="3085-06-22T18:48:00"/>
  </r>
  <r>
    <x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00.01100000000001"/>
    <n v="93.76"/>
    <x v="1"/>
    <s v="plays"/>
    <x v="3384"/>
    <d v="3071-04-22T00:00:00"/>
  </r>
  <r>
    <x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00"/>
    <n v="133.33000000000001"/>
    <x v="1"/>
    <s v="plays"/>
    <x v="3385"/>
    <d v="3048-08-13T19:40:48"/>
  </r>
  <r>
    <x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05"/>
    <n v="51.22"/>
    <x v="1"/>
    <s v="plays"/>
    <x v="3386"/>
    <d v="3048-02-22T11:22:24"/>
  </r>
  <r>
    <x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16.86666666666667"/>
    <n v="100.17"/>
    <x v="1"/>
    <s v="plays"/>
    <x v="3387"/>
    <d v="3048-11-15T07:15:12"/>
  </r>
  <r>
    <x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03.8"/>
    <n v="34.6"/>
    <x v="1"/>
    <s v="plays"/>
    <x v="3388"/>
    <d v="3061-01-28T01:36:24"/>
  </r>
  <r>
    <x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14.5"/>
    <n v="184.68"/>
    <x v="1"/>
    <s v="plays"/>
    <x v="3389"/>
    <d v="3084-02-23T12:32:48"/>
  </r>
  <r>
    <x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02.4"/>
    <n v="69.819999999999993"/>
    <x v="1"/>
    <s v="plays"/>
    <x v="3390"/>
    <d v="3038-07-23T14:18:00"/>
  </r>
  <r>
    <x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23"/>
    <n v="61.94"/>
    <x v="1"/>
    <s v="plays"/>
    <x v="3391"/>
    <d v="3040-06-22T11:12:00"/>
  </r>
  <r>
    <x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00"/>
    <n v="41.67"/>
    <x v="1"/>
    <s v="plays"/>
    <x v="3392"/>
    <d v="3082-04-29T07:02:00"/>
  </r>
  <r>
    <x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05.80000000000001"/>
    <n v="36.07"/>
    <x v="1"/>
    <s v="plays"/>
    <x v="3393"/>
    <d v="3046-04-30T18:24:00"/>
  </r>
  <r>
    <x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42.36363636363635"/>
    <n v="29"/>
    <x v="1"/>
    <s v="plays"/>
    <x v="3394"/>
    <d v="3039-08-31T06:58:00"/>
  </r>
  <r>
    <x v="3395"/>
    <x v="3393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84"/>
    <n v="24.21"/>
    <x v="1"/>
    <s v="plays"/>
    <x v="3395"/>
    <d v="3059-11-06T04:00:00"/>
  </r>
  <r>
    <x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04.33333333333333"/>
    <n v="55.89"/>
    <x v="1"/>
    <s v="plays"/>
    <x v="3396"/>
    <d v="3035-12-15T23:36:00"/>
  </r>
  <r>
    <x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12.00000000000001"/>
    <n v="11.67"/>
    <x v="1"/>
    <s v="plays"/>
    <x v="3397"/>
    <d v="3077-03-16T00:00:00"/>
  </r>
  <r>
    <x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11.07499999999999"/>
    <n v="68.349999999999994"/>
    <x v="1"/>
    <s v="plays"/>
    <x v="3398"/>
    <d v="3047-05-12T00:00:00"/>
  </r>
  <r>
    <x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03.75000000000001"/>
    <n v="27.07"/>
    <x v="1"/>
    <s v="plays"/>
    <x v="3399"/>
    <d v="3053-06-02T02:10:00"/>
  </r>
  <r>
    <x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00.41"/>
    <n v="118.13"/>
    <x v="1"/>
    <s v="plays"/>
    <x v="3400"/>
    <d v="3041-10-15T21:25:36"/>
  </r>
  <r>
    <x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01.86206896551724"/>
    <n v="44.76"/>
    <x v="1"/>
    <s v="plays"/>
    <x v="3401"/>
    <d v="3064-05-18T08:58:24"/>
  </r>
  <r>
    <x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09.76666666666665"/>
    <n v="99.79"/>
    <x v="1"/>
    <s v="plays"/>
    <x v="3402"/>
    <d v="3070-09-17T12:24:00"/>
  </r>
  <r>
    <x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00"/>
    <n v="117.65"/>
    <x v="1"/>
    <s v="plays"/>
    <x v="3403"/>
    <d v="3061-07-15T02:09:36"/>
  </r>
  <r>
    <x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22"/>
    <n v="203.33"/>
    <x v="1"/>
    <s v="plays"/>
    <x v="3404"/>
    <d v="3061-01-05T02:00:48"/>
  </r>
  <r>
    <x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37.57142857142856"/>
    <n v="28.32"/>
    <x v="1"/>
    <s v="plays"/>
    <x v="3405"/>
    <d v="3077-12-30T23:36:00"/>
  </r>
  <r>
    <x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00.31000000000002"/>
    <n v="110.23"/>
    <x v="1"/>
    <s v="plays"/>
    <x v="3406"/>
    <d v="3038-12-07T19:50:24"/>
  </r>
  <r>
    <x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07.1"/>
    <n v="31.97"/>
    <x v="1"/>
    <s v="plays"/>
    <x v="3407"/>
    <d v="3038-04-10T03:15:36"/>
  </r>
  <r>
    <x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11"/>
    <n v="58.61"/>
    <x v="1"/>
    <s v="plays"/>
    <x v="3408"/>
    <d v="3039-02-05T19:21:36"/>
  </r>
  <r>
    <x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23.6"/>
    <n v="29.43"/>
    <x v="1"/>
    <s v="plays"/>
    <x v="3409"/>
    <d v="3087-12-23T23:12:00"/>
  </r>
  <r>
    <x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08.5"/>
    <n v="81.38"/>
    <x v="1"/>
    <s v="plays"/>
    <x v="3410"/>
    <d v="3084-04-29T00:00:00"/>
  </r>
  <r>
    <x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03.56666666666668"/>
    <n v="199.17"/>
    <x v="1"/>
    <s v="plays"/>
    <x v="3411"/>
    <d v="3068-05-28T13:08:48"/>
  </r>
  <r>
    <x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00"/>
    <n v="115.38"/>
    <x v="1"/>
    <s v="plays"/>
    <x v="3412"/>
    <d v="3043-10-06T00:24:48"/>
  </r>
  <r>
    <x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30"/>
    <n v="46.43"/>
    <x v="1"/>
    <s v="plays"/>
    <x v="3413"/>
    <d v="3053-10-30T23:36:00"/>
  </r>
  <r>
    <x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03.49999999999999"/>
    <n v="70.569999999999993"/>
    <x v="1"/>
    <s v="plays"/>
    <x v="3414"/>
    <d v="3096-01-09T23:36:00"/>
  </r>
  <r>
    <x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00"/>
    <n v="22.22"/>
    <x v="1"/>
    <s v="plays"/>
    <x v="3415"/>
    <d v="3081-01-31T12:00:00"/>
  </r>
  <r>
    <x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19.6"/>
    <n v="159.47"/>
    <x v="1"/>
    <s v="plays"/>
    <x v="3416"/>
    <d v="3057-06-01T12:00:00"/>
  </r>
  <r>
    <x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00.00058823529412"/>
    <n v="37.78"/>
    <x v="1"/>
    <s v="plays"/>
    <x v="3417"/>
    <d v="3045-08-09T17:12:00"/>
  </r>
  <r>
    <x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00.875"/>
    <n v="72.05"/>
    <x v="1"/>
    <s v="plays"/>
    <x v="3418"/>
    <d v="3035-05-30T00:42:48"/>
  </r>
  <r>
    <x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06.54545454545455"/>
    <n v="63.7"/>
    <x v="1"/>
    <s v="plays"/>
    <x v="3419"/>
    <d v="3080-05-10T12:00:00"/>
  </r>
  <r>
    <x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38"/>
    <n v="28.41"/>
    <x v="1"/>
    <s v="plays"/>
    <x v="3420"/>
    <d v="3076-11-18T00:00:00"/>
  </r>
  <r>
    <x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01.15"/>
    <n v="103.21"/>
    <x v="1"/>
    <s v="plays"/>
    <x v="3421"/>
    <d v="3054-02-17T23:45:12"/>
  </r>
  <r>
    <x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09.1"/>
    <n v="71.150000000000006"/>
    <x v="1"/>
    <s v="plays"/>
    <x v="3422"/>
    <d v="3072-10-22T00:00:00"/>
  </r>
  <r>
    <x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40"/>
    <n v="35"/>
    <x v="1"/>
    <s v="plays"/>
    <x v="3423"/>
    <d v="3057-06-28T20:56:24"/>
  </r>
  <r>
    <x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03.58333333333334"/>
    <n v="81.78"/>
    <x v="1"/>
    <s v="plays"/>
    <x v="3424"/>
    <d v="3052-04-28T23:36:00"/>
  </r>
  <r>
    <x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02.97033333333331"/>
    <n v="297.02999999999997"/>
    <x v="1"/>
    <s v="plays"/>
    <x v="3425"/>
    <d v="3044-03-13T19:34:24"/>
  </r>
  <r>
    <x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08.13333333333333"/>
    <n v="46.61"/>
    <x v="1"/>
    <s v="plays"/>
    <x v="3426"/>
    <d v="3043-04-24T00:00:00"/>
  </r>
  <r>
    <x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00"/>
    <n v="51.72"/>
    <x v="1"/>
    <s v="plays"/>
    <x v="3427"/>
    <d v="3038-01-09T11:40:48"/>
  </r>
  <r>
    <x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02.75000000000001"/>
    <n v="40.29"/>
    <x v="1"/>
    <s v="plays"/>
    <x v="3428"/>
    <d v="3053-11-12T00:00:00"/>
  </r>
  <r>
    <x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30"/>
    <n v="16.25"/>
    <x v="1"/>
    <s v="plays"/>
    <x v="3429"/>
    <d v="3094-02-05T12:24:24"/>
  </r>
  <r>
    <x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08.54949999999999"/>
    <n v="30.15"/>
    <x v="1"/>
    <s v="plays"/>
    <x v="3430"/>
    <d v="3039-11-19T16:40:24"/>
  </r>
  <r>
    <x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00"/>
    <n v="95.24"/>
    <x v="1"/>
    <s v="plays"/>
    <x v="3431"/>
    <d v="3041-02-12T13:01:12"/>
  </r>
  <r>
    <x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09.65"/>
    <n v="52.21"/>
    <x v="1"/>
    <s v="plays"/>
    <x v="3432"/>
    <d v="3076-05-08T00:00:00"/>
  </r>
  <r>
    <x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00.26315789473684"/>
    <n v="134.15"/>
    <x v="1"/>
    <s v="plays"/>
    <x v="3433"/>
    <d v="3037-01-02T00:00:00"/>
  </r>
  <r>
    <x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05.55000000000001"/>
    <n v="62.83"/>
    <x v="1"/>
    <s v="plays"/>
    <x v="3434"/>
    <d v="3038-07-14T03:07:36"/>
  </r>
  <r>
    <x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12.00000000000001"/>
    <n v="58.95"/>
    <x v="1"/>
    <s v="plays"/>
    <x v="3435"/>
    <d v="3088-05-22T00:00:00"/>
  </r>
  <r>
    <x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05.89999999999999"/>
    <n v="143.11000000000001"/>
    <x v="1"/>
    <s v="plays"/>
    <x v="3436"/>
    <d v="3041-04-24T11:12:00"/>
  </r>
  <r>
    <x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01"/>
    <n v="84.17"/>
    <x v="1"/>
    <s v="plays"/>
    <x v="3437"/>
    <d v="3065-03-02T01:28:00"/>
  </r>
  <r>
    <x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04.2"/>
    <n v="186.07"/>
    <x v="1"/>
    <s v="plays"/>
    <x v="3438"/>
    <d v="3058-01-06T00:00:00"/>
  </r>
  <r>
    <x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34.67833333333334"/>
    <n v="89.79"/>
    <x v="1"/>
    <s v="plays"/>
    <x v="3439"/>
    <d v="3075-03-09T23:36:00"/>
  </r>
  <r>
    <x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05.2184"/>
    <n v="64.16"/>
    <x v="1"/>
    <s v="plays"/>
    <x v="3440"/>
    <d v="3038-08-14T06:00:00"/>
  </r>
  <r>
    <x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02.60000000000001"/>
    <n v="59.65"/>
    <x v="1"/>
    <s v="plays"/>
    <x v="3441"/>
    <d v="3070-10-29T06:48:00"/>
  </r>
  <r>
    <x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00"/>
    <n v="31.25"/>
    <x v="1"/>
    <s v="plays"/>
    <x v="3442"/>
    <d v="3059-11-08T04:28:48"/>
  </r>
  <r>
    <x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85.5"/>
    <n v="41.22"/>
    <x v="1"/>
    <s v="plays"/>
    <x v="3443"/>
    <d v="3042-07-20T14:18:24"/>
  </r>
  <r>
    <x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89"/>
    <n v="43.35"/>
    <x v="1"/>
    <s v="plays"/>
    <x v="3444"/>
    <d v="3084-06-22T23:36:00"/>
  </r>
  <r>
    <x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00"/>
    <n v="64.52"/>
    <x v="1"/>
    <s v="plays"/>
    <x v="3445"/>
    <d v="3069-06-04T17:34:24"/>
  </r>
  <r>
    <x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08.2"/>
    <n v="43.28"/>
    <x v="1"/>
    <s v="plays"/>
    <x v="3446"/>
    <d v="3052-05-04T08:00:00"/>
  </r>
  <r>
    <x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07.80000000000001"/>
    <n v="77"/>
    <x v="1"/>
    <s v="plays"/>
    <x v="3447"/>
    <d v="3079-02-08T08:04:48"/>
  </r>
  <r>
    <x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09.76190476190477"/>
    <n v="51.22"/>
    <x v="1"/>
    <s v="plays"/>
    <x v="3448"/>
    <d v="3049-01-10T20:35:36"/>
  </r>
  <r>
    <x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70.625"/>
    <n v="68.25"/>
    <x v="1"/>
    <s v="plays"/>
    <x v="3449"/>
    <d v="3086-06-27T00:00:00"/>
  </r>
  <r>
    <x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52"/>
    <n v="19.489999999999998"/>
    <x v="1"/>
    <s v="plays"/>
    <x v="3450"/>
    <d v="3056-01-11T21:48:24"/>
  </r>
  <r>
    <x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01.23076923076924"/>
    <n v="41.13"/>
    <x v="1"/>
    <s v="plays"/>
    <x v="3451"/>
    <d v="3057-04-13T08:50:48"/>
  </r>
  <r>
    <x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53.19999999999999"/>
    <n v="41.41"/>
    <x v="1"/>
    <s v="plays"/>
    <x v="3452"/>
    <d v="3039-05-16T23:36:00"/>
  </r>
  <r>
    <x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28.33333333333334"/>
    <n v="27.5"/>
    <x v="1"/>
    <s v="plays"/>
    <x v="3453"/>
    <d v="3088-11-02T11:42:24"/>
  </r>
  <r>
    <x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00.71428571428571"/>
    <n v="33.57"/>
    <x v="1"/>
    <s v="plays"/>
    <x v="3454"/>
    <d v="3039-12-07T18:23:36"/>
  </r>
  <r>
    <x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00.64999999999999"/>
    <n v="145.87"/>
    <x v="1"/>
    <s v="plays"/>
    <x v="3455"/>
    <d v="3092-10-31T00:10:48"/>
  </r>
  <r>
    <x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91.3"/>
    <n v="358.69"/>
    <x v="1"/>
    <s v="plays"/>
    <x v="3456"/>
    <d v="3039-12-21T23:36:00"/>
  </r>
  <r>
    <x v="3457"/>
    <x v="3455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40.19999999999999"/>
    <n v="50.98"/>
    <x v="1"/>
    <s v="plays"/>
    <x v="3457"/>
    <d v="3052-10-12T23:36:00"/>
  </r>
  <r>
    <x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24.33537832310839"/>
    <n v="45.04"/>
    <x v="1"/>
    <s v="plays"/>
    <x v="3458"/>
    <d v="3052-03-09T10:48:00"/>
  </r>
  <r>
    <x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26.2"/>
    <n v="17.53"/>
    <x v="1"/>
    <s v="plays"/>
    <x v="3459"/>
    <d v="3083-03-22T12:24:00"/>
  </r>
  <r>
    <x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90"/>
    <n v="50"/>
    <x v="1"/>
    <s v="plays"/>
    <x v="3460"/>
    <d v="3040-11-27T15:40:48"/>
  </r>
  <r>
    <x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39"/>
    <n v="57.92"/>
    <x v="1"/>
    <s v="plays"/>
    <x v="3461"/>
    <d v="3093-11-04T00:00:00"/>
  </r>
  <r>
    <x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02"/>
    <n v="29.71"/>
    <x v="1"/>
    <s v="plays"/>
    <x v="3462"/>
    <d v="3062-07-17T00:00:00"/>
  </r>
  <r>
    <x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03.38000000000001"/>
    <n v="90.68"/>
    <x v="1"/>
    <s v="plays"/>
    <x v="3463"/>
    <d v="3092-08-29T23:36:00"/>
  </r>
  <r>
    <x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02.3236"/>
    <n v="55.01"/>
    <x v="1"/>
    <s v="plays"/>
    <x v="3464"/>
    <d v="3089-06-10T02:54:48"/>
  </r>
  <r>
    <x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03"/>
    <n v="57.22"/>
    <x v="1"/>
    <s v="plays"/>
    <x v="3465"/>
    <d v="3064-07-04T00:00:00"/>
  </r>
  <r>
    <x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27.14285714285714"/>
    <n v="72.95"/>
    <x v="1"/>
    <s v="plays"/>
    <x v="3466"/>
    <d v="3081-03-20T11:00:00"/>
  </r>
  <r>
    <x v="3467"/>
    <x v="3465"/>
    <s v="Venus in Fur, By David Ives."/>
    <n v="3000"/>
    <n v="3030"/>
    <x v="0"/>
    <s v="US"/>
    <s v="USD"/>
    <n v="1426864032"/>
    <n v="1424275632"/>
    <b v="0"/>
    <x v="5"/>
    <b v="1"/>
    <s v="theater/plays"/>
    <n v="101"/>
    <n v="64.47"/>
    <x v="1"/>
    <s v="plays"/>
    <x v="3467"/>
    <d v="3055-03-05T02:52:48"/>
  </r>
  <r>
    <x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21.78"/>
    <n v="716.35"/>
    <x v="1"/>
    <s v="plays"/>
    <x v="3468"/>
    <d v="3091-05-07T00:00:00"/>
  </r>
  <r>
    <x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13.39285714285714"/>
    <n v="50.4"/>
    <x v="1"/>
    <s v="plays"/>
    <x v="3469"/>
    <d v="3081-10-14T09:38:00"/>
  </r>
  <r>
    <x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50"/>
    <n v="41.67"/>
    <x v="1"/>
    <s v="plays"/>
    <x v="3470"/>
    <d v="3086-12-05T15:12:00"/>
  </r>
  <r>
    <x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14.6"/>
    <n v="35.770000000000003"/>
    <x v="1"/>
    <s v="plays"/>
    <x v="3471"/>
    <d v="3041-12-24T00:00:00"/>
  </r>
  <r>
    <x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02.05"/>
    <n v="88.74"/>
    <x v="1"/>
    <s v="plays"/>
    <x v="3472"/>
    <d v="3046-05-05T23:36:00"/>
  </r>
  <r>
    <x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00"/>
    <n v="148.47999999999999"/>
    <x v="1"/>
    <s v="plays"/>
    <x v="3473"/>
    <d v="3055-03-10T10:48:00"/>
  </r>
  <r>
    <x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01"/>
    <n v="51.79"/>
    <x v="1"/>
    <s v="plays"/>
    <x v="3474"/>
    <d v="3087-03-26T00:52:24"/>
  </r>
  <r>
    <x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13.33333333333333"/>
    <n v="20"/>
    <x v="1"/>
    <s v="plays"/>
    <x v="3475"/>
    <d v="3046-02-17T00:00:00"/>
  </r>
  <r>
    <x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04"/>
    <n v="52"/>
    <x v="1"/>
    <s v="plays"/>
    <x v="3476"/>
    <d v="3045-09-05T00:00:00"/>
  </r>
  <r>
    <x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15.33333333333333"/>
    <n v="53.23"/>
    <x v="1"/>
    <s v="plays"/>
    <x v="3477"/>
    <d v="3058-12-14T00:00:00"/>
  </r>
  <r>
    <x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12.85000000000001"/>
    <n v="39.6"/>
    <x v="1"/>
    <s v="plays"/>
    <x v="3478"/>
    <d v="3054-12-05T00:00:00"/>
  </r>
  <r>
    <x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27.86666666666666"/>
    <n v="34.25"/>
    <x v="1"/>
    <s v="plays"/>
    <x v="3479"/>
    <d v="3037-04-25T12:32:00"/>
  </r>
  <r>
    <x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42.66666666666669"/>
    <n v="164.62"/>
    <x v="1"/>
    <s v="plays"/>
    <x v="3480"/>
    <d v="3062-07-20T00:00:00"/>
  </r>
  <r>
    <x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18.8"/>
    <n v="125.05"/>
    <x v="1"/>
    <s v="plays"/>
    <x v="3481"/>
    <d v="3050-02-01T22:35:12"/>
  </r>
  <r>
    <x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38.33333333333334"/>
    <n v="51.88"/>
    <x v="1"/>
    <s v="plays"/>
    <x v="3482"/>
    <d v="3038-04-18T12:26:24"/>
  </r>
  <r>
    <x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59.9402985074627"/>
    <n v="40.29"/>
    <x v="1"/>
    <s v="plays"/>
    <x v="3483"/>
    <d v="3038-02-03T01:12:24"/>
  </r>
  <r>
    <x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14.24000000000001"/>
    <n v="64.91"/>
    <x v="1"/>
    <s v="plays"/>
    <x v="3484"/>
    <d v="3084-12-12T05:59:36"/>
  </r>
  <r>
    <x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00.60606060606061"/>
    <n v="55.33"/>
    <x v="1"/>
    <s v="plays"/>
    <x v="3485"/>
    <d v="3076-02-20T15:12:00"/>
  </r>
  <r>
    <x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55.20000000000002"/>
    <n v="83.14"/>
    <x v="1"/>
    <s v="plays"/>
    <x v="3486"/>
    <d v="3060-01-29T23:36:00"/>
  </r>
  <r>
    <x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27.75000000000001"/>
    <n v="38.71"/>
    <x v="1"/>
    <s v="plays"/>
    <x v="3487"/>
    <d v="3061-07-02T13:40:48"/>
  </r>
  <r>
    <x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21.2"/>
    <n v="125.38"/>
    <x v="1"/>
    <s v="plays"/>
    <x v="3488"/>
    <d v="3057-01-06T00:00:00"/>
  </r>
  <r>
    <x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12.7"/>
    <n v="78.260000000000005"/>
    <x v="1"/>
    <s v="plays"/>
    <x v="3489"/>
    <d v="3035-06-24T00:00:00"/>
  </r>
  <r>
    <x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27.49999999999999"/>
    <n v="47.22"/>
    <x v="1"/>
    <s v="plays"/>
    <x v="3490"/>
    <d v="3080-10-23T06:09:36"/>
  </r>
  <r>
    <x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58.20000000000002"/>
    <n v="79.099999999999994"/>
    <x v="1"/>
    <s v="plays"/>
    <x v="3491"/>
    <d v="3059-01-09T23:53:36"/>
  </r>
  <r>
    <x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05.26894736842105"/>
    <n v="114.29"/>
    <x v="1"/>
    <s v="plays"/>
    <x v="3492"/>
    <d v="3069-08-03T05:18:48"/>
  </r>
  <r>
    <x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00"/>
    <n v="51.72"/>
    <x v="1"/>
    <s v="plays"/>
    <x v="3493"/>
    <d v="3041-01-07T04:24:00"/>
  </r>
  <r>
    <x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00"/>
    <n v="30.77"/>
    <x v="1"/>
    <s v="plays"/>
    <x v="3494"/>
    <d v="3095-09-10T00:00:00"/>
  </r>
  <r>
    <x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06.86"/>
    <n v="74.209999999999994"/>
    <x v="1"/>
    <s v="plays"/>
    <x v="3495"/>
    <d v="3046-01-17T07:12:00"/>
  </r>
  <r>
    <x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24.4"/>
    <n v="47.85"/>
    <x v="1"/>
    <s v="plays"/>
    <x v="3496"/>
    <d v="3090-09-26T07:46:24"/>
  </r>
  <r>
    <x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08.70406189555126"/>
    <n v="34.409999999999997"/>
    <x v="1"/>
    <s v="plays"/>
    <x v="3497"/>
    <d v="3084-02-08T00:00:00"/>
  </r>
  <r>
    <x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02.42424242424242"/>
    <n v="40.24"/>
    <x v="1"/>
    <s v="plays"/>
    <x v="3498"/>
    <d v="3083-10-10T17:36:00"/>
  </r>
  <r>
    <x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05.5"/>
    <n v="60.29"/>
    <x v="1"/>
    <s v="plays"/>
    <x v="3499"/>
    <d v="3061-12-01T23:36:00"/>
  </r>
  <r>
    <x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06.3"/>
    <n v="25.31"/>
    <x v="1"/>
    <s v="plays"/>
    <x v="3500"/>
    <d v="3078-05-04T23:36:00"/>
  </r>
  <r>
    <x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00.66666666666666"/>
    <n v="35.950000000000003"/>
    <x v="1"/>
    <s v="plays"/>
    <x v="3501"/>
    <d v="3066-09-06T07:58:00"/>
  </r>
  <r>
    <x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05.4"/>
    <n v="136"/>
    <x v="1"/>
    <s v="plays"/>
    <x v="3502"/>
    <d v="3078-12-05T23:36:00"/>
  </r>
  <r>
    <x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07.55999999999999"/>
    <n v="70.760000000000005"/>
    <x v="1"/>
    <s v="plays"/>
    <x v="3503"/>
    <d v="3087-06-29T11:31:12"/>
  </r>
  <r>
    <x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00"/>
    <n v="125"/>
    <x v="1"/>
    <s v="plays"/>
    <x v="3504"/>
    <d v="3071-03-20T23:16:24"/>
  </r>
  <r>
    <x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03.76"/>
    <n v="66.510000000000005"/>
    <x v="1"/>
    <s v="plays"/>
    <x v="3505"/>
    <d v="3034-09-16T00:00:00"/>
  </r>
  <r>
    <x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01.49999999999999"/>
    <n v="105"/>
    <x v="1"/>
    <s v="plays"/>
    <x v="3506"/>
    <d v="3041-06-12T14:56:00"/>
  </r>
  <r>
    <x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04.4"/>
    <n v="145"/>
    <x v="1"/>
    <s v="plays"/>
    <x v="3507"/>
    <d v="3083-12-22T03:34:48"/>
  </r>
  <r>
    <x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80"/>
    <n v="12"/>
    <x v="1"/>
    <s v="plays"/>
    <x v="3508"/>
    <d v="3082-08-04T00:00:00"/>
  </r>
  <r>
    <x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06.33333333333333"/>
    <n v="96.67"/>
    <x v="1"/>
    <s v="plays"/>
    <x v="3509"/>
    <d v="3047-04-29T22:00:00"/>
  </r>
  <r>
    <x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00.55555555555556"/>
    <n v="60.33"/>
    <x v="1"/>
    <s v="plays"/>
    <x v="3510"/>
    <d v="3038-01-08T21:38:24"/>
  </r>
  <r>
    <x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01.2"/>
    <n v="79.89"/>
    <x v="1"/>
    <s v="plays"/>
    <x v="3511"/>
    <d v="3046-06-11T12:00:00"/>
  </r>
  <r>
    <x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00"/>
    <n v="58.82"/>
    <x v="1"/>
    <s v="plays"/>
    <x v="3512"/>
    <d v="3057-05-25T21:16:48"/>
  </r>
  <r>
    <x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18.39285714285714"/>
    <n v="75.34"/>
    <x v="1"/>
    <s v="plays"/>
    <x v="3513"/>
    <d v="3036-02-26T23:36:00"/>
  </r>
  <r>
    <x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10.00000000000001"/>
    <n v="55"/>
    <x v="1"/>
    <s v="plays"/>
    <x v="3514"/>
    <d v="3052-02-14T23:36:00"/>
  </r>
  <r>
    <x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02.66666666666666"/>
    <n v="66.959999999999994"/>
    <x v="1"/>
    <s v="plays"/>
    <x v="3515"/>
    <d v="3059-11-30T13:08:24"/>
  </r>
  <r>
    <x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00"/>
    <n v="227.27"/>
    <x v="1"/>
    <s v="plays"/>
    <x v="3516"/>
    <d v="3042-06-17T00:00:00"/>
  </r>
  <r>
    <x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00"/>
    <n v="307.69"/>
    <x v="1"/>
    <s v="plays"/>
    <x v="3517"/>
    <d v="3038-02-22T00:00:00"/>
  </r>
  <r>
    <x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10.04599999999999"/>
    <n v="50.02"/>
    <x v="1"/>
    <s v="plays"/>
    <x v="3518"/>
    <d v="3044-01-25T08:24:00"/>
  </r>
  <r>
    <x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01.35000000000001"/>
    <n v="72.39"/>
    <x v="1"/>
    <s v="plays"/>
    <x v="3519"/>
    <d v="3054-02-13T09:00:00"/>
  </r>
  <r>
    <x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00.75"/>
    <n v="95.95"/>
    <x v="1"/>
    <s v="plays"/>
    <x v="3520"/>
    <d v="3066-05-04T18:48:00"/>
  </r>
  <r>
    <x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69.42857142857144"/>
    <n v="45.62"/>
    <x v="1"/>
    <s v="plays"/>
    <x v="3521"/>
    <d v="3043-11-08T16:08:00"/>
  </r>
  <r>
    <x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00"/>
    <n v="41.03"/>
    <x v="1"/>
    <s v="plays"/>
    <x v="3522"/>
    <d v="3066-12-03T02:24:00"/>
  </r>
  <r>
    <x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13.65"/>
    <n v="56.83"/>
    <x v="1"/>
    <s v="plays"/>
    <x v="3523"/>
    <d v="3091-08-31T00:00:00"/>
  </r>
  <r>
    <x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01.56"/>
    <n v="137.24"/>
    <x v="1"/>
    <s v="plays"/>
    <x v="3524"/>
    <d v="3042-10-16T00:00:00"/>
  </r>
  <r>
    <x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06"/>
    <n v="75.709999999999994"/>
    <x v="1"/>
    <s v="plays"/>
    <x v="3525"/>
    <d v="3064-07-04T00:00:00"/>
  </r>
  <r>
    <x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02"/>
    <n v="99"/>
    <x v="1"/>
    <s v="plays"/>
    <x v="3526"/>
    <d v="3081-10-04T23:36:00"/>
  </r>
  <r>
    <x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16.91666666666667"/>
    <n v="81.569999999999993"/>
    <x v="1"/>
    <s v="plays"/>
    <x v="3527"/>
    <d v="3062-07-26T23:36:00"/>
  </r>
  <r>
    <x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01.15151515151514"/>
    <n v="45.11"/>
    <x v="1"/>
    <s v="plays"/>
    <x v="3528"/>
    <d v="3099-03-11T00:47:12"/>
  </r>
  <r>
    <x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32"/>
    <n v="36.67"/>
    <x v="1"/>
    <s v="plays"/>
    <x v="3529"/>
    <d v="3062-09-10T00:00:00"/>
  </r>
  <r>
    <x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00"/>
    <n v="125"/>
    <x v="1"/>
    <s v="plays"/>
    <x v="3530"/>
    <d v="3080-08-13T00:00:00"/>
  </r>
  <r>
    <x v="3531"/>
    <x v="3529"/>
    <s v="A political comedy for a crazy election year"/>
    <n v="1000"/>
    <n v="1280"/>
    <x v="0"/>
    <s v="US"/>
    <s v="USD"/>
    <n v="1467301334"/>
    <n v="1464709334"/>
    <b v="0"/>
    <x v="55"/>
    <b v="1"/>
    <s v="theater/plays"/>
    <n v="128"/>
    <n v="49.23"/>
    <x v="1"/>
    <s v="plays"/>
    <x v="3531"/>
    <d v="3085-12-04T16:53:36"/>
  </r>
  <r>
    <x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18.95833333333334"/>
    <n v="42.3"/>
    <x v="1"/>
    <s v="plays"/>
    <x v="3532"/>
    <d v="3043-02-12T23:36:00"/>
  </r>
  <r>
    <x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26.2"/>
    <n v="78.88"/>
    <x v="1"/>
    <s v="plays"/>
    <x v="3533"/>
    <d v="3070-09-10T06:26:48"/>
  </r>
  <r>
    <x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56.20000000000002"/>
    <n v="38.28"/>
    <x v="1"/>
    <s v="plays"/>
    <x v="3534"/>
    <d v="3067-12-27T00:09:12"/>
  </r>
  <r>
    <x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03.15"/>
    <n v="44.85"/>
    <x v="1"/>
    <s v="plays"/>
    <x v="3535"/>
    <d v="3068-01-23T00:00:00"/>
  </r>
  <r>
    <x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53.33333333333334"/>
    <n v="13.53"/>
    <x v="1"/>
    <s v="plays"/>
    <x v="3536"/>
    <d v="3073-03-26T23:36:00"/>
  </r>
  <r>
    <x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80.44444444444446"/>
    <n v="43.5"/>
    <x v="1"/>
    <s v="plays"/>
    <x v="3537"/>
    <d v="3047-01-26T23:36:00"/>
  </r>
  <r>
    <x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28.44999999999999"/>
    <n v="30.95"/>
    <x v="1"/>
    <s v="plays"/>
    <x v="3538"/>
    <d v="3089-01-24T02:16:00"/>
  </r>
  <r>
    <x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19.66666666666667"/>
    <n v="55.23"/>
    <x v="1"/>
    <s v="plays"/>
    <x v="3539"/>
    <d v="3090-07-14T03:28:48"/>
  </r>
  <r>
    <x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23"/>
    <n v="46.13"/>
    <x v="1"/>
    <s v="plays"/>
    <x v="3540"/>
    <d v="3085-08-15T01:56:24"/>
  </r>
  <r>
    <x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05"/>
    <n v="39.380000000000003"/>
    <x v="1"/>
    <s v="plays"/>
    <x v="3541"/>
    <d v="3065-12-15T12:30:00"/>
  </r>
  <r>
    <x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02.23636363636363"/>
    <n v="66.150000000000006"/>
    <x v="1"/>
    <s v="plays"/>
    <x v="3542"/>
    <d v="3042-06-04T09:28:48"/>
  </r>
  <r>
    <x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04.66666666666666"/>
    <n v="54.14"/>
    <x v="1"/>
    <s v="plays"/>
    <x v="3543"/>
    <d v="3061-07-22T03:03:36"/>
  </r>
  <r>
    <x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00"/>
    <n v="104.17"/>
    <x v="1"/>
    <s v="plays"/>
    <x v="3544"/>
    <d v="3054-05-01T23:02:48"/>
  </r>
  <r>
    <x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00.4"/>
    <n v="31.38"/>
    <x v="1"/>
    <s v="plays"/>
    <x v="3545"/>
    <d v="3056-08-18T09:03:36"/>
  </r>
  <r>
    <x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02.27272727272727"/>
    <n v="59.21"/>
    <x v="1"/>
    <s v="plays"/>
    <x v="3546"/>
    <d v="3055-12-06T23:36:00"/>
  </r>
  <r>
    <x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14.40928571428573"/>
    <n v="119.18"/>
    <x v="1"/>
    <s v="plays"/>
    <x v="3547"/>
    <d v="3082-10-21T23:36:00"/>
  </r>
  <r>
    <x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01.9047619047619"/>
    <n v="164.62"/>
    <x v="1"/>
    <s v="plays"/>
    <x v="3548"/>
    <d v="3078-03-14T00:00:00"/>
  </r>
  <r>
    <x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02"/>
    <n v="24.29"/>
    <x v="1"/>
    <s v="plays"/>
    <x v="3549"/>
    <d v="3066-03-13T11:09:12"/>
  </r>
  <r>
    <x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04.80000000000001"/>
    <n v="40.94"/>
    <x v="1"/>
    <s v="plays"/>
    <x v="3550"/>
    <d v="3082-01-24T10:39:12"/>
  </r>
  <r>
    <x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01.83333333333333"/>
    <n v="61.1"/>
    <x v="1"/>
    <s v="plays"/>
    <x v="3551"/>
    <d v="3035-05-08T02:48:00"/>
  </r>
  <r>
    <x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00"/>
    <n v="38.65"/>
    <x v="1"/>
    <s v="plays"/>
    <x v="3552"/>
    <d v="3037-10-04T02:09:36"/>
  </r>
  <r>
    <x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06.27272727272728"/>
    <n v="56.2"/>
    <x v="1"/>
    <s v="plays"/>
    <x v="3553"/>
    <d v="3064-08-29T00:00:00"/>
  </r>
  <r>
    <x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13.42219999999999"/>
    <n v="107"/>
    <x v="1"/>
    <s v="plays"/>
    <x v="3554"/>
    <d v="3052-09-30T00:00:00"/>
  </r>
  <r>
    <x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00"/>
    <n v="171.43"/>
    <x v="1"/>
    <s v="plays"/>
    <x v="3555"/>
    <d v="3095-02-11T14:37:36"/>
  </r>
  <r>
    <x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00.45454545454547"/>
    <n v="110.5"/>
    <x v="1"/>
    <s v="plays"/>
    <x v="3556"/>
    <d v="3041-01-17T14:09:36"/>
  </r>
  <r>
    <x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00.03599999999999"/>
    <n v="179.28"/>
    <x v="1"/>
    <s v="plays"/>
    <x v="3557"/>
    <d v="3034-03-10T15:24:24"/>
  </r>
  <r>
    <x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44"/>
    <n v="22.91"/>
    <x v="1"/>
    <s v="plays"/>
    <x v="3558"/>
    <d v="3061-08-18T00:00:00"/>
  </r>
  <r>
    <x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03.49999999999999"/>
    <n v="43.13"/>
    <x v="1"/>
    <s v="plays"/>
    <x v="3559"/>
    <d v="3063-11-23T23:12:00"/>
  </r>
  <r>
    <x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08.43750000000001"/>
    <n v="46.89"/>
    <x v="1"/>
    <s v="plays"/>
    <x v="3560"/>
    <d v="3059-08-10T18:00:00"/>
  </r>
  <r>
    <x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02.4"/>
    <n v="47.41"/>
    <x v="1"/>
    <s v="plays"/>
    <x v="3561"/>
    <d v="3064-04-01T14:24:00"/>
  </r>
  <r>
    <x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48.88888888888889"/>
    <n v="15.13"/>
    <x v="1"/>
    <s v="plays"/>
    <x v="3562"/>
    <d v="3078-10-13T00:00:00"/>
  </r>
  <r>
    <x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05.49000000000002"/>
    <n v="21.1"/>
    <x v="1"/>
    <s v="plays"/>
    <x v="3563"/>
    <d v="3088-01-15T00:00:00"/>
  </r>
  <r>
    <x v="3564"/>
    <x v="3562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00.49999999999999"/>
    <n v="59.12"/>
    <x v="1"/>
    <s v="plays"/>
    <x v="3564"/>
    <d v="3068-04-02T00:00:00"/>
  </r>
  <r>
    <x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30.55555555555557"/>
    <n v="97.92"/>
    <x v="1"/>
    <s v="plays"/>
    <x v="3565"/>
    <d v="3049-12-27T20:03:12"/>
  </r>
  <r>
    <x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04.75000000000001"/>
    <n v="55.13"/>
    <x v="1"/>
    <s v="plays"/>
    <x v="3566"/>
    <d v="3051-06-27T04:33:12"/>
  </r>
  <r>
    <x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08.80000000000001"/>
    <n v="26.54"/>
    <x v="1"/>
    <s v="plays"/>
    <x v="3567"/>
    <d v="3060-07-28T10:57:36"/>
  </r>
  <r>
    <x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11.00000000000001"/>
    <n v="58.42"/>
    <x v="1"/>
    <s v="plays"/>
    <x v="3568"/>
    <d v="3043-02-02T18:37:36"/>
  </r>
  <r>
    <x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00.47999999999999"/>
    <n v="122.54"/>
    <x v="1"/>
    <s v="plays"/>
    <x v="3569"/>
    <d v="3050-07-06T12:38:24"/>
  </r>
  <r>
    <x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14.35"/>
    <n v="87.96"/>
    <x v="1"/>
    <s v="plays"/>
    <x v="3570"/>
    <d v="3049-12-17T00:00:00"/>
  </r>
  <r>
    <x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22.06666666666666"/>
    <n v="73.239999999999995"/>
    <x v="1"/>
    <s v="plays"/>
    <x v="3571"/>
    <d v="3045-12-03T14:45:12"/>
  </r>
  <r>
    <x v="3572"/>
    <x v="3570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00"/>
    <n v="55.56"/>
    <x v="1"/>
    <s v="plays"/>
    <x v="3572"/>
    <d v="3061-04-12T16:32:48"/>
  </r>
  <r>
    <x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02.8"/>
    <n v="39.54"/>
    <x v="1"/>
    <s v="plays"/>
    <x v="3573"/>
    <d v="3046-06-27T00:18:24"/>
  </r>
  <r>
    <x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06.12068965517241"/>
    <n v="136.78"/>
    <x v="1"/>
    <s v="plays"/>
    <x v="3574"/>
    <d v="3046-11-07T14:59:12"/>
  </r>
  <r>
    <x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01.33000000000001"/>
    <n v="99.34"/>
    <x v="1"/>
    <s v="plays"/>
    <x v="3575"/>
    <d v="3088-08-26T23:36:00"/>
  </r>
  <r>
    <x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00"/>
    <n v="20"/>
    <x v="1"/>
    <s v="plays"/>
    <x v="3576"/>
    <d v="3096-04-21T04:21:36"/>
  </r>
  <r>
    <x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30"/>
    <n v="28.89"/>
    <x v="1"/>
    <s v="plays"/>
    <x v="3577"/>
    <d v="3057-07-31T11:12:00"/>
  </r>
  <r>
    <x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00.01333333333334"/>
    <n v="40.549999999999997"/>
    <x v="1"/>
    <s v="plays"/>
    <x v="3578"/>
    <d v="3081-12-03T14:30:48"/>
  </r>
  <r>
    <x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00"/>
    <n v="35.71"/>
    <x v="1"/>
    <s v="plays"/>
    <x v="3579"/>
    <d v="3079-12-14T07:02:24"/>
  </r>
  <r>
    <x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13.88888888888889"/>
    <n v="37.96"/>
    <x v="1"/>
    <s v="plays"/>
    <x v="3580"/>
    <d v="3053-11-23T23:36:00"/>
  </r>
  <r>
    <x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00"/>
    <n v="33.33"/>
    <x v="1"/>
    <s v="plays"/>
    <x v="3581"/>
    <d v="3039-11-08T07:24:00"/>
  </r>
  <r>
    <x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87"/>
    <n v="58.57"/>
    <x v="1"/>
    <s v="plays"/>
    <x v="3582"/>
    <d v="3080-03-28T07:12:48"/>
  </r>
  <r>
    <x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08.5"/>
    <n v="135.63"/>
    <x v="1"/>
    <s v="plays"/>
    <x v="3583"/>
    <d v="3081-02-10T05:22:00"/>
  </r>
  <r>
    <x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15.5"/>
    <n v="30.94"/>
    <x v="1"/>
    <s v="plays"/>
    <x v="3584"/>
    <d v="3062-09-16T14:17:36"/>
  </r>
  <r>
    <x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19.11764705882352"/>
    <n v="176.09"/>
    <x v="1"/>
    <s v="plays"/>
    <x v="3585"/>
    <d v="3049-05-01T04:36:00"/>
  </r>
  <r>
    <x v="3586"/>
    <x v="3584"/>
    <s v="See Theatre In A New Light"/>
    <n v="7500"/>
    <n v="8207"/>
    <x v="0"/>
    <s v="US"/>
    <s v="USD"/>
    <n v="1474649070"/>
    <n v="1469465070"/>
    <b v="0"/>
    <x v="241"/>
    <b v="1"/>
    <s v="theater/plays"/>
    <n v="109.42666666666668"/>
    <n v="151.97999999999999"/>
    <x v="1"/>
    <s v="plays"/>
    <x v="3586"/>
    <d v="3091-07-07T17:48:00"/>
  </r>
  <r>
    <x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26.6"/>
    <n v="22.61"/>
    <x v="1"/>
    <s v="plays"/>
    <x v="3587"/>
    <d v="3085-09-27T00:00:00"/>
  </r>
  <r>
    <x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00.49999999999999"/>
    <n v="18.27"/>
    <x v="1"/>
    <s v="plays"/>
    <x v="3588"/>
    <d v="3057-10-28T00:00:00"/>
  </r>
  <r>
    <x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27.49999999999999"/>
    <n v="82.26"/>
    <x v="1"/>
    <s v="plays"/>
    <x v="3589"/>
    <d v="3059-07-30T12:58:48"/>
  </r>
  <r>
    <x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00.05999999999999"/>
    <n v="68.53"/>
    <x v="1"/>
    <s v="plays"/>
    <x v="3590"/>
    <d v="3045-03-26T00:13:36"/>
  </r>
  <r>
    <x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75"/>
    <n v="68.06"/>
    <x v="1"/>
    <s v="plays"/>
    <x v="3591"/>
    <d v="3051-07-13T23:36:00"/>
  </r>
  <r>
    <x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27.25"/>
    <n v="72.709999999999994"/>
    <x v="1"/>
    <s v="plays"/>
    <x v="3592"/>
    <d v="3052-09-17T23:36:00"/>
  </r>
  <r>
    <x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10.63333333333334"/>
    <n v="77.19"/>
    <x v="1"/>
    <s v="plays"/>
    <x v="3593"/>
    <d v="3050-04-29T10:24:00"/>
  </r>
  <r>
    <x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25.93749999999999"/>
    <n v="55.97"/>
    <x v="1"/>
    <s v="plays"/>
    <x v="3594"/>
    <d v="3090-03-23T14:32:48"/>
  </r>
  <r>
    <x v="3595"/>
    <x v="3593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18.5"/>
    <n v="49.69"/>
    <x v="1"/>
    <s v="plays"/>
    <x v="3595"/>
    <d v="3054-09-09T23:36:00"/>
  </r>
  <r>
    <x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07.72727272727273"/>
    <n v="79"/>
    <x v="1"/>
    <s v="plays"/>
    <x v="3596"/>
    <d v="3041-08-23T03:52:48"/>
  </r>
  <r>
    <x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02.60000000000001"/>
    <n v="77.73"/>
    <x v="1"/>
    <s v="plays"/>
    <x v="3597"/>
    <d v="3078-01-29T23:36:00"/>
  </r>
  <r>
    <x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10.1"/>
    <n v="40.78"/>
    <x v="1"/>
    <s v="plays"/>
    <x v="3598"/>
    <d v="3042-02-18T23:36:00"/>
  </r>
  <r>
    <x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02"/>
    <n v="59.41"/>
    <x v="1"/>
    <s v="plays"/>
    <x v="3599"/>
    <d v="3065-11-04T00:00:00"/>
  </r>
  <r>
    <x v="3600"/>
    <x v="3598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30"/>
    <n v="3.25"/>
    <x v="1"/>
    <s v="plays"/>
    <x v="3600"/>
    <d v="3092-11-02T09:05:36"/>
  </r>
  <r>
    <x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04.35000000000001"/>
    <n v="39.380000000000003"/>
    <x v="1"/>
    <s v="plays"/>
    <x v="3601"/>
    <d v="3051-01-21T23:12:48"/>
  </r>
  <r>
    <x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00.05"/>
    <n v="81.67"/>
    <x v="1"/>
    <s v="plays"/>
    <x v="3602"/>
    <d v="3083-01-19T11:11:36"/>
  </r>
  <r>
    <x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70.66666666666669"/>
    <n v="44.91"/>
    <x v="1"/>
    <s v="plays"/>
    <x v="3603"/>
    <d v="3070-04-21T17:52:00"/>
  </r>
  <r>
    <x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12.83333333333334"/>
    <n v="49.06"/>
    <x v="1"/>
    <s v="plays"/>
    <x v="3604"/>
    <d v="3081-10-29T23:36:00"/>
  </r>
  <r>
    <x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84"/>
    <n v="30.67"/>
    <x v="1"/>
    <s v="plays"/>
    <x v="3605"/>
    <d v="3076-11-13T00:50:24"/>
  </r>
  <r>
    <x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30.26666666666665"/>
    <n v="61.06"/>
    <x v="1"/>
    <s v="plays"/>
    <x v="3606"/>
    <d v="3088-11-17T12:22:48"/>
  </r>
  <r>
    <x v="3607"/>
    <x v="3605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05.45454545454544"/>
    <n v="29"/>
    <x v="1"/>
    <s v="plays"/>
    <x v="3607"/>
    <d v="3072-11-15T00:00:00"/>
  </r>
  <r>
    <x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00"/>
    <n v="29.63"/>
    <x v="1"/>
    <s v="plays"/>
    <x v="3608"/>
    <d v="3085-01-25T00:00:00"/>
  </r>
  <r>
    <x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53.31632653061226"/>
    <n v="143.1"/>
    <x v="1"/>
    <s v="plays"/>
    <x v="3609"/>
    <d v="3079-11-25T19:14:00"/>
  </r>
  <r>
    <x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62.30000000000001"/>
    <n v="52.35"/>
    <x v="1"/>
    <s v="plays"/>
    <x v="3610"/>
    <d v="3065-01-06T08:54:24"/>
  </r>
  <r>
    <x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36"/>
    <n v="66.67"/>
    <x v="1"/>
    <s v="plays"/>
    <x v="3611"/>
    <d v="3056-05-27T21:20:24"/>
  </r>
  <r>
    <x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44.4"/>
    <n v="126.67"/>
    <x v="1"/>
    <s v="plays"/>
    <x v="3612"/>
    <d v="3036-07-08T10:44:24"/>
  </r>
  <r>
    <x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00"/>
    <n v="62.5"/>
    <x v="1"/>
    <s v="plays"/>
    <x v="3613"/>
    <d v="3037-10-04T03:49:36"/>
  </r>
  <r>
    <x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00.8"/>
    <n v="35.49"/>
    <x v="1"/>
    <s v="plays"/>
    <x v="3614"/>
    <d v="3061-02-11T00:06:24"/>
  </r>
  <r>
    <x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06.80000000000001"/>
    <n v="37.08"/>
    <x v="1"/>
    <s v="plays"/>
    <x v="3615"/>
    <d v="3072-08-01T05:58:24"/>
  </r>
  <r>
    <x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24.8"/>
    <n v="69.33"/>
    <x v="1"/>
    <s v="plays"/>
    <x v="3616"/>
    <d v="3055-02-15T19:05:36"/>
  </r>
  <r>
    <x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18.91891891891892"/>
    <n v="17.25"/>
    <x v="1"/>
    <s v="plays"/>
    <x v="3617"/>
    <d v="3101-11-08T00:00:00"/>
  </r>
  <r>
    <x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01"/>
    <n v="36.07"/>
    <x v="1"/>
    <s v="plays"/>
    <x v="3618"/>
    <d v="3060-02-07T01:40:00"/>
  </r>
  <r>
    <x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12.99999999999999"/>
    <n v="66.47"/>
    <x v="1"/>
    <s v="plays"/>
    <x v="3619"/>
    <d v="3095-04-11T00:00:00"/>
  </r>
  <r>
    <x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05.19047619047619"/>
    <n v="56.07"/>
    <x v="1"/>
    <s v="plays"/>
    <x v="3620"/>
    <d v="3054-02-27T00:00:00"/>
  </r>
  <r>
    <x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09.73333333333332"/>
    <n v="47.03"/>
    <x v="1"/>
    <s v="plays"/>
    <x v="3621"/>
    <d v="3091-12-27T00:00:00"/>
  </r>
  <r>
    <x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00.099"/>
    <n v="47.67"/>
    <x v="1"/>
    <s v="plays"/>
    <x v="3622"/>
    <d v="3043-10-10T09:12:00"/>
  </r>
  <r>
    <x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20"/>
    <n v="88.24"/>
    <x v="1"/>
    <s v="plays"/>
    <x v="3623"/>
    <d v="3039-07-31T00:00:00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04.93333333333332"/>
    <n v="80.72"/>
    <x v="1"/>
    <s v="plays"/>
    <x v="3624"/>
    <d v="3089-06-25T13:56:00"/>
  </r>
  <r>
    <x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02.66666666666666"/>
    <n v="39.49"/>
    <x v="1"/>
    <s v="plays"/>
    <x v="3625"/>
    <d v="3062-01-03T15:50:48"/>
  </r>
  <r>
    <x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01.82500000000002"/>
    <n v="84.85"/>
    <x v="1"/>
    <s v="plays"/>
    <x v="3626"/>
    <d v="3040-12-25T00:22:48"/>
  </r>
  <r>
    <x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00"/>
    <n v="68.97"/>
    <x v="1"/>
    <s v="plays"/>
    <x v="3627"/>
    <d v="3083-04-07T23:36:00"/>
  </r>
  <r>
    <x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e v="#DIV/0!"/>
    <x v="1"/>
    <s v="musical"/>
    <x v="3628"/>
    <d v="3072-10-18T23:58:24"/>
  </r>
  <r>
    <x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8E-4"/>
    <n v="1"/>
    <x v="1"/>
    <s v="musical"/>
    <x v="3629"/>
    <d v="3082-04-02T00:00:00"/>
  </r>
  <r>
    <x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3E-2"/>
    <n v="1"/>
    <x v="1"/>
    <s v="musical"/>
    <x v="3630"/>
    <d v="3047-11-24T07:56:00"/>
  </r>
  <r>
    <x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51.023391812865491"/>
    <n v="147.88"/>
    <x v="1"/>
    <s v="musical"/>
    <x v="3631"/>
    <d v="3043-06-12T23:36:00"/>
  </r>
  <r>
    <x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20"/>
    <n v="100"/>
    <x v="1"/>
    <s v="musical"/>
    <x v="3632"/>
    <d v="3047-07-04T11:39:36"/>
  </r>
  <r>
    <x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35.24"/>
    <n v="56.84"/>
    <x v="1"/>
    <s v="musical"/>
    <x v="3633"/>
    <d v="3095-03-21T00:00:00"/>
  </r>
  <r>
    <x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7"/>
    <n v="176.94"/>
    <x v="1"/>
    <s v="musical"/>
    <x v="3634"/>
    <d v="3098-11-26T23:36:00"/>
  </r>
  <r>
    <x v="3635"/>
    <x v="3632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36.457142857142856"/>
    <n v="127.6"/>
    <x v="1"/>
    <s v="musical"/>
    <x v="3635"/>
    <d v="3081-04-11T04:30:24"/>
  </r>
  <r>
    <x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e v="#DIV/0!"/>
    <x v="1"/>
    <s v="musical"/>
    <x v="3636"/>
    <d v="3066-11-15T16:11:36"/>
  </r>
  <r>
    <x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30.866666666666664"/>
    <n v="66.14"/>
    <x v="1"/>
    <s v="musical"/>
    <x v="3637"/>
    <d v="3050-01-19T19:34:00"/>
  </r>
  <r>
    <x v="3638"/>
    <x v="3635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59"/>
    <n v="108"/>
    <x v="1"/>
    <s v="musical"/>
    <x v="3638"/>
    <d v="3057-02-22T03:32:48"/>
  </r>
  <r>
    <x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1E-3"/>
    <n v="1"/>
    <x v="1"/>
    <s v="musical"/>
    <x v="3639"/>
    <d v="3092-06-06T04:24:00"/>
  </r>
  <r>
    <x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"/>
    <n v="18.329999999999998"/>
    <x v="1"/>
    <s v="musical"/>
    <x v="3640"/>
    <d v="3058-07-14T18:12:00"/>
  </r>
  <r>
    <x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e v="#DIV/0!"/>
    <x v="1"/>
    <s v="musical"/>
    <x v="3641"/>
    <d v="3044-03-28T00:00:00"/>
  </r>
  <r>
    <x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8"/>
    <n v="7.5"/>
    <x v="1"/>
    <s v="musical"/>
    <x v="3642"/>
    <d v="3071-12-08T00:00:00"/>
  </r>
  <r>
    <x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e v="#DIV/0!"/>
    <x v="1"/>
    <s v="musical"/>
    <x v="3643"/>
    <d v="3071-01-17T10:55:36"/>
  </r>
  <r>
    <x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16.420000000000002"/>
    <n v="68.42"/>
    <x v="1"/>
    <s v="musical"/>
    <x v="3644"/>
    <d v="3078-05-28T23:36:00"/>
  </r>
  <r>
    <x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0.1"/>
    <n v="1"/>
    <x v="1"/>
    <s v="musical"/>
    <x v="3645"/>
    <d v="3095-05-31T06:55:12"/>
  </r>
  <r>
    <x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6"/>
    <n v="60.13"/>
    <x v="1"/>
    <s v="musical"/>
    <x v="3646"/>
    <d v="3060-12-23T12:00:00"/>
  </r>
  <r>
    <x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6"/>
    <n v="15"/>
    <x v="1"/>
    <s v="musical"/>
    <x v="3647"/>
    <d v="3091-12-23T23:30:48"/>
  </r>
  <r>
    <x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00.38249999999999"/>
    <n v="550.04"/>
    <x v="1"/>
    <s v="plays"/>
    <x v="3648"/>
    <d v="3044-03-30T00:18:00"/>
  </r>
  <r>
    <x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04"/>
    <n v="97.5"/>
    <x v="1"/>
    <s v="plays"/>
    <x v="3649"/>
    <d v="3036-12-23T02:37:36"/>
  </r>
  <r>
    <x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00"/>
    <n v="29.41"/>
    <x v="1"/>
    <s v="plays"/>
    <x v="3650"/>
    <d v="3076-02-15T11:53:36"/>
  </r>
  <r>
    <x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04"/>
    <n v="57.78"/>
    <x v="1"/>
    <s v="plays"/>
    <x v="3651"/>
    <d v="3040-08-02T23:36:00"/>
  </r>
  <r>
    <x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50.66666666666669"/>
    <n v="44.24"/>
    <x v="1"/>
    <s v="plays"/>
    <x v="3652"/>
    <d v="3089-07-28T23:36:00"/>
  </r>
  <r>
    <x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00.49999999999999"/>
    <n v="60.91"/>
    <x v="1"/>
    <s v="plays"/>
    <x v="3653"/>
    <d v="3064-03-22T17:22:48"/>
  </r>
  <r>
    <x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74.4"/>
    <n v="68.84"/>
    <x v="1"/>
    <s v="plays"/>
    <x v="3654"/>
    <d v="3080-02-24T00:00:00"/>
  </r>
  <r>
    <x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16.26"/>
    <n v="73.58"/>
    <x v="1"/>
    <s v="plays"/>
    <x v="3655"/>
    <d v="3063-01-13T23:36:00"/>
  </r>
  <r>
    <x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05.82000000000001"/>
    <n v="115.02"/>
    <x v="1"/>
    <s v="plays"/>
    <x v="3656"/>
    <d v="3100-02-20T23:36:00"/>
  </r>
  <r>
    <x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10.75"/>
    <n v="110.75"/>
    <x v="1"/>
    <s v="plays"/>
    <x v="3657"/>
    <d v="3084-01-14T16:48:00"/>
  </r>
  <r>
    <x v="3658"/>
    <x v="3654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00.66666666666666"/>
    <n v="75.5"/>
    <x v="1"/>
    <s v="plays"/>
    <x v="3658"/>
    <d v="3037-12-28T23:36:00"/>
  </r>
  <r>
    <x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02.03333333333333"/>
    <n v="235.46"/>
    <x v="1"/>
    <s v="plays"/>
    <x v="3659"/>
    <d v="3055-02-08T15:36:00"/>
  </r>
  <r>
    <x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00"/>
    <n v="11.36"/>
    <x v="1"/>
    <s v="plays"/>
    <x v="3660"/>
    <d v="3049-06-22T03:30:00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11.00000000000001"/>
    <n v="92.5"/>
    <x v="1"/>
    <s v="plays"/>
    <x v="3661"/>
    <d v="3080-07-28T00:00:00"/>
  </r>
  <r>
    <x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01.42500000000001"/>
    <n v="202.85"/>
    <x v="1"/>
    <s v="plays"/>
    <x v="3662"/>
    <d v="3055-11-13T06:45:36"/>
  </r>
  <r>
    <x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04"/>
    <n v="26"/>
    <x v="1"/>
    <s v="plays"/>
    <x v="3663"/>
    <d v="3097-05-07T20:12:00"/>
  </r>
  <r>
    <x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09.375"/>
    <n v="46.05"/>
    <x v="1"/>
    <s v="plays"/>
    <x v="3664"/>
    <d v="3084-12-23T23:15:36"/>
  </r>
  <r>
    <x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15.16129032258064"/>
    <n v="51"/>
    <x v="1"/>
    <s v="plays"/>
    <x v="3665"/>
    <d v="3069-10-09T21:36:00"/>
  </r>
  <r>
    <x v="3666"/>
    <x v="3662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00"/>
    <n v="31.58"/>
    <x v="1"/>
    <s v="plays"/>
    <x v="3666"/>
    <d v="3039-06-13T00:00:00"/>
  </r>
  <r>
    <x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03.17033333333335"/>
    <n v="53.36"/>
    <x v="1"/>
    <s v="plays"/>
    <x v="3667"/>
    <d v="3063-01-30T06:47:36"/>
  </r>
  <r>
    <x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03.49999999999999"/>
    <n v="36.96"/>
    <x v="1"/>
    <s v="plays"/>
    <x v="3668"/>
    <d v="3063-05-25T13:12:00"/>
  </r>
  <r>
    <x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38.19999999999999"/>
    <n v="81.290000000000006"/>
    <x v="1"/>
    <s v="plays"/>
    <x v="3669"/>
    <d v="3060-08-18T04:54:48"/>
  </r>
  <r>
    <x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09.54545454545455"/>
    <n v="20.079999999999998"/>
    <x v="1"/>
    <s v="plays"/>
    <x v="3670"/>
    <d v="3059-12-05T00:00:00"/>
  </r>
  <r>
    <x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00.85714285714286"/>
    <n v="88.25"/>
    <x v="1"/>
    <s v="plays"/>
    <x v="3671"/>
    <d v="3039-03-29T23:36:00"/>
  </r>
  <r>
    <x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01.53333333333335"/>
    <n v="53.44"/>
    <x v="1"/>
    <s v="plays"/>
    <x v="3672"/>
    <d v="3043-09-11T17:13:36"/>
  </r>
  <r>
    <x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13.625"/>
    <n v="39.869999999999997"/>
    <x v="1"/>
    <s v="plays"/>
    <x v="3673"/>
    <d v="3046-04-18T20:48:00"/>
  </r>
  <r>
    <x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00"/>
    <n v="145.16"/>
    <x v="1"/>
    <s v="plays"/>
    <x v="3674"/>
    <d v="3090-03-18T22:51:36"/>
  </r>
  <r>
    <x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40"/>
    <n v="23.33"/>
    <x v="1"/>
    <s v="plays"/>
    <x v="3675"/>
    <d v="3082-12-04T00:00:00"/>
  </r>
  <r>
    <x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28.75"/>
    <n v="64.38"/>
    <x v="1"/>
    <s v="plays"/>
    <x v="3676"/>
    <d v="3042-10-07T13:53:36"/>
  </r>
  <r>
    <x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02.90416666666667"/>
    <n v="62.05"/>
    <x v="1"/>
    <s v="plays"/>
    <x v="3677"/>
    <d v="3038-01-21T23:36:00"/>
  </r>
  <r>
    <x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02.49999999999999"/>
    <n v="66.13"/>
    <x v="1"/>
    <s v="plays"/>
    <x v="3678"/>
    <d v="3059-11-24T17:59:12"/>
  </r>
  <r>
    <x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10.1"/>
    <n v="73.400000000000006"/>
    <x v="1"/>
    <s v="plays"/>
    <x v="3679"/>
    <d v="3037-12-05T23:36:00"/>
  </r>
  <r>
    <x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12.76666666666667"/>
    <n v="99.5"/>
    <x v="1"/>
    <s v="plays"/>
    <x v="3680"/>
    <d v="3092-04-14T21:33:36"/>
  </r>
  <r>
    <x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11.9"/>
    <n v="62.17"/>
    <x v="1"/>
    <s v="plays"/>
    <x v="3681"/>
    <d v="3074-12-14T15:16:00"/>
  </r>
  <r>
    <x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39.19999999999999"/>
    <n v="62.33"/>
    <x v="1"/>
    <s v="plays"/>
    <x v="3682"/>
    <d v="3036-12-12T23:36:00"/>
  </r>
  <r>
    <x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10.85714285714286"/>
    <n v="58.79"/>
    <x v="1"/>
    <s v="plays"/>
    <x v="3683"/>
    <d v="3093-04-01T19:18:24"/>
  </r>
  <r>
    <x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39.06666666666666"/>
    <n v="45.35"/>
    <x v="1"/>
    <s v="plays"/>
    <x v="3684"/>
    <d v="3066-01-19T07:54:24"/>
  </r>
  <r>
    <x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05.69999999999999"/>
    <n v="41.94"/>
    <x v="1"/>
    <s v="plays"/>
    <x v="3685"/>
    <d v="3035-02-24T00:00:00"/>
  </r>
  <r>
    <x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01.42857142857142"/>
    <n v="59.17"/>
    <x v="1"/>
    <s v="plays"/>
    <x v="3686"/>
    <d v="3065-10-14T23:36:00"/>
  </r>
  <r>
    <x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00.245"/>
    <n v="200.49"/>
    <x v="1"/>
    <s v="plays"/>
    <x v="3687"/>
    <d v="3037-09-01T05:42:00"/>
  </r>
  <r>
    <x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09.16666666666666"/>
    <n v="83.97"/>
    <x v="1"/>
    <s v="plays"/>
    <x v="3688"/>
    <d v="3040-06-18T21:21:36"/>
  </r>
  <r>
    <x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18.33333333333333"/>
    <n v="57.26"/>
    <x v="1"/>
    <s v="plays"/>
    <x v="3689"/>
    <d v="3061-04-21T10:00:00"/>
  </r>
  <r>
    <x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20"/>
    <n v="58.06"/>
    <x v="1"/>
    <s v="plays"/>
    <x v="3690"/>
    <d v="3047-10-01T08:33:12"/>
  </r>
  <r>
    <x v="3691"/>
    <x v="3687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27.96000000000001"/>
    <n v="186.8"/>
    <x v="1"/>
    <s v="plays"/>
    <x v="3691"/>
    <d v="3053-12-17T23:36:00"/>
  </r>
  <r>
    <x v="3692"/>
    <x v="3688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26"/>
    <n v="74.12"/>
    <x v="1"/>
    <s v="plays"/>
    <x v="3692"/>
    <d v="3043-03-05T00:00:00"/>
  </r>
  <r>
    <x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29.12912912912913"/>
    <n v="30.71"/>
    <x v="1"/>
    <s v="plays"/>
    <x v="3693"/>
    <d v="3071-12-13T12:00:00"/>
  </r>
  <r>
    <x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07.42857142857143"/>
    <n v="62.67"/>
    <x v="1"/>
    <s v="plays"/>
    <x v="3694"/>
    <d v="3084-04-24T00:00:00"/>
  </r>
  <r>
    <x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00.125"/>
    <n v="121.36"/>
    <x v="1"/>
    <s v="plays"/>
    <x v="3695"/>
    <d v="3050-09-20T21:24:00"/>
  </r>
  <r>
    <x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55"/>
    <n v="39.74"/>
    <x v="1"/>
    <s v="plays"/>
    <x v="3696"/>
    <d v="3052-11-14T19:26:24"/>
  </r>
  <r>
    <x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08"/>
    <n v="72"/>
    <x v="1"/>
    <s v="plays"/>
    <x v="3697"/>
    <d v="3082-07-25T04:19:12"/>
  </r>
  <r>
    <x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10.52"/>
    <n v="40.630000000000003"/>
    <x v="1"/>
    <s v="plays"/>
    <x v="3698"/>
    <d v="3078-01-19T08:34:48"/>
  </r>
  <r>
    <x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00.8"/>
    <n v="63"/>
    <x v="1"/>
    <s v="plays"/>
    <x v="3699"/>
    <d v="3044-12-02T10:46:24"/>
  </r>
  <r>
    <x v="3700"/>
    <x v="3696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21.2"/>
    <n v="33.67"/>
    <x v="1"/>
    <s v="plays"/>
    <x v="3700"/>
    <d v="3043-12-10T00:00:00"/>
  </r>
  <r>
    <x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00.33333333333334"/>
    <n v="38.590000000000003"/>
    <x v="1"/>
    <s v="plays"/>
    <x v="3701"/>
    <d v="3060-02-28T23:57:12"/>
  </r>
  <r>
    <x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09.16666666666666"/>
    <n v="155.94999999999999"/>
    <x v="1"/>
    <s v="plays"/>
    <x v="3702"/>
    <d v="3086-08-08T23:36:00"/>
  </r>
  <r>
    <x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23.42857142857142"/>
    <n v="43.2"/>
    <x v="1"/>
    <s v="plays"/>
    <x v="3703"/>
    <d v="3088-10-16T23:36:00"/>
  </r>
  <r>
    <x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36.33666666666667"/>
    <n v="15.15"/>
    <x v="1"/>
    <s v="plays"/>
    <x v="3704"/>
    <d v="3083-12-16T13:17:36"/>
  </r>
  <r>
    <x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03.46657233816768"/>
    <n v="83.57"/>
    <x v="1"/>
    <s v="plays"/>
    <x v="3705"/>
    <d v="3037-06-10T00:00:00"/>
  </r>
  <r>
    <x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21.33333333333334"/>
    <n v="140"/>
    <x v="1"/>
    <s v="plays"/>
    <x v="3706"/>
    <d v="3042-10-09T22:19:36"/>
  </r>
  <r>
    <x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86"/>
    <n v="80.87"/>
    <x v="1"/>
    <s v="plays"/>
    <x v="3707"/>
    <d v="3087-05-06T10:24:00"/>
  </r>
  <r>
    <x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00"/>
    <n v="53.85"/>
    <x v="1"/>
    <s v="plays"/>
    <x v="3708"/>
    <d v="3038-02-14T09:54:24"/>
  </r>
  <r>
    <x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08.25"/>
    <n v="30.93"/>
    <x v="1"/>
    <s v="plays"/>
    <x v="3709"/>
    <d v="3037-07-26T23:38:24"/>
  </r>
  <r>
    <x v="3710"/>
    <x v="3706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41.15384615384616"/>
    <n v="67.959999999999994"/>
    <x v="1"/>
    <s v="plays"/>
    <x v="3710"/>
    <d v="3056-02-02T19:55:12"/>
  </r>
  <r>
    <x v="3711"/>
    <x v="3707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13.99999999999999"/>
    <n v="27.14"/>
    <x v="1"/>
    <s v="plays"/>
    <x v="3711"/>
    <d v="3036-11-28T00:00:00"/>
  </r>
  <r>
    <x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53.73333333333335"/>
    <n v="110.87"/>
    <x v="1"/>
    <s v="plays"/>
    <x v="3712"/>
    <d v="3059-11-18T23:36:00"/>
  </r>
  <r>
    <x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01.49999999999999"/>
    <n v="106.84"/>
    <x v="1"/>
    <s v="plays"/>
    <x v="3713"/>
    <d v="3084-03-22T17:06:24"/>
  </r>
  <r>
    <x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02.35000000000001"/>
    <n v="105.52"/>
    <x v="1"/>
    <s v="plays"/>
    <x v="3714"/>
    <d v="3059-07-18T23:36:00"/>
  </r>
  <r>
    <x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02.57142857142858"/>
    <n v="132.96"/>
    <x v="1"/>
    <s v="plays"/>
    <x v="3715"/>
    <d v="3055-11-21T20:48:00"/>
  </r>
  <r>
    <x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55.75"/>
    <n v="51.92"/>
    <x v="1"/>
    <s v="plays"/>
    <x v="3716"/>
    <d v="3075-05-13T07:23:36"/>
  </r>
  <r>
    <x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00.75"/>
    <n v="310"/>
    <x v="1"/>
    <s v="plays"/>
    <x v="3717"/>
    <d v="3058-06-22T18:59:36"/>
  </r>
  <r>
    <x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39.4"/>
    <n v="26.02"/>
    <x v="1"/>
    <s v="plays"/>
    <x v="3718"/>
    <d v="3053-10-19T04:30:00"/>
  </r>
  <r>
    <x v="3719"/>
    <x v="3715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10"/>
    <n v="105"/>
    <x v="1"/>
    <s v="plays"/>
    <x v="3719"/>
    <d v="3061-05-10T12:26:24"/>
  </r>
  <r>
    <x v="3720"/>
    <x v="3716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04.51515151515152"/>
    <n v="86.23"/>
    <x v="1"/>
    <s v="plays"/>
    <x v="3720"/>
    <d v="3062-01-11T20:02:24"/>
  </r>
  <r>
    <x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00.8"/>
    <n v="114.55"/>
    <x v="1"/>
    <s v="plays"/>
    <x v="3721"/>
    <d v="3046-04-29T11:13:36"/>
  </r>
  <r>
    <x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11.20000000000002"/>
    <n v="47.66"/>
    <x v="1"/>
    <s v="plays"/>
    <x v="3722"/>
    <d v="3076-09-29T23:36:00"/>
  </r>
  <r>
    <x v="3723"/>
    <x v="3719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02.04444444444445"/>
    <n v="72.89"/>
    <x v="1"/>
    <s v="plays"/>
    <x v="3723"/>
    <d v="3047-12-16T01:44:48"/>
  </r>
  <r>
    <x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02.54767441860466"/>
    <n v="49.55"/>
    <x v="1"/>
    <s v="plays"/>
    <x v="3724"/>
    <d v="3082-03-15T00:00:00"/>
  </r>
  <r>
    <x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27"/>
    <n v="25.4"/>
    <x v="1"/>
    <s v="plays"/>
    <x v="3725"/>
    <d v="3077-03-15T12:00:00"/>
  </r>
  <r>
    <x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38.70588235294122"/>
    <n v="62.59"/>
    <x v="1"/>
    <s v="plays"/>
    <x v="3726"/>
    <d v="3081-11-13T00:00:00"/>
  </r>
  <r>
    <x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00.75"/>
    <n v="61.06"/>
    <x v="1"/>
    <s v="plays"/>
    <x v="3727"/>
    <d v="3093-04-03T22:00:00"/>
  </r>
  <r>
    <x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"/>
    <n v="60.06"/>
    <x v="1"/>
    <s v="plays"/>
    <x v="3728"/>
    <d v="3065-02-17T02:30:24"/>
  </r>
  <r>
    <x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"/>
    <n v="72.400000000000006"/>
    <x v="1"/>
    <s v="plays"/>
    <x v="3729"/>
    <d v="3055-05-04T22:04:48"/>
  </r>
  <r>
    <x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10"/>
    <n v="100"/>
    <x v="1"/>
    <s v="plays"/>
    <x v="3730"/>
    <d v="3065-01-12T06:23:36"/>
  </r>
  <r>
    <x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11.272727272727273"/>
    <n v="51.67"/>
    <x v="1"/>
    <s v="plays"/>
    <x v="3731"/>
    <d v="3050-08-10T09:12:00"/>
  </r>
  <r>
    <x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15.411764705882353"/>
    <n v="32.75"/>
    <x v="1"/>
    <s v="plays"/>
    <x v="3732"/>
    <d v="3051-07-21T00:00:00"/>
  </r>
  <r>
    <x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e v="#DIV/0!"/>
    <x v="1"/>
    <s v="plays"/>
    <x v="3733"/>
    <d v="3057-02-05T12:00:00"/>
  </r>
  <r>
    <x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28.466666666666669"/>
    <n v="61"/>
    <x v="1"/>
    <s v="plays"/>
    <x v="3734"/>
    <d v="3059-07-12T15:18:24"/>
  </r>
  <r>
    <x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13.333333333333334"/>
    <n v="10"/>
    <x v="1"/>
    <s v="plays"/>
    <x v="3735"/>
    <d v="3059-09-17T15:15:36"/>
  </r>
  <r>
    <x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0.66666666666666674"/>
    <n v="10"/>
    <x v="1"/>
    <s v="plays"/>
    <x v="3736"/>
    <d v="3055-05-19T00:00:00"/>
  </r>
  <r>
    <x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21.428571428571427"/>
    <n v="37.5"/>
    <x v="1"/>
    <s v="plays"/>
    <x v="3737"/>
    <d v="3070-09-21T23:36:00"/>
  </r>
  <r>
    <x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18"/>
    <n v="45"/>
    <x v="1"/>
    <s v="plays"/>
    <x v="3738"/>
    <d v="3038-11-24T00:00:00"/>
  </r>
  <r>
    <x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20.125"/>
    <n v="100.63"/>
    <x v="1"/>
    <s v="plays"/>
    <x v="3739"/>
    <d v="3087-01-11T19:07:12"/>
  </r>
  <r>
    <x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17.899999999999999"/>
    <n v="25.57"/>
    <x v="1"/>
    <s v="plays"/>
    <x v="3740"/>
    <d v="3040-09-05T21:35:12"/>
  </r>
  <r>
    <x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e v="#DIV/0!"/>
    <x v="1"/>
    <s v="plays"/>
    <x v="3741"/>
    <d v="3073-01-24T02:20:00"/>
  </r>
  <r>
    <x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2"/>
    <n v="25"/>
    <x v="1"/>
    <s v="plays"/>
    <x v="3742"/>
    <d v="3042-05-02T03:37:36"/>
  </r>
  <r>
    <x v="3743"/>
    <x v="3738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e v="#DIV/0!"/>
    <x v="1"/>
    <s v="plays"/>
    <x v="3743"/>
    <d v="3038-02-04T01:05:36"/>
  </r>
  <r>
    <x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e v="#DIV/0!"/>
    <x v="1"/>
    <s v="plays"/>
    <x v="3744"/>
    <d v="3038-03-10T23:36:00"/>
  </r>
  <r>
    <x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10"/>
    <n v="10"/>
    <x v="1"/>
    <s v="plays"/>
    <x v="3745"/>
    <d v="3040-08-03T18:00:48"/>
  </r>
  <r>
    <x v="3746"/>
    <x v="3741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"/>
    <n v="202"/>
    <x v="1"/>
    <s v="plays"/>
    <x v="3746"/>
    <d v="3092-06-24T08:15:36"/>
  </r>
  <r>
    <x v="3747"/>
    <x v="3742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1"/>
    <n v="25"/>
    <x v="1"/>
    <s v="plays"/>
    <x v="3747"/>
    <d v="3062-03-23T23:36:00"/>
  </r>
  <r>
    <x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03.52"/>
    <n v="99.54"/>
    <x v="1"/>
    <s v="musical"/>
    <x v="3748"/>
    <d v="3077-01-10T23:36:00"/>
  </r>
  <r>
    <x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05"/>
    <n v="75"/>
    <x v="1"/>
    <s v="musical"/>
    <x v="3749"/>
    <d v="3081-10-26T23:36:00"/>
  </r>
  <r>
    <x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00.44999999999999"/>
    <n v="215.25"/>
    <x v="1"/>
    <s v="musical"/>
    <x v="3750"/>
    <d v="3052-08-27T23:36:00"/>
  </r>
  <r>
    <x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32.6"/>
    <n v="120.55"/>
    <x v="1"/>
    <s v="musical"/>
    <x v="3751"/>
    <d v="3080-02-06T20:29:12"/>
  </r>
  <r>
    <x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12.99999999999999"/>
    <n v="37.67"/>
    <x v="1"/>
    <s v="musical"/>
    <x v="3752"/>
    <d v="3093-01-14T00:00:00"/>
  </r>
  <r>
    <x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03.34"/>
    <n v="172.23"/>
    <x v="1"/>
    <s v="musical"/>
    <x v="3753"/>
    <d v="3060-01-23T00:00:00"/>
  </r>
  <r>
    <x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20"/>
    <n v="111.11"/>
    <x v="1"/>
    <s v="musical"/>
    <x v="3754"/>
    <d v="3039-07-28T23:36:00"/>
  </r>
  <r>
    <x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29.63636363636363"/>
    <n v="25.46"/>
    <x v="1"/>
    <s v="musical"/>
    <x v="3755"/>
    <d v="3080-12-11T19:22:48"/>
  </r>
  <r>
    <x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01.11111111111111"/>
    <n v="267.64999999999998"/>
    <x v="1"/>
    <s v="musical"/>
    <x v="3756"/>
    <d v="3036-08-27T13:19:12"/>
  </r>
  <r>
    <x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08.51428571428572"/>
    <n v="75.959999999999994"/>
    <x v="1"/>
    <s v="musical"/>
    <x v="3757"/>
    <d v="3048-01-10T10:06:00"/>
  </r>
  <r>
    <x v="3758"/>
    <x v="3753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02.33333333333334"/>
    <n v="59.04"/>
    <x v="1"/>
    <s v="musical"/>
    <x v="3758"/>
    <d v="3035-02-08T00:00:00"/>
  </r>
  <r>
    <x v="3759"/>
    <x v="3754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10.24425000000002"/>
    <n v="50.11"/>
    <x v="1"/>
    <s v="musical"/>
    <x v="3759"/>
    <d v="3065-08-02T14:21:12"/>
  </r>
  <r>
    <x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01.0154"/>
    <n v="55.5"/>
    <x v="1"/>
    <s v="musical"/>
    <x v="3760"/>
    <d v="3034-03-16T14:34:24"/>
  </r>
  <r>
    <x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00"/>
    <n v="166.67"/>
    <x v="1"/>
    <s v="musical"/>
    <x v="3761"/>
    <d v="3064-08-04T00:00:00"/>
  </r>
  <r>
    <x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06.24"/>
    <n v="47.43"/>
    <x v="1"/>
    <s v="musical"/>
    <x v="3762"/>
    <d v="3064-01-21T12:35:36"/>
  </r>
  <r>
    <x v="3763"/>
    <x v="3758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00"/>
    <n v="64.94"/>
    <x v="1"/>
    <s v="musical"/>
    <x v="3763"/>
    <d v="3055-12-20T00:10:24"/>
  </r>
  <r>
    <x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00"/>
    <n v="55.56"/>
    <x v="1"/>
    <s v="musical"/>
    <x v="3764"/>
    <d v="3083-10-13T14:24:00"/>
  </r>
  <r>
    <x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13.45714285714286"/>
    <n v="74.22"/>
    <x v="1"/>
    <s v="musical"/>
    <x v="3765"/>
    <d v="3039-11-15T15:12:48"/>
  </r>
  <r>
    <x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02.65010000000001"/>
    <n v="106.93"/>
    <x v="1"/>
    <s v="musical"/>
    <x v="3766"/>
    <d v="3038-01-22T00:18:00"/>
  </r>
  <r>
    <x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16.75"/>
    <n v="41.7"/>
    <x v="1"/>
    <s v="musical"/>
    <x v="3767"/>
    <d v="3053-11-23T23:36:00"/>
  </r>
  <r>
    <x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07.65274999999998"/>
    <n v="74.239999999999995"/>
    <x v="1"/>
    <s v="musical"/>
    <x v="3768"/>
    <d v="3036-09-18T11:16:00"/>
  </r>
  <r>
    <x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00"/>
    <n v="73.33"/>
    <x v="1"/>
    <s v="musical"/>
    <x v="3769"/>
    <d v="3080-12-05T08:31:36"/>
  </r>
  <r>
    <x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00"/>
    <n v="100"/>
    <x v="1"/>
    <s v="musical"/>
    <x v="3770"/>
    <d v="3060-10-11T08:04:00"/>
  </r>
  <r>
    <x v="3771"/>
    <x v="3766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46"/>
    <n v="38.42"/>
    <x v="1"/>
    <s v="musical"/>
    <x v="3771"/>
    <d v="3083-01-22T00:00:00"/>
  </r>
  <r>
    <x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10.2"/>
    <n v="166.97"/>
    <x v="1"/>
    <s v="musical"/>
    <x v="3772"/>
    <d v="3095-11-21T00:00:00"/>
  </r>
  <r>
    <x v="3773"/>
    <x v="3768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08.2"/>
    <n v="94.91"/>
    <x v="1"/>
    <s v="musical"/>
    <x v="3773"/>
    <d v="3094-12-16T03:12:00"/>
  </r>
  <r>
    <x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00"/>
    <n v="100"/>
    <x v="1"/>
    <s v="musical"/>
    <x v="3774"/>
    <d v="3056-07-01T00:22:00"/>
  </r>
  <r>
    <x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00.25"/>
    <n v="143.21"/>
    <x v="1"/>
    <s v="musical"/>
    <x v="3775"/>
    <d v="3056-06-16T00:00:00"/>
  </r>
  <r>
    <x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06.71250000000001"/>
    <n v="90.82"/>
    <x v="1"/>
    <s v="musical"/>
    <x v="3776"/>
    <d v="3039-12-16T00:00:00"/>
  </r>
  <r>
    <x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43.19999999999999"/>
    <n v="48.54"/>
    <x v="1"/>
    <s v="musical"/>
    <x v="3777"/>
    <d v="3043-09-17T00:00:00"/>
  </r>
  <r>
    <x v="3778"/>
    <x v="3773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05.04166666666667"/>
    <n v="70.03"/>
    <x v="1"/>
    <s v="musical"/>
    <x v="3778"/>
    <d v="3052-12-13T15:52:00"/>
  </r>
  <r>
    <x v="3779"/>
    <x v="3774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03.98"/>
    <n v="135.63"/>
    <x v="1"/>
    <s v="musical"/>
    <x v="3779"/>
    <d v="3079-08-15T15:36:00"/>
  </r>
  <r>
    <x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20"/>
    <n v="100"/>
    <x v="1"/>
    <s v="musical"/>
    <x v="3780"/>
    <d v="3062-09-29T02:24:00"/>
  </r>
  <r>
    <x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09.66666666666667"/>
    <n v="94.9"/>
    <x v="1"/>
    <s v="musical"/>
    <x v="3781"/>
    <d v="3042-07-05T04:34:00"/>
  </r>
  <r>
    <x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01.75"/>
    <n v="75.37"/>
    <x v="1"/>
    <s v="musical"/>
    <x v="3782"/>
    <d v="3087-07-11T00:00:00"/>
  </r>
  <r>
    <x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28.91666666666666"/>
    <n v="64.459999999999994"/>
    <x v="1"/>
    <s v="musical"/>
    <x v="3783"/>
    <d v="3078-11-24T00:00:00"/>
  </r>
  <r>
    <x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14.99999999999999"/>
    <n v="115"/>
    <x v="1"/>
    <s v="musical"/>
    <x v="3784"/>
    <d v="3086-08-09T12:52:48"/>
  </r>
  <r>
    <x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50.75"/>
    <n v="100.5"/>
    <x v="1"/>
    <s v="musical"/>
    <x v="3785"/>
    <d v="3088-01-30T01:12:00"/>
  </r>
  <r>
    <x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10.96666666666665"/>
    <n v="93.77"/>
    <x v="1"/>
    <s v="musical"/>
    <x v="3786"/>
    <d v="3083-08-26T21:50:00"/>
  </r>
  <r>
    <x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00.28571428571429"/>
    <n v="35.1"/>
    <x v="1"/>
    <s v="musical"/>
    <x v="3787"/>
    <d v="3062-07-26T23:36:00"/>
  </r>
  <r>
    <x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0.66666666666666674"/>
    <n v="500"/>
    <x v="1"/>
    <s v="musical"/>
    <x v="3788"/>
    <d v="3073-06-11T07:12:00"/>
  </r>
  <r>
    <x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"/>
    <n v="29"/>
    <x v="1"/>
    <s v="musical"/>
    <x v="3789"/>
    <d v="3060-11-25T04:07:12"/>
  </r>
  <r>
    <x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e v="#DIV/0!"/>
    <x v="1"/>
    <s v="musical"/>
    <x v="3790"/>
    <d v="3095-06-17T00:09:12"/>
  </r>
  <r>
    <x v="3791"/>
    <x v="3786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e v="#DIV/0!"/>
    <x v="1"/>
    <s v="musical"/>
    <x v="3791"/>
    <d v="3038-04-16T14:36:48"/>
  </r>
  <r>
    <x v="3792"/>
    <x v="3787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0.27999999999999997"/>
    <n v="17.5"/>
    <x v="1"/>
    <s v="musical"/>
    <x v="3792"/>
    <d v="3062-11-06T17:28:48"/>
  </r>
  <r>
    <x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59.657142857142851"/>
    <n v="174"/>
    <x v="1"/>
    <s v="musical"/>
    <x v="3793"/>
    <d v="3049-01-06T12:51:36"/>
  </r>
  <r>
    <x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1"/>
    <n v="50"/>
    <x v="1"/>
    <s v="musical"/>
    <x v="3794"/>
    <d v="3060-05-11T22:21:36"/>
  </r>
  <r>
    <x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7"/>
    <n v="5"/>
    <x v="1"/>
    <s v="musical"/>
    <x v="3795"/>
    <d v="3065-10-09T12:00:00"/>
  </r>
  <r>
    <x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4E-3"/>
    <n v="1"/>
    <x v="1"/>
    <s v="musical"/>
    <x v="3796"/>
    <d v="3098-11-23T17:02:24"/>
  </r>
  <r>
    <x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89.666666666666657"/>
    <n v="145.41"/>
    <x v="1"/>
    <s v="musical"/>
    <x v="3797"/>
    <d v="3057-03-24T03:46:00"/>
  </r>
  <r>
    <x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4"/>
    <n v="205"/>
    <x v="1"/>
    <s v="musical"/>
    <x v="3798"/>
    <d v="3040-08-04T08:19:12"/>
  </r>
  <r>
    <x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199999999999996"/>
    <n v="100.5"/>
    <x v="1"/>
    <s v="musical"/>
    <x v="3799"/>
    <d v="3078-08-26T08:17:12"/>
  </r>
  <r>
    <x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"/>
    <n v="55.06"/>
    <x v="1"/>
    <s v="musical"/>
    <x v="3800"/>
    <d v="3050-09-04T23:36:00"/>
  </r>
  <r>
    <x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2"/>
    <n v="47.33"/>
    <x v="1"/>
    <s v="musical"/>
    <x v="3801"/>
    <d v="3050-02-12T05:26:24"/>
  </r>
  <r>
    <x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e v="#DIV/0!"/>
    <x v="1"/>
    <s v="musical"/>
    <x v="3802"/>
    <d v="3069-05-02T00:42:24"/>
  </r>
  <r>
    <x v="3803"/>
    <x v="3798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19.650000000000002"/>
    <n v="58.95"/>
    <x v="1"/>
    <s v="musical"/>
    <x v="3803"/>
    <d v="3078-03-12T07:47:12"/>
  </r>
  <r>
    <x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e v="#DIV/0!"/>
    <x v="1"/>
    <s v="musical"/>
    <x v="3804"/>
    <d v="3087-12-10T00:00:00"/>
  </r>
  <r>
    <x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E-3"/>
    <n v="1.5"/>
    <x v="1"/>
    <s v="musical"/>
    <x v="3805"/>
    <d v="3043-10-04T06:56:00"/>
  </r>
  <r>
    <x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6E-2"/>
    <n v="5"/>
    <x v="1"/>
    <s v="musical"/>
    <x v="3806"/>
    <d v="3037-10-20T05:12:24"/>
  </r>
  <r>
    <x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30.333333333333336"/>
    <n v="50.56"/>
    <x v="1"/>
    <s v="musical"/>
    <x v="3807"/>
    <d v="3056-02-10T19:35:36"/>
  </r>
  <r>
    <x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00"/>
    <n v="41.67"/>
    <x v="1"/>
    <s v="plays"/>
    <x v="3808"/>
    <d v="3057-07-10T21:27:36"/>
  </r>
  <r>
    <x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01.25"/>
    <n v="53.29"/>
    <x v="1"/>
    <s v="plays"/>
    <x v="3809"/>
    <d v="3039-11-20T00:00:00"/>
  </r>
  <r>
    <x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21.73333333333333"/>
    <n v="70.23"/>
    <x v="1"/>
    <s v="plays"/>
    <x v="3810"/>
    <d v="3055-04-02T09:03:12"/>
  </r>
  <r>
    <x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30"/>
    <n v="43.42"/>
    <x v="1"/>
    <s v="plays"/>
    <x v="3811"/>
    <d v="3083-12-11T00:00:00"/>
  </r>
  <r>
    <x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09.55"/>
    <n v="199.18"/>
    <x v="1"/>
    <s v="plays"/>
    <x v="3812"/>
    <d v="3059-12-09T23:36:00"/>
  </r>
  <r>
    <x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00.95190476190474"/>
    <n v="78.52"/>
    <x v="1"/>
    <s v="plays"/>
    <x v="3813"/>
    <d v="3084-11-21T17:12:00"/>
  </r>
  <r>
    <x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40.13333333333333"/>
    <n v="61.82"/>
    <x v="1"/>
    <s v="plays"/>
    <x v="3814"/>
    <d v="3055-12-06T23:36:00"/>
  </r>
  <r>
    <x v="3815"/>
    <x v="3810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00.001"/>
    <n v="50"/>
    <x v="1"/>
    <s v="plays"/>
    <x v="3815"/>
    <d v="3065-04-01T00:00:00"/>
  </r>
  <r>
    <x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19.238"/>
    <n v="48.34"/>
    <x v="1"/>
    <s v="plays"/>
    <x v="3816"/>
    <d v="3039-01-05T13:29:12"/>
  </r>
  <r>
    <x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07.25"/>
    <n v="107.25"/>
    <x v="1"/>
    <s v="plays"/>
    <x v="3817"/>
    <d v="3069-06-19T23:36:00"/>
  </r>
  <r>
    <x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27.99999999999997"/>
    <n v="57"/>
    <x v="1"/>
    <s v="plays"/>
    <x v="3818"/>
    <d v="3054-08-29T05:12:48"/>
  </r>
  <r>
    <x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06.4"/>
    <n v="40.92"/>
    <x v="1"/>
    <s v="plays"/>
    <x v="3819"/>
    <d v="3063-01-04T00:48:00"/>
  </r>
  <r>
    <x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43.33333333333334"/>
    <n v="21.5"/>
    <x v="1"/>
    <s v="plays"/>
    <x v="3820"/>
    <d v="3062-03-16T15:26:48"/>
  </r>
  <r>
    <x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04.54285714285714"/>
    <n v="79.540000000000006"/>
    <x v="1"/>
    <s v="plays"/>
    <x v="3821"/>
    <d v="3074-03-14T08:02:48"/>
  </r>
  <r>
    <x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10.02000000000001"/>
    <n v="72.38"/>
    <x v="1"/>
    <s v="plays"/>
    <x v="3822"/>
    <d v="3075-03-27T23:36:00"/>
  </r>
  <r>
    <x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06"/>
    <n v="64.63"/>
    <x v="1"/>
    <s v="plays"/>
    <x v="3823"/>
    <d v="3063-02-27T23:36:00"/>
  </r>
  <r>
    <x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08"/>
    <n v="38.57"/>
    <x v="1"/>
    <s v="plays"/>
    <x v="3824"/>
    <d v="3088-01-09T16:24:00"/>
  </r>
  <r>
    <x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05.42"/>
    <n v="107.57"/>
    <x v="1"/>
    <s v="plays"/>
    <x v="3825"/>
    <d v="3060-12-25T16:05:36"/>
  </r>
  <r>
    <x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19.16666666666667"/>
    <n v="27.5"/>
    <x v="1"/>
    <s v="plays"/>
    <x v="3826"/>
    <d v="3058-04-25T03:57:36"/>
  </r>
  <r>
    <x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52.66666666666666"/>
    <n v="70.459999999999994"/>
    <x v="1"/>
    <s v="plays"/>
    <x v="3827"/>
    <d v="3055-08-05T00:00:00"/>
  </r>
  <r>
    <x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00"/>
    <n v="178.57"/>
    <x v="1"/>
    <s v="plays"/>
    <x v="3828"/>
    <d v="3049-12-23T15:54:48"/>
  </r>
  <r>
    <x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00.2"/>
    <n v="62.63"/>
    <x v="1"/>
    <s v="plays"/>
    <x v="3829"/>
    <d v="3090-01-05T18:28:24"/>
  </r>
  <r>
    <x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25"/>
    <n v="75"/>
    <x v="1"/>
    <s v="plays"/>
    <x v="3830"/>
    <d v="3083-09-12T18:44:24"/>
  </r>
  <r>
    <x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06.02199999999999"/>
    <n v="58.9"/>
    <x v="1"/>
    <s v="plays"/>
    <x v="3831"/>
    <d v="3046-04-27T08:58:00"/>
  </r>
  <r>
    <x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04.66666666666666"/>
    <n v="139.56"/>
    <x v="1"/>
    <s v="plays"/>
    <x v="3832"/>
    <d v="3077-04-13T18:14:00"/>
  </r>
  <r>
    <x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16.66666666666667"/>
    <n v="70"/>
    <x v="1"/>
    <s v="plays"/>
    <x v="3833"/>
    <d v="3048-01-09T03:36:00"/>
  </r>
  <r>
    <x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09.03333333333333"/>
    <n v="57.39"/>
    <x v="1"/>
    <s v="plays"/>
    <x v="3834"/>
    <d v="3061-01-27T16:26:48"/>
  </r>
  <r>
    <x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60"/>
    <n v="40"/>
    <x v="1"/>
    <s v="plays"/>
    <x v="3835"/>
    <d v="3081-05-06T14:43:12"/>
  </r>
  <r>
    <x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12.5"/>
    <n v="64.290000000000006"/>
    <x v="1"/>
    <s v="plays"/>
    <x v="3836"/>
    <d v="3088-02-17T03:36:00"/>
  </r>
  <r>
    <x v="3837"/>
    <x v="3832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02.1"/>
    <n v="120.12"/>
    <x v="1"/>
    <s v="plays"/>
    <x v="3837"/>
    <d v="3062-01-30T09:03:12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00.824"/>
    <n v="1008.24"/>
    <x v="1"/>
    <s v="plays"/>
    <x v="3838"/>
    <d v="3059-04-27T01:23:36"/>
  </r>
  <r>
    <x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01.25"/>
    <n v="63.28"/>
    <x v="1"/>
    <s v="plays"/>
    <x v="3839"/>
    <d v="3063-10-25T10:09:36"/>
  </r>
  <r>
    <x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00"/>
    <n v="21.67"/>
    <x v="1"/>
    <s v="plays"/>
    <x v="3840"/>
    <d v="3079-10-01T20:11:36"/>
  </r>
  <r>
    <x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00000000000006"/>
    <n v="25.65"/>
    <x v="1"/>
    <s v="plays"/>
    <x v="3841"/>
    <d v="3039-03-20T20:34:48"/>
  </r>
  <r>
    <x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21.94"/>
    <n v="47.7"/>
    <x v="1"/>
    <s v="plays"/>
    <x v="3842"/>
    <d v="3034-08-06T20:20:48"/>
  </r>
  <r>
    <x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21.3"/>
    <n v="56.05"/>
    <x v="1"/>
    <s v="plays"/>
    <x v="3843"/>
    <d v="3035-12-13T17:45:36"/>
  </r>
  <r>
    <x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41.489795918367342"/>
    <n v="81.319999999999993"/>
    <x v="1"/>
    <s v="plays"/>
    <x v="3844"/>
    <d v="3036-02-04T23:36:00"/>
  </r>
  <r>
    <x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5"/>
    <n v="70.17"/>
    <x v="1"/>
    <s v="plays"/>
    <x v="3845"/>
    <d v="3067-12-27T01:09:36"/>
  </r>
  <r>
    <x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"/>
    <n v="23.63"/>
    <x v="1"/>
    <s v="plays"/>
    <x v="3846"/>
    <d v="3044-03-05T23:36:00"/>
  </r>
  <r>
    <x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16.161904761904761"/>
    <n v="188.56"/>
    <x v="1"/>
    <s v="plays"/>
    <x v="3847"/>
    <d v="3063-02-05T09:16:24"/>
  </r>
  <r>
    <x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16.376923076923077"/>
    <n v="49.51"/>
    <x v="1"/>
    <s v="plays"/>
    <x v="3848"/>
    <d v="3069-02-11T14:35:36"/>
  </r>
  <r>
    <x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"/>
    <n v="75.459999999999994"/>
    <x v="1"/>
    <s v="plays"/>
    <x v="3849"/>
    <d v="3060-08-20T09:53:36"/>
  </r>
  <r>
    <x v="3850"/>
    <x v="384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8"/>
    <n v="9.5"/>
    <x v="1"/>
    <s v="plays"/>
    <x v="3850"/>
    <d v="3050-01-05T23:37:12"/>
  </r>
  <r>
    <x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34.08"/>
    <n v="35.5"/>
    <x v="1"/>
    <s v="plays"/>
    <x v="3851"/>
    <d v="3062-12-24T13:11:36"/>
  </r>
  <r>
    <x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0.2"/>
    <n v="10"/>
    <x v="1"/>
    <s v="plays"/>
    <x v="3852"/>
    <d v="3055-08-08T13:50:24"/>
  </r>
  <r>
    <x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9E-2"/>
    <n v="13"/>
    <x v="1"/>
    <s v="plays"/>
    <x v="3853"/>
    <d v="3042-01-17T03:51:12"/>
  </r>
  <r>
    <x v="3854"/>
    <x v="3849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16.254545454545454"/>
    <n v="89.4"/>
    <x v="1"/>
    <s v="plays"/>
    <x v="3854"/>
    <d v="3058-06-23T05:43:12"/>
  </r>
  <r>
    <x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"/>
    <n v="25"/>
    <x v="1"/>
    <s v="plays"/>
    <x v="3855"/>
    <d v="3055-08-03T07:08:24"/>
  </r>
  <r>
    <x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0.02"/>
    <n v="1"/>
    <x v="1"/>
    <s v="plays"/>
    <x v="3856"/>
    <d v="3054-05-22T20:01:12"/>
  </r>
  <r>
    <x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2"/>
    <n v="65"/>
    <x v="1"/>
    <s v="plays"/>
    <x v="3857"/>
    <d v="3040-01-01T04:48:00"/>
  </r>
  <r>
    <x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2"/>
    <n v="10"/>
    <x v="1"/>
    <s v="plays"/>
    <x v="3858"/>
    <d v="3059-05-01T00:00:00"/>
  </r>
  <r>
    <x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0.04"/>
    <n v="1"/>
    <x v="1"/>
    <s v="plays"/>
    <x v="3859"/>
    <d v="3037-07-31T00:00:00"/>
  </r>
  <r>
    <x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17.666666666666668"/>
    <n v="81.540000000000006"/>
    <x v="1"/>
    <s v="plays"/>
    <x v="3860"/>
    <d v="3040-09-19T20:44:00"/>
  </r>
  <r>
    <x v="3861"/>
    <x v="3856"/>
    <s v="THE COMING OF THE LORD!"/>
    <n v="2000"/>
    <n v="100"/>
    <x v="2"/>
    <s v="US"/>
    <s v="USD"/>
    <n v="1415828820"/>
    <n v="1412258977"/>
    <b v="0"/>
    <x v="29"/>
    <b v="0"/>
    <s v="theater/plays"/>
    <n v="5"/>
    <n v="100"/>
    <x v="1"/>
    <s v="plays"/>
    <x v="3861"/>
    <d v="3046-10-12T18:48:00"/>
  </r>
  <r>
    <x v="3862"/>
    <x v="3857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2"/>
    <n v="1"/>
    <x v="1"/>
    <s v="plays"/>
    <x v="3862"/>
    <d v="3090-10-16T23:36:00"/>
  </r>
  <r>
    <x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e v="#DIV/0!"/>
    <x v="1"/>
    <s v="plays"/>
    <x v="3863"/>
    <d v="3070-04-16T04:42:00"/>
  </r>
  <r>
    <x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"/>
    <n v="20"/>
    <x v="1"/>
    <s v="plays"/>
    <x v="3864"/>
    <d v="3071-02-04T09:41:36"/>
  </r>
  <r>
    <x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26.937422295897225"/>
    <n v="46.43"/>
    <x v="1"/>
    <s v="plays"/>
    <x v="3865"/>
    <d v="3041-11-15T12:00:00"/>
  </r>
  <r>
    <x v="3866"/>
    <x v="3861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0.54999999999999993"/>
    <n v="5.5"/>
    <x v="1"/>
    <s v="plays"/>
    <x v="3866"/>
    <d v="3079-05-22T11:36:00"/>
  </r>
  <r>
    <x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12.55"/>
    <n v="50.2"/>
    <x v="1"/>
    <s v="plays"/>
    <x v="3867"/>
    <d v="3085-02-23T12:55:36"/>
  </r>
  <r>
    <x v="3868"/>
    <x v="3863"/>
    <s v="New collection of music by Scott Evan Davis!"/>
    <n v="5000"/>
    <n v="10"/>
    <x v="1"/>
    <s v="GB"/>
    <s v="GBP"/>
    <n v="1410191405"/>
    <n v="1408031405"/>
    <b v="0"/>
    <x v="29"/>
    <b v="0"/>
    <s v="theater/musical"/>
    <n v="0.2"/>
    <n v="10"/>
    <x v="1"/>
    <s v="musical"/>
    <x v="3868"/>
    <d v="3042-06-29T20:02:00"/>
  </r>
  <r>
    <x v="3869"/>
    <x v="3864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01"/>
    <n v="30.13"/>
    <x v="1"/>
    <s v="musical"/>
    <x v="3869"/>
    <d v="3054-09-30T04:24:00"/>
  </r>
  <r>
    <x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15"/>
    <n v="150"/>
    <x v="1"/>
    <s v="musical"/>
    <x v="3870"/>
    <d v="3038-01-22T03:11:12"/>
  </r>
  <r>
    <x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7"/>
    <n v="13.33"/>
    <x v="1"/>
    <s v="musical"/>
    <x v="3871"/>
    <d v="3103-10-22T17:40:00"/>
  </r>
  <r>
    <x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e v="#DIV/0!"/>
    <x v="1"/>
    <s v="musical"/>
    <x v="3872"/>
    <d v="3064-10-19T11:58:24"/>
  </r>
  <r>
    <x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e v="#DIV/0!"/>
    <x v="1"/>
    <s v="musical"/>
    <x v="3873"/>
    <d v="3068-06-13T16:54:00"/>
  </r>
  <r>
    <x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e v="#DIV/0!"/>
    <x v="1"/>
    <s v="musical"/>
    <x v="3874"/>
    <d v="3051-07-10T00:00:00"/>
  </r>
  <r>
    <x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e v="#DIV/0!"/>
    <x v="1"/>
    <s v="musical"/>
    <x v="3875"/>
    <d v="3090-03-08T00:00:00"/>
  </r>
  <r>
    <x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52.794871794871788"/>
    <n v="44.76"/>
    <x v="1"/>
    <s v="musical"/>
    <x v="3876"/>
    <d v="3076-02-18T23:31:12"/>
  </r>
  <r>
    <x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5"/>
    <n v="88.64"/>
    <x v="1"/>
    <s v="musical"/>
    <x v="3877"/>
    <d v="3096-07-04T06:20:48"/>
  </r>
  <r>
    <x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2E-2"/>
    <n v="10"/>
    <x v="1"/>
    <s v="musical"/>
    <x v="3878"/>
    <d v="3061-11-04T23:36:00"/>
  </r>
  <r>
    <x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e v="#DIV/0!"/>
    <x v="1"/>
    <s v="musical"/>
    <x v="3879"/>
    <d v="3051-08-22T15:58:24"/>
  </r>
  <r>
    <x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13.066666666666665"/>
    <n v="57.65"/>
    <x v="1"/>
    <s v="musical"/>
    <x v="3880"/>
    <d v="3039-11-20T00:00:00"/>
  </r>
  <r>
    <x v="3881"/>
    <x v="3876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5"/>
    <n v="25"/>
    <x v="1"/>
    <s v="musical"/>
    <x v="3881"/>
    <d v="3101-04-30T10:39:36"/>
  </r>
  <r>
    <x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e v="#DIV/0!"/>
    <x v="1"/>
    <s v="musical"/>
    <x v="3882"/>
    <d v="3076-01-10T01:12:00"/>
  </r>
  <r>
    <x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e v="#DIV/0!"/>
    <x v="1"/>
    <s v="musical"/>
    <x v="3883"/>
    <d v="3042-02-04T11:07:36"/>
  </r>
  <r>
    <x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e v="#DIV/0!"/>
    <x v="1"/>
    <s v="musical"/>
    <x v="3884"/>
    <d v="3055-08-22T23:56:48"/>
  </r>
  <r>
    <x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e v="#DIV/0!"/>
    <x v="1"/>
    <s v="musical"/>
    <x v="3885"/>
    <d v="3082-07-12T19:56:24"/>
  </r>
  <r>
    <x v="3886"/>
    <x v="3881"/>
    <n v="1"/>
    <n v="10000"/>
    <n v="0"/>
    <x v="1"/>
    <s v="AU"/>
    <s v="AUD"/>
    <n v="1418275702"/>
    <n v="1415683702"/>
    <b v="0"/>
    <x v="78"/>
    <b v="0"/>
    <s v="theater/musical"/>
    <n v="0"/>
    <e v="#DIV/0!"/>
    <x v="1"/>
    <s v="musical"/>
    <x v="3886"/>
    <d v="3048-08-22T11:20:48"/>
  </r>
  <r>
    <x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"/>
    <n v="17.5"/>
    <x v="1"/>
    <s v="musical"/>
    <x v="3887"/>
    <d v="3057-12-14T00:00:00"/>
  </r>
  <r>
    <x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27.1"/>
    <n v="38.71"/>
    <x v="1"/>
    <s v="plays"/>
    <x v="3888"/>
    <d v="3101-10-04T02:23:12"/>
  </r>
  <r>
    <x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"/>
    <n v="13.11"/>
    <x v="1"/>
    <s v="plays"/>
    <x v="3889"/>
    <d v="3050-04-08T10:24:00"/>
  </r>
  <r>
    <x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16.826666666666668"/>
    <n v="315.5"/>
    <x v="1"/>
    <s v="plays"/>
    <x v="3890"/>
    <d v="3064-11-27T04:57:36"/>
  </r>
  <r>
    <x v="3891"/>
    <x v="3886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32.5"/>
    <n v="37.14"/>
    <x v="1"/>
    <s v="plays"/>
    <x v="3891"/>
    <d v="3055-05-05T23:36:00"/>
  </r>
  <r>
    <x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e v="#DIV/0!"/>
    <x v="1"/>
    <s v="plays"/>
    <x v="3892"/>
    <d v="3041-06-26T00:00:00"/>
  </r>
  <r>
    <x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21.55"/>
    <n v="128.27000000000001"/>
    <x v="1"/>
    <s v="plays"/>
    <x v="3893"/>
    <d v="3037-12-07T00:00:00"/>
  </r>
  <r>
    <x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3"/>
    <n v="47.27"/>
    <x v="1"/>
    <s v="plays"/>
    <x v="3894"/>
    <d v="3096-05-05T23:36:00"/>
  </r>
  <r>
    <x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5"/>
    <n v="50"/>
    <x v="1"/>
    <s v="plays"/>
    <x v="3895"/>
    <d v="3053-11-01T00:07:12"/>
  </r>
  <r>
    <x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10.625"/>
    <n v="42.5"/>
    <x v="1"/>
    <s v="plays"/>
    <x v="3896"/>
    <d v="3037-01-03T14:31:12"/>
  </r>
  <r>
    <x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17.599999999999998"/>
    <n v="44"/>
    <x v="1"/>
    <s v="plays"/>
    <x v="3897"/>
    <d v="3050-07-10T23:13:12"/>
  </r>
  <r>
    <x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32.56"/>
    <n v="50.88"/>
    <x v="1"/>
    <s v="plays"/>
    <x v="3898"/>
    <d v="3065-01-12T00:00:00"/>
  </r>
  <r>
    <x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"/>
    <n v="62.5"/>
    <x v="1"/>
    <s v="plays"/>
    <x v="3899"/>
    <d v="3040-09-22T14:24:24"/>
  </r>
  <r>
    <x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4"/>
    <n v="27"/>
    <x v="1"/>
    <s v="plays"/>
    <x v="3900"/>
    <d v="3060-08-04T05:16:24"/>
  </r>
  <r>
    <x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0.83333333333333337"/>
    <n v="25"/>
    <x v="1"/>
    <s v="plays"/>
    <x v="3901"/>
    <d v="3073-03-10T19:59:36"/>
  </r>
  <r>
    <x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48.833333333333336"/>
    <n v="47.26"/>
    <x v="1"/>
    <s v="plays"/>
    <x v="3902"/>
    <d v="3094-12-02T05:36:48"/>
  </r>
  <r>
    <x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e v="#DIV/0!"/>
    <x v="1"/>
    <s v="plays"/>
    <x v="3903"/>
    <d v="3064-11-04T15:12:00"/>
  </r>
  <r>
    <x v="3904"/>
    <x v="3899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0.03"/>
    <n v="1.5"/>
    <x v="1"/>
    <s v="plays"/>
    <x v="3904"/>
    <d v="3056-11-08T01:36:00"/>
  </r>
  <r>
    <x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11.533333333333333"/>
    <n v="24.71"/>
    <x v="1"/>
    <s v="plays"/>
    <x v="3905"/>
    <d v="3060-08-25T00:00:00"/>
  </r>
  <r>
    <x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67.333333333333329"/>
    <n v="63.13"/>
    <x v="1"/>
    <s v="plays"/>
    <x v="3906"/>
    <d v="3061-08-10T10:00:00"/>
  </r>
  <r>
    <x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15.299999999999999"/>
    <n v="38.25"/>
    <x v="1"/>
    <s v="plays"/>
    <x v="3907"/>
    <d v="3045-08-29T03:12:00"/>
  </r>
  <r>
    <x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9"/>
    <n v="16.25"/>
    <x v="1"/>
    <s v="plays"/>
    <x v="3908"/>
    <d v="3039-10-07T05:58:24"/>
  </r>
  <r>
    <x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0.22499999999999998"/>
    <n v="33.75"/>
    <x v="1"/>
    <s v="plays"/>
    <x v="3909"/>
    <d v="3042-09-02T14:56:48"/>
  </r>
  <r>
    <x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5"/>
    <n v="61.67"/>
    <x v="1"/>
    <s v="plays"/>
    <x v="3910"/>
    <d v="3066-06-02T03:58:48"/>
  </r>
  <r>
    <x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37.412500000000001"/>
    <n v="83.14"/>
    <x v="1"/>
    <s v="plays"/>
    <x v="3911"/>
    <d v="3047-09-12T11:50:48"/>
  </r>
  <r>
    <x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1E-3"/>
    <n v="1"/>
    <x v="1"/>
    <s v="plays"/>
    <x v="3912"/>
    <d v="3057-07-05T14:00:00"/>
  </r>
  <r>
    <x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10"/>
    <n v="142.86000000000001"/>
    <x v="1"/>
    <s v="plays"/>
    <x v="3913"/>
    <d v="3071-11-27T01:39:36"/>
  </r>
  <r>
    <x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36.36"/>
    <n v="33.67"/>
    <x v="1"/>
    <s v="plays"/>
    <x v="3914"/>
    <d v="3058-07-18T23:36:00"/>
  </r>
  <r>
    <x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0.33333333333333337"/>
    <n v="5"/>
    <x v="1"/>
    <s v="plays"/>
    <x v="3915"/>
    <d v="3084-01-16T15:23:36"/>
  </r>
  <r>
    <x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e v="#DIV/0!"/>
    <x v="1"/>
    <s v="plays"/>
    <x v="3916"/>
    <d v="3084-02-21T07:40:48"/>
  </r>
  <r>
    <x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0.2857142857142857"/>
    <n v="10"/>
    <x v="1"/>
    <s v="plays"/>
    <x v="3917"/>
    <d v="3042-09-06T15:44:24"/>
  </r>
  <r>
    <x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0.2"/>
    <n v="40"/>
    <x v="1"/>
    <s v="plays"/>
    <x v="3918"/>
    <d v="3040-03-12T00:00:00"/>
  </r>
  <r>
    <x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8"/>
    <n v="30"/>
    <x v="1"/>
    <s v="plays"/>
    <x v="3919"/>
    <d v="3075-02-09T00:00:00"/>
  </r>
  <r>
    <x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4"/>
    <n v="45"/>
    <x v="1"/>
    <s v="plays"/>
    <x v="3920"/>
    <d v="3094-11-06T07:04:00"/>
  </r>
  <r>
    <x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e v="#DIV/0!"/>
    <x v="1"/>
    <s v="plays"/>
    <x v="3921"/>
    <d v="3045-08-27T00:00:00"/>
  </r>
  <r>
    <x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9"/>
    <n v="10.17"/>
    <x v="1"/>
    <s v="plays"/>
    <x v="3922"/>
    <d v="3054-01-05T00:00:00"/>
  </r>
  <r>
    <x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12.034782608695652"/>
    <n v="81.41"/>
    <x v="1"/>
    <s v="plays"/>
    <x v="3923"/>
    <d v="3056-07-05T12:28:24"/>
  </r>
  <r>
    <x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15.266666666666667"/>
    <n v="57.25"/>
    <x v="1"/>
    <s v="plays"/>
    <x v="3924"/>
    <d v="3037-08-26T00:48:48"/>
  </r>
  <r>
    <x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10"/>
    <n v="5"/>
    <x v="1"/>
    <s v="plays"/>
    <x v="3925"/>
    <d v="3039-11-17T21:35:36"/>
  </r>
  <r>
    <x v="3926"/>
    <x v="3921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0.3"/>
    <n v="15"/>
    <x v="1"/>
    <s v="plays"/>
    <x v="3926"/>
    <d v="3049-09-07T00:59:12"/>
  </r>
  <r>
    <x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1"/>
    <n v="12.5"/>
    <x v="1"/>
    <s v="plays"/>
    <x v="3927"/>
    <d v="3040-06-30T10:01:36"/>
  </r>
  <r>
    <x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13.020000000000001"/>
    <n v="93"/>
    <x v="1"/>
    <s v="plays"/>
    <x v="3928"/>
    <d v="3068-12-10T23:36:00"/>
  </r>
  <r>
    <x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0000000000001"/>
    <n v="32.36"/>
    <x v="1"/>
    <s v="plays"/>
    <x v="3929"/>
    <d v="3091-03-12T20:26:00"/>
  </r>
  <r>
    <x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e v="#DIV/0!"/>
    <x v="1"/>
    <s v="plays"/>
    <x v="3930"/>
    <d v="3079-12-27T00:00:00"/>
  </r>
  <r>
    <x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e v="#DIV/0!"/>
    <x v="1"/>
    <s v="plays"/>
    <x v="3931"/>
    <d v="3066-04-24T15:22:48"/>
  </r>
  <r>
    <x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2E-3"/>
    <n v="1"/>
    <x v="1"/>
    <s v="plays"/>
    <x v="3932"/>
    <d v="3078-12-05T01:05:36"/>
  </r>
  <r>
    <x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15.742857142857142"/>
    <n v="91.83"/>
    <x v="1"/>
    <s v="plays"/>
    <x v="3933"/>
    <d v="3087-01-01T17:12:00"/>
  </r>
  <r>
    <x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11"/>
    <n v="45.83"/>
    <x v="1"/>
    <s v="plays"/>
    <x v="3934"/>
    <d v="3067-12-25T00:00:00"/>
  </r>
  <r>
    <x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43.833333333333336"/>
    <n v="57.17"/>
    <x v="1"/>
    <s v="plays"/>
    <x v="3935"/>
    <d v="3068-03-08T18:18:24"/>
  </r>
  <r>
    <x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e v="#DIV/0!"/>
    <x v="1"/>
    <s v="plays"/>
    <x v="3936"/>
    <d v="3096-01-09T07:28:00"/>
  </r>
  <r>
    <x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86.135181975736558"/>
    <n v="248.5"/>
    <x v="1"/>
    <s v="plays"/>
    <x v="3937"/>
    <d v="3086-08-25T03:44:00"/>
  </r>
  <r>
    <x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12.196620583717358"/>
    <n v="79.400000000000006"/>
    <x v="1"/>
    <s v="plays"/>
    <x v="3938"/>
    <d v="3061-09-11T17:41:36"/>
  </r>
  <r>
    <x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0.1"/>
    <n v="5"/>
    <x v="1"/>
    <s v="plays"/>
    <x v="3939"/>
    <d v="3044-05-14T12:00:00"/>
  </r>
  <r>
    <x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0.22"/>
    <n v="5.5"/>
    <x v="1"/>
    <s v="plays"/>
    <x v="3940"/>
    <d v="3050-02-07T19:40:24"/>
  </r>
  <r>
    <x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0.90909090909090906"/>
    <n v="25"/>
    <x v="1"/>
    <s v="plays"/>
    <x v="3941"/>
    <d v="3047-07-31T00:00:00"/>
  </r>
  <r>
    <x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e v="#DIV/0!"/>
    <x v="1"/>
    <s v="plays"/>
    <x v="3942"/>
    <d v="3060-12-21T16:45:36"/>
  </r>
  <r>
    <x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35.64"/>
    <n v="137.08000000000001"/>
    <x v="1"/>
    <s v="plays"/>
    <x v="3943"/>
    <d v="3070-02-03T20:00:00"/>
  </r>
  <r>
    <x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e v="#DIV/0!"/>
    <x v="1"/>
    <s v="plays"/>
    <x v="3944"/>
    <d v="3065-09-08T21:50:00"/>
  </r>
  <r>
    <x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0.25"/>
    <n v="5"/>
    <x v="1"/>
    <s v="plays"/>
    <x v="3945"/>
    <d v="3058-11-12T05:47:12"/>
  </r>
  <r>
    <x v="3946"/>
    <x v="3941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"/>
    <n v="39"/>
    <x v="1"/>
    <s v="plays"/>
    <x v="3946"/>
    <d v="3053-11-03T00:00:00"/>
  </r>
  <r>
    <x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3"/>
    <n v="50.5"/>
    <x v="1"/>
    <s v="plays"/>
    <x v="3947"/>
    <d v="3092-01-26T10:17:36"/>
  </r>
  <r>
    <x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e v="#DIV/0!"/>
    <x v="1"/>
    <s v="plays"/>
    <x v="3948"/>
    <d v="3042-05-28T19:29:12"/>
  </r>
  <r>
    <x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15.770000000000001"/>
    <n v="49.28"/>
    <x v="1"/>
    <s v="plays"/>
    <x v="3949"/>
    <d v="3052-09-15T21:28:24"/>
  </r>
  <r>
    <x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0.625"/>
    <n v="25"/>
    <x v="1"/>
    <s v="plays"/>
    <x v="3950"/>
    <d v="3080-06-24T14:00:00"/>
  </r>
  <r>
    <x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1E-4"/>
    <n v="1"/>
    <x v="1"/>
    <s v="plays"/>
    <x v="3951"/>
    <d v="3082-02-14T19:36:48"/>
  </r>
  <r>
    <x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2"/>
    <n v="25"/>
    <x v="1"/>
    <s v="plays"/>
    <x v="3952"/>
    <d v="3069-08-21T23:16:00"/>
  </r>
  <r>
    <x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e v="#DIV/0!"/>
    <x v="1"/>
    <s v="plays"/>
    <x v="3953"/>
    <d v="3087-11-08T11:36:00"/>
  </r>
  <r>
    <x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e v="#DIV/0!"/>
    <x v="1"/>
    <s v="plays"/>
    <x v="3954"/>
    <d v="3038-10-24T15:05:36"/>
  </r>
  <r>
    <x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24.285714285714285"/>
    <n v="53.13"/>
    <x v="1"/>
    <s v="plays"/>
    <x v="3955"/>
    <d v="3071-10-25T08:56:24"/>
  </r>
  <r>
    <x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e v="#DIV/0!"/>
    <x v="1"/>
    <s v="plays"/>
    <x v="3956"/>
    <d v="3081-07-19T08:00:00"/>
  </r>
  <r>
    <x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2"/>
    <n v="7"/>
    <x v="1"/>
    <s v="plays"/>
    <x v="3957"/>
    <d v="3086-06-22T10:21:36"/>
  </r>
  <r>
    <x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32.049999999999997"/>
    <n v="40.06"/>
    <x v="1"/>
    <s v="plays"/>
    <x v="3958"/>
    <d v="3040-01-22T00:00:00"/>
  </r>
  <r>
    <x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24.333333333333336"/>
    <n v="24.33"/>
    <x v="1"/>
    <s v="plays"/>
    <x v="3959"/>
    <d v="3043-10-25T22:22:24"/>
  </r>
  <r>
    <x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5"/>
    <n v="11.25"/>
    <x v="1"/>
    <s v="plays"/>
    <x v="3960"/>
    <d v="3074-03-06T07:02:24"/>
  </r>
  <r>
    <x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0.42"/>
    <n v="10.5"/>
    <x v="1"/>
    <s v="plays"/>
    <x v="3961"/>
    <d v="3034-06-05T09:24:00"/>
  </r>
  <r>
    <x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"/>
    <n v="15"/>
    <x v="1"/>
    <s v="plays"/>
    <x v="3962"/>
    <d v="3071-10-18T21:57:36"/>
  </r>
  <r>
    <x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e v="#DIV/0!"/>
    <x v="1"/>
    <s v="plays"/>
    <x v="3963"/>
    <d v="3071-02-10T16:46:48"/>
  </r>
  <r>
    <x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"/>
    <n v="42"/>
    <x v="1"/>
    <s v="plays"/>
    <x v="3964"/>
    <d v="3057-02-23T07:54:24"/>
  </r>
  <r>
    <x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14.249999999999998"/>
    <n v="71.25"/>
    <x v="1"/>
    <s v="plays"/>
    <x v="3965"/>
    <d v="3080-11-01T15:52:00"/>
  </r>
  <r>
    <x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0.6"/>
    <n v="22.5"/>
    <x v="1"/>
    <s v="plays"/>
    <x v="3966"/>
    <d v="3039-06-08T23:36:00"/>
  </r>
  <r>
    <x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24.117647058823529"/>
    <n v="41"/>
    <x v="1"/>
    <s v="plays"/>
    <x v="3967"/>
    <d v="3102-04-07T23:22:48"/>
  </r>
  <r>
    <x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10.54"/>
    <n v="47.91"/>
    <x v="1"/>
    <s v="plays"/>
    <x v="3968"/>
    <d v="3083-05-17T13:49:12"/>
  </r>
  <r>
    <x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4"/>
    <n v="35.17"/>
    <x v="1"/>
    <s v="plays"/>
    <x v="3969"/>
    <d v="3089-11-01T22:00:00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2"/>
    <n v="5.5"/>
    <x v="1"/>
    <s v="plays"/>
    <x v="3970"/>
    <d v="3081-01-28T17:24:24"/>
  </r>
  <r>
    <x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0.97142857142857131"/>
    <n v="22.67"/>
    <x v="1"/>
    <s v="plays"/>
    <x v="3971"/>
    <d v="3039-04-07T20:50:24"/>
  </r>
  <r>
    <x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21.099999999999998"/>
    <n v="26.38"/>
    <x v="1"/>
    <s v="plays"/>
    <x v="3972"/>
    <d v="3052-05-17T14:53:36"/>
  </r>
  <r>
    <x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78.100000000000009"/>
    <n v="105.54"/>
    <x v="1"/>
    <s v="plays"/>
    <x v="3973"/>
    <d v="3082-06-24T00:00:00"/>
  </r>
  <r>
    <x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32"/>
    <n v="29.09"/>
    <x v="1"/>
    <s v="plays"/>
    <x v="3974"/>
    <d v="3084-01-30T02:59:12"/>
  </r>
  <r>
    <x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e v="#DIV/0!"/>
    <x v="1"/>
    <s v="plays"/>
    <x v="3975"/>
    <d v="3086-10-17T19:19:12"/>
  </r>
  <r>
    <x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47.692307692307693"/>
    <n v="62"/>
    <x v="1"/>
    <s v="plays"/>
    <x v="3976"/>
    <d v="3039-12-22T00:00:00"/>
  </r>
  <r>
    <x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2"/>
    <n v="217.5"/>
    <x v="1"/>
    <s v="plays"/>
    <x v="3977"/>
    <d v="3087-05-19T22:12:48"/>
  </r>
  <r>
    <x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10.7"/>
    <n v="26.75"/>
    <x v="1"/>
    <s v="plays"/>
    <x v="3978"/>
    <d v="3052-01-08T10:21:12"/>
  </r>
  <r>
    <x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"/>
    <n v="18.329999999999998"/>
    <x v="1"/>
    <s v="plays"/>
    <x v="3979"/>
    <d v="3055-10-12T00:00:00"/>
  </r>
  <r>
    <x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18"/>
    <n v="64.290000000000006"/>
    <x v="1"/>
    <s v="plays"/>
    <x v="3980"/>
    <d v="3038-03-21T08:58:48"/>
  </r>
  <r>
    <x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"/>
    <n v="175"/>
    <x v="1"/>
    <s v="plays"/>
    <x v="3981"/>
    <d v="3087-01-05T07:39:36"/>
  </r>
  <r>
    <x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20"/>
    <n v="34"/>
    <x v="1"/>
    <s v="plays"/>
    <x v="3982"/>
    <d v="3062-05-07T10:32:00"/>
  </r>
  <r>
    <x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34.802513464991023"/>
    <n v="84.28"/>
    <x v="1"/>
    <s v="plays"/>
    <x v="3983"/>
    <d v="3035-03-05T23:36:00"/>
  </r>
  <r>
    <x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"/>
    <n v="9.5"/>
    <x v="1"/>
    <s v="plays"/>
    <x v="3984"/>
    <d v="3046-06-17T00:00:00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32.049999999999997"/>
    <n v="33.74"/>
    <x v="1"/>
    <s v="plays"/>
    <x v="3985"/>
    <d v="3077-05-02T02:00:00"/>
  </r>
  <r>
    <x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"/>
    <n v="37.54"/>
    <x v="1"/>
    <s v="plays"/>
    <x v="3986"/>
    <d v="3082-04-22T01:36:00"/>
  </r>
  <r>
    <x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37.75"/>
    <n v="11.62"/>
    <x v="1"/>
    <s v="plays"/>
    <x v="3987"/>
    <d v="3034-12-15T04:36:00"/>
  </r>
  <r>
    <x v="3988"/>
    <x v="3982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"/>
    <n v="8"/>
    <x v="1"/>
    <s v="plays"/>
    <x v="3988"/>
    <d v="3065-10-12T22:45:12"/>
  </r>
  <r>
    <x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e v="#DIV/0!"/>
    <x v="1"/>
    <s v="plays"/>
    <x v="3989"/>
    <d v="3070-06-29T23:52:24"/>
  </r>
  <r>
    <x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"/>
    <n v="23"/>
    <x v="1"/>
    <s v="plays"/>
    <x v="3990"/>
    <d v="3078-01-16T03:17:12"/>
  </r>
  <r>
    <x v="3991"/>
    <x v="3985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20"/>
    <n v="100"/>
    <x v="1"/>
    <s v="plays"/>
    <x v="3991"/>
    <d v="3059-11-27T11:12:48"/>
  </r>
  <r>
    <x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"/>
    <n v="60.11"/>
    <x v="1"/>
    <s v="plays"/>
    <x v="3992"/>
    <d v="3072-09-03T13:43:36"/>
  </r>
  <r>
    <x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1E-3"/>
    <n v="3"/>
    <x v="1"/>
    <s v="plays"/>
    <x v="3993"/>
    <d v="3058-09-26T18:04:48"/>
  </r>
  <r>
    <x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0.25"/>
    <n v="5"/>
    <x v="1"/>
    <s v="plays"/>
    <x v="3994"/>
    <d v="3039-02-15T08:36:00"/>
  </r>
  <r>
    <x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35"/>
    <n v="17.5"/>
    <x v="1"/>
    <s v="plays"/>
    <x v="3995"/>
    <d v="3052-12-05T10:48:00"/>
  </r>
  <r>
    <x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16.566666666666666"/>
    <n v="29.24"/>
    <x v="1"/>
    <s v="plays"/>
    <x v="3996"/>
    <d v="3047-04-17T01:36:00"/>
  </r>
  <r>
    <x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e v="#DIV/0!"/>
    <x v="1"/>
    <s v="plays"/>
    <x v="3997"/>
    <d v="3056-03-16T09:28:24"/>
  </r>
  <r>
    <x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57.199999999999996"/>
    <n v="59.58"/>
    <x v="1"/>
    <s v="plays"/>
    <x v="3998"/>
    <d v="3055-09-20T02:50:24"/>
  </r>
  <r>
    <x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16.514285714285716"/>
    <n v="82.57"/>
    <x v="1"/>
    <s v="plays"/>
    <x v="3999"/>
    <d v="3041-12-23T20:43:36"/>
  </r>
  <r>
    <x v="4000"/>
    <x v="3994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0.125"/>
    <n v="10"/>
    <x v="1"/>
    <s v="plays"/>
    <x v="4000"/>
    <d v="3082-05-17T11:43:12"/>
  </r>
  <r>
    <x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37.75"/>
    <n v="32.36"/>
    <x v="1"/>
    <s v="plays"/>
    <x v="4001"/>
    <d v="3101-12-21T00:00:00"/>
  </r>
  <r>
    <x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399999999999999"/>
    <n v="5.75"/>
    <x v="1"/>
    <s v="plays"/>
    <x v="4002"/>
    <d v="3043-09-14T01:04:24"/>
  </r>
  <r>
    <x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10.050000000000001"/>
    <n v="100.5"/>
    <x v="1"/>
    <s v="plays"/>
    <x v="4003"/>
    <d v="3053-01-01T02:18:48"/>
  </r>
  <r>
    <x v="4004"/>
    <x v="3998"/>
    <s v="Help Launch The Queen Into South Florida!"/>
    <n v="500"/>
    <n v="1"/>
    <x v="2"/>
    <s v="US"/>
    <s v="USD"/>
    <n v="1412740457"/>
    <n v="1410148457"/>
    <b v="0"/>
    <x v="29"/>
    <b v="0"/>
    <s v="theater/plays"/>
    <n v="0.2"/>
    <n v="1"/>
    <x v="1"/>
    <s v="plays"/>
    <x v="4004"/>
    <d v="3044-06-06T21:42:48"/>
  </r>
  <r>
    <x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5"/>
    <n v="20"/>
    <x v="1"/>
    <s v="plays"/>
    <x v="4005"/>
    <d v="3045-04-06T09:14:00"/>
  </r>
  <r>
    <x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1E-3"/>
    <n v="2"/>
    <x v="1"/>
    <s v="plays"/>
    <x v="4006"/>
    <d v="3077-01-23T13:14:48"/>
  </r>
  <r>
    <x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0.25"/>
    <n v="5"/>
    <x v="1"/>
    <s v="plays"/>
    <x v="4007"/>
    <d v="3041-08-22T11:12:00"/>
  </r>
  <r>
    <x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6"/>
    <n v="15"/>
    <x v="1"/>
    <s v="plays"/>
    <x v="4008"/>
    <d v="3063-05-06T03:22:48"/>
  </r>
  <r>
    <x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6"/>
    <n v="25"/>
    <x v="1"/>
    <s v="plays"/>
    <x v="4009"/>
    <d v="3042-07-24T19:44:00"/>
  </r>
  <r>
    <x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24.194444444444443"/>
    <n v="45.84"/>
    <x v="1"/>
    <s v="plays"/>
    <x v="4010"/>
    <d v="3045-08-27T11:46:24"/>
  </r>
  <r>
    <x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6"/>
    <n v="4.75"/>
    <x v="1"/>
    <s v="plays"/>
    <x v="4011"/>
    <d v="3051-10-26T01:51:12"/>
  </r>
  <r>
    <x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e v="#DIV/0!"/>
    <x v="1"/>
    <s v="plays"/>
    <x v="4012"/>
    <d v="3057-12-29T01:39:36"/>
  </r>
  <r>
    <x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3"/>
    <n v="13"/>
    <x v="1"/>
    <s v="plays"/>
    <x v="4013"/>
    <d v="3053-01-18T05:29:12"/>
  </r>
  <r>
    <x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e v="#DIV/0!"/>
    <x v="1"/>
    <s v="plays"/>
    <x v="4014"/>
    <d v="3078-03-18T21:47:36"/>
  </r>
  <r>
    <x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2"/>
    <n v="1"/>
    <x v="1"/>
    <s v="plays"/>
    <x v="4015"/>
    <d v="3063-02-18T17:45:12"/>
  </r>
  <r>
    <x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14.000000000000002"/>
    <n v="10"/>
    <x v="1"/>
    <s v="plays"/>
    <x v="4016"/>
    <d v="3043-02-05T22:40:00"/>
  </r>
  <r>
    <x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"/>
    <n v="52.5"/>
    <x v="1"/>
    <s v="plays"/>
    <x v="4017"/>
    <d v="3042-03-26T03:09:36"/>
  </r>
  <r>
    <x v="4018"/>
    <x v="4011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9"/>
    <n v="32.5"/>
    <x v="1"/>
    <s v="plays"/>
    <x v="4018"/>
    <d v="3092-06-12T20:43:12"/>
  </r>
  <r>
    <x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0.82857142857142851"/>
    <n v="7.25"/>
    <x v="1"/>
    <s v="plays"/>
    <x v="4019"/>
    <d v="3080-12-07T11:12:00"/>
  </r>
  <r>
    <x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16.666666666666664"/>
    <n v="33.33"/>
    <x v="1"/>
    <s v="plays"/>
    <x v="4020"/>
    <d v="3055-05-28T13:59:36"/>
  </r>
  <r>
    <x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0.83333333333333337"/>
    <n v="62.5"/>
    <x v="1"/>
    <s v="plays"/>
    <x v="4021"/>
    <d v="3045-08-30T21:03:12"/>
  </r>
  <r>
    <x v="4022"/>
    <x v="4015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69.561111111111103"/>
    <n v="63.56"/>
    <x v="1"/>
    <s v="plays"/>
    <x v="4022"/>
    <d v="3052-01-19T21:36:00"/>
  </r>
  <r>
    <x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e v="#DIV/0!"/>
    <x v="1"/>
    <s v="plays"/>
    <x v="4023"/>
    <d v="3079-07-04T23:45:12"/>
  </r>
  <r>
    <x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"/>
    <n v="10"/>
    <x v="1"/>
    <s v="plays"/>
    <x v="4024"/>
    <d v="3065-12-14T01:58:48"/>
  </r>
  <r>
    <x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5"/>
    <n v="62.5"/>
    <x v="1"/>
    <s v="plays"/>
    <x v="4025"/>
    <d v="3063-07-23T16:54:24"/>
  </r>
  <r>
    <x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e v="#DIV/0!"/>
    <x v="1"/>
    <s v="plays"/>
    <x v="4026"/>
    <d v="3072-03-12T17:35:36"/>
  </r>
  <r>
    <x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"/>
    <n v="30.71"/>
    <x v="1"/>
    <s v="plays"/>
    <x v="4027"/>
    <d v="3101-07-12T00:00:00"/>
  </r>
  <r>
    <x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28.050000000000004"/>
    <n v="51"/>
    <x v="1"/>
    <s v="plays"/>
    <x v="4028"/>
    <d v="3036-04-08T12:40:00"/>
  </r>
  <r>
    <x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e v="#DIV/0!"/>
    <x v="1"/>
    <s v="plays"/>
    <x v="4029"/>
    <d v="3072-10-22T14:28:00"/>
  </r>
  <r>
    <x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16"/>
    <n v="66.67"/>
    <x v="1"/>
    <s v="plays"/>
    <x v="4030"/>
    <d v="3076-03-17T19:36:00"/>
  </r>
  <r>
    <x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e v="#DIV/0!"/>
    <x v="1"/>
    <s v="plays"/>
    <x v="4031"/>
    <d v="3049-02-16T01:05:36"/>
  </r>
  <r>
    <x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3"/>
    <n v="59"/>
    <x v="1"/>
    <s v="plays"/>
    <x v="4032"/>
    <d v="3072-12-05T10:06:24"/>
  </r>
  <r>
    <x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25.698702928870294"/>
    <n v="65.34"/>
    <x v="1"/>
    <s v="plays"/>
    <x v="4033"/>
    <d v="3092-02-01T00:00:00"/>
  </r>
  <r>
    <x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6"/>
    <n v="100"/>
    <x v="1"/>
    <s v="plays"/>
    <x v="4034"/>
    <d v="3056-02-10T17:40:00"/>
  </r>
  <r>
    <x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36.85"/>
    <n v="147.4"/>
    <x v="1"/>
    <s v="plays"/>
    <x v="4035"/>
    <d v="3045-05-02T04:34:48"/>
  </r>
  <r>
    <x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47.05"/>
    <n v="166.06"/>
    <x v="1"/>
    <s v="plays"/>
    <x v="4036"/>
    <d v="3037-12-23T12:00:00"/>
  </r>
  <r>
    <x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11.428571428571429"/>
    <n v="40"/>
    <x v="1"/>
    <s v="plays"/>
    <x v="4037"/>
    <d v="3083-06-29T10:00:00"/>
  </r>
  <r>
    <x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12.04"/>
    <n v="75.25"/>
    <x v="1"/>
    <s v="plays"/>
    <x v="4038"/>
    <d v="3045-01-24T04:04:00"/>
  </r>
  <r>
    <x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60"/>
    <n v="60"/>
    <x v="1"/>
    <s v="plays"/>
    <x v="4039"/>
    <d v="3071-12-20T23:36:00"/>
  </r>
  <r>
    <x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31.25"/>
    <n v="1250"/>
    <x v="1"/>
    <s v="plays"/>
    <x v="4040"/>
    <d v="3063-01-10T00:00:00"/>
  </r>
  <r>
    <x v="4041"/>
    <x v="4034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0.42"/>
    <n v="10.5"/>
    <x v="1"/>
    <s v="plays"/>
    <x v="4041"/>
    <d v="3090-05-20T09:01:36"/>
  </r>
  <r>
    <x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0.21"/>
    <n v="7"/>
    <x v="1"/>
    <s v="plays"/>
    <x v="4042"/>
    <d v="3051-04-23T06:24:00"/>
  </r>
  <r>
    <x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e v="#DIV/0!"/>
    <x v="1"/>
    <s v="plays"/>
    <x v="4043"/>
    <d v="3047-04-23T23:30:00"/>
  </r>
  <r>
    <x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37.5"/>
    <n v="56.25"/>
    <x v="1"/>
    <s v="plays"/>
    <x v="4044"/>
    <d v="3056-07-11T00:00:00"/>
  </r>
  <r>
    <x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0.02"/>
    <n v="1"/>
    <x v="1"/>
    <s v="plays"/>
    <x v="4045"/>
    <d v="3041-04-12T19:55:36"/>
  </r>
  <r>
    <x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35"/>
    <n v="38.33"/>
    <x v="1"/>
    <s v="plays"/>
    <x v="4046"/>
    <d v="3045-05-20T14:44:00"/>
  </r>
  <r>
    <x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7"/>
    <n v="27.5"/>
    <x v="1"/>
    <s v="plays"/>
    <x v="4047"/>
    <d v="3050-09-01T00:00:00"/>
  </r>
  <r>
    <x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17.652941176470588"/>
    <n v="32.979999999999997"/>
    <x v="1"/>
    <s v="plays"/>
    <x v="4048"/>
    <d v="3080-08-28T05:14:48"/>
  </r>
  <r>
    <x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0.08"/>
    <n v="16"/>
    <x v="1"/>
    <s v="plays"/>
    <x v="4049"/>
    <d v="3062-10-26T00:06:00"/>
  </r>
  <r>
    <x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6E-2"/>
    <n v="1"/>
    <x v="1"/>
    <s v="plays"/>
    <x v="4050"/>
    <d v="3045-06-13T06:36:24"/>
  </r>
  <r>
    <x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e v="#DIV/0!"/>
    <x v="1"/>
    <s v="plays"/>
    <x v="4051"/>
    <d v="3034-06-14T21:12:00"/>
  </r>
  <r>
    <x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37.533333333333339"/>
    <n v="86.62"/>
    <x v="1"/>
    <s v="plays"/>
    <x v="4052"/>
    <d v="3044-10-22T02:06:24"/>
  </r>
  <r>
    <x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22"/>
    <n v="55"/>
    <x v="1"/>
    <s v="plays"/>
    <x v="4053"/>
    <d v="3046-12-22T00:00:00"/>
  </r>
  <r>
    <x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e v="#DIV/0!"/>
    <x v="1"/>
    <s v="plays"/>
    <x v="4054"/>
    <d v="3092-01-03T00:00:00"/>
  </r>
  <r>
    <x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17.62"/>
    <n v="41.95"/>
    <x v="1"/>
    <s v="plays"/>
    <x v="4055"/>
    <d v="3037-03-03T13:32:24"/>
  </r>
  <r>
    <x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53"/>
    <n v="88.33"/>
    <x v="1"/>
    <s v="plays"/>
    <x v="4056"/>
    <d v="3086-02-18T23:36:00"/>
  </r>
  <r>
    <x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22.142857142857142"/>
    <n v="129.16999999999999"/>
    <x v="1"/>
    <s v="plays"/>
    <x v="4057"/>
    <d v="3071-08-16T00:00:00"/>
  </r>
  <r>
    <x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2"/>
    <n v="23.75"/>
    <x v="1"/>
    <s v="plays"/>
    <x v="4058"/>
    <d v="3079-12-24T23:36:00"/>
  </r>
  <r>
    <x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"/>
    <n v="35.71"/>
    <x v="1"/>
    <s v="plays"/>
    <x v="4059"/>
    <d v="3042-12-26T00:00:00"/>
  </r>
  <r>
    <x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"/>
    <n v="57"/>
    <x v="1"/>
    <s v="plays"/>
    <x v="4060"/>
    <d v="3037-06-08T00:00:00"/>
  </r>
  <r>
    <x v="4061"/>
    <x v="4054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e v="#DIV/0!"/>
    <x v="1"/>
    <s v="plays"/>
    <x v="4061"/>
    <d v="3081-04-16T09:29:12"/>
  </r>
  <r>
    <x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2"/>
    <n v="163.33000000000001"/>
    <x v="1"/>
    <s v="plays"/>
    <x v="4062"/>
    <d v="3086-01-23T17:47:12"/>
  </r>
  <r>
    <x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3"/>
    <n v="15"/>
    <x v="1"/>
    <s v="plays"/>
    <x v="4063"/>
    <d v="3037-09-12T08:33:36"/>
  </r>
  <r>
    <x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19.25"/>
    <n v="64.17"/>
    <x v="1"/>
    <s v="plays"/>
    <x v="4064"/>
    <d v="3057-10-19T02:50:24"/>
  </r>
  <r>
    <x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0.67500000000000004"/>
    <n v="6.75"/>
    <x v="1"/>
    <s v="plays"/>
    <x v="4065"/>
    <d v="3040-09-26T20:04:24"/>
  </r>
  <r>
    <x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0.16666666666666669"/>
    <n v="25"/>
    <x v="1"/>
    <s v="plays"/>
    <x v="4066"/>
    <d v="3083-02-15T22:35:12"/>
  </r>
  <r>
    <x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60.9"/>
    <n v="179.12"/>
    <x v="1"/>
    <s v="plays"/>
    <x v="4067"/>
    <d v="3067-10-03T19:40:00"/>
  </r>
  <r>
    <x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1"/>
    <n v="34.950000000000003"/>
    <x v="1"/>
    <s v="plays"/>
    <x v="4068"/>
    <d v="3098-11-22T02:00:00"/>
  </r>
  <r>
    <x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34.4"/>
    <n v="33.08"/>
    <x v="1"/>
    <s v="plays"/>
    <x v="4069"/>
    <d v="3053-11-07T00:00:00"/>
  </r>
  <r>
    <x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16.5"/>
    <n v="27.5"/>
    <x v="1"/>
    <s v="plays"/>
    <x v="4070"/>
    <d v="3053-11-22T00:00:00"/>
  </r>
  <r>
    <x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e v="#DIV/0!"/>
    <x v="1"/>
    <s v="plays"/>
    <x v="4071"/>
    <d v="3097-09-12T07:32:24"/>
  </r>
  <r>
    <x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0.4"/>
    <n v="2"/>
    <x v="1"/>
    <s v="plays"/>
    <x v="4072"/>
    <d v="3041-04-26T14:04:24"/>
  </r>
  <r>
    <x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"/>
    <n v="18.5"/>
    <x v="1"/>
    <s v="plays"/>
    <x v="4073"/>
    <d v="3058-06-06T00:00:00"/>
  </r>
  <r>
    <x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26.727272727272727"/>
    <n v="35"/>
    <x v="1"/>
    <s v="plays"/>
    <x v="4074"/>
    <d v="3070-04-14T06:30:00"/>
  </r>
  <r>
    <x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28.799999999999997"/>
    <n v="44.31"/>
    <x v="1"/>
    <s v="plays"/>
    <x v="4075"/>
    <d v="3037-11-24T11:12:00"/>
  </r>
  <r>
    <x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e v="#DIV/0!"/>
    <x v="1"/>
    <s v="plays"/>
    <x v="4076"/>
    <d v="3045-04-30T20:24:00"/>
  </r>
  <r>
    <x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9"/>
    <n v="222.5"/>
    <x v="1"/>
    <s v="plays"/>
    <x v="4077"/>
    <d v="3097-05-13T01:17:36"/>
  </r>
  <r>
    <x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e v="#DIV/0!"/>
    <x v="1"/>
    <s v="plays"/>
    <x v="4078"/>
    <d v="3099-10-19T21:36:48"/>
  </r>
  <r>
    <x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0.16666666666666669"/>
    <n v="5"/>
    <x v="1"/>
    <s v="plays"/>
    <x v="4079"/>
    <d v="3085-03-22T12:48:24"/>
  </r>
  <r>
    <x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e v="#DIV/0!"/>
    <x v="1"/>
    <s v="plays"/>
    <x v="4080"/>
    <d v="3084-11-18T21:36:00"/>
  </r>
  <r>
    <x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15.737410071942445"/>
    <n v="29.17"/>
    <x v="1"/>
    <s v="plays"/>
    <x v="4081"/>
    <d v="3054-05-18T22:50:00"/>
  </r>
  <r>
    <x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2"/>
    <n v="1.5"/>
    <x v="1"/>
    <s v="plays"/>
    <x v="4082"/>
    <d v="3070-11-25T00:00:00"/>
  </r>
  <r>
    <x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21.685714285714287"/>
    <n v="126.5"/>
    <x v="1"/>
    <s v="plays"/>
    <x v="4083"/>
    <d v="3074-11-23T06:46:24"/>
  </r>
  <r>
    <x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0.33333333333333337"/>
    <n v="10"/>
    <x v="1"/>
    <s v="plays"/>
    <x v="4084"/>
    <d v="3092-07-19T11:22:24"/>
  </r>
  <r>
    <x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0.2857142857142857"/>
    <n v="10"/>
    <x v="1"/>
    <s v="plays"/>
    <x v="4085"/>
    <d v="3055-05-28T23:36:00"/>
  </r>
  <r>
    <x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"/>
    <n v="9.4"/>
    <x v="1"/>
    <s v="plays"/>
    <x v="4086"/>
    <d v="3071-04-23T00:00:00"/>
  </r>
  <r>
    <x v="4087"/>
    <x v="4080"/>
    <s v="Comedy Stage Play"/>
    <n v="9600"/>
    <n v="0"/>
    <x v="2"/>
    <s v="US"/>
    <s v="USD"/>
    <n v="1468777786"/>
    <n v="1466185786"/>
    <b v="0"/>
    <x v="78"/>
    <b v="0"/>
    <s v="theater/plays"/>
    <n v="0"/>
    <e v="#DIV/0!"/>
    <x v="1"/>
    <s v="plays"/>
    <x v="4087"/>
    <d v="3087-01-18T19:54:24"/>
  </r>
  <r>
    <x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10.8"/>
    <n v="72"/>
    <x v="1"/>
    <s v="plays"/>
    <x v="4088"/>
    <d v="3051-01-08T10:24:00"/>
  </r>
  <r>
    <x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"/>
    <n v="30"/>
    <x v="1"/>
    <s v="plays"/>
    <x v="4089"/>
    <d v="3059-11-29T14:00:00"/>
  </r>
  <r>
    <x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"/>
    <n v="10.67"/>
    <x v="1"/>
    <s v="plays"/>
    <x v="4090"/>
    <d v="3064-05-16T00:00:00"/>
  </r>
  <r>
    <x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12.75"/>
    <n v="25.5"/>
    <x v="1"/>
    <s v="plays"/>
    <x v="4091"/>
    <d v="3051-01-10T03:40:24"/>
  </r>
  <r>
    <x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2"/>
    <n v="20"/>
    <x v="1"/>
    <s v="plays"/>
    <x v="4092"/>
    <d v="3056-03-11T16:18:48"/>
  </r>
  <r>
    <x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"/>
    <n v="15"/>
    <x v="1"/>
    <s v="plays"/>
    <x v="4093"/>
    <d v="3065-05-15T13:57:12"/>
  </r>
  <r>
    <x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36.5"/>
    <n v="91.25"/>
    <x v="1"/>
    <s v="plays"/>
    <x v="4094"/>
    <d v="3045-05-09T23:36:00"/>
  </r>
  <r>
    <x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7"/>
    <n v="800"/>
    <x v="1"/>
    <s v="plays"/>
    <x v="4095"/>
    <d v="3097-03-09T18:20:00"/>
  </r>
  <r>
    <x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11.428571428571429"/>
    <n v="80"/>
    <x v="1"/>
    <s v="plays"/>
    <x v="4096"/>
    <d v="3101-11-16T20:24:00"/>
  </r>
  <r>
    <x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e v="#DIV/0!"/>
    <x v="1"/>
    <s v="plays"/>
    <x v="4097"/>
    <d v="3076-01-10T22:00:00"/>
  </r>
  <r>
    <x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e v="#DIV/0!"/>
    <x v="1"/>
    <s v="plays"/>
    <x v="4098"/>
    <d v="3084-03-22T07:58:48"/>
  </r>
  <r>
    <x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"/>
    <n v="50"/>
    <x v="1"/>
    <s v="plays"/>
    <x v="4099"/>
    <d v="3090-02-22T09:49:12"/>
  </r>
  <r>
    <x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e v="#DIV/0!"/>
    <x v="1"/>
    <s v="plays"/>
    <x v="4100"/>
    <d v="3045-07-18T23:56:00"/>
  </r>
  <r>
    <x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e v="#DIV/0!"/>
    <x v="1"/>
    <s v="plays"/>
    <x v="4101"/>
    <d v="3099-09-04T16:32:48"/>
  </r>
  <r>
    <x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27.400000000000002"/>
    <n v="22.83"/>
    <x v="1"/>
    <s v="plays"/>
    <x v="4102"/>
    <d v="3082-12-01T08:29:12"/>
  </r>
  <r>
    <x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10"/>
    <n v="16.670000000000002"/>
    <x v="1"/>
    <s v="plays"/>
    <x v="4103"/>
    <d v="3065-08-18T12:48:00"/>
  </r>
  <r>
    <x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21.366666666666667"/>
    <n v="45.79"/>
    <x v="1"/>
    <s v="plays"/>
    <x v="4104"/>
    <d v="3093-09-20T16:13:36"/>
  </r>
  <r>
    <x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6"/>
    <n v="383.33"/>
    <x v="1"/>
    <s v="plays"/>
    <x v="4105"/>
    <d v="3097-08-24T06:03:36"/>
  </r>
  <r>
    <x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70.599999999999994"/>
    <n v="106.97"/>
    <x v="1"/>
    <s v="plays"/>
    <x v="4106"/>
    <d v="3055-12-28T00:00:00"/>
  </r>
  <r>
    <x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3"/>
    <n v="10.25"/>
    <x v="1"/>
    <s v="plays"/>
    <x v="4107"/>
    <d v="3043-07-25T00:00:24"/>
  </r>
  <r>
    <x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"/>
    <n v="59"/>
    <x v="1"/>
    <s v="plays"/>
    <x v="4108"/>
    <d v="3102-01-24T00:00:00"/>
  </r>
  <r>
    <x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e v="#DIV/0!"/>
    <x v="1"/>
    <s v="plays"/>
    <x v="4109"/>
    <d v="3071-11-10T22:41:36"/>
  </r>
  <r>
    <x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28.666666666666668"/>
    <n v="14.33"/>
    <x v="1"/>
    <s v="plays"/>
    <x v="4110"/>
    <d v="3087-04-22T01:00:24"/>
  </r>
  <r>
    <x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3"/>
    <n v="15.67"/>
    <x v="1"/>
    <s v="plays"/>
    <x v="4111"/>
    <d v="3053-07-25T06:16:00"/>
  </r>
  <r>
    <x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0.04"/>
    <n v="1"/>
    <x v="1"/>
    <s v="plays"/>
    <x v="4112"/>
    <d v="3077-10-20T00:00:00"/>
  </r>
  <r>
    <x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0.2"/>
    <n v="1"/>
    <x v="1"/>
    <s v="plays"/>
    <x v="4113"/>
    <d v="3074-06-20T13:36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64275F-D30A-493D-A4E7-0653F28803C1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39" firstHeaderRow="1" firstDataRow="1" firstDataCol="1" rowPageCount="1" colPageCount="1"/>
  <pivotFields count="18"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2">
    <field x="16"/>
    <field x="5"/>
  </rowFields>
  <rowItems count="36">
    <i>
      <x/>
    </i>
    <i r="1">
      <x/>
    </i>
    <i r="1">
      <x v="1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 v="1"/>
    </i>
    <i r="1">
      <x v="3"/>
    </i>
    <i>
      <x v="3"/>
    </i>
    <i r="1">
      <x/>
    </i>
    <i>
      <x v="4"/>
    </i>
    <i r="1">
      <x/>
    </i>
    <i r="1">
      <x v="1"/>
    </i>
    <i r="1">
      <x v="2"/>
    </i>
    <i r="1">
      <x v="3"/>
    </i>
    <i>
      <x v="5"/>
    </i>
    <i r="1">
      <x v="1"/>
    </i>
    <i r="1">
      <x v="3"/>
    </i>
    <i>
      <x v="6"/>
    </i>
    <i r="1">
      <x/>
    </i>
    <i r="1">
      <x v="1"/>
    </i>
    <i r="1">
      <x v="3"/>
    </i>
    <i>
      <x v="7"/>
    </i>
    <i r="1">
      <x/>
    </i>
    <i r="1">
      <x v="1"/>
    </i>
    <i r="1">
      <x v="3"/>
    </i>
    <i>
      <x v="8"/>
    </i>
    <i r="1">
      <x/>
    </i>
    <i r="1">
      <x v="1"/>
    </i>
    <i r="1">
      <x v="2"/>
    </i>
    <i r="1">
      <x v="3"/>
    </i>
    <i t="grand">
      <x/>
    </i>
  </rowItems>
  <colItems count="1">
    <i/>
  </colItems>
  <pageFields count="1">
    <pageField fld="6" hier="-1"/>
  </pageFields>
  <dataFields count="1">
    <dataField name="Count of Category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BB7EFA-98F0-406F-ACDE-7BB2B8258A20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B106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7"/>
    <field x="5"/>
  </rowFields>
  <rowItems count="102">
    <i>
      <x/>
    </i>
    <i r="1">
      <x v="1"/>
    </i>
    <i>
      <x v="1"/>
    </i>
    <i r="1">
      <x/>
    </i>
    <i>
      <x v="2"/>
    </i>
    <i r="1">
      <x/>
    </i>
    <i>
      <x v="3"/>
    </i>
    <i r="1">
      <x v="1"/>
    </i>
    <i>
      <x v="4"/>
    </i>
    <i r="1">
      <x v="3"/>
    </i>
    <i>
      <x v="5"/>
    </i>
    <i r="1">
      <x v="3"/>
    </i>
    <i>
      <x v="6"/>
    </i>
    <i r="1">
      <x v="1"/>
    </i>
    <i>
      <x v="7"/>
    </i>
    <i r="1">
      <x v="3"/>
    </i>
    <i>
      <x v="8"/>
    </i>
    <i r="1">
      <x v="1"/>
    </i>
    <i r="1">
      <x v="2"/>
    </i>
    <i>
      <x v="9"/>
    </i>
    <i r="1">
      <x v="1"/>
    </i>
    <i>
      <x v="10"/>
    </i>
    <i r="1">
      <x/>
    </i>
    <i r="1">
      <x v="1"/>
    </i>
    <i>
      <x v="11"/>
    </i>
    <i r="1">
      <x v="1"/>
    </i>
    <i>
      <x v="12"/>
    </i>
    <i r="1">
      <x v="3"/>
    </i>
    <i>
      <x v="13"/>
    </i>
    <i r="1">
      <x v="1"/>
    </i>
    <i r="1">
      <x v="3"/>
    </i>
    <i>
      <x v="14"/>
    </i>
    <i r="1">
      <x v="1"/>
    </i>
    <i>
      <x v="15"/>
    </i>
    <i r="1">
      <x v="1"/>
    </i>
    <i r="1">
      <x v="3"/>
    </i>
    <i>
      <x v="16"/>
    </i>
    <i r="1">
      <x v="3"/>
    </i>
    <i>
      <x v="17"/>
    </i>
    <i r="1">
      <x v="1"/>
    </i>
    <i>
      <x v="18"/>
    </i>
    <i r="1">
      <x/>
    </i>
    <i r="1">
      <x v="1"/>
    </i>
    <i r="1">
      <x v="3"/>
    </i>
    <i>
      <x v="19"/>
    </i>
    <i r="1">
      <x v="1"/>
    </i>
    <i>
      <x v="20"/>
    </i>
    <i r="1">
      <x v="3"/>
    </i>
    <i>
      <x v="21"/>
    </i>
    <i r="1">
      <x v="1"/>
    </i>
    <i>
      <x v="22"/>
    </i>
    <i r="1">
      <x v="1"/>
    </i>
    <i r="1">
      <x v="3"/>
    </i>
    <i>
      <x v="23"/>
    </i>
    <i r="1">
      <x v="1"/>
    </i>
    <i>
      <x v="24"/>
    </i>
    <i r="1">
      <x v="1"/>
    </i>
    <i r="1">
      <x v="2"/>
    </i>
    <i r="1">
      <x v="3"/>
    </i>
    <i>
      <x v="25"/>
    </i>
    <i r="1">
      <x v="3"/>
    </i>
    <i>
      <x v="26"/>
    </i>
    <i r="1">
      <x v="3"/>
    </i>
    <i>
      <x v="27"/>
    </i>
    <i r="1">
      <x v="1"/>
    </i>
    <i>
      <x v="28"/>
    </i>
    <i r="1">
      <x v="3"/>
    </i>
    <i>
      <x v="29"/>
    </i>
    <i r="1">
      <x/>
    </i>
    <i>
      <x v="30"/>
    </i>
    <i r="1">
      <x v="3"/>
    </i>
    <i>
      <x v="31"/>
    </i>
    <i r="1">
      <x v="2"/>
    </i>
    <i r="1">
      <x v="3"/>
    </i>
    <i>
      <x v="32"/>
    </i>
    <i r="1">
      <x/>
    </i>
    <i r="1">
      <x v="1"/>
    </i>
    <i r="1">
      <x v="3"/>
    </i>
    <i>
      <x v="33"/>
    </i>
    <i r="1">
      <x/>
    </i>
    <i r="1">
      <x v="1"/>
    </i>
    <i r="1">
      <x v="2"/>
    </i>
    <i r="1">
      <x v="3"/>
    </i>
    <i>
      <x v="34"/>
    </i>
    <i r="1">
      <x v="3"/>
    </i>
    <i>
      <x v="35"/>
    </i>
    <i r="1">
      <x v="3"/>
    </i>
    <i>
      <x v="36"/>
    </i>
    <i r="1">
      <x/>
    </i>
    <i r="1">
      <x v="1"/>
    </i>
    <i>
      <x v="37"/>
    </i>
    <i r="1">
      <x v="1"/>
    </i>
    <i>
      <x v="38"/>
    </i>
    <i r="1">
      <x/>
    </i>
    <i r="1">
      <x v="1"/>
    </i>
    <i r="1">
      <x v="3"/>
    </i>
    <i>
      <x v="39"/>
    </i>
    <i r="1">
      <x/>
    </i>
    <i r="1">
      <x v="1"/>
    </i>
    <i>
      <x v="40"/>
    </i>
    <i r="1">
      <x/>
    </i>
    <i t="grand">
      <x/>
    </i>
  </rowItems>
  <colItems count="1">
    <i/>
  </colItems>
  <pageFields count="2">
    <pageField fld="6" hier="-1"/>
    <pageField fld="16" hier="-1"/>
  </pageFields>
  <dataFields count="1">
    <dataField name="Count of Sub-Category" fld="1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B20A9F-8A3D-4162-8ECD-39F85C29A29C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B64" firstHeaderRow="1" firstDataRow="1" firstDataCol="1" rowPageCount="2" colPageCount="1"/>
  <pivotFields count="22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9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t="default"/>
      </items>
    </pivotField>
  </pivotFields>
  <rowFields count="2">
    <field x="18"/>
    <field x="5"/>
  </rowFields>
  <rowItems count="60"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3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  <i>
      <x v="5"/>
    </i>
    <i r="1">
      <x/>
    </i>
    <i r="1">
      <x v="1"/>
    </i>
    <i r="1">
      <x v="2"/>
    </i>
    <i r="1">
      <x v="3"/>
    </i>
    <i>
      <x v="6"/>
    </i>
    <i r="1">
      <x/>
    </i>
    <i r="1">
      <x v="1"/>
    </i>
    <i r="1">
      <x v="2"/>
    </i>
    <i r="1">
      <x v="3"/>
    </i>
    <i>
      <x v="7"/>
    </i>
    <i r="1">
      <x/>
    </i>
    <i r="1">
      <x v="1"/>
    </i>
    <i r="1">
      <x v="2"/>
    </i>
    <i r="1">
      <x v="3"/>
    </i>
    <i>
      <x v="8"/>
    </i>
    <i r="1">
      <x/>
    </i>
    <i r="1">
      <x v="1"/>
    </i>
    <i r="1">
      <x v="2"/>
    </i>
    <i r="1">
      <x v="3"/>
    </i>
    <i>
      <x v="9"/>
    </i>
    <i r="1">
      <x/>
    </i>
    <i r="1">
      <x v="1"/>
    </i>
    <i r="1">
      <x v="2"/>
    </i>
    <i r="1">
      <x v="3"/>
    </i>
    <i>
      <x v="10"/>
    </i>
    <i r="1">
      <x/>
    </i>
    <i r="1">
      <x v="1"/>
    </i>
    <i r="1">
      <x v="2"/>
    </i>
    <i r="1">
      <x v="3"/>
    </i>
    <i>
      <x v="11"/>
    </i>
    <i r="1">
      <x/>
    </i>
    <i r="1">
      <x v="1"/>
    </i>
    <i r="1">
      <x v="2"/>
    </i>
    <i r="1">
      <x v="3"/>
    </i>
    <i>
      <x v="12"/>
    </i>
    <i r="1">
      <x/>
    </i>
    <i r="1">
      <x v="1"/>
    </i>
    <i r="1">
      <x v="2"/>
    </i>
    <i r="1">
      <x v="3"/>
    </i>
    <i t="grand">
      <x/>
    </i>
  </rowItems>
  <colItems count="1">
    <i/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BFCC7B-B554-43D8-A4ED-AFCEBA1FA0CA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Succesful ID">
  <location ref="A4:B2190" firstHeaderRow="1" firstDataRow="1" firstDataCol="1" rowPageCount="1" colPageCount="1"/>
  <pivotFields count="22">
    <pivotField axis="axisRow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Page" multipleItemSelectionAllowed="1" showAll="0">
      <items count="5">
        <item h="1" x="1"/>
        <item h="1"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0"/>
  </rowFields>
  <rowItems count="2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 t="grand">
      <x/>
    </i>
  </rowItems>
  <colItems count="1">
    <i/>
  </colItems>
  <pageFields count="1">
    <pageField fld="5" hier="-1"/>
  </pageField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C1F9E9-23EC-4B7E-9B4B-09E7374BCA40}" name="PivotTable8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Failed ID">
  <location ref="L4:M1535" firstHeaderRow="1" firstDataRow="1" firstDataCol="1" rowPageCount="1" colPageCount="1"/>
  <pivotFields count="22">
    <pivotField axis="axisRow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Page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0"/>
  </rowFields>
  <rowItems count="1531"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41"/>
    </i>
    <i>
      <x v="2642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 t="grand">
      <x/>
    </i>
  </rowItems>
  <colItems count="1">
    <i/>
  </colItems>
  <pageFields count="1">
    <pageField fld="5" item="1" hier="-1"/>
  </pageFields>
  <dataFields count="1">
    <dataField name="Backer Count" fld="11" baseField="0" baseItem="16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Q1" zoomScale="70" zoomScaleNormal="70" workbookViewId="0">
      <selection activeCell="Y8" sqref="Y8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3.6640625" customWidth="1"/>
    <col min="16" max="16" width="21.6640625" customWidth="1"/>
    <col min="17" max="17" width="18.88671875" customWidth="1"/>
    <col min="18" max="18" width="20.33203125" customWidth="1"/>
    <col min="19" max="19" width="25.21875" customWidth="1"/>
    <col min="20" max="20" width="21.5546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0" t="s">
        <v>8366</v>
      </c>
      <c r="T1" s="10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>
        <f>ROUND(E2/L2,2)</f>
        <v>63.92</v>
      </c>
      <c r="Q2" t="s">
        <v>8315</v>
      </c>
      <c r="R2" t="s">
        <v>8316</v>
      </c>
      <c r="S2" s="11">
        <f>(((J2/60)/60)+DATE(1970,1,1))</f>
        <v>424161.1697222222</v>
      </c>
      <c r="T2" s="11">
        <f>(((I2/60)/60)+DATE(1970,1,1))</f>
        <v>424908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(E3/D3)*100</f>
        <v>142.60827250608273</v>
      </c>
      <c r="P3">
        <f t="shared" ref="P3:P66" si="1">ROUND(E3/L3,2)</f>
        <v>185.48</v>
      </c>
      <c r="Q3" t="s">
        <v>8315</v>
      </c>
      <c r="R3" t="s">
        <v>8316</v>
      </c>
      <c r="S3" s="11">
        <f t="shared" ref="S3:S66" si="2">(((J3/60)/60)+DATE(1970,1,1))</f>
        <v>438311.41194444441</v>
      </c>
      <c r="T3" s="11">
        <f t="shared" ref="T3:T66" si="3">(((I3/60)/60)+DATE(1970,1,1))</f>
        <v>439031.41194444441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8315</v>
      </c>
      <c r="R4" t="s">
        <v>8316</v>
      </c>
      <c r="S4" s="11">
        <f t="shared" si="2"/>
        <v>429649.8563888889</v>
      </c>
      <c r="T4" s="11">
        <f t="shared" si="3"/>
        <v>429889.8563888889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69.27</v>
      </c>
      <c r="Q5" t="s">
        <v>8315</v>
      </c>
      <c r="R5" t="s">
        <v>8316</v>
      </c>
      <c r="S5" s="11">
        <f t="shared" si="2"/>
        <v>415797.36305555556</v>
      </c>
      <c r="T5" s="11">
        <f t="shared" si="3"/>
        <v>416517.36305555556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</v>
      </c>
      <c r="Q6" t="s">
        <v>8315</v>
      </c>
      <c r="R6" t="s">
        <v>8316</v>
      </c>
      <c r="S6" s="11">
        <f t="shared" si="2"/>
        <v>427781.02194444445</v>
      </c>
      <c r="T6" s="11">
        <f t="shared" si="3"/>
        <v>428501.02194444445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</v>
      </c>
      <c r="Q7" t="s">
        <v>8315</v>
      </c>
      <c r="R7" t="s">
        <v>8316</v>
      </c>
      <c r="S7" s="11">
        <f t="shared" si="2"/>
        <v>433447.39083333331</v>
      </c>
      <c r="T7" s="11">
        <f t="shared" si="3"/>
        <v>433838.58333333331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146.88</v>
      </c>
      <c r="Q8" t="s">
        <v>8315</v>
      </c>
      <c r="R8" t="s">
        <v>8316</v>
      </c>
      <c r="S8" s="11">
        <f t="shared" si="2"/>
        <v>414970.73611111112</v>
      </c>
      <c r="T8" s="11">
        <f t="shared" si="3"/>
        <v>415210.73611111112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</v>
      </c>
      <c r="Q9" t="s">
        <v>8315</v>
      </c>
      <c r="R9" t="s">
        <v>8316</v>
      </c>
      <c r="S9" s="11">
        <f t="shared" si="2"/>
        <v>432298.12972222228</v>
      </c>
      <c r="T9" s="11">
        <f t="shared" si="3"/>
        <v>433258.12972222228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291.79000000000002</v>
      </c>
      <c r="Q10" t="s">
        <v>8315</v>
      </c>
      <c r="R10" t="s">
        <v>8316</v>
      </c>
      <c r="S10" s="11">
        <f t="shared" si="2"/>
        <v>431167.67</v>
      </c>
      <c r="T10" s="11">
        <f t="shared" si="3"/>
        <v>431334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31.5</v>
      </c>
      <c r="Q11" t="s">
        <v>8315</v>
      </c>
      <c r="R11" t="s">
        <v>8316</v>
      </c>
      <c r="S11" s="11">
        <f t="shared" si="2"/>
        <v>430643.48444444442</v>
      </c>
      <c r="T11" s="11">
        <f t="shared" si="3"/>
        <v>431363.48444444442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</v>
      </c>
      <c r="Q12" t="s">
        <v>8315</v>
      </c>
      <c r="R12" t="s">
        <v>8316</v>
      </c>
      <c r="S12" s="11">
        <f t="shared" si="2"/>
        <v>414634.63305555558</v>
      </c>
      <c r="T12" s="11">
        <f t="shared" si="3"/>
        <v>415474.63305555558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</v>
      </c>
      <c r="Q13" t="s">
        <v>8315</v>
      </c>
      <c r="R13" t="s">
        <v>8316</v>
      </c>
      <c r="S13" s="11">
        <f t="shared" si="2"/>
        <v>433659.68388888892</v>
      </c>
      <c r="T13" s="11">
        <f t="shared" si="3"/>
        <v>434412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</v>
      </c>
      <c r="Q14" t="s">
        <v>8315</v>
      </c>
      <c r="R14" t="s">
        <v>8316</v>
      </c>
      <c r="S14" s="11">
        <f t="shared" si="2"/>
        <v>414914.11805555556</v>
      </c>
      <c r="T14" s="11">
        <f t="shared" si="3"/>
        <v>415980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</v>
      </c>
      <c r="Q15" t="s">
        <v>8315</v>
      </c>
      <c r="R15" t="s">
        <v>8316</v>
      </c>
      <c r="S15" s="11">
        <f t="shared" si="2"/>
        <v>432121.2525</v>
      </c>
      <c r="T15" s="11">
        <f t="shared" si="3"/>
        <v>432989.45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147.71</v>
      </c>
      <c r="Q16" t="s">
        <v>8315</v>
      </c>
      <c r="R16" t="s">
        <v>8316</v>
      </c>
      <c r="S16" s="11">
        <f t="shared" si="2"/>
        <v>415305.63555555552</v>
      </c>
      <c r="T16" s="11">
        <f t="shared" si="3"/>
        <v>415918.98333333334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21.76</v>
      </c>
      <c r="Q17" t="s">
        <v>8315</v>
      </c>
      <c r="R17" t="s">
        <v>8316</v>
      </c>
      <c r="S17" s="11">
        <f t="shared" si="2"/>
        <v>426066.40500000003</v>
      </c>
      <c r="T17" s="11">
        <f t="shared" si="3"/>
        <v>426509.23333333334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</v>
      </c>
      <c r="Q18" t="s">
        <v>8315</v>
      </c>
      <c r="R18" t="s">
        <v>8316</v>
      </c>
      <c r="S18" s="11">
        <f t="shared" si="2"/>
        <v>414172.1141666667</v>
      </c>
      <c r="T18" s="11">
        <f t="shared" si="3"/>
        <v>415262.5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</v>
      </c>
      <c r="Q19" t="s">
        <v>8315</v>
      </c>
      <c r="R19" t="s">
        <v>8316</v>
      </c>
      <c r="S19" s="11">
        <f t="shared" si="2"/>
        <v>417938.56166666665</v>
      </c>
      <c r="T19" s="11">
        <f t="shared" si="3"/>
        <v>418659.56166666665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</v>
      </c>
      <c r="Q20" t="s">
        <v>8315</v>
      </c>
      <c r="R20" t="s">
        <v>8316</v>
      </c>
      <c r="S20" s="11">
        <f t="shared" si="2"/>
        <v>416782.01555555558</v>
      </c>
      <c r="T20" s="11">
        <f t="shared" si="3"/>
        <v>417502.01555555558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56.14</v>
      </c>
      <c r="Q21" t="s">
        <v>8315</v>
      </c>
      <c r="R21" t="s">
        <v>8316</v>
      </c>
      <c r="S21" s="11">
        <f t="shared" si="2"/>
        <v>424132.59277777775</v>
      </c>
      <c r="T21" s="11">
        <f t="shared" si="3"/>
        <v>424852.59277777775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8315</v>
      </c>
      <c r="R22" t="s">
        <v>8316</v>
      </c>
      <c r="S22" s="11">
        <f t="shared" si="2"/>
        <v>424731.19777777779</v>
      </c>
      <c r="T22" s="11">
        <f t="shared" si="3"/>
        <v>426171.19777777779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</v>
      </c>
      <c r="Q23" t="s">
        <v>8315</v>
      </c>
      <c r="R23" t="s">
        <v>8316</v>
      </c>
      <c r="S23" s="11">
        <f t="shared" si="2"/>
        <v>417000.05249999999</v>
      </c>
      <c r="T23" s="11">
        <f t="shared" si="3"/>
        <v>417720.05249999999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">
        <v>8315</v>
      </c>
      <c r="R24" t="s">
        <v>8316</v>
      </c>
      <c r="S24" s="11">
        <f t="shared" si="2"/>
        <v>419670.87222222221</v>
      </c>
      <c r="T24" s="11">
        <f t="shared" si="3"/>
        <v>420040.98333333334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</v>
      </c>
      <c r="Q25" t="s">
        <v>8315</v>
      </c>
      <c r="R25" t="s">
        <v>8316</v>
      </c>
      <c r="S25" s="11">
        <f t="shared" si="2"/>
        <v>422259.69472222222</v>
      </c>
      <c r="T25" s="11">
        <f t="shared" si="3"/>
        <v>422904.33333333331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66.349999999999994</v>
      </c>
      <c r="Q26" t="s">
        <v>8315</v>
      </c>
      <c r="R26" t="s">
        <v>8316</v>
      </c>
      <c r="S26" s="11">
        <f t="shared" si="2"/>
        <v>425428.6841666667</v>
      </c>
      <c r="T26" s="11">
        <f t="shared" si="3"/>
        <v>426220.65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</v>
      </c>
      <c r="Q27" t="s">
        <v>8315</v>
      </c>
      <c r="R27" t="s">
        <v>8316</v>
      </c>
      <c r="S27" s="11">
        <f t="shared" si="2"/>
        <v>427545.60027777776</v>
      </c>
      <c r="T27" s="11">
        <f t="shared" si="3"/>
        <v>428985.60027777776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102.11</v>
      </c>
      <c r="Q28" t="s">
        <v>8315</v>
      </c>
      <c r="R28" t="s">
        <v>8316</v>
      </c>
      <c r="S28" s="11">
        <f t="shared" si="2"/>
        <v>415797.37333333329</v>
      </c>
      <c r="T28" s="11">
        <f t="shared" si="3"/>
        <v>416757.37333333329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148.97</v>
      </c>
      <c r="Q29" t="s">
        <v>8315</v>
      </c>
      <c r="R29" t="s">
        <v>8316</v>
      </c>
      <c r="S29" s="11">
        <f t="shared" si="2"/>
        <v>418212.95361111109</v>
      </c>
      <c r="T29" s="11">
        <f t="shared" si="3"/>
        <v>418933.95361111109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169.61</v>
      </c>
      <c r="Q30" t="s">
        <v>8315</v>
      </c>
      <c r="R30" t="s">
        <v>8316</v>
      </c>
      <c r="S30" s="11">
        <f t="shared" si="2"/>
        <v>427712.13444444444</v>
      </c>
      <c r="T30" s="11">
        <f t="shared" si="3"/>
        <v>428432.13444444444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</v>
      </c>
      <c r="Q31" t="s">
        <v>8315</v>
      </c>
      <c r="R31" t="s">
        <v>8316</v>
      </c>
      <c r="S31" s="11">
        <f t="shared" si="2"/>
        <v>415417.15777777776</v>
      </c>
      <c r="T31" s="11">
        <f t="shared" si="3"/>
        <v>416137.15777777776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</v>
      </c>
      <c r="Q32" t="s">
        <v>8315</v>
      </c>
      <c r="R32" t="s">
        <v>8316</v>
      </c>
      <c r="S32" s="11">
        <f t="shared" si="2"/>
        <v>416128.03194444446</v>
      </c>
      <c r="T32" s="11">
        <f t="shared" si="3"/>
        <v>416848.03194444446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8315</v>
      </c>
      <c r="R33" t="s">
        <v>8316</v>
      </c>
      <c r="S33" s="11">
        <f t="shared" si="2"/>
        <v>428956.00944444444</v>
      </c>
      <c r="T33" s="11">
        <f t="shared" si="3"/>
        <v>429388.00944444444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320.45</v>
      </c>
      <c r="Q34" t="s">
        <v>8315</v>
      </c>
      <c r="R34" t="s">
        <v>8316</v>
      </c>
      <c r="S34" s="11">
        <f t="shared" si="2"/>
        <v>430992.06027777778</v>
      </c>
      <c r="T34" s="11">
        <f t="shared" si="3"/>
        <v>431988.98333333334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">
        <v>8315</v>
      </c>
      <c r="R35" t="s">
        <v>8316</v>
      </c>
      <c r="S35" s="11">
        <f t="shared" si="2"/>
        <v>426792.86138888891</v>
      </c>
      <c r="T35" s="11">
        <f t="shared" si="3"/>
        <v>427513.86138888891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</v>
      </c>
      <c r="Q36" t="s">
        <v>8315</v>
      </c>
      <c r="R36" t="s">
        <v>8316</v>
      </c>
      <c r="S36" s="11">
        <f t="shared" si="2"/>
        <v>416104.72250000003</v>
      </c>
      <c r="T36" s="11">
        <f t="shared" si="3"/>
        <v>416464.72250000003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</v>
      </c>
      <c r="Q37" t="s">
        <v>8315</v>
      </c>
      <c r="R37" t="s">
        <v>8316</v>
      </c>
      <c r="S37" s="11">
        <f t="shared" si="2"/>
        <v>422272.00388888892</v>
      </c>
      <c r="T37" s="11">
        <f t="shared" si="3"/>
        <v>422841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</v>
      </c>
      <c r="Q38" t="s">
        <v>8315</v>
      </c>
      <c r="R38" t="s">
        <v>8316</v>
      </c>
      <c r="S38" s="11">
        <f t="shared" si="2"/>
        <v>421552.36805555556</v>
      </c>
      <c r="T38" s="11">
        <f t="shared" si="3"/>
        <v>422271.36805555556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</v>
      </c>
      <c r="Q39" t="s">
        <v>8315</v>
      </c>
      <c r="R39" t="s">
        <v>8316</v>
      </c>
      <c r="S39" s="11">
        <f t="shared" si="2"/>
        <v>420697.63305555558</v>
      </c>
      <c r="T39" s="11">
        <f t="shared" si="3"/>
        <v>421417.63305555558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</v>
      </c>
      <c r="Q40" t="s">
        <v>8315</v>
      </c>
      <c r="R40" t="s">
        <v>8316</v>
      </c>
      <c r="S40" s="11">
        <f t="shared" si="2"/>
        <v>404914.37333333329</v>
      </c>
      <c r="T40" s="11">
        <f t="shared" si="3"/>
        <v>405634.37333333329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150.9</v>
      </c>
      <c r="Q41" t="s">
        <v>8315</v>
      </c>
      <c r="R41" t="s">
        <v>8316</v>
      </c>
      <c r="S41" s="11">
        <f t="shared" si="2"/>
        <v>414010.13</v>
      </c>
      <c r="T41" s="11">
        <f t="shared" si="3"/>
        <v>414751.98333333334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126.69</v>
      </c>
      <c r="Q42" t="s">
        <v>8315</v>
      </c>
      <c r="R42" t="s">
        <v>8316</v>
      </c>
      <c r="S42" s="11">
        <f t="shared" si="2"/>
        <v>414854.13555555552</v>
      </c>
      <c r="T42" s="11">
        <f t="shared" si="3"/>
        <v>415333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">
        <v>8315</v>
      </c>
      <c r="R43" t="s">
        <v>8316</v>
      </c>
      <c r="S43" s="11">
        <f t="shared" si="2"/>
        <v>417214.65388888889</v>
      </c>
      <c r="T43" s="11">
        <f t="shared" si="3"/>
        <v>417934.65388888889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</v>
      </c>
      <c r="Q44" t="s">
        <v>8315</v>
      </c>
      <c r="R44" t="s">
        <v>8316</v>
      </c>
      <c r="S44" s="11">
        <f t="shared" si="2"/>
        <v>419232.34055555554</v>
      </c>
      <c r="T44" s="11">
        <f t="shared" si="3"/>
        <v>419952.34055555554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</v>
      </c>
      <c r="Q45" t="s">
        <v>8315</v>
      </c>
      <c r="R45" t="s">
        <v>8316</v>
      </c>
      <c r="S45" s="11">
        <f t="shared" si="2"/>
        <v>415179.96833333338</v>
      </c>
      <c r="T45" s="11">
        <f t="shared" si="3"/>
        <v>415905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">
        <v>8315</v>
      </c>
      <c r="R46" t="s">
        <v>8316</v>
      </c>
      <c r="S46" s="11">
        <f t="shared" si="2"/>
        <v>416891.37138888892</v>
      </c>
      <c r="T46" s="11">
        <f t="shared" si="3"/>
        <v>417971.37138888892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">
        <v>8315</v>
      </c>
      <c r="R47" t="s">
        <v>8316</v>
      </c>
      <c r="S47" s="11">
        <f t="shared" si="2"/>
        <v>430895.97416666668</v>
      </c>
      <c r="T47" s="11">
        <f t="shared" si="3"/>
        <v>431615.97416666668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</v>
      </c>
      <c r="Q48" t="s">
        <v>8315</v>
      </c>
      <c r="R48" t="s">
        <v>8316</v>
      </c>
      <c r="S48" s="11">
        <f t="shared" si="2"/>
        <v>427688.15944444446</v>
      </c>
      <c r="T48" s="11">
        <f t="shared" si="3"/>
        <v>428408.15944444446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76.87</v>
      </c>
      <c r="Q49" t="s">
        <v>8315</v>
      </c>
      <c r="R49" t="s">
        <v>8316</v>
      </c>
      <c r="S49" s="11">
        <f t="shared" si="2"/>
        <v>418300.66861111112</v>
      </c>
      <c r="T49" s="11">
        <f t="shared" si="3"/>
        <v>419741.66861111112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56.82</v>
      </c>
      <c r="Q50" t="s">
        <v>8315</v>
      </c>
      <c r="R50" t="s">
        <v>8316</v>
      </c>
      <c r="S50" s="11">
        <f t="shared" si="2"/>
        <v>420717.40555555554</v>
      </c>
      <c r="T50" s="11">
        <f t="shared" si="3"/>
        <v>421461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">
        <v>8315</v>
      </c>
      <c r="R51" t="s">
        <v>8316</v>
      </c>
      <c r="S51" s="11">
        <f t="shared" si="2"/>
        <v>426421.2347222222</v>
      </c>
      <c r="T51" s="11">
        <f t="shared" si="3"/>
        <v>427141.2347222222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">
        <v>8315</v>
      </c>
      <c r="R52" t="s">
        <v>8316</v>
      </c>
      <c r="S52" s="11">
        <f t="shared" si="2"/>
        <v>419811.07166666666</v>
      </c>
      <c r="T52" s="11">
        <f t="shared" si="3"/>
        <v>420746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118.34</v>
      </c>
      <c r="Q53" t="s">
        <v>8315</v>
      </c>
      <c r="R53" t="s">
        <v>8316</v>
      </c>
      <c r="S53" s="11">
        <f t="shared" si="2"/>
        <v>424639.2880555556</v>
      </c>
      <c r="T53" s="11">
        <f t="shared" si="3"/>
        <v>425359.2880555556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</v>
      </c>
      <c r="Q54" t="s">
        <v>8315</v>
      </c>
      <c r="R54" t="s">
        <v>8316</v>
      </c>
      <c r="S54" s="11">
        <f t="shared" si="2"/>
        <v>415297.84611111111</v>
      </c>
      <c r="T54" s="11">
        <f t="shared" si="3"/>
        <v>416017.84611111111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</v>
      </c>
      <c r="Q55" t="s">
        <v>8315</v>
      </c>
      <c r="R55" t="s">
        <v>8316</v>
      </c>
      <c r="S55" s="11">
        <f t="shared" si="2"/>
        <v>413182.17916666664</v>
      </c>
      <c r="T55" s="11">
        <f t="shared" si="3"/>
        <v>413527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">
        <v>8315</v>
      </c>
      <c r="R56" t="s">
        <v>8316</v>
      </c>
      <c r="S56" s="11">
        <f t="shared" si="2"/>
        <v>427922.11694444442</v>
      </c>
      <c r="T56" s="11">
        <f t="shared" si="3"/>
        <v>428642.11694444442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128.94999999999999</v>
      </c>
      <c r="Q57" t="s">
        <v>8315</v>
      </c>
      <c r="R57" t="s">
        <v>8316</v>
      </c>
      <c r="S57" s="11">
        <f t="shared" si="2"/>
        <v>431840.25444444444</v>
      </c>
      <c r="T57" s="11">
        <f t="shared" si="3"/>
        <v>432344.25444444444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49.32</v>
      </c>
      <c r="Q58" t="s">
        <v>8315</v>
      </c>
      <c r="R58" t="s">
        <v>8316</v>
      </c>
      <c r="S58" s="11">
        <f t="shared" si="2"/>
        <v>423502.17333333328</v>
      </c>
      <c r="T58" s="11">
        <f t="shared" si="3"/>
        <v>423841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</v>
      </c>
      <c r="Q59" t="s">
        <v>8315</v>
      </c>
      <c r="R59" t="s">
        <v>8316</v>
      </c>
      <c r="S59" s="11">
        <f t="shared" si="2"/>
        <v>422068.98944444448</v>
      </c>
      <c r="T59" s="11">
        <f t="shared" si="3"/>
        <v>422788.98944444448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</v>
      </c>
      <c r="Q60" t="s">
        <v>8315</v>
      </c>
      <c r="R60" t="s">
        <v>8316</v>
      </c>
      <c r="S60" s="11">
        <f t="shared" si="2"/>
        <v>418298.88111111114</v>
      </c>
      <c r="T60" s="11">
        <f t="shared" si="3"/>
        <v>419019.88111111114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606.82000000000005</v>
      </c>
      <c r="Q61" t="s">
        <v>8315</v>
      </c>
      <c r="R61" t="s">
        <v>8316</v>
      </c>
      <c r="S61" s="11">
        <f t="shared" si="2"/>
        <v>425438.66000000003</v>
      </c>
      <c r="T61" s="11">
        <f t="shared" si="3"/>
        <v>426198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</v>
      </c>
      <c r="Q62" t="s">
        <v>8315</v>
      </c>
      <c r="R62" t="s">
        <v>8317</v>
      </c>
      <c r="S62" s="11">
        <f t="shared" si="2"/>
        <v>412758.6436111111</v>
      </c>
      <c r="T62" s="11">
        <f t="shared" si="3"/>
        <v>413217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</v>
      </c>
      <c r="Q63" t="s">
        <v>8315</v>
      </c>
      <c r="R63" t="s">
        <v>8317</v>
      </c>
      <c r="S63" s="11">
        <f t="shared" si="2"/>
        <v>405748.54361111112</v>
      </c>
      <c r="T63" s="11">
        <f t="shared" si="3"/>
        <v>406276.54361111112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96.71</v>
      </c>
      <c r="Q64" t="s">
        <v>8315</v>
      </c>
      <c r="R64" t="s">
        <v>8317</v>
      </c>
      <c r="S64" s="11">
        <f t="shared" si="2"/>
        <v>403396.18833333335</v>
      </c>
      <c r="T64" s="11">
        <f t="shared" si="3"/>
        <v>403996.18833333335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</v>
      </c>
      <c r="Q65" t="s">
        <v>8315</v>
      </c>
      <c r="R65" t="s">
        <v>8317</v>
      </c>
      <c r="S65" s="11">
        <f t="shared" si="2"/>
        <v>410622.89250000002</v>
      </c>
      <c r="T65" s="11">
        <f t="shared" si="3"/>
        <v>411181.98333333334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86.67</v>
      </c>
      <c r="Q66" t="s">
        <v>8315</v>
      </c>
      <c r="R66" t="s">
        <v>8317</v>
      </c>
      <c r="S66" s="11">
        <f t="shared" si="2"/>
        <v>406305.43916666671</v>
      </c>
      <c r="T66" s="11">
        <f t="shared" si="3"/>
        <v>407025.43916666671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(E67/D67)*100</f>
        <v>107.52857142857141</v>
      </c>
      <c r="P67">
        <f t="shared" ref="P67:P130" si="5">ROUND(E67/L67,2)</f>
        <v>132.05000000000001</v>
      </c>
      <c r="Q67" t="s">
        <v>8315</v>
      </c>
      <c r="R67" t="s">
        <v>8317</v>
      </c>
      <c r="S67" s="11">
        <f t="shared" ref="S67:S130" si="6">(((J67/60)/60)+DATE(1970,1,1))</f>
        <v>415972.70944444445</v>
      </c>
      <c r="T67" s="11">
        <f t="shared" ref="T67:T130" si="7">(((I67/60)/60)+DATE(1970,1,1))</f>
        <v>416606.98333333334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</v>
      </c>
      <c r="Q68" t="s">
        <v>8315</v>
      </c>
      <c r="R68" t="s">
        <v>8317</v>
      </c>
      <c r="S68" s="11">
        <f t="shared" si="6"/>
        <v>432869.39444444445</v>
      </c>
      <c r="T68" s="11">
        <f t="shared" si="7"/>
        <v>433589.39444444445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>
        <f t="shared" si="5"/>
        <v>116.25</v>
      </c>
      <c r="Q69" t="s">
        <v>8315</v>
      </c>
      <c r="R69" t="s">
        <v>8317</v>
      </c>
      <c r="S69" s="11">
        <f t="shared" si="6"/>
        <v>397727.00111111108</v>
      </c>
      <c r="T69" s="11">
        <f t="shared" si="7"/>
        <v>398447.00111111108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>
        <f t="shared" si="5"/>
        <v>21.19</v>
      </c>
      <c r="Q70" t="s">
        <v>8315</v>
      </c>
      <c r="R70" t="s">
        <v>8317</v>
      </c>
      <c r="S70" s="11">
        <f t="shared" si="6"/>
        <v>411838.66416666668</v>
      </c>
      <c r="T70" s="11">
        <f t="shared" si="7"/>
        <v>412558.66416666668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>
        <f t="shared" si="5"/>
        <v>62.33</v>
      </c>
      <c r="Q71" t="s">
        <v>8315</v>
      </c>
      <c r="R71" t="s">
        <v>8317</v>
      </c>
      <c r="S71" s="11">
        <f t="shared" si="6"/>
        <v>390781.50694444444</v>
      </c>
      <c r="T71" s="11">
        <f t="shared" si="7"/>
        <v>391551.98333333334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37.409999999999997</v>
      </c>
      <c r="Q72" t="s">
        <v>8315</v>
      </c>
      <c r="R72" t="s">
        <v>8317</v>
      </c>
      <c r="S72" s="11">
        <f t="shared" si="6"/>
        <v>389454.51250000001</v>
      </c>
      <c r="T72" s="11">
        <f t="shared" si="7"/>
        <v>390894.51250000001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>
        <f t="shared" si="5"/>
        <v>69.72</v>
      </c>
      <c r="Q73" t="s">
        <v>8315</v>
      </c>
      <c r="R73" t="s">
        <v>8317</v>
      </c>
      <c r="S73" s="11">
        <f t="shared" si="6"/>
        <v>395847.51583333331</v>
      </c>
      <c r="T73" s="11">
        <f t="shared" si="7"/>
        <v>397287.51583333331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>
        <f t="shared" si="5"/>
        <v>58.17</v>
      </c>
      <c r="Q74" t="s">
        <v>8315</v>
      </c>
      <c r="R74" t="s">
        <v>8317</v>
      </c>
      <c r="S74" s="11">
        <f t="shared" si="6"/>
        <v>400905.24472222221</v>
      </c>
      <c r="T74" s="11">
        <f t="shared" si="7"/>
        <v>401385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8315</v>
      </c>
      <c r="R75" t="s">
        <v>8317</v>
      </c>
      <c r="S75" s="11">
        <f t="shared" si="6"/>
        <v>386019.16222222225</v>
      </c>
      <c r="T75" s="11">
        <f t="shared" si="7"/>
        <v>387900.98333333334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>
        <f t="shared" si="5"/>
        <v>19.47</v>
      </c>
      <c r="Q76" t="s">
        <v>8315</v>
      </c>
      <c r="R76" t="s">
        <v>8317</v>
      </c>
      <c r="S76" s="11">
        <f t="shared" si="6"/>
        <v>428564.69305555552</v>
      </c>
      <c r="T76" s="11">
        <f t="shared" si="7"/>
        <v>429284.69305555552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>
        <f t="shared" si="5"/>
        <v>85.96</v>
      </c>
      <c r="Q77" t="s">
        <v>8315</v>
      </c>
      <c r="R77" t="s">
        <v>8317</v>
      </c>
      <c r="S77" s="11">
        <f t="shared" si="6"/>
        <v>404486.01999999996</v>
      </c>
      <c r="T77" s="11">
        <f t="shared" si="7"/>
        <v>405206.01999999996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>
        <f t="shared" si="5"/>
        <v>30.67</v>
      </c>
      <c r="Q78" t="s">
        <v>8315</v>
      </c>
      <c r="R78" t="s">
        <v>8317</v>
      </c>
      <c r="S78" s="11">
        <f t="shared" si="6"/>
        <v>392185.59944444441</v>
      </c>
      <c r="T78" s="11">
        <f t="shared" si="7"/>
        <v>393626.59944444441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</v>
      </c>
      <c r="Q79" t="s">
        <v>8315</v>
      </c>
      <c r="R79" t="s">
        <v>8317</v>
      </c>
      <c r="S79" s="11">
        <f t="shared" si="6"/>
        <v>395844.47694444447</v>
      </c>
      <c r="T79" s="11">
        <f t="shared" si="7"/>
        <v>397115.98333333334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8315</v>
      </c>
      <c r="R80" t="s">
        <v>8317</v>
      </c>
      <c r="S80" s="11">
        <f t="shared" si="6"/>
        <v>434426.53361111111</v>
      </c>
      <c r="T80" s="11">
        <f t="shared" si="7"/>
        <v>434666.53361111111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40.270000000000003</v>
      </c>
      <c r="Q81" t="s">
        <v>8315</v>
      </c>
      <c r="R81" t="s">
        <v>8317</v>
      </c>
      <c r="S81" s="11">
        <f t="shared" si="6"/>
        <v>413307.63694444444</v>
      </c>
      <c r="T81" s="11">
        <f t="shared" si="7"/>
        <v>414027.63694444444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273.83</v>
      </c>
      <c r="Q82" t="s">
        <v>8315</v>
      </c>
      <c r="R82" t="s">
        <v>8317</v>
      </c>
      <c r="S82" s="11">
        <f t="shared" si="6"/>
        <v>409907.01555555558</v>
      </c>
      <c r="T82" s="11">
        <f t="shared" si="7"/>
        <v>410747.01555555558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53.04</v>
      </c>
      <c r="Q83" t="s">
        <v>8315</v>
      </c>
      <c r="R83" t="s">
        <v>8317</v>
      </c>
      <c r="S83" s="11">
        <f t="shared" si="6"/>
        <v>398316.81305555557</v>
      </c>
      <c r="T83" s="11">
        <f t="shared" si="7"/>
        <v>398412.03333333333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>
        <f t="shared" si="5"/>
        <v>40.01</v>
      </c>
      <c r="Q84" t="s">
        <v>8315</v>
      </c>
      <c r="R84" t="s">
        <v>8317</v>
      </c>
      <c r="S84" s="11">
        <f t="shared" si="6"/>
        <v>391012.68361111108</v>
      </c>
      <c r="T84" s="11">
        <f t="shared" si="7"/>
        <v>391732.68361111108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>
        <f t="shared" si="5"/>
        <v>15.77</v>
      </c>
      <c r="Q85" t="s">
        <v>8315</v>
      </c>
      <c r="R85" t="s">
        <v>8317</v>
      </c>
      <c r="S85" s="11">
        <f t="shared" si="6"/>
        <v>420935.77472222224</v>
      </c>
      <c r="T85" s="11">
        <f t="shared" si="7"/>
        <v>421292.5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71.430000000000007</v>
      </c>
      <c r="Q86" t="s">
        <v>8315</v>
      </c>
      <c r="R86" t="s">
        <v>8317</v>
      </c>
      <c r="S86" s="11">
        <f t="shared" si="6"/>
        <v>387483.19055555557</v>
      </c>
      <c r="T86" s="11">
        <f t="shared" si="7"/>
        <v>388203.19055555557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>
        <f t="shared" si="5"/>
        <v>71.709999999999994</v>
      </c>
      <c r="Q87" t="s">
        <v>8315</v>
      </c>
      <c r="R87" t="s">
        <v>8317</v>
      </c>
      <c r="S87" s="11">
        <f t="shared" si="6"/>
        <v>390612.01027777779</v>
      </c>
      <c r="T87" s="11">
        <f t="shared" si="7"/>
        <v>391332.01027777779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>
        <f t="shared" si="5"/>
        <v>375.76</v>
      </c>
      <c r="Q88" t="s">
        <v>8315</v>
      </c>
      <c r="R88" t="s">
        <v>8317</v>
      </c>
      <c r="S88" s="11">
        <f t="shared" si="6"/>
        <v>426910.34583333333</v>
      </c>
      <c r="T88" s="11">
        <f t="shared" si="7"/>
        <v>428687.34583333333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>
        <f t="shared" si="5"/>
        <v>104.6</v>
      </c>
      <c r="Q89" t="s">
        <v>8315</v>
      </c>
      <c r="R89" t="s">
        <v>8317</v>
      </c>
      <c r="S89" s="11">
        <f t="shared" si="6"/>
        <v>379653.94527777773</v>
      </c>
      <c r="T89" s="11">
        <f t="shared" si="7"/>
        <v>379882.68333333335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>
        <f t="shared" si="5"/>
        <v>60</v>
      </c>
      <c r="Q90" t="s">
        <v>8315</v>
      </c>
      <c r="R90" t="s">
        <v>8317</v>
      </c>
      <c r="S90" s="11">
        <f t="shared" si="6"/>
        <v>414792.81416666671</v>
      </c>
      <c r="T90" s="11">
        <f t="shared" si="7"/>
        <v>415416.81416666671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>
        <f t="shared" si="5"/>
        <v>123.29</v>
      </c>
      <c r="Q91" t="s">
        <v>8315</v>
      </c>
      <c r="R91" t="s">
        <v>8317</v>
      </c>
      <c r="S91" s="11">
        <f t="shared" si="6"/>
        <v>405579.05333333334</v>
      </c>
      <c r="T91" s="11">
        <f t="shared" si="7"/>
        <v>406179.05333333334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31.38</v>
      </c>
      <c r="Q92" t="s">
        <v>8315</v>
      </c>
      <c r="R92" t="s">
        <v>8317</v>
      </c>
      <c r="S92" s="11">
        <f t="shared" si="6"/>
        <v>388864.13861111109</v>
      </c>
      <c r="T92" s="11">
        <f t="shared" si="7"/>
        <v>389584.13861111109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78.260000000000005</v>
      </c>
      <c r="Q93" t="s">
        <v>8315</v>
      </c>
      <c r="R93" t="s">
        <v>8317</v>
      </c>
      <c r="S93" s="11">
        <f t="shared" si="6"/>
        <v>386778.65666666662</v>
      </c>
      <c r="T93" s="11">
        <f t="shared" si="7"/>
        <v>388242.65666666662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122.33</v>
      </c>
      <c r="Q94" t="s">
        <v>8315</v>
      </c>
      <c r="R94" t="s">
        <v>8317</v>
      </c>
      <c r="S94" s="11">
        <f t="shared" si="6"/>
        <v>437221.77305555553</v>
      </c>
      <c r="T94" s="11">
        <f t="shared" si="7"/>
        <v>438329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>
        <f t="shared" si="5"/>
        <v>73.73</v>
      </c>
      <c r="Q95" t="s">
        <v>8315</v>
      </c>
      <c r="R95" t="s">
        <v>8317</v>
      </c>
      <c r="S95" s="11">
        <f t="shared" si="6"/>
        <v>397493.59361111111</v>
      </c>
      <c r="T95" s="11">
        <f t="shared" si="7"/>
        <v>398166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21.67</v>
      </c>
      <c r="Q96" t="s">
        <v>8315</v>
      </c>
      <c r="R96" t="s">
        <v>8317</v>
      </c>
      <c r="S96" s="11">
        <f t="shared" si="6"/>
        <v>413114.22833333333</v>
      </c>
      <c r="T96" s="11">
        <f t="shared" si="7"/>
        <v>413594.22833333333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>
        <f t="shared" si="5"/>
        <v>21.9</v>
      </c>
      <c r="Q97" t="s">
        <v>8315</v>
      </c>
      <c r="R97" t="s">
        <v>8317</v>
      </c>
      <c r="S97" s="11">
        <f t="shared" si="6"/>
        <v>394353.1225</v>
      </c>
      <c r="T97" s="11">
        <f t="shared" si="7"/>
        <v>395073.1225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>
        <f t="shared" si="5"/>
        <v>50.59</v>
      </c>
      <c r="Q98" t="s">
        <v>8315</v>
      </c>
      <c r="R98" t="s">
        <v>8317</v>
      </c>
      <c r="S98" s="11">
        <f t="shared" si="6"/>
        <v>379704.90027777775</v>
      </c>
      <c r="T98" s="11">
        <f t="shared" si="7"/>
        <v>381300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53.13</v>
      </c>
      <c r="Q99" t="s">
        <v>8315</v>
      </c>
      <c r="R99" t="s">
        <v>8317</v>
      </c>
      <c r="S99" s="11">
        <f t="shared" si="6"/>
        <v>388860.245</v>
      </c>
      <c r="T99" s="11">
        <f t="shared" si="7"/>
        <v>389580.245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56.67</v>
      </c>
      <c r="Q100" t="s">
        <v>8315</v>
      </c>
      <c r="R100" t="s">
        <v>8317</v>
      </c>
      <c r="S100" s="11">
        <f t="shared" si="6"/>
        <v>401068.07611111109</v>
      </c>
      <c r="T100" s="11">
        <f t="shared" si="7"/>
        <v>401936.5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>
        <f t="shared" si="5"/>
        <v>40.78</v>
      </c>
      <c r="Q101" t="s">
        <v>8315</v>
      </c>
      <c r="R101" t="s">
        <v>8317</v>
      </c>
      <c r="S101" s="11">
        <f t="shared" si="6"/>
        <v>411078.6663888889</v>
      </c>
      <c r="T101" s="11">
        <f t="shared" si="7"/>
        <v>411798.6663888889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192.31</v>
      </c>
      <c r="Q102" t="s">
        <v>8315</v>
      </c>
      <c r="R102" t="s">
        <v>8317</v>
      </c>
      <c r="S102" s="11">
        <f t="shared" si="6"/>
        <v>400659.07944444445</v>
      </c>
      <c r="T102" s="11">
        <f t="shared" si="7"/>
        <v>401140.07944444445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8315</v>
      </c>
      <c r="R103" t="s">
        <v>8317</v>
      </c>
      <c r="S103" s="11">
        <f t="shared" si="6"/>
        <v>402507.64166666666</v>
      </c>
      <c r="T103" s="11">
        <f t="shared" si="7"/>
        <v>403083.64166666666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>
        <f t="shared" si="5"/>
        <v>117.92</v>
      </c>
      <c r="Q104" t="s">
        <v>8315</v>
      </c>
      <c r="R104" t="s">
        <v>8317</v>
      </c>
      <c r="S104" s="11">
        <f t="shared" si="6"/>
        <v>384036.14805555553</v>
      </c>
      <c r="T104" s="11">
        <f t="shared" si="7"/>
        <v>384756.14805555553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>
        <f t="shared" si="5"/>
        <v>27.9</v>
      </c>
      <c r="Q105" t="s">
        <v>8315</v>
      </c>
      <c r="R105" t="s">
        <v>8317</v>
      </c>
      <c r="S105" s="11">
        <f t="shared" si="6"/>
        <v>412300.34166666667</v>
      </c>
      <c r="T105" s="11">
        <f t="shared" si="7"/>
        <v>412852.34166666667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8315</v>
      </c>
      <c r="R106" t="s">
        <v>8317</v>
      </c>
      <c r="S106" s="11">
        <f t="shared" si="6"/>
        <v>386617.685</v>
      </c>
      <c r="T106" s="11">
        <f t="shared" si="7"/>
        <v>387178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>
        <f t="shared" si="5"/>
        <v>39.380000000000003</v>
      </c>
      <c r="Q107" t="s">
        <v>8315</v>
      </c>
      <c r="R107" t="s">
        <v>8317</v>
      </c>
      <c r="S107" s="11">
        <f t="shared" si="6"/>
        <v>431570.39444444445</v>
      </c>
      <c r="T107" s="11">
        <f t="shared" si="7"/>
        <v>432009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>
        <f t="shared" si="5"/>
        <v>186.11</v>
      </c>
      <c r="Q108" t="s">
        <v>8315</v>
      </c>
      <c r="R108" t="s">
        <v>8317</v>
      </c>
      <c r="S108" s="11">
        <f t="shared" si="6"/>
        <v>395619.63916666672</v>
      </c>
      <c r="T108" s="11">
        <f t="shared" si="7"/>
        <v>395955.63916666672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>
        <f t="shared" si="5"/>
        <v>111.38</v>
      </c>
      <c r="Q109" t="s">
        <v>8315</v>
      </c>
      <c r="R109" t="s">
        <v>8317</v>
      </c>
      <c r="S109" s="11">
        <f t="shared" si="6"/>
        <v>387176.57972222223</v>
      </c>
      <c r="T109" s="11">
        <f t="shared" si="7"/>
        <v>387704.57972222223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>
        <f t="shared" si="5"/>
        <v>78.72</v>
      </c>
      <c r="Q110" t="s">
        <v>8315</v>
      </c>
      <c r="R110" t="s">
        <v>8317</v>
      </c>
      <c r="S110" s="11">
        <f t="shared" si="6"/>
        <v>404687.71388888889</v>
      </c>
      <c r="T110" s="11">
        <f t="shared" si="7"/>
        <v>406127.71388888889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>
        <f t="shared" si="5"/>
        <v>46.7</v>
      </c>
      <c r="Q111" t="s">
        <v>8315</v>
      </c>
      <c r="R111" t="s">
        <v>8317</v>
      </c>
      <c r="S111" s="11">
        <f t="shared" si="6"/>
        <v>385593.61944444448</v>
      </c>
      <c r="T111" s="11">
        <f t="shared" si="7"/>
        <v>386313.61944444448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>
        <f t="shared" si="5"/>
        <v>65.38</v>
      </c>
      <c r="Q112" t="s">
        <v>8315</v>
      </c>
      <c r="R112" t="s">
        <v>8317</v>
      </c>
      <c r="S112" s="11">
        <f t="shared" si="6"/>
        <v>409303.79250000004</v>
      </c>
      <c r="T112" s="11">
        <f t="shared" si="7"/>
        <v>410126.98333333334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>
        <f t="shared" si="5"/>
        <v>102.08</v>
      </c>
      <c r="Q113" t="s">
        <v>8315</v>
      </c>
      <c r="R113" t="s">
        <v>8317</v>
      </c>
      <c r="S113" s="11">
        <f t="shared" si="6"/>
        <v>422920.99638888892</v>
      </c>
      <c r="T113" s="11">
        <f t="shared" si="7"/>
        <v>423640.99638888892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64.2</v>
      </c>
      <c r="Q114" t="s">
        <v>8315</v>
      </c>
      <c r="R114" t="s">
        <v>8317</v>
      </c>
      <c r="S114" s="11">
        <f t="shared" si="6"/>
        <v>413146.03277777776</v>
      </c>
      <c r="T114" s="11">
        <f t="shared" si="7"/>
        <v>413723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</v>
      </c>
      <c r="Q115" t="s">
        <v>8315</v>
      </c>
      <c r="R115" t="s">
        <v>8317</v>
      </c>
      <c r="S115" s="11">
        <f t="shared" si="6"/>
        <v>390003.20222222223</v>
      </c>
      <c r="T115" s="11">
        <f t="shared" si="7"/>
        <v>390192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>
        <f t="shared" si="5"/>
        <v>88.57</v>
      </c>
      <c r="Q116" t="s">
        <v>8315</v>
      </c>
      <c r="R116" t="s">
        <v>8317</v>
      </c>
      <c r="S116" s="11">
        <f t="shared" si="6"/>
        <v>392583.58</v>
      </c>
      <c r="T116" s="11">
        <f t="shared" si="7"/>
        <v>394023.58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>
        <f t="shared" si="5"/>
        <v>28.73</v>
      </c>
      <c r="Q117" t="s">
        <v>8315</v>
      </c>
      <c r="R117" t="s">
        <v>8317</v>
      </c>
      <c r="S117" s="11">
        <f t="shared" si="6"/>
        <v>393962.73444444442</v>
      </c>
      <c r="T117" s="11">
        <f t="shared" si="7"/>
        <v>394562.73444444442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>
        <f t="shared" si="5"/>
        <v>69.790000000000006</v>
      </c>
      <c r="Q118" t="s">
        <v>8315</v>
      </c>
      <c r="R118" t="s">
        <v>8317</v>
      </c>
      <c r="S118" s="11">
        <f t="shared" si="6"/>
        <v>386204.93194444448</v>
      </c>
      <c r="T118" s="11">
        <f t="shared" si="7"/>
        <v>387307.93194444448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>
        <f t="shared" si="5"/>
        <v>167.49</v>
      </c>
      <c r="Q119" t="s">
        <v>8315</v>
      </c>
      <c r="R119" t="s">
        <v>8317</v>
      </c>
      <c r="S119" s="11">
        <f t="shared" si="6"/>
        <v>377885.04</v>
      </c>
      <c r="T119" s="11">
        <f t="shared" si="7"/>
        <v>380044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>
        <f t="shared" si="5"/>
        <v>144.91</v>
      </c>
      <c r="Q120" t="s">
        <v>8315</v>
      </c>
      <c r="R120" t="s">
        <v>8317</v>
      </c>
      <c r="S120" s="11">
        <f t="shared" si="6"/>
        <v>389266.28777777776</v>
      </c>
      <c r="T120" s="11">
        <f t="shared" si="7"/>
        <v>389986.28777777776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>
        <f t="shared" si="5"/>
        <v>91.84</v>
      </c>
      <c r="Q121" t="s">
        <v>8315</v>
      </c>
      <c r="R121" t="s">
        <v>8317</v>
      </c>
      <c r="S121" s="11">
        <f t="shared" si="6"/>
        <v>389650.66277777776</v>
      </c>
      <c r="T121" s="11">
        <f t="shared" si="7"/>
        <v>390368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>
        <f t="shared" si="5"/>
        <v>10</v>
      </c>
      <c r="Q122" t="s">
        <v>8315</v>
      </c>
      <c r="R122" t="s">
        <v>8318</v>
      </c>
      <c r="S122" s="11">
        <f t="shared" si="6"/>
        <v>434698.19638888893</v>
      </c>
      <c r="T122" s="11">
        <f t="shared" si="7"/>
        <v>435418.19638888893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>
        <f t="shared" si="5"/>
        <v>1</v>
      </c>
      <c r="Q123" t="s">
        <v>8315</v>
      </c>
      <c r="R123" t="s">
        <v>8318</v>
      </c>
      <c r="S123" s="11">
        <f t="shared" si="6"/>
        <v>422233.91944444447</v>
      </c>
      <c r="T123" s="11">
        <f t="shared" si="7"/>
        <v>422611.26666666666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8315</v>
      </c>
      <c r="R124" t="s">
        <v>8318</v>
      </c>
      <c r="S124" s="11">
        <f t="shared" si="6"/>
        <v>434155.36305555556</v>
      </c>
      <c r="T124" s="11">
        <f t="shared" si="7"/>
        <v>435595.36305555556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>
        <f t="shared" si="5"/>
        <v>25.17</v>
      </c>
      <c r="Q125" t="s">
        <v>8315</v>
      </c>
      <c r="R125" t="s">
        <v>8318</v>
      </c>
      <c r="S125" s="11">
        <f t="shared" si="6"/>
        <v>417627.7677777778</v>
      </c>
      <c r="T125" s="11">
        <f t="shared" si="7"/>
        <v>418495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8315</v>
      </c>
      <c r="R126" t="s">
        <v>8318</v>
      </c>
      <c r="S126" s="11">
        <f t="shared" si="6"/>
        <v>422671.28944444447</v>
      </c>
      <c r="T126" s="11">
        <f t="shared" si="7"/>
        <v>423271.28944444447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>
        <f t="shared" si="5"/>
        <v>11.67</v>
      </c>
      <c r="Q127" t="s">
        <v>8315</v>
      </c>
      <c r="R127" t="s">
        <v>8318</v>
      </c>
      <c r="S127" s="11">
        <f t="shared" si="6"/>
        <v>436952.85555555555</v>
      </c>
      <c r="T127" s="11">
        <f t="shared" si="7"/>
        <v>438392.85555555555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>
        <f t="shared" si="5"/>
        <v>106.69</v>
      </c>
      <c r="Q128" t="s">
        <v>8315</v>
      </c>
      <c r="R128" t="s">
        <v>8318</v>
      </c>
      <c r="S128" s="11">
        <f t="shared" si="6"/>
        <v>423167.14916666667</v>
      </c>
      <c r="T128" s="11">
        <f t="shared" si="7"/>
        <v>423899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>
        <f t="shared" si="5"/>
        <v>47.5</v>
      </c>
      <c r="Q129" t="s">
        <v>8315</v>
      </c>
      <c r="R129" t="s">
        <v>8318</v>
      </c>
      <c r="S129" s="11">
        <f t="shared" si="6"/>
        <v>421535.98361111112</v>
      </c>
      <c r="T129" s="11">
        <f t="shared" si="7"/>
        <v>422254.98361111112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1.867</v>
      </c>
      <c r="P130">
        <f t="shared" si="5"/>
        <v>311.17</v>
      </c>
      <c r="Q130" t="s">
        <v>8315</v>
      </c>
      <c r="R130" t="s">
        <v>8318</v>
      </c>
      <c r="S130" s="11">
        <f t="shared" si="6"/>
        <v>434990.47027777776</v>
      </c>
      <c r="T130" s="11">
        <f t="shared" si="7"/>
        <v>435830.47027777776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(E131/D131)*100</f>
        <v>0</v>
      </c>
      <c r="P131" t="e">
        <f t="shared" ref="P131:P194" si="9">ROUND(E131/L131,2)</f>
        <v>#DIV/0!</v>
      </c>
      <c r="Q131" t="s">
        <v>8315</v>
      </c>
      <c r="R131" t="s">
        <v>8318</v>
      </c>
      <c r="S131" s="11">
        <f t="shared" ref="S131:S194" si="10">(((J131/60)/60)+DATE(1970,1,1))</f>
        <v>417103.49527777772</v>
      </c>
      <c r="T131" s="11">
        <f t="shared" ref="T131:T194" si="11">(((I131/60)/60)+DATE(1970,1,1))</f>
        <v>418543.49527777772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8315</v>
      </c>
      <c r="R132" t="s">
        <v>8318</v>
      </c>
      <c r="S132" s="11">
        <f t="shared" si="10"/>
        <v>414606.97</v>
      </c>
      <c r="T132" s="11">
        <f t="shared" si="11"/>
        <v>415277.26666666666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8315</v>
      </c>
      <c r="R133" t="s">
        <v>8318</v>
      </c>
      <c r="S133" s="11">
        <f t="shared" si="10"/>
        <v>432917.10027777776</v>
      </c>
      <c r="T133" s="11">
        <f t="shared" si="11"/>
        <v>433281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>
        <f t="shared" si="9"/>
        <v>94.51</v>
      </c>
      <c r="Q134" t="s">
        <v>8315</v>
      </c>
      <c r="R134" t="s">
        <v>8318</v>
      </c>
      <c r="S134" s="11">
        <f t="shared" si="10"/>
        <v>417652.50194444443</v>
      </c>
      <c r="T134" s="11">
        <f t="shared" si="11"/>
        <v>418733.50194444443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8315</v>
      </c>
      <c r="R135" t="s">
        <v>8318</v>
      </c>
      <c r="S135" s="11">
        <f t="shared" si="10"/>
        <v>431716.38444444444</v>
      </c>
      <c r="T135" s="11">
        <f t="shared" si="11"/>
        <v>432434.51666666666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8315</v>
      </c>
      <c r="R136" t="s">
        <v>8318</v>
      </c>
      <c r="S136" s="11">
        <f t="shared" si="10"/>
        <v>425238.83833333332</v>
      </c>
      <c r="T136" s="11">
        <f t="shared" si="11"/>
        <v>425954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>
        <f t="shared" si="9"/>
        <v>80.599999999999994</v>
      </c>
      <c r="Q137" t="s">
        <v>8315</v>
      </c>
      <c r="R137" t="s">
        <v>8318</v>
      </c>
      <c r="S137" s="11">
        <f t="shared" si="10"/>
        <v>414834.16583333333</v>
      </c>
      <c r="T137" s="11">
        <f t="shared" si="11"/>
        <v>415636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8315</v>
      </c>
      <c r="R138" t="s">
        <v>8318</v>
      </c>
      <c r="S138" s="11">
        <f t="shared" si="10"/>
        <v>422226.84277777775</v>
      </c>
      <c r="T138" s="11">
        <f t="shared" si="11"/>
        <v>423283.26666666666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8315</v>
      </c>
      <c r="R139" t="s">
        <v>8318</v>
      </c>
      <c r="S139" s="11">
        <f t="shared" si="10"/>
        <v>425662.77583333332</v>
      </c>
      <c r="T139" s="11">
        <f t="shared" si="11"/>
        <v>426862.77583333332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>
        <f t="shared" si="9"/>
        <v>81.239999999999995</v>
      </c>
      <c r="Q140" t="s">
        <v>8315</v>
      </c>
      <c r="R140" t="s">
        <v>8318</v>
      </c>
      <c r="S140" s="11">
        <f t="shared" si="10"/>
        <v>424383.17805555556</v>
      </c>
      <c r="T140" s="11">
        <f t="shared" si="11"/>
        <v>425125.98333333334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8315</v>
      </c>
      <c r="R141" t="s">
        <v>8318</v>
      </c>
      <c r="S141" s="11">
        <f t="shared" si="10"/>
        <v>424423.10333333333</v>
      </c>
      <c r="T141" s="11">
        <f t="shared" si="11"/>
        <v>424663.10333333333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8315</v>
      </c>
      <c r="R142" t="s">
        <v>8318</v>
      </c>
      <c r="S142" s="11">
        <f t="shared" si="10"/>
        <v>421189.75888888893</v>
      </c>
      <c r="T142" s="11">
        <f t="shared" si="11"/>
        <v>421908.75888888893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>
        <f t="shared" si="9"/>
        <v>46.18</v>
      </c>
      <c r="Q143" t="s">
        <v>8315</v>
      </c>
      <c r="R143" t="s">
        <v>8318</v>
      </c>
      <c r="S143" s="11">
        <f t="shared" si="10"/>
        <v>422556.67305555556</v>
      </c>
      <c r="T143" s="11">
        <f t="shared" si="11"/>
        <v>423636.67305555556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0.33333333333333337</v>
      </c>
      <c r="P144">
        <f t="shared" si="9"/>
        <v>10</v>
      </c>
      <c r="Q144" t="s">
        <v>8315</v>
      </c>
      <c r="R144" t="s">
        <v>8318</v>
      </c>
      <c r="S144" s="11">
        <f t="shared" si="10"/>
        <v>418446.43833333335</v>
      </c>
      <c r="T144" s="11">
        <f t="shared" si="11"/>
        <v>418951.43833333335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8315</v>
      </c>
      <c r="R145" t="s">
        <v>8318</v>
      </c>
      <c r="S145" s="11">
        <f t="shared" si="10"/>
        <v>433330.53944444447</v>
      </c>
      <c r="T145" s="11">
        <f t="shared" si="11"/>
        <v>434702.91666666669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55.95</v>
      </c>
      <c r="Q146" t="s">
        <v>8315</v>
      </c>
      <c r="R146" t="s">
        <v>8318</v>
      </c>
      <c r="S146" s="11">
        <f t="shared" si="10"/>
        <v>421059.29777777777</v>
      </c>
      <c r="T146" s="11">
        <f t="shared" si="11"/>
        <v>422498.29777777777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>
        <f t="shared" si="9"/>
        <v>37.56</v>
      </c>
      <c r="Q147" t="s">
        <v>8315</v>
      </c>
      <c r="R147" t="s">
        <v>8318</v>
      </c>
      <c r="S147" s="11">
        <f t="shared" si="10"/>
        <v>424726.01444444444</v>
      </c>
      <c r="T147" s="11">
        <f t="shared" si="11"/>
        <v>425374.01444444444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>
        <f t="shared" si="9"/>
        <v>38.33</v>
      </c>
      <c r="Q148" t="s">
        <v>8315</v>
      </c>
      <c r="R148" t="s">
        <v>8318</v>
      </c>
      <c r="S148" s="11">
        <f t="shared" si="10"/>
        <v>436545.38833333337</v>
      </c>
      <c r="T148" s="11">
        <f t="shared" si="11"/>
        <v>437985.38833333337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8315</v>
      </c>
      <c r="R149" t="s">
        <v>8318</v>
      </c>
      <c r="S149" s="11">
        <f t="shared" si="10"/>
        <v>419187.42777777778</v>
      </c>
      <c r="T149" s="11">
        <f t="shared" si="11"/>
        <v>420219.3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">
        <v>8315</v>
      </c>
      <c r="R150" t="s">
        <v>8318</v>
      </c>
      <c r="S150" s="11">
        <f t="shared" si="10"/>
        <v>429447.76</v>
      </c>
      <c r="T150" s="11">
        <f t="shared" si="11"/>
        <v>430167.76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P151">
        <f t="shared" si="9"/>
        <v>15.33</v>
      </c>
      <c r="Q151" t="s">
        <v>8315</v>
      </c>
      <c r="R151" t="s">
        <v>8318</v>
      </c>
      <c r="S151" s="11">
        <f t="shared" si="10"/>
        <v>419149.13055555552</v>
      </c>
      <c r="T151" s="11">
        <f t="shared" si="11"/>
        <v>419873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>
        <f t="shared" si="9"/>
        <v>449.43</v>
      </c>
      <c r="Q152" t="s">
        <v>8315</v>
      </c>
      <c r="R152" t="s">
        <v>8318</v>
      </c>
      <c r="S152" s="11">
        <f t="shared" si="10"/>
        <v>422076.88388888893</v>
      </c>
      <c r="T152" s="11">
        <f t="shared" si="11"/>
        <v>423516.88388888893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5.5999999999999994E-2</v>
      </c>
      <c r="P153">
        <f t="shared" si="9"/>
        <v>28</v>
      </c>
      <c r="Q153" t="s">
        <v>8315</v>
      </c>
      <c r="R153" t="s">
        <v>8318</v>
      </c>
      <c r="S153" s="11">
        <f t="shared" si="10"/>
        <v>422638.21972222225</v>
      </c>
      <c r="T153" s="11">
        <f t="shared" si="11"/>
        <v>424078.21972222225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>
        <f t="shared" si="9"/>
        <v>15</v>
      </c>
      <c r="Q154" t="s">
        <v>8315</v>
      </c>
      <c r="R154" t="s">
        <v>8318</v>
      </c>
      <c r="S154" s="11">
        <f t="shared" si="10"/>
        <v>416914.86111111112</v>
      </c>
      <c r="T154" s="11">
        <f t="shared" si="11"/>
        <v>417634.86111111112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>
        <f t="shared" si="9"/>
        <v>35.9</v>
      </c>
      <c r="Q155" t="s">
        <v>8315</v>
      </c>
      <c r="R155" t="s">
        <v>8318</v>
      </c>
      <c r="S155" s="11">
        <f t="shared" si="10"/>
        <v>418319.06777777779</v>
      </c>
      <c r="T155" s="11">
        <f t="shared" si="11"/>
        <v>419328.06777777779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2.666666666666667</v>
      </c>
      <c r="P156">
        <f t="shared" si="9"/>
        <v>13.33</v>
      </c>
      <c r="Q156" t="s">
        <v>8315</v>
      </c>
      <c r="R156" t="s">
        <v>8318</v>
      </c>
      <c r="S156" s="11">
        <f t="shared" si="10"/>
        <v>422686.13750000001</v>
      </c>
      <c r="T156" s="11">
        <f t="shared" si="11"/>
        <v>423718.13750000001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>
        <f t="shared" si="9"/>
        <v>20.25</v>
      </c>
      <c r="Q157" t="s">
        <v>8315</v>
      </c>
      <c r="R157" t="s">
        <v>8318</v>
      </c>
      <c r="S157" s="11">
        <f t="shared" si="10"/>
        <v>423958.42638888885</v>
      </c>
      <c r="T157" s="11">
        <f t="shared" si="11"/>
        <v>424918.42638888885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">
        <v>8315</v>
      </c>
      <c r="R158" t="s">
        <v>8318</v>
      </c>
      <c r="S158" s="11">
        <f t="shared" si="10"/>
        <v>414971.99888888892</v>
      </c>
      <c r="T158" s="11">
        <f t="shared" si="11"/>
        <v>416411.99888888892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>
        <f t="shared" si="9"/>
        <v>4</v>
      </c>
      <c r="Q159" t="s">
        <v>8315</v>
      </c>
      <c r="R159" t="s">
        <v>8318</v>
      </c>
      <c r="S159" s="11">
        <f t="shared" si="10"/>
        <v>429438.88111111114</v>
      </c>
      <c r="T159" s="11">
        <f t="shared" si="11"/>
        <v>430158.88111111114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8315</v>
      </c>
      <c r="R160" t="s">
        <v>8318</v>
      </c>
      <c r="S160" s="11">
        <f t="shared" si="10"/>
        <v>417610.84111111111</v>
      </c>
      <c r="T160" s="11">
        <f t="shared" si="11"/>
        <v>418330.84111111111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>
        <f t="shared" si="9"/>
        <v>10</v>
      </c>
      <c r="Q161" t="s">
        <v>8315</v>
      </c>
      <c r="R161" t="s">
        <v>8318</v>
      </c>
      <c r="S161" s="11">
        <f t="shared" si="10"/>
        <v>432259.42916666664</v>
      </c>
      <c r="T161" s="11">
        <f t="shared" si="11"/>
        <v>433219.42916666664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8315</v>
      </c>
      <c r="R162" t="s">
        <v>8319</v>
      </c>
      <c r="S162" s="11">
        <f t="shared" si="10"/>
        <v>424038.91416666668</v>
      </c>
      <c r="T162" s="11">
        <f t="shared" si="11"/>
        <v>425478.91416666668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t="s">
        <v>8315</v>
      </c>
      <c r="R163" t="s">
        <v>8319</v>
      </c>
      <c r="S163" s="11">
        <f t="shared" si="10"/>
        <v>414937.49861111114</v>
      </c>
      <c r="T163" s="11">
        <f t="shared" si="11"/>
        <v>415657.49861111114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>
        <f t="shared" si="9"/>
        <v>43.5</v>
      </c>
      <c r="Q164" t="s">
        <v>8315</v>
      </c>
      <c r="R164" t="s">
        <v>8319</v>
      </c>
      <c r="S164" s="11">
        <f t="shared" si="10"/>
        <v>415956.04333333333</v>
      </c>
      <c r="T164" s="11">
        <f t="shared" si="11"/>
        <v>416744.7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8315</v>
      </c>
      <c r="R165" t="s">
        <v>8319</v>
      </c>
      <c r="S165" s="11">
        <f t="shared" si="10"/>
        <v>425768.07055555558</v>
      </c>
      <c r="T165" s="11">
        <f t="shared" si="11"/>
        <v>426585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>
        <f t="shared" si="9"/>
        <v>91.43</v>
      </c>
      <c r="Q166" t="s">
        <v>8315</v>
      </c>
      <c r="R166" t="s">
        <v>8319</v>
      </c>
      <c r="S166" s="11">
        <f t="shared" si="10"/>
        <v>416115.30583333335</v>
      </c>
      <c r="T166" s="11">
        <f t="shared" si="11"/>
        <v>417555.30583333335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8315</v>
      </c>
      <c r="R167" t="s">
        <v>8319</v>
      </c>
      <c r="S167" s="11">
        <f t="shared" si="10"/>
        <v>428352.81222222222</v>
      </c>
      <c r="T167" s="11">
        <f t="shared" si="11"/>
        <v>429072.81222222222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8315</v>
      </c>
      <c r="R168" t="s">
        <v>8319</v>
      </c>
      <c r="S168" s="11">
        <f t="shared" si="10"/>
        <v>437218.82277777779</v>
      </c>
      <c r="T168" s="11">
        <f t="shared" si="11"/>
        <v>437938.82277777779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t="s">
        <v>8315</v>
      </c>
      <c r="R169" t="s">
        <v>8319</v>
      </c>
      <c r="S169" s="11">
        <f t="shared" si="10"/>
        <v>423775.25972222222</v>
      </c>
      <c r="T169" s="11">
        <f t="shared" si="11"/>
        <v>425215.25972222222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>
        <f t="shared" si="9"/>
        <v>108.33</v>
      </c>
      <c r="Q170" t="s">
        <v>8315</v>
      </c>
      <c r="R170" t="s">
        <v>8319</v>
      </c>
      <c r="S170" s="11">
        <f t="shared" si="10"/>
        <v>421181.0472222222</v>
      </c>
      <c r="T170" s="11">
        <f t="shared" si="11"/>
        <v>421900.0472222222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22.400000000000002</v>
      </c>
      <c r="P171">
        <f t="shared" si="9"/>
        <v>56</v>
      </c>
      <c r="Q171" t="s">
        <v>8315</v>
      </c>
      <c r="R171" t="s">
        <v>8319</v>
      </c>
      <c r="S171" s="11">
        <f t="shared" si="10"/>
        <v>417525.1275</v>
      </c>
      <c r="T171" s="11">
        <f t="shared" si="11"/>
        <v>418245.1275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t="s">
        <v>8315</v>
      </c>
      <c r="R172" t="s">
        <v>8319</v>
      </c>
      <c r="S172" s="11">
        <f t="shared" si="10"/>
        <v>425120.46750000003</v>
      </c>
      <c r="T172" s="11">
        <f t="shared" si="11"/>
        <v>425822.46666666667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>
        <f t="shared" si="9"/>
        <v>1</v>
      </c>
      <c r="Q173" t="s">
        <v>8315</v>
      </c>
      <c r="R173" t="s">
        <v>8319</v>
      </c>
      <c r="S173" s="11">
        <f t="shared" si="10"/>
        <v>432733.33722222224</v>
      </c>
      <c r="T173" s="11">
        <f t="shared" si="11"/>
        <v>434173.33722222224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8315</v>
      </c>
      <c r="R174" t="s">
        <v>8319</v>
      </c>
      <c r="S174" s="11">
        <f t="shared" si="10"/>
        <v>421050.47861111106</v>
      </c>
      <c r="T174" s="11">
        <f t="shared" si="11"/>
        <v>421889.47861111106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8315</v>
      </c>
      <c r="R175" t="s">
        <v>8319</v>
      </c>
      <c r="S175" s="11">
        <f t="shared" si="10"/>
        <v>420718.75222222222</v>
      </c>
      <c r="T175" s="11">
        <f t="shared" si="11"/>
        <v>421438.75222222222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8315</v>
      </c>
      <c r="R176" t="s">
        <v>8319</v>
      </c>
      <c r="S176" s="11">
        <f t="shared" si="10"/>
        <v>421659.21555555554</v>
      </c>
      <c r="T176" s="11">
        <f t="shared" si="11"/>
        <v>423099.21555555554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>
        <f t="shared" si="9"/>
        <v>49.88</v>
      </c>
      <c r="Q177" t="s">
        <v>8315</v>
      </c>
      <c r="R177" t="s">
        <v>8319</v>
      </c>
      <c r="S177" s="11">
        <f t="shared" si="10"/>
        <v>416451.6697222222</v>
      </c>
      <c r="T177" s="11">
        <f t="shared" si="11"/>
        <v>417051.6697222222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8315</v>
      </c>
      <c r="R178" t="s">
        <v>8319</v>
      </c>
      <c r="S178" s="11">
        <f t="shared" si="10"/>
        <v>424516.77749999997</v>
      </c>
      <c r="T178" s="11">
        <f t="shared" si="11"/>
        <v>425236.77749999997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</v>
      </c>
      <c r="Q179" t="s">
        <v>8315</v>
      </c>
      <c r="R179" t="s">
        <v>8319</v>
      </c>
      <c r="S179" s="11">
        <f t="shared" si="10"/>
        <v>421594.1461111111</v>
      </c>
      <c r="T179" s="11">
        <f t="shared" si="11"/>
        <v>422001.1461111111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8315</v>
      </c>
      <c r="R180" t="s">
        <v>8319</v>
      </c>
      <c r="S180" s="11">
        <f t="shared" si="10"/>
        <v>427231.92916666664</v>
      </c>
      <c r="T180" s="11">
        <f t="shared" si="11"/>
        <v>427952.92916666664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8315</v>
      </c>
      <c r="R181" t="s">
        <v>8319</v>
      </c>
      <c r="S181" s="11">
        <f t="shared" si="10"/>
        <v>429586.93194444448</v>
      </c>
      <c r="T181" s="11">
        <f t="shared" si="11"/>
        <v>430306.93194444448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>
        <f t="shared" si="9"/>
        <v>30.85</v>
      </c>
      <c r="Q182" t="s">
        <v>8315</v>
      </c>
      <c r="R182" t="s">
        <v>8319</v>
      </c>
      <c r="S182" s="11">
        <f t="shared" si="10"/>
        <v>421544.78972222219</v>
      </c>
      <c r="T182" s="11">
        <f t="shared" si="11"/>
        <v>422500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>
        <f t="shared" si="9"/>
        <v>180.5</v>
      </c>
      <c r="Q183" t="s">
        <v>8315</v>
      </c>
      <c r="R183" t="s">
        <v>8319</v>
      </c>
      <c r="S183" s="11">
        <f t="shared" si="10"/>
        <v>423458.80416666664</v>
      </c>
      <c r="T183" s="11">
        <f t="shared" si="11"/>
        <v>424178.80416666664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8315</v>
      </c>
      <c r="R184" t="s">
        <v>8319</v>
      </c>
      <c r="S184" s="11">
        <f t="shared" si="10"/>
        <v>437001.28666666668</v>
      </c>
      <c r="T184" s="11">
        <f t="shared" si="11"/>
        <v>437721.28666666668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>
        <f t="shared" si="9"/>
        <v>373.5</v>
      </c>
      <c r="Q185" t="s">
        <v>8315</v>
      </c>
      <c r="R185" t="s">
        <v>8319</v>
      </c>
      <c r="S185" s="11">
        <f t="shared" si="10"/>
        <v>418468.44722222222</v>
      </c>
      <c r="T185" s="11">
        <f t="shared" si="11"/>
        <v>419189.44722222222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3.4000000000000004</v>
      </c>
      <c r="P186">
        <f t="shared" si="9"/>
        <v>25.5</v>
      </c>
      <c r="Q186" t="s">
        <v>8315</v>
      </c>
      <c r="R186" t="s">
        <v>8319</v>
      </c>
      <c r="S186" s="11">
        <f t="shared" si="10"/>
        <v>415731.98944444448</v>
      </c>
      <c r="T186" s="11">
        <f t="shared" si="11"/>
        <v>417108.98333333334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">
        <v>8315</v>
      </c>
      <c r="R187" t="s">
        <v>8319</v>
      </c>
      <c r="S187" s="11">
        <f t="shared" si="10"/>
        <v>433614.87194444443</v>
      </c>
      <c r="T187" s="11">
        <f t="shared" si="11"/>
        <v>434334.87194444443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8315</v>
      </c>
      <c r="R188" t="s">
        <v>8319</v>
      </c>
      <c r="S188" s="11">
        <f t="shared" si="10"/>
        <v>438340.50944444444</v>
      </c>
      <c r="T188" s="11">
        <f t="shared" si="11"/>
        <v>439061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8315</v>
      </c>
      <c r="R189" t="s">
        <v>8319</v>
      </c>
      <c r="S189" s="11">
        <f t="shared" si="10"/>
        <v>424286.62694444443</v>
      </c>
      <c r="T189" s="11">
        <f t="shared" si="11"/>
        <v>424863.98333333334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8315</v>
      </c>
      <c r="R190" t="s">
        <v>8319</v>
      </c>
      <c r="S190" s="11">
        <f t="shared" si="10"/>
        <v>416485.39305555553</v>
      </c>
      <c r="T190" s="11">
        <f t="shared" si="11"/>
        <v>417205.39305555553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6.8999999999999992E-2</v>
      </c>
      <c r="P191">
        <f t="shared" si="9"/>
        <v>69</v>
      </c>
      <c r="Q191" t="s">
        <v>8315</v>
      </c>
      <c r="R191" t="s">
        <v>8319</v>
      </c>
      <c r="S191" s="11">
        <f t="shared" si="10"/>
        <v>433273.57694444444</v>
      </c>
      <c r="T191" s="11">
        <f t="shared" si="11"/>
        <v>434713.57694444444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>
        <f t="shared" si="9"/>
        <v>50</v>
      </c>
      <c r="Q192" t="s">
        <v>8315</v>
      </c>
      <c r="R192" t="s">
        <v>8319</v>
      </c>
      <c r="S192" s="11">
        <f t="shared" si="10"/>
        <v>432576.62388888892</v>
      </c>
      <c r="T192" s="11">
        <f t="shared" si="11"/>
        <v>432816.62388888892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</v>
      </c>
      <c r="Q193" t="s">
        <v>8315</v>
      </c>
      <c r="R193" t="s">
        <v>8319</v>
      </c>
      <c r="S193" s="11">
        <f t="shared" si="10"/>
        <v>425659.59388888889</v>
      </c>
      <c r="T193" s="11">
        <f t="shared" si="11"/>
        <v>426619.59388888889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1.6999999999999999E-3</v>
      </c>
      <c r="P194">
        <f t="shared" si="9"/>
        <v>5.67</v>
      </c>
      <c r="Q194" t="s">
        <v>8315</v>
      </c>
      <c r="R194" t="s">
        <v>8319</v>
      </c>
      <c r="S194" s="11">
        <f t="shared" si="10"/>
        <v>417508.00888888893</v>
      </c>
      <c r="T194" s="11">
        <f t="shared" si="11"/>
        <v>418228.00888888893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(E195/D195)*100</f>
        <v>0</v>
      </c>
      <c r="P195" t="e">
        <f t="shared" ref="P195:P258" si="13">ROUND(E195/L195,2)</f>
        <v>#DIV/0!</v>
      </c>
      <c r="Q195" t="s">
        <v>8315</v>
      </c>
      <c r="R195" t="s">
        <v>8319</v>
      </c>
      <c r="S195" s="11">
        <f t="shared" ref="S195:S258" si="14">(((J195/60)/60)+DATE(1970,1,1))</f>
        <v>417799.435</v>
      </c>
      <c r="T195" s="11">
        <f t="shared" ref="T195:T258" si="15">(((I195/60)/60)+DATE(1970,1,1))</f>
        <v>419240.435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">
        <v>8315</v>
      </c>
      <c r="R196" t="s">
        <v>8319</v>
      </c>
      <c r="S196" s="11">
        <f t="shared" si="14"/>
        <v>428936.92527777777</v>
      </c>
      <c r="T196" s="11">
        <f t="shared" si="15"/>
        <v>430376.92527777777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8315</v>
      </c>
      <c r="R197" t="s">
        <v>8319</v>
      </c>
      <c r="S197" s="11">
        <f t="shared" si="14"/>
        <v>423169.09222222224</v>
      </c>
      <c r="T197" s="11">
        <f t="shared" si="15"/>
        <v>424609.09222222224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41.857142857142861</v>
      </c>
      <c r="P198">
        <f t="shared" si="13"/>
        <v>77.11</v>
      </c>
      <c r="Q198" t="s">
        <v>8315</v>
      </c>
      <c r="R198" t="s">
        <v>8319</v>
      </c>
      <c r="S198" s="11">
        <f t="shared" si="14"/>
        <v>426142.02722222224</v>
      </c>
      <c r="T198" s="11">
        <f t="shared" si="15"/>
        <v>426822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">
        <v>8315</v>
      </c>
      <c r="R199" t="s">
        <v>8319</v>
      </c>
      <c r="S199" s="11">
        <f t="shared" si="14"/>
        <v>437717.36111111112</v>
      </c>
      <c r="T199" s="11">
        <f t="shared" si="15"/>
        <v>438726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1.1159999999999999</v>
      </c>
      <c r="P200">
        <f t="shared" si="13"/>
        <v>46.5</v>
      </c>
      <c r="Q200" t="s">
        <v>8315</v>
      </c>
      <c r="R200" t="s">
        <v>8319</v>
      </c>
      <c r="S200" s="11">
        <f t="shared" si="14"/>
        <v>417210.20055555558</v>
      </c>
      <c r="T200" s="11">
        <f t="shared" si="15"/>
        <v>417930.20055555558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8315</v>
      </c>
      <c r="R201" t="s">
        <v>8319</v>
      </c>
      <c r="S201" s="11">
        <f t="shared" si="14"/>
        <v>433931.97277777776</v>
      </c>
      <c r="T201" s="11">
        <f t="shared" si="15"/>
        <v>434651.97277777776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26.192500000000003</v>
      </c>
      <c r="P202">
        <f t="shared" si="13"/>
        <v>87.31</v>
      </c>
      <c r="Q202" t="s">
        <v>8315</v>
      </c>
      <c r="R202" t="s">
        <v>8319</v>
      </c>
      <c r="S202" s="11">
        <f t="shared" si="14"/>
        <v>416723.00083333335</v>
      </c>
      <c r="T202" s="11">
        <f t="shared" si="15"/>
        <v>417443.00083333335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58.461538461538467</v>
      </c>
      <c r="P203">
        <f t="shared" si="13"/>
        <v>54.29</v>
      </c>
      <c r="Q203" t="s">
        <v>8315</v>
      </c>
      <c r="R203" t="s">
        <v>8319</v>
      </c>
      <c r="S203" s="11">
        <f t="shared" si="14"/>
        <v>420484.64694444445</v>
      </c>
      <c r="T203" s="11">
        <f t="shared" si="15"/>
        <v>420964.64694444445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8315</v>
      </c>
      <c r="R204" t="s">
        <v>8319</v>
      </c>
      <c r="S204" s="11">
        <f t="shared" si="14"/>
        <v>426055.2677777778</v>
      </c>
      <c r="T204" s="11">
        <f t="shared" si="15"/>
        <v>426773.98333333334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">
        <v>8315</v>
      </c>
      <c r="R205" t="s">
        <v>8319</v>
      </c>
      <c r="S205" s="11">
        <f t="shared" si="14"/>
        <v>419285.35111111111</v>
      </c>
      <c r="T205" s="11">
        <f t="shared" si="15"/>
        <v>420725.35111111111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>
        <f t="shared" si="13"/>
        <v>117.68</v>
      </c>
      <c r="Q206" t="s">
        <v>8315</v>
      </c>
      <c r="R206" t="s">
        <v>8319</v>
      </c>
      <c r="S206" s="11">
        <f t="shared" si="14"/>
        <v>433271.00083333335</v>
      </c>
      <c r="T206" s="11">
        <f t="shared" si="15"/>
        <v>433991.00083333335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</v>
      </c>
      <c r="Q207" t="s">
        <v>8315</v>
      </c>
      <c r="R207" t="s">
        <v>8319</v>
      </c>
      <c r="S207" s="11">
        <f t="shared" si="14"/>
        <v>425880.17277777777</v>
      </c>
      <c r="T207" s="11">
        <f t="shared" si="15"/>
        <v>426720.17277777777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8315</v>
      </c>
      <c r="R208" t="s">
        <v>8319</v>
      </c>
      <c r="S208" s="11">
        <f t="shared" si="14"/>
        <v>433521.1063888889</v>
      </c>
      <c r="T208" s="11">
        <f t="shared" si="15"/>
        <v>434025.1063888889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>
        <f t="shared" si="13"/>
        <v>163.85</v>
      </c>
      <c r="Q209" t="s">
        <v>8315</v>
      </c>
      <c r="R209" t="s">
        <v>8319</v>
      </c>
      <c r="S209" s="11">
        <f t="shared" si="14"/>
        <v>419389.73277777777</v>
      </c>
      <c r="T209" s="11">
        <f t="shared" si="15"/>
        <v>420109.73277777777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8315</v>
      </c>
      <c r="R210" t="s">
        <v>8319</v>
      </c>
      <c r="S210" s="11">
        <f t="shared" si="14"/>
        <v>418937.87972222228</v>
      </c>
      <c r="T210" s="11">
        <f t="shared" si="15"/>
        <v>419657.87972222228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8315</v>
      </c>
      <c r="R211" t="s">
        <v>8319</v>
      </c>
      <c r="S211" s="11">
        <f t="shared" si="14"/>
        <v>423895.14861111116</v>
      </c>
      <c r="T211" s="11">
        <f t="shared" si="15"/>
        <v>424615.14861111116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91.82</v>
      </c>
      <c r="Q212" t="s">
        <v>8315</v>
      </c>
      <c r="R212" t="s">
        <v>8319</v>
      </c>
      <c r="S212" s="11">
        <f t="shared" si="14"/>
        <v>425890.55333333334</v>
      </c>
      <c r="T212" s="11">
        <f t="shared" si="15"/>
        <v>426590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</v>
      </c>
      <c r="Q213" t="s">
        <v>8315</v>
      </c>
      <c r="R213" t="s">
        <v>8319</v>
      </c>
      <c r="S213" s="11">
        <f t="shared" si="14"/>
        <v>425580.83805555559</v>
      </c>
      <c r="T213" s="11">
        <f t="shared" si="15"/>
        <v>426300.83805555559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>
        <f t="shared" si="13"/>
        <v>1</v>
      </c>
      <c r="Q214" t="s">
        <v>8315</v>
      </c>
      <c r="R214" t="s">
        <v>8319</v>
      </c>
      <c r="S214" s="11">
        <f t="shared" si="14"/>
        <v>429918.14444444445</v>
      </c>
      <c r="T214" s="11">
        <f t="shared" si="15"/>
        <v>431357.14444444445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t="s">
        <v>8315</v>
      </c>
      <c r="R215" t="s">
        <v>8319</v>
      </c>
      <c r="S215" s="11">
        <f t="shared" si="14"/>
        <v>424775.26305555558</v>
      </c>
      <c r="T215" s="11">
        <f t="shared" si="15"/>
        <v>425495.11138888891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>
        <f t="shared" si="13"/>
        <v>1</v>
      </c>
      <c r="Q216" t="s">
        <v>8315</v>
      </c>
      <c r="R216" t="s">
        <v>8319</v>
      </c>
      <c r="S216" s="11">
        <f t="shared" si="14"/>
        <v>420144.37472222222</v>
      </c>
      <c r="T216" s="11">
        <f t="shared" si="15"/>
        <v>421584.37472222222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>
        <f t="shared" si="13"/>
        <v>10</v>
      </c>
      <c r="Q217" t="s">
        <v>8315</v>
      </c>
      <c r="R217" t="s">
        <v>8319</v>
      </c>
      <c r="S217" s="11">
        <f t="shared" si="14"/>
        <v>428918.52277777781</v>
      </c>
      <c r="T217" s="11">
        <f t="shared" si="15"/>
        <v>429944.98333333334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55.698440000000005</v>
      </c>
      <c r="P218">
        <f t="shared" si="13"/>
        <v>331.54</v>
      </c>
      <c r="Q218" t="s">
        <v>8315</v>
      </c>
      <c r="R218" t="s">
        <v>8319</v>
      </c>
      <c r="S218" s="11">
        <f t="shared" si="14"/>
        <v>421520.01027777779</v>
      </c>
      <c r="T218" s="11">
        <f t="shared" si="15"/>
        <v>422719.01027777779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>
        <f t="shared" si="13"/>
        <v>314.29000000000002</v>
      </c>
      <c r="Q219" t="s">
        <v>8315</v>
      </c>
      <c r="R219" t="s">
        <v>8319</v>
      </c>
      <c r="S219" s="11">
        <f t="shared" si="14"/>
        <v>419208.37472222222</v>
      </c>
      <c r="T219" s="11">
        <f t="shared" si="15"/>
        <v>419952.37472222222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8315</v>
      </c>
      <c r="R220" t="s">
        <v>8319</v>
      </c>
      <c r="S220" s="11">
        <f t="shared" si="14"/>
        <v>421824.0802777778</v>
      </c>
      <c r="T220" s="11">
        <f t="shared" si="15"/>
        <v>423264.0802777778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17.630000000000003</v>
      </c>
      <c r="P221">
        <f t="shared" si="13"/>
        <v>115.99</v>
      </c>
      <c r="Q221" t="s">
        <v>8315</v>
      </c>
      <c r="R221" t="s">
        <v>8319</v>
      </c>
      <c r="S221" s="11">
        <f t="shared" si="14"/>
        <v>430216.84027777781</v>
      </c>
      <c r="T221" s="11">
        <f t="shared" si="15"/>
        <v>430983.98333333334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t="s">
        <v>8315</v>
      </c>
      <c r="R222" t="s">
        <v>8319</v>
      </c>
      <c r="S222" s="11">
        <f t="shared" si="14"/>
        <v>424608.4527777778</v>
      </c>
      <c r="T222" s="11">
        <f t="shared" si="15"/>
        <v>425597.1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8315</v>
      </c>
      <c r="R223" t="s">
        <v>8319</v>
      </c>
      <c r="S223" s="11">
        <f t="shared" si="14"/>
        <v>420677.10111111111</v>
      </c>
      <c r="T223" s="11">
        <f t="shared" si="15"/>
        <v>422116.10111111111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8315</v>
      </c>
      <c r="R224" t="s">
        <v>8319</v>
      </c>
      <c r="S224" s="11">
        <f t="shared" si="14"/>
        <v>420675.47722222219</v>
      </c>
      <c r="T224" s="11">
        <f t="shared" si="15"/>
        <v>422075.65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8315</v>
      </c>
      <c r="R225" t="s">
        <v>8319</v>
      </c>
      <c r="S225" s="11">
        <f t="shared" si="14"/>
        <v>431482.15277777781</v>
      </c>
      <c r="T225" s="11">
        <f t="shared" si="15"/>
        <v>432202.08333333331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8315</v>
      </c>
      <c r="R226" t="s">
        <v>8319</v>
      </c>
      <c r="S226" s="11">
        <f t="shared" si="14"/>
        <v>423158.6461111111</v>
      </c>
      <c r="T226" s="11">
        <f t="shared" si="15"/>
        <v>424598.6461111111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8315</v>
      </c>
      <c r="R227" t="s">
        <v>8319</v>
      </c>
      <c r="S227" s="11">
        <f t="shared" si="14"/>
        <v>430448.07055555558</v>
      </c>
      <c r="T227" s="11">
        <f t="shared" si="15"/>
        <v>431167.07055555558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>
        <f t="shared" si="13"/>
        <v>125</v>
      </c>
      <c r="Q228" t="s">
        <v>8315</v>
      </c>
      <c r="R228" t="s">
        <v>8319</v>
      </c>
      <c r="S228" s="11">
        <f t="shared" si="14"/>
        <v>422472.98444444442</v>
      </c>
      <c r="T228" s="11">
        <f t="shared" si="15"/>
        <v>423642.48333333334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8315</v>
      </c>
      <c r="R229" t="s">
        <v>8319</v>
      </c>
      <c r="S229" s="11">
        <f t="shared" si="14"/>
        <v>423870.45583333337</v>
      </c>
      <c r="T229" s="11">
        <f t="shared" si="15"/>
        <v>424590.45583333337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8315</v>
      </c>
      <c r="R230" t="s">
        <v>8319</v>
      </c>
      <c r="S230" s="11">
        <f t="shared" si="14"/>
        <v>422233.47361111111</v>
      </c>
      <c r="T230" s="11">
        <f t="shared" si="15"/>
        <v>423673.47361111111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8315</v>
      </c>
      <c r="R231" t="s">
        <v>8319</v>
      </c>
      <c r="S231" s="11">
        <f t="shared" si="14"/>
        <v>429127.41583333333</v>
      </c>
      <c r="T231" s="11">
        <f t="shared" si="15"/>
        <v>429847.41583333333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t="s">
        <v>8315</v>
      </c>
      <c r="R232" t="s">
        <v>8319</v>
      </c>
      <c r="S232" s="11">
        <f t="shared" si="14"/>
        <v>423027.65305555554</v>
      </c>
      <c r="T232" s="11">
        <f t="shared" si="15"/>
        <v>423747.65305555554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8315</v>
      </c>
      <c r="R233" t="s">
        <v>8319</v>
      </c>
      <c r="S233" s="11">
        <f t="shared" si="14"/>
        <v>428120.01416666672</v>
      </c>
      <c r="T233" s="11">
        <f t="shared" si="15"/>
        <v>428840.01416666672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</v>
      </c>
      <c r="Q234" t="s">
        <v>8315</v>
      </c>
      <c r="R234" t="s">
        <v>8319</v>
      </c>
      <c r="S234" s="11">
        <f t="shared" si="14"/>
        <v>420700.81833333336</v>
      </c>
      <c r="T234" s="11">
        <f t="shared" si="15"/>
        <v>421420.81833333336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8315</v>
      </c>
      <c r="R235" t="s">
        <v>8319</v>
      </c>
      <c r="S235" s="11">
        <f t="shared" si="14"/>
        <v>434622.88111111114</v>
      </c>
      <c r="T235" s="11">
        <f t="shared" si="15"/>
        <v>435342.88111111114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t="s">
        <v>8315</v>
      </c>
      <c r="R236" t="s">
        <v>8319</v>
      </c>
      <c r="S236" s="11">
        <f t="shared" si="14"/>
        <v>423177.84972222225</v>
      </c>
      <c r="T236" s="11">
        <f t="shared" si="15"/>
        <v>424137.84972222225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8315</v>
      </c>
      <c r="R237" t="s">
        <v>8319</v>
      </c>
      <c r="S237" s="11">
        <f t="shared" si="14"/>
        <v>423870.80472222227</v>
      </c>
      <c r="T237" s="11">
        <f t="shared" si="15"/>
        <v>424590.80472222227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8315</v>
      </c>
      <c r="R238" t="s">
        <v>8319</v>
      </c>
      <c r="S238" s="11">
        <f t="shared" si="14"/>
        <v>427619.02749999997</v>
      </c>
      <c r="T238" s="11">
        <f t="shared" si="15"/>
        <v>428889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0.33333333333333337</v>
      </c>
      <c r="P239">
        <f t="shared" si="13"/>
        <v>50</v>
      </c>
      <c r="Q239" t="s">
        <v>8315</v>
      </c>
      <c r="R239" t="s">
        <v>8319</v>
      </c>
      <c r="S239" s="11">
        <f t="shared" si="14"/>
        <v>428974.85249999998</v>
      </c>
      <c r="T239" s="11">
        <f t="shared" si="15"/>
        <v>430414.85249999998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8315</v>
      </c>
      <c r="R240" t="s">
        <v>8319</v>
      </c>
      <c r="S240" s="11">
        <f t="shared" si="14"/>
        <v>437048.1</v>
      </c>
      <c r="T240" s="11">
        <f t="shared" si="15"/>
        <v>437538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8315</v>
      </c>
      <c r="R241" t="s">
        <v>8319</v>
      </c>
      <c r="S241" s="11">
        <f t="shared" si="14"/>
        <v>427043.64722222218</v>
      </c>
      <c r="T241" s="11">
        <f t="shared" si="15"/>
        <v>427509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>
        <f t="shared" si="13"/>
        <v>117.85</v>
      </c>
      <c r="Q242" t="s">
        <v>8315</v>
      </c>
      <c r="R242" t="s">
        <v>8320</v>
      </c>
      <c r="S242" s="11">
        <f t="shared" si="14"/>
        <v>404426.00305555557</v>
      </c>
      <c r="T242" s="11">
        <f t="shared" si="15"/>
        <v>405506.00305555557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>
        <f t="shared" si="13"/>
        <v>109.04</v>
      </c>
      <c r="Q243" t="s">
        <v>8315</v>
      </c>
      <c r="R243" t="s">
        <v>8320</v>
      </c>
      <c r="S243" s="11">
        <f t="shared" si="14"/>
        <v>418705.75111111108</v>
      </c>
      <c r="T243" s="11">
        <f t="shared" si="15"/>
        <v>419785.75111111108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113.46153846153845</v>
      </c>
      <c r="P244">
        <f t="shared" si="13"/>
        <v>73.02</v>
      </c>
      <c r="Q244" t="s">
        <v>8315</v>
      </c>
      <c r="R244" t="s">
        <v>8320</v>
      </c>
      <c r="S244" s="11">
        <f t="shared" si="14"/>
        <v>392612.83055555553</v>
      </c>
      <c r="T244" s="11">
        <f t="shared" si="15"/>
        <v>393452.83055555553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>
        <f t="shared" si="13"/>
        <v>78.2</v>
      </c>
      <c r="Q245" t="s">
        <v>8315</v>
      </c>
      <c r="R245" t="s">
        <v>8320</v>
      </c>
      <c r="S245" s="11">
        <f t="shared" si="14"/>
        <v>411802.13999999996</v>
      </c>
      <c r="T245" s="11">
        <f t="shared" si="15"/>
        <v>412522.13999999996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113.75714285714287</v>
      </c>
      <c r="P246">
        <f t="shared" si="13"/>
        <v>47.4</v>
      </c>
      <c r="Q246" t="s">
        <v>8315</v>
      </c>
      <c r="R246" t="s">
        <v>8320</v>
      </c>
      <c r="S246" s="11">
        <f t="shared" si="14"/>
        <v>377032.76638888888</v>
      </c>
      <c r="T246" s="11">
        <f t="shared" si="15"/>
        <v>377992.1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103.71999999999998</v>
      </c>
      <c r="P247">
        <f t="shared" si="13"/>
        <v>54.02</v>
      </c>
      <c r="Q247" t="s">
        <v>8315</v>
      </c>
      <c r="R247" t="s">
        <v>8320</v>
      </c>
      <c r="S247" s="11">
        <f t="shared" si="14"/>
        <v>398482.27361111116</v>
      </c>
      <c r="T247" s="11">
        <f t="shared" si="15"/>
        <v>399202.27361111116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305.46000000000004</v>
      </c>
      <c r="P248">
        <f t="shared" si="13"/>
        <v>68.489999999999995</v>
      </c>
      <c r="Q248" t="s">
        <v>8315</v>
      </c>
      <c r="R248" t="s">
        <v>8320</v>
      </c>
      <c r="S248" s="11">
        <f t="shared" si="14"/>
        <v>383441.72361111111</v>
      </c>
      <c r="T248" s="11">
        <f t="shared" si="15"/>
        <v>384642.72361111111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108.15</v>
      </c>
      <c r="Q249" t="s">
        <v>8315</v>
      </c>
      <c r="R249" t="s">
        <v>8320</v>
      </c>
      <c r="S249" s="11">
        <f t="shared" si="14"/>
        <v>382247.50388888892</v>
      </c>
      <c r="T249" s="11">
        <f t="shared" si="15"/>
        <v>383124.65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>
        <f t="shared" si="13"/>
        <v>589.95000000000005</v>
      </c>
      <c r="Q250" t="s">
        <v>8315</v>
      </c>
      <c r="R250" t="s">
        <v>8320</v>
      </c>
      <c r="S250" s="11">
        <f t="shared" si="14"/>
        <v>392811.58583333332</v>
      </c>
      <c r="T250" s="11">
        <f t="shared" si="15"/>
        <v>393891.58583333332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</v>
      </c>
      <c r="Q251" t="s">
        <v>8315</v>
      </c>
      <c r="R251" t="s">
        <v>8320</v>
      </c>
      <c r="S251" s="11">
        <f t="shared" si="14"/>
        <v>379903.1722222222</v>
      </c>
      <c r="T251" s="11">
        <f t="shared" si="15"/>
        <v>381818.66666666669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105.58333333333334</v>
      </c>
      <c r="P252">
        <f t="shared" si="13"/>
        <v>72.48</v>
      </c>
      <c r="Q252" t="s">
        <v>8315</v>
      </c>
      <c r="R252" t="s">
        <v>8320</v>
      </c>
      <c r="S252" s="11">
        <f t="shared" si="14"/>
        <v>405550.58083333337</v>
      </c>
      <c r="T252" s="11">
        <f t="shared" si="15"/>
        <v>406270.58083333337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125.57142857142858</v>
      </c>
      <c r="P253">
        <f t="shared" si="13"/>
        <v>57.08</v>
      </c>
      <c r="Q253" t="s">
        <v>8315</v>
      </c>
      <c r="R253" t="s">
        <v>8320</v>
      </c>
      <c r="S253" s="11">
        <f t="shared" si="14"/>
        <v>396243.90166666667</v>
      </c>
      <c r="T253" s="11">
        <f t="shared" si="15"/>
        <v>397012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</v>
      </c>
      <c r="Q254" t="s">
        <v>8315</v>
      </c>
      <c r="R254" t="s">
        <v>8320</v>
      </c>
      <c r="S254" s="11">
        <f t="shared" si="14"/>
        <v>378312.90500000003</v>
      </c>
      <c r="T254" s="11">
        <f t="shared" si="15"/>
        <v>379836.98333333334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100.73333333333335</v>
      </c>
      <c r="P255">
        <f t="shared" si="13"/>
        <v>215.86</v>
      </c>
      <c r="Q255" t="s">
        <v>8315</v>
      </c>
      <c r="R255" t="s">
        <v>8320</v>
      </c>
      <c r="S255" s="11">
        <f t="shared" si="14"/>
        <v>394104.62083333335</v>
      </c>
      <c r="T255" s="11">
        <f t="shared" si="15"/>
        <v>394824.62083333335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>
        <f t="shared" si="13"/>
        <v>89.39</v>
      </c>
      <c r="Q256" t="s">
        <v>8315</v>
      </c>
      <c r="R256" t="s">
        <v>8320</v>
      </c>
      <c r="S256" s="11">
        <f t="shared" si="14"/>
        <v>426247.86388888885</v>
      </c>
      <c r="T256" s="11">
        <f t="shared" si="15"/>
        <v>426971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>
        <f t="shared" si="13"/>
        <v>45.42</v>
      </c>
      <c r="Q257" t="s">
        <v>8315</v>
      </c>
      <c r="R257" t="s">
        <v>8320</v>
      </c>
      <c r="S257" s="11">
        <f t="shared" si="14"/>
        <v>386037.63388888893</v>
      </c>
      <c r="T257" s="11">
        <f t="shared" si="15"/>
        <v>386756.63388888893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65.760000000000005</v>
      </c>
      <c r="Q258" t="s">
        <v>8315</v>
      </c>
      <c r="R258" t="s">
        <v>8320</v>
      </c>
      <c r="S258" s="11">
        <f t="shared" si="14"/>
        <v>403587.46305555559</v>
      </c>
      <c r="T258" s="11">
        <f t="shared" si="15"/>
        <v>404307.46305555559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(E259/D259)*100</f>
        <v>106.72648571428572</v>
      </c>
      <c r="P259">
        <f t="shared" ref="P259:P322" si="17">ROUND(E259/L259,2)</f>
        <v>66.7</v>
      </c>
      <c r="Q259" t="s">
        <v>8315</v>
      </c>
      <c r="R259" t="s">
        <v>8320</v>
      </c>
      <c r="S259" s="11">
        <f t="shared" ref="S259:S322" si="18">(((J259/60)/60)+DATE(1970,1,1))</f>
        <v>431424.04499999998</v>
      </c>
      <c r="T259" s="11">
        <f t="shared" ref="T259:T322" si="19">(((I259/60)/60)+DATE(1970,1,1))</f>
        <v>432144.04499999998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83.35</v>
      </c>
      <c r="Q260" t="s">
        <v>8315</v>
      </c>
      <c r="R260" t="s">
        <v>8320</v>
      </c>
      <c r="S260" s="11">
        <f t="shared" si="18"/>
        <v>388282.24055555556</v>
      </c>
      <c r="T260" s="11">
        <f t="shared" si="19"/>
        <v>389002.24055555556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>
        <f t="shared" si="17"/>
        <v>105.05</v>
      </c>
      <c r="Q261" t="s">
        <v>8315</v>
      </c>
      <c r="R261" t="s">
        <v>8320</v>
      </c>
      <c r="S261" s="11">
        <f t="shared" si="18"/>
        <v>421658.7136111111</v>
      </c>
      <c r="T261" s="11">
        <f t="shared" si="19"/>
        <v>422378.7136111111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120.91</v>
      </c>
      <c r="Q262" t="s">
        <v>8315</v>
      </c>
      <c r="R262" t="s">
        <v>8320</v>
      </c>
      <c r="S262" s="11">
        <f t="shared" si="18"/>
        <v>379851.13305555558</v>
      </c>
      <c r="T262" s="11">
        <f t="shared" si="19"/>
        <v>380946.98333333334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97.64</v>
      </c>
      <c r="Q263" t="s">
        <v>8315</v>
      </c>
      <c r="R263" t="s">
        <v>8320</v>
      </c>
      <c r="S263" s="11">
        <f t="shared" si="18"/>
        <v>396342.25111111108</v>
      </c>
      <c r="T263" s="11">
        <f t="shared" si="19"/>
        <v>397535.91666666669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41.38</v>
      </c>
      <c r="Q264" t="s">
        <v>8315</v>
      </c>
      <c r="R264" t="s">
        <v>8320</v>
      </c>
      <c r="S264" s="11">
        <f t="shared" si="18"/>
        <v>385238.95222222223</v>
      </c>
      <c r="T264" s="11">
        <f t="shared" si="19"/>
        <v>386318.95222222223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>
        <f t="shared" si="17"/>
        <v>30.65</v>
      </c>
      <c r="Q265" t="s">
        <v>8315</v>
      </c>
      <c r="R265" t="s">
        <v>8320</v>
      </c>
      <c r="S265" s="11">
        <f t="shared" si="18"/>
        <v>399511.91499999998</v>
      </c>
      <c r="T265" s="11">
        <f t="shared" si="19"/>
        <v>400231.91499999998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118.19999999999999</v>
      </c>
      <c r="P266">
        <f t="shared" si="17"/>
        <v>64.95</v>
      </c>
      <c r="Q266" t="s">
        <v>8315</v>
      </c>
      <c r="R266" t="s">
        <v>8320</v>
      </c>
      <c r="S266" s="11">
        <f t="shared" si="18"/>
        <v>396167.88750000001</v>
      </c>
      <c r="T266" s="11">
        <f t="shared" si="19"/>
        <v>396887.88750000001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95.78</v>
      </c>
      <c r="Q267" t="s">
        <v>8315</v>
      </c>
      <c r="R267" t="s">
        <v>8320</v>
      </c>
      <c r="S267" s="11">
        <f t="shared" si="18"/>
        <v>378326.89722222218</v>
      </c>
      <c r="T267" s="11">
        <f t="shared" si="19"/>
        <v>379325.26666666666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40.42</v>
      </c>
      <c r="Q268" t="s">
        <v>8315</v>
      </c>
      <c r="R268" t="s">
        <v>8320</v>
      </c>
      <c r="S268" s="11">
        <f t="shared" si="18"/>
        <v>376837.19638888893</v>
      </c>
      <c r="T268" s="11">
        <f t="shared" si="19"/>
        <v>378900.85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131.62883248730967</v>
      </c>
      <c r="P269">
        <f t="shared" si="17"/>
        <v>78.58</v>
      </c>
      <c r="Q269" t="s">
        <v>8315</v>
      </c>
      <c r="R269" t="s">
        <v>8320</v>
      </c>
      <c r="S269" s="11">
        <f t="shared" si="18"/>
        <v>414763.86083333328</v>
      </c>
      <c r="T269" s="11">
        <f t="shared" si="19"/>
        <v>415483.86083333328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</v>
      </c>
      <c r="Q270" t="s">
        <v>8315</v>
      </c>
      <c r="R270" t="s">
        <v>8320</v>
      </c>
      <c r="S270" s="11">
        <f t="shared" si="18"/>
        <v>391332.66055555554</v>
      </c>
      <c r="T270" s="11">
        <f t="shared" si="19"/>
        <v>392413.66055555554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>
        <f t="shared" si="17"/>
        <v>92.25</v>
      </c>
      <c r="Q271" t="s">
        <v>8315</v>
      </c>
      <c r="R271" t="s">
        <v>8320</v>
      </c>
      <c r="S271" s="11">
        <f t="shared" si="18"/>
        <v>438109.72833333333</v>
      </c>
      <c r="T271" s="11">
        <f t="shared" si="19"/>
        <v>438829.72833333333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>
        <f t="shared" si="17"/>
        <v>57.54</v>
      </c>
      <c r="Q272" t="s">
        <v>8315</v>
      </c>
      <c r="R272" t="s">
        <v>8320</v>
      </c>
      <c r="S272" s="11">
        <f t="shared" si="18"/>
        <v>387221.7972222222</v>
      </c>
      <c r="T272" s="11">
        <f t="shared" si="19"/>
        <v>388429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104.67999999999999</v>
      </c>
      <c r="P273">
        <f t="shared" si="17"/>
        <v>109.42</v>
      </c>
      <c r="Q273" t="s">
        <v>8315</v>
      </c>
      <c r="R273" t="s">
        <v>8320</v>
      </c>
      <c r="S273" s="11">
        <f t="shared" si="18"/>
        <v>410603.40583333338</v>
      </c>
      <c r="T273" s="11">
        <f t="shared" si="19"/>
        <v>411305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177.43366666666668</v>
      </c>
      <c r="P274">
        <f t="shared" si="17"/>
        <v>81.89</v>
      </c>
      <c r="Q274" t="s">
        <v>8315</v>
      </c>
      <c r="R274" t="s">
        <v>8320</v>
      </c>
      <c r="S274" s="11">
        <f t="shared" si="18"/>
        <v>377574.60861111112</v>
      </c>
      <c r="T274" s="11">
        <f t="shared" si="19"/>
        <v>379035.81666666665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>
        <f t="shared" si="17"/>
        <v>45.67</v>
      </c>
      <c r="Q275" t="s">
        <v>8315</v>
      </c>
      <c r="R275" t="s">
        <v>8320</v>
      </c>
      <c r="S275" s="11">
        <f t="shared" si="18"/>
        <v>388652.96277777775</v>
      </c>
      <c r="T275" s="11">
        <f t="shared" si="19"/>
        <v>389372.96277777775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</v>
      </c>
      <c r="Q276" t="s">
        <v>8315</v>
      </c>
      <c r="R276" t="s">
        <v>8320</v>
      </c>
      <c r="S276" s="11">
        <f t="shared" si="18"/>
        <v>395190.89694444445</v>
      </c>
      <c r="T276" s="11">
        <f t="shared" si="19"/>
        <v>396015.98333333334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>
        <f t="shared" si="17"/>
        <v>65.3</v>
      </c>
      <c r="Q277" t="s">
        <v>8315</v>
      </c>
      <c r="R277" t="s">
        <v>8320</v>
      </c>
      <c r="S277" s="11">
        <f t="shared" si="18"/>
        <v>400545.76833333337</v>
      </c>
      <c r="T277" s="11">
        <f t="shared" si="19"/>
        <v>401266.76833333337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95.23</v>
      </c>
      <c r="Q278" t="s">
        <v>8315</v>
      </c>
      <c r="R278" t="s">
        <v>8320</v>
      </c>
      <c r="S278" s="11">
        <f t="shared" si="18"/>
        <v>395122.96499999997</v>
      </c>
      <c r="T278" s="11">
        <f t="shared" si="19"/>
        <v>396561.96499999997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110.38153846153847</v>
      </c>
      <c r="P279">
        <f t="shared" si="17"/>
        <v>75.44</v>
      </c>
      <c r="Q279" t="s">
        <v>8315</v>
      </c>
      <c r="R279" t="s">
        <v>8320</v>
      </c>
      <c r="S279" s="11">
        <f t="shared" si="18"/>
        <v>422742.39416666667</v>
      </c>
      <c r="T279" s="11">
        <f t="shared" si="19"/>
        <v>423462.39416666667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>
        <f t="shared" si="17"/>
        <v>97.82</v>
      </c>
      <c r="Q280" t="s">
        <v>8315</v>
      </c>
      <c r="R280" t="s">
        <v>8320</v>
      </c>
      <c r="S280" s="11">
        <f t="shared" si="18"/>
        <v>399849.98305555555</v>
      </c>
      <c r="T280" s="11">
        <f t="shared" si="19"/>
        <v>400569.98305555555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>
        <f t="shared" si="17"/>
        <v>87.69</v>
      </c>
      <c r="Q281" t="s">
        <v>8315</v>
      </c>
      <c r="R281" t="s">
        <v>8320</v>
      </c>
      <c r="S281" s="11">
        <f t="shared" si="18"/>
        <v>438134.86000000004</v>
      </c>
      <c r="T281" s="11">
        <f t="shared" si="19"/>
        <v>438947.01666666666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>
        <f t="shared" si="17"/>
        <v>54.75</v>
      </c>
      <c r="Q282" t="s">
        <v>8315</v>
      </c>
      <c r="R282" t="s">
        <v>8320</v>
      </c>
      <c r="S282" s="11">
        <f t="shared" si="18"/>
        <v>413783.17638888885</v>
      </c>
      <c r="T282" s="11">
        <f t="shared" si="19"/>
        <v>414863.17638888885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>
        <f t="shared" si="17"/>
        <v>83.95</v>
      </c>
      <c r="Q283" t="s">
        <v>8315</v>
      </c>
      <c r="R283" t="s">
        <v>8320</v>
      </c>
      <c r="S283" s="11">
        <f t="shared" si="18"/>
        <v>370716.92027777777</v>
      </c>
      <c r="T283" s="11">
        <f t="shared" si="19"/>
        <v>372772.43333333335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>
        <f t="shared" si="17"/>
        <v>254.39</v>
      </c>
      <c r="Q284" t="s">
        <v>8315</v>
      </c>
      <c r="R284" t="s">
        <v>8320</v>
      </c>
      <c r="S284" s="11">
        <f t="shared" si="18"/>
        <v>376591.0811111111</v>
      </c>
      <c r="T284" s="11">
        <f t="shared" si="19"/>
        <v>377479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>
        <f t="shared" si="17"/>
        <v>101.83</v>
      </c>
      <c r="Q285" t="s">
        <v>8315</v>
      </c>
      <c r="R285" t="s">
        <v>8320</v>
      </c>
      <c r="S285" s="11">
        <f t="shared" si="18"/>
        <v>388130.04</v>
      </c>
      <c r="T285" s="11">
        <f t="shared" si="19"/>
        <v>388597.98333333334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>
        <f t="shared" si="17"/>
        <v>55.07</v>
      </c>
      <c r="Q286" t="s">
        <v>8315</v>
      </c>
      <c r="R286" t="s">
        <v>8320</v>
      </c>
      <c r="S286" s="11">
        <f t="shared" si="18"/>
        <v>393626.71666666667</v>
      </c>
      <c r="T286" s="11">
        <f t="shared" si="19"/>
        <v>394226.71666666667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>
        <f t="shared" si="17"/>
        <v>56.9</v>
      </c>
      <c r="Q287" t="s">
        <v>8315</v>
      </c>
      <c r="R287" t="s">
        <v>8320</v>
      </c>
      <c r="S287" s="11">
        <f t="shared" si="18"/>
        <v>408075.14666666667</v>
      </c>
      <c r="T287" s="11">
        <f t="shared" si="19"/>
        <v>408795.14666666667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109.15333333333332</v>
      </c>
      <c r="P288">
        <f t="shared" si="17"/>
        <v>121.28</v>
      </c>
      <c r="Q288" t="s">
        <v>8315</v>
      </c>
      <c r="R288" t="s">
        <v>8320</v>
      </c>
      <c r="S288" s="11">
        <f t="shared" si="18"/>
        <v>403444.58999999997</v>
      </c>
      <c r="T288" s="11">
        <f t="shared" si="19"/>
        <v>404523.58999999997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176.29999999999998</v>
      </c>
      <c r="P289">
        <f t="shared" si="17"/>
        <v>91.19</v>
      </c>
      <c r="Q289" t="s">
        <v>8315</v>
      </c>
      <c r="R289" t="s">
        <v>8320</v>
      </c>
      <c r="S289" s="11">
        <f t="shared" si="18"/>
        <v>400335.67166666669</v>
      </c>
      <c r="T289" s="11">
        <f t="shared" si="19"/>
        <v>401077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103.21061999999999</v>
      </c>
      <c r="P290">
        <f t="shared" si="17"/>
        <v>115.45</v>
      </c>
      <c r="Q290" t="s">
        <v>8315</v>
      </c>
      <c r="R290" t="s">
        <v>8320</v>
      </c>
      <c r="S290" s="11">
        <f t="shared" si="18"/>
        <v>397141.05361111107</v>
      </c>
      <c r="T290" s="11">
        <f t="shared" si="19"/>
        <v>397981.05361111107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104.82000000000001</v>
      </c>
      <c r="P291">
        <f t="shared" si="17"/>
        <v>67.77</v>
      </c>
      <c r="Q291" t="s">
        <v>8315</v>
      </c>
      <c r="R291" t="s">
        <v>8320</v>
      </c>
      <c r="S291" s="11">
        <f t="shared" si="18"/>
        <v>409123.95388888888</v>
      </c>
      <c r="T291" s="11">
        <f t="shared" si="19"/>
        <v>409843.95388888888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106.68444444444445</v>
      </c>
      <c r="P292">
        <f t="shared" si="17"/>
        <v>28.58</v>
      </c>
      <c r="Q292" t="s">
        <v>8315</v>
      </c>
      <c r="R292" t="s">
        <v>8320</v>
      </c>
      <c r="S292" s="11">
        <f t="shared" si="18"/>
        <v>384545.86027777777</v>
      </c>
      <c r="T292" s="11">
        <f t="shared" si="19"/>
        <v>385744.98333333334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</v>
      </c>
      <c r="Q293" t="s">
        <v>8315</v>
      </c>
      <c r="R293" t="s">
        <v>8320</v>
      </c>
      <c r="S293" s="11">
        <f t="shared" si="18"/>
        <v>404955.45722222223</v>
      </c>
      <c r="T293" s="11">
        <f t="shared" si="19"/>
        <v>405393.01666666666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>
        <f t="shared" si="17"/>
        <v>154.41999999999999</v>
      </c>
      <c r="Q294" t="s">
        <v>8315</v>
      </c>
      <c r="R294" t="s">
        <v>8320</v>
      </c>
      <c r="S294" s="11">
        <f t="shared" si="18"/>
        <v>391420.27749999997</v>
      </c>
      <c r="T294" s="11">
        <f t="shared" si="19"/>
        <v>392196.98333333334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>
        <f t="shared" si="17"/>
        <v>201.22</v>
      </c>
      <c r="Q295" t="s">
        <v>8315</v>
      </c>
      <c r="R295" t="s">
        <v>8320</v>
      </c>
      <c r="S295" s="11">
        <f t="shared" si="18"/>
        <v>413185.03166666662</v>
      </c>
      <c r="T295" s="11">
        <f t="shared" si="19"/>
        <v>413905.03166666662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8315</v>
      </c>
      <c r="R296" t="s">
        <v>8320</v>
      </c>
      <c r="S296" s="11">
        <f t="shared" si="18"/>
        <v>380147.0261111111</v>
      </c>
      <c r="T296" s="11">
        <f t="shared" si="19"/>
        <v>381001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>
        <f t="shared" si="17"/>
        <v>100.08</v>
      </c>
      <c r="Q297" t="s">
        <v>8315</v>
      </c>
      <c r="R297" t="s">
        <v>8320</v>
      </c>
      <c r="S297" s="11">
        <f t="shared" si="18"/>
        <v>408369.11361111113</v>
      </c>
      <c r="T297" s="11">
        <f t="shared" si="19"/>
        <v>409809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>
        <f t="shared" si="17"/>
        <v>230.09</v>
      </c>
      <c r="Q298" t="s">
        <v>8315</v>
      </c>
      <c r="R298" t="s">
        <v>8320</v>
      </c>
      <c r="S298" s="11">
        <f t="shared" si="18"/>
        <v>399140.41194444441</v>
      </c>
      <c r="T298" s="11">
        <f t="shared" si="19"/>
        <v>399740.41194444441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141.75</v>
      </c>
      <c r="Q299" t="s">
        <v>8315</v>
      </c>
      <c r="R299" t="s">
        <v>8320</v>
      </c>
      <c r="S299" s="11">
        <f t="shared" si="18"/>
        <v>422066.47250000003</v>
      </c>
      <c r="T299" s="11">
        <f t="shared" si="19"/>
        <v>422916.98333333334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108.93241269841269</v>
      </c>
      <c r="P300">
        <f t="shared" si="17"/>
        <v>56.34</v>
      </c>
      <c r="Q300" t="s">
        <v>8315</v>
      </c>
      <c r="R300" t="s">
        <v>8320</v>
      </c>
      <c r="S300" s="11">
        <f t="shared" si="18"/>
        <v>412940.12444444443</v>
      </c>
      <c r="T300" s="11">
        <f t="shared" si="19"/>
        <v>414366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178.95250000000001</v>
      </c>
      <c r="P301">
        <f t="shared" si="17"/>
        <v>73.34</v>
      </c>
      <c r="Q301" t="s">
        <v>8315</v>
      </c>
      <c r="R301" t="s">
        <v>8320</v>
      </c>
      <c r="S301" s="11">
        <f t="shared" si="18"/>
        <v>383174.40555555554</v>
      </c>
      <c r="T301" s="11">
        <f t="shared" si="19"/>
        <v>383895.40555555554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>
        <f t="shared" si="17"/>
        <v>85.34</v>
      </c>
      <c r="Q302" t="s">
        <v>8315</v>
      </c>
      <c r="R302" t="s">
        <v>8320</v>
      </c>
      <c r="S302" s="11">
        <f t="shared" si="18"/>
        <v>386960.03833333333</v>
      </c>
      <c r="T302" s="11">
        <f t="shared" si="19"/>
        <v>387704.03833333333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118.73499999999999</v>
      </c>
      <c r="P303">
        <f t="shared" si="17"/>
        <v>61.5</v>
      </c>
      <c r="Q303" t="s">
        <v>8315</v>
      </c>
      <c r="R303" t="s">
        <v>8320</v>
      </c>
      <c r="S303" s="11">
        <f t="shared" si="18"/>
        <v>403418.70416666666</v>
      </c>
      <c r="T303" s="11">
        <f t="shared" si="19"/>
        <v>404377.70416666666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93.02</v>
      </c>
      <c r="Q304" t="s">
        <v>8315</v>
      </c>
      <c r="R304" t="s">
        <v>8320</v>
      </c>
      <c r="S304" s="11">
        <f t="shared" si="18"/>
        <v>394325.56611111108</v>
      </c>
      <c r="T304" s="11">
        <f t="shared" si="19"/>
        <v>395045.56611111108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>
        <f t="shared" si="17"/>
        <v>50.29</v>
      </c>
      <c r="Q305" t="s">
        <v>8315</v>
      </c>
      <c r="R305" t="s">
        <v>8320</v>
      </c>
      <c r="S305" s="11">
        <f t="shared" si="18"/>
        <v>396682.70722222223</v>
      </c>
      <c r="T305" s="11">
        <f t="shared" si="19"/>
        <v>397402.70722222223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231.64705882352939</v>
      </c>
      <c r="P306">
        <f t="shared" si="17"/>
        <v>106.43</v>
      </c>
      <c r="Q306" t="s">
        <v>8315</v>
      </c>
      <c r="R306" t="s">
        <v>8320</v>
      </c>
      <c r="S306" s="11">
        <f t="shared" si="18"/>
        <v>398651.27694444446</v>
      </c>
      <c r="T306" s="11">
        <f t="shared" si="19"/>
        <v>399587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130.33333333333331</v>
      </c>
      <c r="P307">
        <f t="shared" si="17"/>
        <v>51.72</v>
      </c>
      <c r="Q307" t="s">
        <v>8315</v>
      </c>
      <c r="R307" t="s">
        <v>8320</v>
      </c>
      <c r="S307" s="11">
        <f t="shared" si="18"/>
        <v>394680.12472222222</v>
      </c>
      <c r="T307" s="11">
        <f t="shared" si="19"/>
        <v>395400.12472222222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</v>
      </c>
      <c r="Q308" t="s">
        <v>8315</v>
      </c>
      <c r="R308" t="s">
        <v>8320</v>
      </c>
      <c r="S308" s="11">
        <f t="shared" si="18"/>
        <v>403925.09250000003</v>
      </c>
      <c r="T308" s="11">
        <f t="shared" si="19"/>
        <v>404404.09250000003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111.31818181818183</v>
      </c>
      <c r="P309">
        <f t="shared" si="17"/>
        <v>42.52</v>
      </c>
      <c r="Q309" t="s">
        <v>8315</v>
      </c>
      <c r="R309" t="s">
        <v>8320</v>
      </c>
      <c r="S309" s="11">
        <f t="shared" si="18"/>
        <v>402703.66694444441</v>
      </c>
      <c r="T309" s="11">
        <f t="shared" si="19"/>
        <v>403423.66694444441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105.56666666666668</v>
      </c>
      <c r="P310">
        <f t="shared" si="17"/>
        <v>62.71</v>
      </c>
      <c r="Q310" t="s">
        <v>8315</v>
      </c>
      <c r="R310" t="s">
        <v>8320</v>
      </c>
      <c r="S310" s="11">
        <f t="shared" si="18"/>
        <v>385537.66944444447</v>
      </c>
      <c r="T310" s="11">
        <f t="shared" si="19"/>
        <v>386617.66944444447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118.94444444444446</v>
      </c>
      <c r="P311">
        <f t="shared" si="17"/>
        <v>89.96</v>
      </c>
      <c r="Q311" t="s">
        <v>8315</v>
      </c>
      <c r="R311" t="s">
        <v>8320</v>
      </c>
      <c r="S311" s="11">
        <f t="shared" si="18"/>
        <v>399147.03722222225</v>
      </c>
      <c r="T311" s="11">
        <f t="shared" si="19"/>
        <v>399651.03722222225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>
        <f t="shared" si="17"/>
        <v>28.92</v>
      </c>
      <c r="Q312" t="s">
        <v>8315</v>
      </c>
      <c r="R312" t="s">
        <v>8320</v>
      </c>
      <c r="S312" s="11">
        <f t="shared" si="18"/>
        <v>391621.39527777774</v>
      </c>
      <c r="T312" s="11">
        <f t="shared" si="19"/>
        <v>391979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>
        <f t="shared" si="17"/>
        <v>138.80000000000001</v>
      </c>
      <c r="Q313" t="s">
        <v>8315</v>
      </c>
      <c r="R313" t="s">
        <v>8320</v>
      </c>
      <c r="S313" s="11">
        <f t="shared" si="18"/>
        <v>392750.27555555559</v>
      </c>
      <c r="T313" s="11">
        <f t="shared" si="19"/>
        <v>393736.98333333334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111.87499999999999</v>
      </c>
      <c r="P314">
        <f t="shared" si="17"/>
        <v>61.3</v>
      </c>
      <c r="Q314" t="s">
        <v>8315</v>
      </c>
      <c r="R314" t="s">
        <v>8320</v>
      </c>
      <c r="S314" s="11">
        <f t="shared" si="18"/>
        <v>404286.06444444443</v>
      </c>
      <c r="T314" s="11">
        <f t="shared" si="19"/>
        <v>405006.06444444443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>
        <f t="shared" si="17"/>
        <v>80.2</v>
      </c>
      <c r="Q315" t="s">
        <v>8315</v>
      </c>
      <c r="R315" t="s">
        <v>8320</v>
      </c>
      <c r="S315" s="11">
        <f t="shared" si="18"/>
        <v>380486.4705555556</v>
      </c>
      <c r="T315" s="11">
        <f t="shared" si="19"/>
        <v>381552.98333333334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385.15000000000003</v>
      </c>
      <c r="P316">
        <f t="shared" si="17"/>
        <v>32.1</v>
      </c>
      <c r="Q316" t="s">
        <v>8315</v>
      </c>
      <c r="R316" t="s">
        <v>8320</v>
      </c>
      <c r="S316" s="11">
        <f t="shared" si="18"/>
        <v>403228.9966666667</v>
      </c>
      <c r="T316" s="11">
        <f t="shared" si="19"/>
        <v>403948.9966666667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>
        <f t="shared" si="17"/>
        <v>200.89</v>
      </c>
      <c r="Q317" t="s">
        <v>8315</v>
      </c>
      <c r="R317" t="s">
        <v>8320</v>
      </c>
      <c r="S317" s="11">
        <f t="shared" si="18"/>
        <v>398643.53722222225</v>
      </c>
      <c r="T317" s="11">
        <f t="shared" si="19"/>
        <v>399363.53722222225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>
        <f t="shared" si="17"/>
        <v>108.01</v>
      </c>
      <c r="Q318" t="s">
        <v>8315</v>
      </c>
      <c r="R318" t="s">
        <v>8320</v>
      </c>
      <c r="S318" s="11">
        <f t="shared" si="18"/>
        <v>418735.16583333333</v>
      </c>
      <c r="T318" s="11">
        <f t="shared" si="19"/>
        <v>419533.98333333334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>
        <f t="shared" si="17"/>
        <v>95.7</v>
      </c>
      <c r="Q319" t="s">
        <v>8315</v>
      </c>
      <c r="R319" t="s">
        <v>8320</v>
      </c>
      <c r="S319" s="11">
        <f t="shared" si="18"/>
        <v>410065.24527777772</v>
      </c>
      <c r="T319" s="11">
        <f t="shared" si="19"/>
        <v>410785.24527777772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</v>
      </c>
      <c r="Q320" t="s">
        <v>8315</v>
      </c>
      <c r="R320" t="s">
        <v>8320</v>
      </c>
      <c r="S320" s="11">
        <f t="shared" si="18"/>
        <v>403833.93083333335</v>
      </c>
      <c r="T320" s="11">
        <f t="shared" si="19"/>
        <v>404552.93083333335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</v>
      </c>
      <c r="Q321" t="s">
        <v>8315</v>
      </c>
      <c r="R321" t="s">
        <v>8320</v>
      </c>
      <c r="S321" s="11">
        <f t="shared" si="18"/>
        <v>374885.11916666664</v>
      </c>
      <c r="T321" s="11">
        <f t="shared" si="19"/>
        <v>376984.98333333334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106.58000000000001</v>
      </c>
      <c r="P322">
        <f t="shared" si="17"/>
        <v>134.91</v>
      </c>
      <c r="Q322" t="s">
        <v>8315</v>
      </c>
      <c r="R322" t="s">
        <v>8320</v>
      </c>
      <c r="S322" s="11">
        <f t="shared" si="18"/>
        <v>427870.2313888889</v>
      </c>
      <c r="T322" s="11">
        <f t="shared" si="19"/>
        <v>428576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(E323/D323)*100</f>
        <v>102.66285714285715</v>
      </c>
      <c r="P323">
        <f t="shared" ref="P323:P386" si="21">ROUND(E323/L323,2)</f>
        <v>106.62</v>
      </c>
      <c r="Q323" t="s">
        <v>8315</v>
      </c>
      <c r="R323" t="s">
        <v>8320</v>
      </c>
      <c r="S323" s="11">
        <f t="shared" ref="S323:S386" si="22">(((J323/60)/60)+DATE(1970,1,1))</f>
        <v>435451.71833333338</v>
      </c>
      <c r="T323" s="11">
        <f t="shared" ref="T323:T386" si="23">(((I323/60)/60)+DATE(1970,1,1))</f>
        <v>436292.71833333338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>
        <f t="shared" si="21"/>
        <v>145.04</v>
      </c>
      <c r="Q324" t="s">
        <v>8315</v>
      </c>
      <c r="R324" t="s">
        <v>8320</v>
      </c>
      <c r="S324" s="11">
        <f t="shared" si="22"/>
        <v>431278.68</v>
      </c>
      <c r="T324" s="11">
        <f t="shared" si="23"/>
        <v>431998.68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>
        <f t="shared" si="21"/>
        <v>114.59</v>
      </c>
      <c r="Q325" t="s">
        <v>8315</v>
      </c>
      <c r="R325" t="s">
        <v>8320</v>
      </c>
      <c r="S325" s="11">
        <f t="shared" si="22"/>
        <v>436648.71277777775</v>
      </c>
      <c r="T325" s="11">
        <f t="shared" si="23"/>
        <v>437320.98333333334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105.32</v>
      </c>
      <c r="Q326" t="s">
        <v>8315</v>
      </c>
      <c r="R326" t="s">
        <v>8320</v>
      </c>
      <c r="S326" s="11">
        <f t="shared" si="22"/>
        <v>424344.03</v>
      </c>
      <c r="T326" s="11">
        <f t="shared" si="23"/>
        <v>425136.03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>
        <f t="shared" si="21"/>
        <v>70.92</v>
      </c>
      <c r="Q327" t="s">
        <v>8315</v>
      </c>
      <c r="R327" t="s">
        <v>8320</v>
      </c>
      <c r="S327" s="11">
        <f t="shared" si="22"/>
        <v>436453.50916666666</v>
      </c>
      <c r="T327" s="11">
        <f t="shared" si="23"/>
        <v>437293.50916666666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>
        <f t="shared" si="21"/>
        <v>147.16999999999999</v>
      </c>
      <c r="Q328" t="s">
        <v>8315</v>
      </c>
      <c r="R328" t="s">
        <v>8320</v>
      </c>
      <c r="S328" s="11">
        <f t="shared" si="22"/>
        <v>438520.55722222221</v>
      </c>
      <c r="T328" s="11">
        <f t="shared" si="23"/>
        <v>439327.95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</v>
      </c>
      <c r="Q329" t="s">
        <v>8315</v>
      </c>
      <c r="R329" t="s">
        <v>8320</v>
      </c>
      <c r="S329" s="11">
        <f t="shared" si="22"/>
        <v>421310.64694444445</v>
      </c>
      <c r="T329" s="11">
        <f t="shared" si="23"/>
        <v>421961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103.61439999999999</v>
      </c>
      <c r="P330">
        <f t="shared" si="21"/>
        <v>156.05000000000001</v>
      </c>
      <c r="Q330" t="s">
        <v>8315</v>
      </c>
      <c r="R330" t="s">
        <v>8320</v>
      </c>
      <c r="S330" s="11">
        <f t="shared" si="22"/>
        <v>426607.71888888889</v>
      </c>
      <c r="T330" s="11">
        <f t="shared" si="23"/>
        <v>427333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</v>
      </c>
      <c r="Q331" t="s">
        <v>8315</v>
      </c>
      <c r="R331" t="s">
        <v>8320</v>
      </c>
      <c r="S331" s="11">
        <f t="shared" si="22"/>
        <v>426908.20194444444</v>
      </c>
      <c r="T331" s="11">
        <f t="shared" si="23"/>
        <v>427477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>
        <f t="shared" si="21"/>
        <v>104.82</v>
      </c>
      <c r="Q332" t="s">
        <v>8315</v>
      </c>
      <c r="R332" t="s">
        <v>8320</v>
      </c>
      <c r="S332" s="11">
        <f t="shared" si="22"/>
        <v>405021.37861111108</v>
      </c>
      <c r="T332" s="11">
        <f t="shared" si="23"/>
        <v>405780.98333333334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106.60499999999999</v>
      </c>
      <c r="P333">
        <f t="shared" si="21"/>
        <v>97.36</v>
      </c>
      <c r="Q333" t="s">
        <v>8315</v>
      </c>
      <c r="R333" t="s">
        <v>8320</v>
      </c>
      <c r="S333" s="11">
        <f t="shared" si="22"/>
        <v>432094.95388888888</v>
      </c>
      <c r="T333" s="11">
        <f t="shared" si="23"/>
        <v>432838.95388888888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>
        <f t="shared" si="21"/>
        <v>203.63</v>
      </c>
      <c r="Q334" t="s">
        <v>8315</v>
      </c>
      <c r="R334" t="s">
        <v>8320</v>
      </c>
      <c r="S334" s="11">
        <f t="shared" si="22"/>
        <v>426241.32694444444</v>
      </c>
      <c r="T334" s="11">
        <f t="shared" si="23"/>
        <v>427241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>
        <f t="shared" si="21"/>
        <v>188.31</v>
      </c>
      <c r="Q335" t="s">
        <v>8315</v>
      </c>
      <c r="R335" t="s">
        <v>8320</v>
      </c>
      <c r="S335" s="11">
        <f t="shared" si="22"/>
        <v>430416.27527777775</v>
      </c>
      <c r="T335" s="11">
        <f t="shared" si="23"/>
        <v>431135.27527777775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</v>
      </c>
      <c r="Q336" t="s">
        <v>8315</v>
      </c>
      <c r="R336" t="s">
        <v>8320</v>
      </c>
      <c r="S336" s="11">
        <f t="shared" si="22"/>
        <v>422353.37694444443</v>
      </c>
      <c r="T336" s="11">
        <f t="shared" si="23"/>
        <v>423268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>
        <f t="shared" si="21"/>
        <v>109.19</v>
      </c>
      <c r="Q337" t="s">
        <v>8315</v>
      </c>
      <c r="R337" t="s">
        <v>8320</v>
      </c>
      <c r="S337" s="11">
        <f t="shared" si="22"/>
        <v>422354.69861111115</v>
      </c>
      <c r="T337" s="11">
        <f t="shared" si="23"/>
        <v>423103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116.83911999999998</v>
      </c>
      <c r="P338">
        <f t="shared" si="21"/>
        <v>59.25</v>
      </c>
      <c r="Q338" t="s">
        <v>8315</v>
      </c>
      <c r="R338" t="s">
        <v>8320</v>
      </c>
      <c r="S338" s="11">
        <f t="shared" si="22"/>
        <v>426911.31055555557</v>
      </c>
      <c r="T338" s="11">
        <f t="shared" si="23"/>
        <v>427632.31055555557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101.16833333333335</v>
      </c>
      <c r="P339">
        <f t="shared" si="21"/>
        <v>97.9</v>
      </c>
      <c r="Q339" t="s">
        <v>8315</v>
      </c>
      <c r="R339" t="s">
        <v>8320</v>
      </c>
      <c r="S339" s="11">
        <f t="shared" si="22"/>
        <v>421044.08555555553</v>
      </c>
      <c r="T339" s="11">
        <f t="shared" si="23"/>
        <v>421763.08555555553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110.13360000000002</v>
      </c>
      <c r="P340">
        <f t="shared" si="21"/>
        <v>70</v>
      </c>
      <c r="Q340" t="s">
        <v>8315</v>
      </c>
      <c r="R340" t="s">
        <v>8320</v>
      </c>
      <c r="S340" s="11">
        <f t="shared" si="22"/>
        <v>433347.13611111115</v>
      </c>
      <c r="T340" s="11">
        <f t="shared" si="23"/>
        <v>434698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>
        <f t="shared" si="21"/>
        <v>72.87</v>
      </c>
      <c r="Q341" t="s">
        <v>8315</v>
      </c>
      <c r="R341" t="s">
        <v>8320</v>
      </c>
      <c r="S341" s="11">
        <f t="shared" si="22"/>
        <v>422163.24111111107</v>
      </c>
      <c r="T341" s="11">
        <f t="shared" si="23"/>
        <v>422883.24111111107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>
        <f t="shared" si="21"/>
        <v>146.35</v>
      </c>
      <c r="Q342" t="s">
        <v>8315</v>
      </c>
      <c r="R342" t="s">
        <v>8320</v>
      </c>
      <c r="S342" s="11">
        <f t="shared" si="22"/>
        <v>438457.0575</v>
      </c>
      <c r="T342" s="11">
        <f t="shared" si="23"/>
        <v>439182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106.71428571428572</v>
      </c>
      <c r="P343">
        <f t="shared" si="21"/>
        <v>67.91</v>
      </c>
      <c r="Q343" t="s">
        <v>8315</v>
      </c>
      <c r="R343" t="s">
        <v>8320</v>
      </c>
      <c r="S343" s="11">
        <f t="shared" si="22"/>
        <v>417390.11055555556</v>
      </c>
      <c r="T343" s="11">
        <f t="shared" si="23"/>
        <v>417828.98333333334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100.36639999999998</v>
      </c>
      <c r="P344">
        <f t="shared" si="21"/>
        <v>169.85</v>
      </c>
      <c r="Q344" t="s">
        <v>8315</v>
      </c>
      <c r="R344" t="s">
        <v>8320</v>
      </c>
      <c r="S344" s="11">
        <f t="shared" si="22"/>
        <v>430947.74027777778</v>
      </c>
      <c r="T344" s="11">
        <f t="shared" si="23"/>
        <v>431667.74027777778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102.02863333333335</v>
      </c>
      <c r="P345">
        <f t="shared" si="21"/>
        <v>58.41</v>
      </c>
      <c r="Q345" t="s">
        <v>8315</v>
      </c>
      <c r="R345" t="s">
        <v>8320</v>
      </c>
      <c r="S345" s="11">
        <f t="shared" si="22"/>
        <v>418154.70694444445</v>
      </c>
      <c r="T345" s="11">
        <f t="shared" si="23"/>
        <v>418884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>
        <f t="shared" si="21"/>
        <v>119.99</v>
      </c>
      <c r="Q346" t="s">
        <v>8315</v>
      </c>
      <c r="R346" t="s">
        <v>8320</v>
      </c>
      <c r="S346" s="11">
        <f t="shared" si="22"/>
        <v>422600.30388888891</v>
      </c>
      <c r="T346" s="11">
        <f t="shared" si="23"/>
        <v>423659.33333333331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>
        <f t="shared" si="21"/>
        <v>99.86</v>
      </c>
      <c r="Q347" t="s">
        <v>8315</v>
      </c>
      <c r="R347" t="s">
        <v>8320</v>
      </c>
      <c r="S347" s="11">
        <f t="shared" si="22"/>
        <v>422671.66388888884</v>
      </c>
      <c r="T347" s="11">
        <f t="shared" si="23"/>
        <v>423391.66388888884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>
        <f t="shared" si="21"/>
        <v>90.58</v>
      </c>
      <c r="Q348" t="s">
        <v>8315</v>
      </c>
      <c r="R348" t="s">
        <v>8320</v>
      </c>
      <c r="S348" s="11">
        <f t="shared" si="22"/>
        <v>426189.00583333336</v>
      </c>
      <c r="T348" s="11">
        <f t="shared" si="23"/>
        <v>426909.00583333336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111.59049999999999</v>
      </c>
      <c r="P349">
        <f t="shared" si="21"/>
        <v>117.77</v>
      </c>
      <c r="Q349" t="s">
        <v>8315</v>
      </c>
      <c r="R349" t="s">
        <v>8320</v>
      </c>
      <c r="S349" s="11">
        <f t="shared" si="22"/>
        <v>426932.89138888888</v>
      </c>
      <c r="T349" s="11">
        <f t="shared" si="23"/>
        <v>427653.89138888888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</v>
      </c>
      <c r="Q350" t="s">
        <v>8315</v>
      </c>
      <c r="R350" t="s">
        <v>8320</v>
      </c>
      <c r="S350" s="11">
        <f t="shared" si="22"/>
        <v>424895.08777777775</v>
      </c>
      <c r="T350" s="11">
        <f t="shared" si="23"/>
        <v>425615.08777777775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>
        <f t="shared" si="21"/>
        <v>71.900000000000006</v>
      </c>
      <c r="Q351" t="s">
        <v>8315</v>
      </c>
      <c r="R351" t="s">
        <v>8320</v>
      </c>
      <c r="S351" s="11">
        <f t="shared" si="22"/>
        <v>438164.97444444441</v>
      </c>
      <c r="T351" s="11">
        <f t="shared" si="23"/>
        <v>438884.97444444441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114.75999999999999</v>
      </c>
      <c r="P352">
        <f t="shared" si="21"/>
        <v>129.82</v>
      </c>
      <c r="Q352" t="s">
        <v>8315</v>
      </c>
      <c r="R352" t="s">
        <v>8320</v>
      </c>
      <c r="S352" s="11">
        <f t="shared" si="22"/>
        <v>433978.58583333332</v>
      </c>
      <c r="T352" s="11">
        <f t="shared" si="23"/>
        <v>434892.98333333334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127.34117647058822</v>
      </c>
      <c r="P353">
        <f t="shared" si="21"/>
        <v>44.91</v>
      </c>
      <c r="Q353" t="s">
        <v>8315</v>
      </c>
      <c r="R353" t="s">
        <v>8320</v>
      </c>
      <c r="S353" s="11">
        <f t="shared" si="22"/>
        <v>430184.15388888889</v>
      </c>
      <c r="T353" s="11">
        <f t="shared" si="23"/>
        <v>431143.15388888889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40.76</v>
      </c>
      <c r="Q354" t="s">
        <v>8315</v>
      </c>
      <c r="R354" t="s">
        <v>8320</v>
      </c>
      <c r="S354" s="11">
        <f t="shared" si="22"/>
        <v>417277.01888888888</v>
      </c>
      <c r="T354" s="11">
        <f t="shared" si="23"/>
        <v>417997.01888888888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>
        <f t="shared" si="21"/>
        <v>103.52</v>
      </c>
      <c r="Q355" t="s">
        <v>8315</v>
      </c>
      <c r="R355" t="s">
        <v>8320</v>
      </c>
      <c r="S355" s="11">
        <f t="shared" si="22"/>
        <v>427060.00527777779</v>
      </c>
      <c r="T355" s="11">
        <f t="shared" si="23"/>
        <v>427781.00527777779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>
        <f t="shared" si="21"/>
        <v>125.45</v>
      </c>
      <c r="Q356" t="s">
        <v>8315</v>
      </c>
      <c r="R356" t="s">
        <v>8320</v>
      </c>
      <c r="S356" s="11">
        <f t="shared" si="22"/>
        <v>430444.86694444442</v>
      </c>
      <c r="T356" s="11">
        <f t="shared" si="23"/>
        <v>431163.86694444442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>
        <f t="shared" si="21"/>
        <v>246.61</v>
      </c>
      <c r="Q357" t="s">
        <v>8315</v>
      </c>
      <c r="R357" t="s">
        <v>8320</v>
      </c>
      <c r="S357" s="11">
        <f t="shared" si="22"/>
        <v>418552.05388888891</v>
      </c>
      <c r="T357" s="11">
        <f t="shared" si="23"/>
        <v>419297.05388888891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102.69239999999999</v>
      </c>
      <c r="P358">
        <f t="shared" si="21"/>
        <v>79.400000000000006</v>
      </c>
      <c r="Q358" t="s">
        <v>8315</v>
      </c>
      <c r="R358" t="s">
        <v>8320</v>
      </c>
      <c r="S358" s="11">
        <f t="shared" si="22"/>
        <v>429892.27583333332</v>
      </c>
      <c r="T358" s="11">
        <f t="shared" si="23"/>
        <v>430611.27583333332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86.14</v>
      </c>
      <c r="Q359" t="s">
        <v>8315</v>
      </c>
      <c r="R359" t="s">
        <v>8320</v>
      </c>
      <c r="S359" s="11">
        <f t="shared" si="22"/>
        <v>421790.33249999996</v>
      </c>
      <c r="T359" s="11">
        <f t="shared" si="23"/>
        <v>422750.33249999996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103.08800000000001</v>
      </c>
      <c r="P360">
        <f t="shared" si="21"/>
        <v>193.05</v>
      </c>
      <c r="Q360" t="s">
        <v>8315</v>
      </c>
      <c r="R360" t="s">
        <v>8320</v>
      </c>
      <c r="S360" s="11">
        <f t="shared" si="22"/>
        <v>432101.64472222223</v>
      </c>
      <c r="T360" s="11">
        <f t="shared" si="23"/>
        <v>432792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104.85537190082646</v>
      </c>
      <c r="P361">
        <f t="shared" si="21"/>
        <v>84.02</v>
      </c>
      <c r="Q361" t="s">
        <v>8315</v>
      </c>
      <c r="R361" t="s">
        <v>8320</v>
      </c>
      <c r="S361" s="11">
        <f t="shared" si="22"/>
        <v>418354.69166666665</v>
      </c>
      <c r="T361" s="11">
        <f t="shared" si="23"/>
        <v>418886.2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>
        <f t="shared" si="21"/>
        <v>139.83000000000001</v>
      </c>
      <c r="Q362" t="s">
        <v>8315</v>
      </c>
      <c r="R362" t="s">
        <v>8320</v>
      </c>
      <c r="S362" s="11">
        <f t="shared" si="22"/>
        <v>423846.55</v>
      </c>
      <c r="T362" s="11">
        <f t="shared" si="23"/>
        <v>424908.18333333335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>
        <f t="shared" si="21"/>
        <v>109.82</v>
      </c>
      <c r="Q363" t="s">
        <v>8315</v>
      </c>
      <c r="R363" t="s">
        <v>8320</v>
      </c>
      <c r="S363" s="11">
        <f t="shared" si="22"/>
        <v>418377.0294444444</v>
      </c>
      <c r="T363" s="11">
        <f t="shared" si="23"/>
        <v>419098.0294444444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124.15933781686496</v>
      </c>
      <c r="P364">
        <f t="shared" si="21"/>
        <v>139.53</v>
      </c>
      <c r="Q364" t="s">
        <v>8315</v>
      </c>
      <c r="R364" t="s">
        <v>8320</v>
      </c>
      <c r="S364" s="11">
        <f t="shared" si="22"/>
        <v>416006.05305555556</v>
      </c>
      <c r="T364" s="11">
        <f t="shared" si="23"/>
        <v>416529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101.33333333333334</v>
      </c>
      <c r="P365">
        <f t="shared" si="21"/>
        <v>347.85</v>
      </c>
      <c r="Q365" t="s">
        <v>8315</v>
      </c>
      <c r="R365" t="s">
        <v>8320</v>
      </c>
      <c r="S365" s="11">
        <f t="shared" si="22"/>
        <v>378050.87111111108</v>
      </c>
      <c r="T365" s="11">
        <f t="shared" si="23"/>
        <v>379132.36666666664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110.16142857142856</v>
      </c>
      <c r="P366">
        <f t="shared" si="21"/>
        <v>68.239999999999995</v>
      </c>
      <c r="Q366" t="s">
        <v>8315</v>
      </c>
      <c r="R366" t="s">
        <v>8320</v>
      </c>
      <c r="S366" s="11">
        <f t="shared" si="22"/>
        <v>414653.63111111114</v>
      </c>
      <c r="T366" s="11">
        <f t="shared" si="23"/>
        <v>415380.98333333334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103.97333333333334</v>
      </c>
      <c r="P367">
        <f t="shared" si="21"/>
        <v>239.94</v>
      </c>
      <c r="Q367" t="s">
        <v>8315</v>
      </c>
      <c r="R367" t="s">
        <v>8320</v>
      </c>
      <c r="S367" s="11">
        <f t="shared" si="22"/>
        <v>411959.55527777778</v>
      </c>
      <c r="T367" s="11">
        <f t="shared" si="23"/>
        <v>412679.55527777778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>
        <f t="shared" si="21"/>
        <v>287.31</v>
      </c>
      <c r="Q368" t="s">
        <v>8315</v>
      </c>
      <c r="R368" t="s">
        <v>8320</v>
      </c>
      <c r="S368" s="11">
        <f t="shared" si="22"/>
        <v>396388.03277777776</v>
      </c>
      <c r="T368" s="11">
        <f t="shared" si="23"/>
        <v>397108.03277777776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>
        <f t="shared" si="21"/>
        <v>86.85</v>
      </c>
      <c r="Q369" t="s">
        <v>8315</v>
      </c>
      <c r="R369" t="s">
        <v>8320</v>
      </c>
      <c r="S369" s="11">
        <f t="shared" si="22"/>
        <v>404446.85500000004</v>
      </c>
      <c r="T369" s="11">
        <f t="shared" si="23"/>
        <v>405397.98333333334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104.11200000000001</v>
      </c>
      <c r="P370">
        <f t="shared" si="21"/>
        <v>81.849999999999994</v>
      </c>
      <c r="Q370" t="s">
        <v>8315</v>
      </c>
      <c r="R370" t="s">
        <v>8320</v>
      </c>
      <c r="S370" s="11">
        <f t="shared" si="22"/>
        <v>420959.53388888889</v>
      </c>
      <c r="T370" s="11">
        <f t="shared" si="23"/>
        <v>421798.53388888889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>
        <f t="shared" si="21"/>
        <v>42.87</v>
      </c>
      <c r="Q371" t="s">
        <v>8315</v>
      </c>
      <c r="R371" t="s">
        <v>8320</v>
      </c>
      <c r="S371" s="11">
        <f t="shared" si="22"/>
        <v>393358.24138888891</v>
      </c>
      <c r="T371" s="11">
        <f t="shared" si="23"/>
        <v>394078.24138888891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709.42</v>
      </c>
      <c r="Q372" t="s">
        <v>8315</v>
      </c>
      <c r="R372" t="s">
        <v>8320</v>
      </c>
      <c r="S372" s="11">
        <f t="shared" si="22"/>
        <v>436996.08333333331</v>
      </c>
      <c r="T372" s="11">
        <f t="shared" si="23"/>
        <v>437716.08333333331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>
        <f t="shared" si="21"/>
        <v>161.26</v>
      </c>
      <c r="Q373" t="s">
        <v>8315</v>
      </c>
      <c r="R373" t="s">
        <v>8320</v>
      </c>
      <c r="S373" s="11">
        <f t="shared" si="22"/>
        <v>402195.42749999999</v>
      </c>
      <c r="T373" s="11">
        <f t="shared" si="23"/>
        <v>403275.42749999999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125.33333333333334</v>
      </c>
      <c r="P374">
        <f t="shared" si="21"/>
        <v>41.78</v>
      </c>
      <c r="Q374" t="s">
        <v>8315</v>
      </c>
      <c r="R374" t="s">
        <v>8320</v>
      </c>
      <c r="S374" s="11">
        <f t="shared" si="22"/>
        <v>430126.8455555556</v>
      </c>
      <c r="T374" s="11">
        <f t="shared" si="23"/>
        <v>431089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>
        <f t="shared" si="21"/>
        <v>89.89</v>
      </c>
      <c r="Q375" t="s">
        <v>8315</v>
      </c>
      <c r="R375" t="s">
        <v>8320</v>
      </c>
      <c r="S375" s="11">
        <f t="shared" si="22"/>
        <v>397806.88833333337</v>
      </c>
      <c r="T375" s="11">
        <f t="shared" si="23"/>
        <v>398526.88833333337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</v>
      </c>
      <c r="Q376" t="s">
        <v>8315</v>
      </c>
      <c r="R376" t="s">
        <v>8320</v>
      </c>
      <c r="S376" s="11">
        <f t="shared" si="22"/>
        <v>390102.3419444444</v>
      </c>
      <c r="T376" s="11">
        <f t="shared" si="23"/>
        <v>391182.3419444444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42.86</v>
      </c>
      <c r="Q377" t="s">
        <v>8315</v>
      </c>
      <c r="R377" t="s">
        <v>8320</v>
      </c>
      <c r="S377" s="11">
        <f t="shared" si="22"/>
        <v>411704.64194444445</v>
      </c>
      <c r="T377" s="11">
        <f t="shared" si="23"/>
        <v>412706.3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105.9591836734694</v>
      </c>
      <c r="P378">
        <f t="shared" si="21"/>
        <v>54.08</v>
      </c>
      <c r="Q378" t="s">
        <v>8315</v>
      </c>
      <c r="R378" t="s">
        <v>8320</v>
      </c>
      <c r="S378" s="11">
        <f t="shared" si="22"/>
        <v>433747.86555555556</v>
      </c>
      <c r="T378" s="11">
        <f t="shared" si="23"/>
        <v>434491.86555555556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114.39999999999999</v>
      </c>
      <c r="P379">
        <f t="shared" si="21"/>
        <v>103.22</v>
      </c>
      <c r="Q379" t="s">
        <v>8315</v>
      </c>
      <c r="R379" t="s">
        <v>8320</v>
      </c>
      <c r="S379" s="11">
        <f t="shared" si="22"/>
        <v>426927.01888888888</v>
      </c>
      <c r="T379" s="11">
        <f t="shared" si="23"/>
        <v>427648.01666666666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111.76666666666665</v>
      </c>
      <c r="P380">
        <f t="shared" si="21"/>
        <v>40.4</v>
      </c>
      <c r="Q380" t="s">
        <v>8315</v>
      </c>
      <c r="R380" t="s">
        <v>8320</v>
      </c>
      <c r="S380" s="11">
        <f t="shared" si="22"/>
        <v>428806.72444444441</v>
      </c>
      <c r="T380" s="11">
        <f t="shared" si="23"/>
        <v>429392.86666666664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116.08000000000001</v>
      </c>
      <c r="P381">
        <f t="shared" si="21"/>
        <v>116.86</v>
      </c>
      <c r="Q381" t="s">
        <v>8315</v>
      </c>
      <c r="R381" t="s">
        <v>8320</v>
      </c>
      <c r="S381" s="11">
        <f t="shared" si="22"/>
        <v>395617.51999999996</v>
      </c>
      <c r="T381" s="11">
        <f t="shared" si="23"/>
        <v>396697.51999999996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</v>
      </c>
      <c r="Q382" t="s">
        <v>8315</v>
      </c>
      <c r="R382" t="s">
        <v>8320</v>
      </c>
      <c r="S382" s="11">
        <f t="shared" si="22"/>
        <v>428738.27555555559</v>
      </c>
      <c r="T382" s="11">
        <f t="shared" si="23"/>
        <v>429338.27555555559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104.72999999999999</v>
      </c>
      <c r="P383">
        <f t="shared" si="21"/>
        <v>104.31</v>
      </c>
      <c r="Q383" t="s">
        <v>8315</v>
      </c>
      <c r="R383" t="s">
        <v>8320</v>
      </c>
      <c r="S383" s="11">
        <f t="shared" si="22"/>
        <v>397969.75472222228</v>
      </c>
      <c r="T383" s="11">
        <f t="shared" si="23"/>
        <v>398798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255.83333333333331</v>
      </c>
      <c r="P384">
        <f t="shared" si="21"/>
        <v>69.77</v>
      </c>
      <c r="Q384" t="s">
        <v>8315</v>
      </c>
      <c r="R384" t="s">
        <v>8320</v>
      </c>
      <c r="S384" s="11">
        <f t="shared" si="22"/>
        <v>399386.02777777781</v>
      </c>
      <c r="T384" s="11">
        <f t="shared" si="23"/>
        <v>399722.02777777781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>
        <f t="shared" si="21"/>
        <v>43.02</v>
      </c>
      <c r="Q385" t="s">
        <v>8315</v>
      </c>
      <c r="R385" t="s">
        <v>8320</v>
      </c>
      <c r="S385" s="11">
        <f t="shared" si="22"/>
        <v>414035.82194444444</v>
      </c>
      <c r="T385" s="11">
        <f t="shared" si="23"/>
        <v>414587.82194444444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112.105</v>
      </c>
      <c r="P386">
        <f t="shared" si="21"/>
        <v>58.54</v>
      </c>
      <c r="Q386" t="s">
        <v>8315</v>
      </c>
      <c r="R386" t="s">
        <v>8320</v>
      </c>
      <c r="S386" s="11">
        <f t="shared" si="22"/>
        <v>419451.76305555558</v>
      </c>
      <c r="T386" s="11">
        <f t="shared" si="23"/>
        <v>420171.76305555558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(E387/D387)*100</f>
        <v>105.982</v>
      </c>
      <c r="P387">
        <f t="shared" ref="P387:P450" si="25">ROUND(E387/L387,2)</f>
        <v>111.8</v>
      </c>
      <c r="Q387" t="s">
        <v>8315</v>
      </c>
      <c r="R387" t="s">
        <v>8320</v>
      </c>
      <c r="S387" s="11">
        <f t="shared" ref="S387:S450" si="26">(((J387/60)/60)+DATE(1970,1,1))</f>
        <v>418343.02805555554</v>
      </c>
      <c r="T387" s="11">
        <f t="shared" ref="T387:T450" si="27">(((I387/60)/60)+DATE(1970,1,1))</f>
        <v>419064.02805555554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>
        <f t="shared" si="25"/>
        <v>46.23</v>
      </c>
      <c r="Q388" t="s">
        <v>8315</v>
      </c>
      <c r="R388" t="s">
        <v>8320</v>
      </c>
      <c r="S388" s="11">
        <f t="shared" si="26"/>
        <v>424999.83083333337</v>
      </c>
      <c r="T388" s="11">
        <f t="shared" si="27"/>
        <v>425359.83083333337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213.98947368421051</v>
      </c>
      <c r="P389">
        <f t="shared" si="25"/>
        <v>144.69</v>
      </c>
      <c r="Q389" t="s">
        <v>8315</v>
      </c>
      <c r="R389" t="s">
        <v>8320</v>
      </c>
      <c r="S389" s="11">
        <f t="shared" si="26"/>
        <v>424729.23833333334</v>
      </c>
      <c r="T389" s="11">
        <f t="shared" si="27"/>
        <v>425463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126.16000000000001</v>
      </c>
      <c r="P390">
        <f t="shared" si="25"/>
        <v>88.85</v>
      </c>
      <c r="Q390" t="s">
        <v>8315</v>
      </c>
      <c r="R390" t="s">
        <v>8320</v>
      </c>
      <c r="S390" s="11">
        <f t="shared" si="26"/>
        <v>433090.8277777778</v>
      </c>
      <c r="T390" s="11">
        <f t="shared" si="27"/>
        <v>433810.8277777778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>
        <f t="shared" si="25"/>
        <v>81.75</v>
      </c>
      <c r="Q391" t="s">
        <v>8315</v>
      </c>
      <c r="R391" t="s">
        <v>8320</v>
      </c>
      <c r="S391" s="11">
        <f t="shared" si="26"/>
        <v>412090.51388888888</v>
      </c>
      <c r="T391" s="11">
        <f t="shared" si="27"/>
        <v>412855.98333333334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71.430000000000007</v>
      </c>
      <c r="Q392" t="s">
        <v>8315</v>
      </c>
      <c r="R392" t="s">
        <v>8320</v>
      </c>
      <c r="S392" s="11">
        <f t="shared" si="26"/>
        <v>422601.88111111114</v>
      </c>
      <c r="T392" s="11">
        <f t="shared" si="27"/>
        <v>423081.88111111114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104.26</v>
      </c>
      <c r="Q393" t="s">
        <v>8315</v>
      </c>
      <c r="R393" t="s">
        <v>8320</v>
      </c>
      <c r="S393" s="11">
        <f t="shared" si="26"/>
        <v>392674.01416666672</v>
      </c>
      <c r="T393" s="11">
        <f t="shared" si="27"/>
        <v>393393.98333333334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>
        <f t="shared" si="25"/>
        <v>90.62</v>
      </c>
      <c r="Q394" t="s">
        <v>8315</v>
      </c>
      <c r="R394" t="s">
        <v>8320</v>
      </c>
      <c r="S394" s="11">
        <f t="shared" si="26"/>
        <v>390242.21416666667</v>
      </c>
      <c r="T394" s="11">
        <f t="shared" si="27"/>
        <v>390972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>
        <f t="shared" si="25"/>
        <v>157.33000000000001</v>
      </c>
      <c r="Q395" t="s">
        <v>8315</v>
      </c>
      <c r="R395" t="s">
        <v>8320</v>
      </c>
      <c r="S395" s="11">
        <f t="shared" si="26"/>
        <v>408554.01444444444</v>
      </c>
      <c r="T395" s="11">
        <f t="shared" si="27"/>
        <v>409298.01444444444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>
        <f t="shared" si="25"/>
        <v>105.18</v>
      </c>
      <c r="Q396" t="s">
        <v>8315</v>
      </c>
      <c r="R396" t="s">
        <v>8320</v>
      </c>
      <c r="S396" s="11">
        <f t="shared" si="26"/>
        <v>429940.63388888893</v>
      </c>
      <c r="T396" s="11">
        <f t="shared" si="27"/>
        <v>431379.63388888893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108.04450000000001</v>
      </c>
      <c r="P397">
        <f t="shared" si="25"/>
        <v>58.72</v>
      </c>
      <c r="Q397" t="s">
        <v>8315</v>
      </c>
      <c r="R397" t="s">
        <v>8320</v>
      </c>
      <c r="S397" s="11">
        <f t="shared" si="26"/>
        <v>395694.82222222222</v>
      </c>
      <c r="T397" s="11">
        <f t="shared" si="27"/>
        <v>396558.53333333333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>
        <f t="shared" si="25"/>
        <v>81.63</v>
      </c>
      <c r="Q398" t="s">
        <v>8315</v>
      </c>
      <c r="R398" t="s">
        <v>8320</v>
      </c>
      <c r="S398" s="11">
        <f t="shared" si="26"/>
        <v>397894.55722222221</v>
      </c>
      <c r="T398" s="11">
        <f t="shared" si="27"/>
        <v>398254.55722222221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>
        <f t="shared" si="25"/>
        <v>56.46</v>
      </c>
      <c r="Q399" t="s">
        <v>8315</v>
      </c>
      <c r="R399" t="s">
        <v>8320</v>
      </c>
      <c r="S399" s="11">
        <f t="shared" si="26"/>
        <v>381027.63444444444</v>
      </c>
      <c r="T399" s="11">
        <f t="shared" si="27"/>
        <v>382044.73333333334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125.16000000000001</v>
      </c>
      <c r="P400">
        <f t="shared" si="25"/>
        <v>140.1</v>
      </c>
      <c r="Q400" t="s">
        <v>8315</v>
      </c>
      <c r="R400" t="s">
        <v>8320</v>
      </c>
      <c r="S400" s="11">
        <f t="shared" si="26"/>
        <v>421804.03500000003</v>
      </c>
      <c r="T400" s="11">
        <f t="shared" si="27"/>
        <v>422884.03500000003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106.80499999999999</v>
      </c>
      <c r="P401">
        <f t="shared" si="25"/>
        <v>224.85</v>
      </c>
      <c r="Q401" t="s">
        <v>8315</v>
      </c>
      <c r="R401" t="s">
        <v>8320</v>
      </c>
      <c r="S401" s="11">
        <f t="shared" si="26"/>
        <v>436422.0186111111</v>
      </c>
      <c r="T401" s="11">
        <f t="shared" si="27"/>
        <v>437157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>
        <f t="shared" si="25"/>
        <v>181.13</v>
      </c>
      <c r="Q402" t="s">
        <v>8315</v>
      </c>
      <c r="R402" t="s">
        <v>8320</v>
      </c>
      <c r="S402" s="11">
        <f t="shared" si="26"/>
        <v>413808.26305555558</v>
      </c>
      <c r="T402" s="11">
        <f t="shared" si="27"/>
        <v>414540.5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>
        <f t="shared" si="25"/>
        <v>711.04</v>
      </c>
      <c r="Q403" t="s">
        <v>8315</v>
      </c>
      <c r="R403" t="s">
        <v>8320</v>
      </c>
      <c r="S403" s="11">
        <f t="shared" si="26"/>
        <v>389501.21388888889</v>
      </c>
      <c r="T403" s="11">
        <f t="shared" si="27"/>
        <v>390221.21388888889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</v>
      </c>
      <c r="Q404" t="s">
        <v>8315</v>
      </c>
      <c r="R404" t="s">
        <v>8320</v>
      </c>
      <c r="S404" s="11">
        <f t="shared" si="26"/>
        <v>426933.94916666666</v>
      </c>
      <c r="T404" s="11">
        <f t="shared" si="27"/>
        <v>427438.94916666666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105.25999999999999</v>
      </c>
      <c r="P405">
        <f t="shared" si="25"/>
        <v>75.19</v>
      </c>
      <c r="Q405" t="s">
        <v>8315</v>
      </c>
      <c r="R405" t="s">
        <v>8320</v>
      </c>
      <c r="S405" s="11">
        <f t="shared" si="26"/>
        <v>389152.45583333337</v>
      </c>
      <c r="T405" s="11">
        <f t="shared" si="27"/>
        <v>390280.13333333336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>
        <f t="shared" si="25"/>
        <v>133.13999999999999</v>
      </c>
      <c r="Q406" t="s">
        <v>8315</v>
      </c>
      <c r="R406" t="s">
        <v>8320</v>
      </c>
      <c r="S406" s="11">
        <f t="shared" si="26"/>
        <v>411432.07277777779</v>
      </c>
      <c r="T406" s="11">
        <f t="shared" si="27"/>
        <v>412136.06666666665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>
        <f t="shared" si="25"/>
        <v>55.2</v>
      </c>
      <c r="Q407" t="s">
        <v>8315</v>
      </c>
      <c r="R407" t="s">
        <v>8320</v>
      </c>
      <c r="S407" s="11">
        <f t="shared" si="26"/>
        <v>412091.03861111111</v>
      </c>
      <c r="T407" s="11">
        <f t="shared" si="27"/>
        <v>412811.03861111111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>
        <f t="shared" si="25"/>
        <v>86.16</v>
      </c>
      <c r="Q408" t="s">
        <v>8315</v>
      </c>
      <c r="R408" t="s">
        <v>8320</v>
      </c>
      <c r="S408" s="11">
        <f t="shared" si="26"/>
        <v>387228.89916666667</v>
      </c>
      <c r="T408" s="11">
        <f t="shared" si="27"/>
        <v>388046.98333333334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101.55000000000001</v>
      </c>
      <c r="P409">
        <f t="shared" si="25"/>
        <v>92.32</v>
      </c>
      <c r="Q409" t="s">
        <v>8315</v>
      </c>
      <c r="R409" t="s">
        <v>8320</v>
      </c>
      <c r="S409" s="11">
        <f t="shared" si="26"/>
        <v>391277.90277777781</v>
      </c>
      <c r="T409" s="11">
        <f t="shared" si="27"/>
        <v>392718.90277777781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>
        <f t="shared" si="25"/>
        <v>160.16</v>
      </c>
      <c r="Q410" t="s">
        <v>8315</v>
      </c>
      <c r="R410" t="s">
        <v>8320</v>
      </c>
      <c r="S410" s="11">
        <f t="shared" si="26"/>
        <v>408962.66388888884</v>
      </c>
      <c r="T410" s="11">
        <f t="shared" si="27"/>
        <v>409923.66388888884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">
        <v>8315</v>
      </c>
      <c r="R411" t="s">
        <v>8320</v>
      </c>
      <c r="S411" s="11">
        <f t="shared" si="26"/>
        <v>432965.70666666667</v>
      </c>
      <c r="T411" s="11">
        <f t="shared" si="27"/>
        <v>433685.70666666667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128.29999999999998</v>
      </c>
      <c r="P412">
        <f t="shared" si="25"/>
        <v>183.29</v>
      </c>
      <c r="Q412" t="s">
        <v>8315</v>
      </c>
      <c r="R412" t="s">
        <v>8320</v>
      </c>
      <c r="S412" s="11">
        <f t="shared" si="26"/>
        <v>422648.55472222227</v>
      </c>
      <c r="T412" s="11">
        <f t="shared" si="27"/>
        <v>424088.55472222227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125.79</v>
      </c>
      <c r="Q413" t="s">
        <v>8315</v>
      </c>
      <c r="R413" t="s">
        <v>8320</v>
      </c>
      <c r="S413" s="11">
        <f t="shared" si="26"/>
        <v>410269.22333333333</v>
      </c>
      <c r="T413" s="11">
        <f t="shared" si="27"/>
        <v>411038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</v>
      </c>
      <c r="Q414" t="s">
        <v>8315</v>
      </c>
      <c r="R414" t="s">
        <v>8320</v>
      </c>
      <c r="S414" s="11">
        <f t="shared" si="26"/>
        <v>398306.82722222223</v>
      </c>
      <c r="T414" s="11">
        <f t="shared" si="27"/>
        <v>398690.82722222223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>
        <f t="shared" si="25"/>
        <v>78.66</v>
      </c>
      <c r="Q415" t="s">
        <v>8315</v>
      </c>
      <c r="R415" t="s">
        <v>8320</v>
      </c>
      <c r="S415" s="11">
        <f t="shared" si="26"/>
        <v>397830.05861111108</v>
      </c>
      <c r="T415" s="11">
        <f t="shared" si="27"/>
        <v>398550.05861111108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>
        <f t="shared" si="25"/>
        <v>91.48</v>
      </c>
      <c r="Q416" t="s">
        <v>8315</v>
      </c>
      <c r="R416" t="s">
        <v>8320</v>
      </c>
      <c r="S416" s="11">
        <f t="shared" si="26"/>
        <v>408610.51805555553</v>
      </c>
      <c r="T416" s="11">
        <f t="shared" si="27"/>
        <v>409330.51805555553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>
        <f t="shared" si="25"/>
        <v>68.099999999999994</v>
      </c>
      <c r="Q417" t="s">
        <v>8315</v>
      </c>
      <c r="R417" t="s">
        <v>8320</v>
      </c>
      <c r="S417" s="11">
        <f t="shared" si="26"/>
        <v>417629.44500000001</v>
      </c>
      <c r="T417" s="11">
        <f t="shared" si="27"/>
        <v>418221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120.21700000000001</v>
      </c>
      <c r="P418">
        <f t="shared" si="25"/>
        <v>48.09</v>
      </c>
      <c r="Q418" t="s">
        <v>8315</v>
      </c>
      <c r="R418" t="s">
        <v>8320</v>
      </c>
      <c r="S418" s="11">
        <f t="shared" si="26"/>
        <v>411474.50861111109</v>
      </c>
      <c r="T418" s="11">
        <f t="shared" si="27"/>
        <v>412194.50861111109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>
        <f t="shared" si="25"/>
        <v>202.42</v>
      </c>
      <c r="Q419" t="s">
        <v>8315</v>
      </c>
      <c r="R419" t="s">
        <v>8320</v>
      </c>
      <c r="S419" s="11">
        <f t="shared" si="26"/>
        <v>404576.29444444447</v>
      </c>
      <c r="T419" s="11">
        <f t="shared" si="27"/>
        <v>404845.55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>
        <f t="shared" si="25"/>
        <v>216.75</v>
      </c>
      <c r="Q420" t="s">
        <v>8315</v>
      </c>
      <c r="R420" t="s">
        <v>8320</v>
      </c>
      <c r="S420" s="11">
        <f t="shared" si="26"/>
        <v>424191.77694444446</v>
      </c>
      <c r="T420" s="11">
        <f t="shared" si="27"/>
        <v>424911.77694444446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>
        <f t="shared" si="25"/>
        <v>110.07</v>
      </c>
      <c r="Q421" t="s">
        <v>8315</v>
      </c>
      <c r="R421" t="s">
        <v>8320</v>
      </c>
      <c r="S421" s="11">
        <f t="shared" si="26"/>
        <v>405389.21861111111</v>
      </c>
      <c r="T421" s="11">
        <f t="shared" si="27"/>
        <v>406829.21861111111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0.43939393939393934</v>
      </c>
      <c r="P422">
        <f t="shared" si="25"/>
        <v>4.83</v>
      </c>
      <c r="Q422" t="s">
        <v>8315</v>
      </c>
      <c r="R422" t="s">
        <v>8321</v>
      </c>
      <c r="S422" s="11">
        <f t="shared" si="26"/>
        <v>412286.67527777777</v>
      </c>
      <c r="T422" s="11">
        <f t="shared" si="27"/>
        <v>413005.67527777777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>
        <f t="shared" si="25"/>
        <v>50.17</v>
      </c>
      <c r="Q423" t="s">
        <v>8315</v>
      </c>
      <c r="R423" t="s">
        <v>8321</v>
      </c>
      <c r="S423" s="11">
        <f t="shared" si="26"/>
        <v>424172.79333333333</v>
      </c>
      <c r="T423" s="11">
        <f t="shared" si="27"/>
        <v>425612.79333333333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>
        <f t="shared" si="25"/>
        <v>35.83</v>
      </c>
      <c r="Q424" t="s">
        <v>8315</v>
      </c>
      <c r="R424" t="s">
        <v>8321</v>
      </c>
      <c r="S424" s="11">
        <f t="shared" si="26"/>
        <v>416631.24916666665</v>
      </c>
      <c r="T424" s="11">
        <f t="shared" si="27"/>
        <v>417351.24916666665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>
        <f t="shared" si="25"/>
        <v>11.77</v>
      </c>
      <c r="Q425" t="s">
        <v>8315</v>
      </c>
      <c r="R425" t="s">
        <v>8321</v>
      </c>
      <c r="S425" s="11">
        <f t="shared" si="26"/>
        <v>405535.23055555555</v>
      </c>
      <c r="T425" s="11">
        <f t="shared" si="27"/>
        <v>406255.23055555555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6.7966666666666677</v>
      </c>
      <c r="P426">
        <f t="shared" si="25"/>
        <v>40.78</v>
      </c>
      <c r="Q426" t="s">
        <v>8315</v>
      </c>
      <c r="R426" t="s">
        <v>8321</v>
      </c>
      <c r="S426" s="11">
        <f t="shared" si="26"/>
        <v>394338.02749999997</v>
      </c>
      <c r="T426" s="11">
        <f t="shared" si="27"/>
        <v>395777.02749999997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>
        <f t="shared" si="25"/>
        <v>3</v>
      </c>
      <c r="Q427" t="s">
        <v>8315</v>
      </c>
      <c r="R427" t="s">
        <v>8321</v>
      </c>
      <c r="S427" s="11">
        <f t="shared" si="26"/>
        <v>426533.66777777777</v>
      </c>
      <c r="T427" s="11">
        <f t="shared" si="27"/>
        <v>427974.66777777777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1.3299999999999998</v>
      </c>
      <c r="P428">
        <f t="shared" si="25"/>
        <v>16.63</v>
      </c>
      <c r="Q428" t="s">
        <v>8315</v>
      </c>
      <c r="R428" t="s">
        <v>8321</v>
      </c>
      <c r="S428" s="11">
        <f t="shared" si="26"/>
        <v>429530.08722222224</v>
      </c>
      <c r="T428" s="11">
        <f t="shared" si="27"/>
        <v>430250.08722222224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8315</v>
      </c>
      <c r="R429" t="s">
        <v>8321</v>
      </c>
      <c r="S429" s="11">
        <f t="shared" si="26"/>
        <v>426774.81666666665</v>
      </c>
      <c r="T429" s="11">
        <f t="shared" si="27"/>
        <v>427107.98333333334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5.6333333333333329</v>
      </c>
      <c r="P430">
        <f t="shared" si="25"/>
        <v>52</v>
      </c>
      <c r="Q430" t="s">
        <v>8315</v>
      </c>
      <c r="R430" t="s">
        <v>8321</v>
      </c>
      <c r="S430" s="11">
        <f t="shared" si="26"/>
        <v>414603.40138888889</v>
      </c>
      <c r="T430" s="11">
        <f t="shared" si="27"/>
        <v>415279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8315</v>
      </c>
      <c r="R431" t="s">
        <v>8321</v>
      </c>
      <c r="S431" s="11">
        <f t="shared" si="26"/>
        <v>373614.63388888893</v>
      </c>
      <c r="T431" s="11">
        <f t="shared" si="27"/>
        <v>375373.98333333334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t="s">
        <v>8315</v>
      </c>
      <c r="R432" t="s">
        <v>8321</v>
      </c>
      <c r="S432" s="11">
        <f t="shared" si="26"/>
        <v>408227.57416666666</v>
      </c>
      <c r="T432" s="11">
        <f t="shared" si="27"/>
        <v>408587.57416666666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>
        <f t="shared" si="25"/>
        <v>51.88</v>
      </c>
      <c r="Q433" t="s">
        <v>8315</v>
      </c>
      <c r="R433" t="s">
        <v>8321</v>
      </c>
      <c r="S433" s="11">
        <f t="shared" si="26"/>
        <v>432557.91194444441</v>
      </c>
      <c r="T433" s="11">
        <f t="shared" si="27"/>
        <v>433277.91194444441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t="s">
        <v>8315</v>
      </c>
      <c r="R434" t="s">
        <v>8321</v>
      </c>
      <c r="S434" s="11">
        <f t="shared" si="26"/>
        <v>425642.43916666671</v>
      </c>
      <c r="T434" s="11">
        <f t="shared" si="27"/>
        <v>427082.43916666671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8315</v>
      </c>
      <c r="R435" t="s">
        <v>8321</v>
      </c>
      <c r="S435" s="11">
        <f t="shared" si="26"/>
        <v>425400.11722222227</v>
      </c>
      <c r="T435" s="11">
        <f t="shared" si="27"/>
        <v>426840.11722222227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8315</v>
      </c>
      <c r="R436" t="s">
        <v>8321</v>
      </c>
      <c r="S436" s="11">
        <f t="shared" si="26"/>
        <v>409757.02833333332</v>
      </c>
      <c r="T436" s="11">
        <f t="shared" si="27"/>
        <v>410550.02833333332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>
        <f t="shared" si="25"/>
        <v>1</v>
      </c>
      <c r="Q437" t="s">
        <v>8315</v>
      </c>
      <c r="R437" t="s">
        <v>8321</v>
      </c>
      <c r="S437" s="11">
        <f t="shared" si="26"/>
        <v>407930.93888888886</v>
      </c>
      <c r="T437" s="11">
        <f t="shared" si="27"/>
        <v>408650.93888888886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8315</v>
      </c>
      <c r="R438" t="s">
        <v>8321</v>
      </c>
      <c r="S438" s="11">
        <f t="shared" si="26"/>
        <v>406865.69805555552</v>
      </c>
      <c r="T438" s="11">
        <f t="shared" si="27"/>
        <v>407585.69805555552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8315</v>
      </c>
      <c r="R439" t="s">
        <v>8321</v>
      </c>
      <c r="S439" s="11">
        <f t="shared" si="26"/>
        <v>434104.6461111111</v>
      </c>
      <c r="T439" s="11">
        <f t="shared" si="27"/>
        <v>435544.6461111111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</v>
      </c>
      <c r="P440">
        <f t="shared" si="25"/>
        <v>170.55</v>
      </c>
      <c r="Q440" t="s">
        <v>8315</v>
      </c>
      <c r="R440" t="s">
        <v>8321</v>
      </c>
      <c r="S440" s="11">
        <f t="shared" si="26"/>
        <v>427023.26611111109</v>
      </c>
      <c r="T440" s="11">
        <f t="shared" si="27"/>
        <v>427744.26611111109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8315</v>
      </c>
      <c r="R441" t="s">
        <v>8321</v>
      </c>
      <c r="S441" s="11">
        <f t="shared" si="26"/>
        <v>417987.28277777776</v>
      </c>
      <c r="T441" s="11">
        <f t="shared" si="27"/>
        <v>418227.28277777776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t="s">
        <v>8315</v>
      </c>
      <c r="R442" t="s">
        <v>8321</v>
      </c>
      <c r="S442" s="11">
        <f t="shared" si="26"/>
        <v>430088.65361111111</v>
      </c>
      <c r="T442" s="11">
        <f t="shared" si="27"/>
        <v>430807.65361111111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8315</v>
      </c>
      <c r="R443" t="s">
        <v>8321</v>
      </c>
      <c r="S443" s="11">
        <f t="shared" si="26"/>
        <v>409132.05444444442</v>
      </c>
      <c r="T443" s="11">
        <f t="shared" si="27"/>
        <v>409852.05444444442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>
        <f t="shared" si="25"/>
        <v>393.59</v>
      </c>
      <c r="Q444" t="s">
        <v>8315</v>
      </c>
      <c r="R444" t="s">
        <v>8321</v>
      </c>
      <c r="S444" s="11">
        <f t="shared" si="26"/>
        <v>420510.32861111109</v>
      </c>
      <c r="T444" s="11">
        <f t="shared" si="27"/>
        <v>421230.32861111109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t="s">
        <v>8315</v>
      </c>
      <c r="R445" t="s">
        <v>8321</v>
      </c>
      <c r="S445" s="11">
        <f t="shared" si="26"/>
        <v>411513.36138888891</v>
      </c>
      <c r="T445" s="11">
        <f t="shared" si="27"/>
        <v>412233.36138888891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8315</v>
      </c>
      <c r="R446" t="s">
        <v>8321</v>
      </c>
      <c r="S446" s="11">
        <f t="shared" si="26"/>
        <v>393390.76694444445</v>
      </c>
      <c r="T446" s="11">
        <f t="shared" si="27"/>
        <v>394830.76694444445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>
        <f t="shared" si="25"/>
        <v>1</v>
      </c>
      <c r="Q447" t="s">
        <v>8315</v>
      </c>
      <c r="R447" t="s">
        <v>8321</v>
      </c>
      <c r="S447" s="11">
        <f t="shared" si="26"/>
        <v>423041.04861111112</v>
      </c>
      <c r="T447" s="11">
        <f t="shared" si="27"/>
        <v>423401.04861111112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>
        <f t="shared" si="25"/>
        <v>47.88</v>
      </c>
      <c r="Q448" t="s">
        <v>8315</v>
      </c>
      <c r="R448" t="s">
        <v>8321</v>
      </c>
      <c r="S448" s="11">
        <f t="shared" si="26"/>
        <v>420803.00555555552</v>
      </c>
      <c r="T448" s="11">
        <f t="shared" si="27"/>
        <v>421523.00555555552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>
        <f t="shared" si="25"/>
        <v>5</v>
      </c>
      <c r="Q449" t="s">
        <v>8315</v>
      </c>
      <c r="R449" t="s">
        <v>8321</v>
      </c>
      <c r="S449" s="11">
        <f t="shared" si="26"/>
        <v>403870.32305555552</v>
      </c>
      <c r="T449" s="11">
        <f t="shared" si="27"/>
        <v>404469.32305555552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3.2804000000000002</v>
      </c>
      <c r="P450">
        <f t="shared" si="25"/>
        <v>20.5</v>
      </c>
      <c r="Q450" t="s">
        <v>8315</v>
      </c>
      <c r="R450" t="s">
        <v>8321</v>
      </c>
      <c r="S450" s="11">
        <f t="shared" si="26"/>
        <v>414003.19305555552</v>
      </c>
      <c r="T450" s="11">
        <f t="shared" si="27"/>
        <v>414483.19305555552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(E451/D451)*100</f>
        <v>2.25</v>
      </c>
      <c r="P451">
        <f t="shared" ref="P451:P514" si="29">ROUND(E451/L451,2)</f>
        <v>9</v>
      </c>
      <c r="Q451" t="s">
        <v>8315</v>
      </c>
      <c r="R451" t="s">
        <v>8321</v>
      </c>
      <c r="S451" s="11">
        <f t="shared" ref="S451:S514" si="30">(((J451/60)/60)+DATE(1970,1,1))</f>
        <v>408742.63472222222</v>
      </c>
      <c r="T451" s="11">
        <f t="shared" ref="T451:T514" si="31">(((I451/60)/60)+DATE(1970,1,1))</f>
        <v>409462.63472222222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>
        <f t="shared" si="29"/>
        <v>56.57</v>
      </c>
      <c r="Q452" t="s">
        <v>8315</v>
      </c>
      <c r="R452" t="s">
        <v>8321</v>
      </c>
      <c r="S452" s="11">
        <f t="shared" si="30"/>
        <v>411631.72222222219</v>
      </c>
      <c r="T452" s="11">
        <f t="shared" si="31"/>
        <v>412351.72222222219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8315</v>
      </c>
      <c r="R453" t="s">
        <v>8321</v>
      </c>
      <c r="S453" s="11">
        <f t="shared" si="30"/>
        <v>411146.16416666668</v>
      </c>
      <c r="T453" s="11">
        <f t="shared" si="31"/>
        <v>411866.16416666668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8315</v>
      </c>
      <c r="R454" t="s">
        <v>8321</v>
      </c>
      <c r="S454" s="11">
        <f t="shared" si="30"/>
        <v>422497.89305555553</v>
      </c>
      <c r="T454" s="11">
        <f t="shared" si="31"/>
        <v>423217.89305555553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>
        <f t="shared" si="29"/>
        <v>13</v>
      </c>
      <c r="Q455" t="s">
        <v>8315</v>
      </c>
      <c r="R455" t="s">
        <v>8321</v>
      </c>
      <c r="S455" s="11">
        <f t="shared" si="30"/>
        <v>420844.79972222226</v>
      </c>
      <c r="T455" s="11">
        <f t="shared" si="31"/>
        <v>421228.79972222226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0.82000000000000006</v>
      </c>
      <c r="P456">
        <f t="shared" si="29"/>
        <v>16.399999999999999</v>
      </c>
      <c r="Q456" t="s">
        <v>8315</v>
      </c>
      <c r="R456" t="s">
        <v>8321</v>
      </c>
      <c r="S456" s="11">
        <f t="shared" si="30"/>
        <v>418442.21416666667</v>
      </c>
      <c r="T456" s="11">
        <f t="shared" si="31"/>
        <v>419182.23333333334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6.9230769230769221E-2</v>
      </c>
      <c r="P457">
        <f t="shared" si="29"/>
        <v>22.5</v>
      </c>
      <c r="Q457" t="s">
        <v>8315</v>
      </c>
      <c r="R457" t="s">
        <v>8321</v>
      </c>
      <c r="S457" s="11">
        <f t="shared" si="30"/>
        <v>395217.06166666665</v>
      </c>
      <c r="T457" s="11">
        <f t="shared" si="31"/>
        <v>396297.51666666666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>
        <f t="shared" si="29"/>
        <v>20.329999999999998</v>
      </c>
      <c r="Q458" t="s">
        <v>8315</v>
      </c>
      <c r="R458" t="s">
        <v>8321</v>
      </c>
      <c r="S458" s="11">
        <f t="shared" si="30"/>
        <v>409057.66694444441</v>
      </c>
      <c r="T458" s="11">
        <f t="shared" si="31"/>
        <v>409572.98333333334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8315</v>
      </c>
      <c r="R459" t="s">
        <v>8321</v>
      </c>
      <c r="S459" s="11">
        <f t="shared" si="30"/>
        <v>416019.42</v>
      </c>
      <c r="T459" s="11">
        <f t="shared" si="31"/>
        <v>416739.42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16.760000000000002</v>
      </c>
      <c r="Q460" t="s">
        <v>8315</v>
      </c>
      <c r="R460" t="s">
        <v>8321</v>
      </c>
      <c r="S460" s="11">
        <f t="shared" si="30"/>
        <v>405001.79444444447</v>
      </c>
      <c r="T460" s="11">
        <f t="shared" si="31"/>
        <v>405721.79444444447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>
        <f t="shared" si="29"/>
        <v>25</v>
      </c>
      <c r="Q461" t="s">
        <v>8315</v>
      </c>
      <c r="R461" t="s">
        <v>8321</v>
      </c>
      <c r="S461" s="11">
        <f t="shared" si="30"/>
        <v>391128.36861111113</v>
      </c>
      <c r="T461" s="11">
        <f t="shared" si="31"/>
        <v>392569.36861111113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>
        <f t="shared" si="29"/>
        <v>12.5</v>
      </c>
      <c r="Q462" t="s">
        <v>8315</v>
      </c>
      <c r="R462" t="s">
        <v>8321</v>
      </c>
      <c r="S462" s="11">
        <f t="shared" si="30"/>
        <v>414142.02083333331</v>
      </c>
      <c r="T462" s="11">
        <f t="shared" si="31"/>
        <v>414901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8315</v>
      </c>
      <c r="R463" t="s">
        <v>8321</v>
      </c>
      <c r="S463" s="11">
        <f t="shared" si="30"/>
        <v>405701.32416666666</v>
      </c>
      <c r="T463" s="11">
        <f t="shared" si="31"/>
        <v>406181.32416666666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8315</v>
      </c>
      <c r="R464" t="s">
        <v>8321</v>
      </c>
      <c r="S464" s="11">
        <f t="shared" si="30"/>
        <v>388836.03916666668</v>
      </c>
      <c r="T464" s="11">
        <f t="shared" si="31"/>
        <v>390276.03916666668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>
        <f t="shared" si="29"/>
        <v>113.64</v>
      </c>
      <c r="Q465" t="s">
        <v>8315</v>
      </c>
      <c r="R465" t="s">
        <v>8321</v>
      </c>
      <c r="S465" s="11">
        <f t="shared" si="30"/>
        <v>389930.04250000004</v>
      </c>
      <c r="T465" s="11">
        <f t="shared" si="31"/>
        <v>391370.04250000004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>
        <f t="shared" si="29"/>
        <v>1</v>
      </c>
      <c r="Q466" t="s">
        <v>8315</v>
      </c>
      <c r="R466" t="s">
        <v>8321</v>
      </c>
      <c r="S466" s="11">
        <f t="shared" si="30"/>
        <v>431645.37083333335</v>
      </c>
      <c r="T466" s="11">
        <f t="shared" si="31"/>
        <v>432125.37083333335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>
        <f t="shared" si="29"/>
        <v>17.25</v>
      </c>
      <c r="Q467" t="s">
        <v>8315</v>
      </c>
      <c r="R467" t="s">
        <v>8321</v>
      </c>
      <c r="S467" s="11">
        <f t="shared" si="30"/>
        <v>415139.88166666665</v>
      </c>
      <c r="T467" s="11">
        <f t="shared" si="31"/>
        <v>415523.88166666665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t="s">
        <v>8315</v>
      </c>
      <c r="R468" t="s">
        <v>8321</v>
      </c>
      <c r="S468" s="11">
        <f t="shared" si="30"/>
        <v>399031.62888888892</v>
      </c>
      <c r="T468" s="11">
        <f t="shared" si="31"/>
        <v>399751.62888888892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>
        <f t="shared" si="29"/>
        <v>110.64</v>
      </c>
      <c r="Q469" t="s">
        <v>8315</v>
      </c>
      <c r="R469" t="s">
        <v>8321</v>
      </c>
      <c r="S469" s="11">
        <f t="shared" si="30"/>
        <v>399169.315</v>
      </c>
      <c r="T469" s="11">
        <f t="shared" si="31"/>
        <v>400249.315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8315</v>
      </c>
      <c r="R470" t="s">
        <v>8321</v>
      </c>
      <c r="S470" s="11">
        <f t="shared" si="30"/>
        <v>396901.02305555553</v>
      </c>
      <c r="T470" s="11">
        <f t="shared" si="31"/>
        <v>398340.85138888884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8315</v>
      </c>
      <c r="R471" t="s">
        <v>8321</v>
      </c>
      <c r="S471" s="11">
        <f t="shared" si="30"/>
        <v>415784.75666666665</v>
      </c>
      <c r="T471" s="11">
        <f t="shared" si="31"/>
        <v>417224.75666666665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t="s">
        <v>8315</v>
      </c>
      <c r="R472" t="s">
        <v>8321</v>
      </c>
      <c r="S472" s="11">
        <f t="shared" si="30"/>
        <v>410437.02472222224</v>
      </c>
      <c r="T472" s="11">
        <f t="shared" si="31"/>
        <v>411637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>
        <f t="shared" si="29"/>
        <v>38.479999999999997</v>
      </c>
      <c r="Q473" t="s">
        <v>8315</v>
      </c>
      <c r="R473" t="s">
        <v>8321</v>
      </c>
      <c r="S473" s="11">
        <f t="shared" si="30"/>
        <v>412802.32749999996</v>
      </c>
      <c r="T473" s="11">
        <f t="shared" si="31"/>
        <v>413881.32749999996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>
        <f t="shared" si="29"/>
        <v>28.2</v>
      </c>
      <c r="Q474" t="s">
        <v>8315</v>
      </c>
      <c r="R474" t="s">
        <v>8321</v>
      </c>
      <c r="S474" s="11">
        <f t="shared" si="30"/>
        <v>416191.14388888888</v>
      </c>
      <c r="T474" s="11">
        <f t="shared" si="31"/>
        <v>416911.14388888888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t="s">
        <v>8315</v>
      </c>
      <c r="R475" t="s">
        <v>8321</v>
      </c>
      <c r="S475" s="11">
        <f t="shared" si="30"/>
        <v>416785.75527777779</v>
      </c>
      <c r="T475" s="11">
        <f t="shared" si="31"/>
        <v>417505.75527777779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>
        <f t="shared" si="29"/>
        <v>1</v>
      </c>
      <c r="Q476" t="s">
        <v>8315</v>
      </c>
      <c r="R476" t="s">
        <v>8321</v>
      </c>
      <c r="S476" s="11">
        <f t="shared" si="30"/>
        <v>437992.89694444445</v>
      </c>
      <c r="T476" s="11">
        <f t="shared" si="31"/>
        <v>438712.89694444445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8315</v>
      </c>
      <c r="R477" t="s">
        <v>8321</v>
      </c>
      <c r="S477" s="11">
        <f t="shared" si="30"/>
        <v>422315.0675</v>
      </c>
      <c r="T477" s="11">
        <f t="shared" si="31"/>
        <v>423035.0675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>
        <f t="shared" si="29"/>
        <v>39.57</v>
      </c>
      <c r="Q478" t="s">
        <v>8315</v>
      </c>
      <c r="R478" t="s">
        <v>8321</v>
      </c>
      <c r="S478" s="11">
        <f t="shared" si="30"/>
        <v>414104.40027777775</v>
      </c>
      <c r="T478" s="11">
        <f t="shared" si="31"/>
        <v>414948.98333333334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8315</v>
      </c>
      <c r="R479" t="s">
        <v>8321</v>
      </c>
      <c r="S479" s="11">
        <f t="shared" si="30"/>
        <v>395621.03722222225</v>
      </c>
      <c r="T479" s="11">
        <f t="shared" si="31"/>
        <v>397061.03722222225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8315</v>
      </c>
      <c r="R480" t="s">
        <v>8321</v>
      </c>
      <c r="S480" s="11">
        <f t="shared" si="30"/>
        <v>421494.86361111113</v>
      </c>
      <c r="T480" s="11">
        <f t="shared" si="31"/>
        <v>422213.86361111113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t="s">
        <v>8315</v>
      </c>
      <c r="R481" t="s">
        <v>8321</v>
      </c>
      <c r="S481" s="11">
        <f t="shared" si="30"/>
        <v>417618.78749999998</v>
      </c>
      <c r="T481" s="11">
        <f t="shared" si="31"/>
        <v>419059.78749999998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55.46</v>
      </c>
      <c r="Q482" t="s">
        <v>8315</v>
      </c>
      <c r="R482" t="s">
        <v>8321</v>
      </c>
      <c r="S482" s="11">
        <f t="shared" si="30"/>
        <v>407085.00416666665</v>
      </c>
      <c r="T482" s="11">
        <f t="shared" si="31"/>
        <v>407805.00416666665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</v>
      </c>
      <c r="Q483" t="s">
        <v>8315</v>
      </c>
      <c r="R483" t="s">
        <v>8321</v>
      </c>
      <c r="S483" s="11">
        <f t="shared" si="30"/>
        <v>399817.1358333333</v>
      </c>
      <c r="T483" s="11">
        <f t="shared" si="31"/>
        <v>400537.1358333333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t="s">
        <v>8315</v>
      </c>
      <c r="R484" t="s">
        <v>8321</v>
      </c>
      <c r="S484" s="11">
        <f t="shared" si="30"/>
        <v>430662.52500000002</v>
      </c>
      <c r="T484" s="11">
        <f t="shared" si="31"/>
        <v>431303.56666666665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</v>
      </c>
      <c r="Q485" t="s">
        <v>8315</v>
      </c>
      <c r="R485" t="s">
        <v>8321</v>
      </c>
      <c r="S485" s="11">
        <f t="shared" si="30"/>
        <v>401749.74222222227</v>
      </c>
      <c r="T485" s="11">
        <f t="shared" si="31"/>
        <v>403189.74222222227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>
        <f t="shared" si="29"/>
        <v>13.55</v>
      </c>
      <c r="Q486" t="s">
        <v>8315</v>
      </c>
      <c r="R486" t="s">
        <v>8321</v>
      </c>
      <c r="S486" s="11">
        <f t="shared" si="30"/>
        <v>426463.54777777777</v>
      </c>
      <c r="T486" s="11">
        <f t="shared" si="31"/>
        <v>427448.54777777777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>
        <f t="shared" si="29"/>
        <v>66.52</v>
      </c>
      <c r="Q487" t="s">
        <v>8315</v>
      </c>
      <c r="R487" t="s">
        <v>8321</v>
      </c>
      <c r="S487" s="11">
        <f t="shared" si="30"/>
        <v>405069.13861111109</v>
      </c>
      <c r="T487" s="11">
        <f t="shared" si="31"/>
        <v>405789.13861111109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>
        <f t="shared" si="29"/>
        <v>50</v>
      </c>
      <c r="Q488" t="s">
        <v>8315</v>
      </c>
      <c r="R488" t="s">
        <v>8321</v>
      </c>
      <c r="S488" s="11">
        <f t="shared" si="30"/>
        <v>414199.62194444443</v>
      </c>
      <c r="T488" s="11">
        <f t="shared" si="31"/>
        <v>414919.62194444443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8315</v>
      </c>
      <c r="R489" t="s">
        <v>8321</v>
      </c>
      <c r="S489" s="11">
        <f t="shared" si="30"/>
        <v>435983.2761111111</v>
      </c>
      <c r="T489" s="11">
        <f t="shared" si="31"/>
        <v>437424.2761111111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8315</v>
      </c>
      <c r="R490" t="s">
        <v>8321</v>
      </c>
      <c r="S490" s="11">
        <f t="shared" si="30"/>
        <v>437050.30555555556</v>
      </c>
      <c r="T490" s="11">
        <f t="shared" si="31"/>
        <v>437770.30555555556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>
        <f t="shared" si="29"/>
        <v>71.67</v>
      </c>
      <c r="Q491" t="s">
        <v>8315</v>
      </c>
      <c r="R491" t="s">
        <v>8321</v>
      </c>
      <c r="S491" s="11">
        <f t="shared" si="30"/>
        <v>393092.56</v>
      </c>
      <c r="T491" s="11">
        <f t="shared" si="31"/>
        <v>393836.55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8315</v>
      </c>
      <c r="R492" t="s">
        <v>8321</v>
      </c>
      <c r="S492" s="11">
        <f t="shared" si="30"/>
        <v>398648.24583333335</v>
      </c>
      <c r="T492" s="11">
        <f t="shared" si="31"/>
        <v>399368.24583333335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8315</v>
      </c>
      <c r="R493" t="s">
        <v>8321</v>
      </c>
      <c r="S493" s="11">
        <f t="shared" si="30"/>
        <v>428720.58305555559</v>
      </c>
      <c r="T493" s="11">
        <f t="shared" si="31"/>
        <v>429440.58305555559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8315</v>
      </c>
      <c r="R494" t="s">
        <v>8321</v>
      </c>
      <c r="S494" s="11">
        <f t="shared" si="30"/>
        <v>434217.84166666667</v>
      </c>
      <c r="T494" s="11">
        <f t="shared" si="31"/>
        <v>435657.84166666667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8315</v>
      </c>
      <c r="R495" t="s">
        <v>8321</v>
      </c>
      <c r="S495" s="11">
        <f t="shared" si="30"/>
        <v>422666.42722222221</v>
      </c>
      <c r="T495" s="11">
        <f t="shared" si="31"/>
        <v>423386.42722222221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>
        <f t="shared" si="29"/>
        <v>10.33</v>
      </c>
      <c r="Q496" t="s">
        <v>8315</v>
      </c>
      <c r="R496" t="s">
        <v>8321</v>
      </c>
      <c r="S496" s="11">
        <f t="shared" si="30"/>
        <v>415108.93472222221</v>
      </c>
      <c r="T496" s="11">
        <f t="shared" si="31"/>
        <v>415668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8315</v>
      </c>
      <c r="R497" t="s">
        <v>8321</v>
      </c>
      <c r="S497" s="11">
        <f t="shared" si="30"/>
        <v>424036.86249999999</v>
      </c>
      <c r="T497" s="11">
        <f t="shared" si="31"/>
        <v>424756.86249999999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>
        <f t="shared" si="29"/>
        <v>1</v>
      </c>
      <c r="Q498" t="s">
        <v>8315</v>
      </c>
      <c r="R498" t="s">
        <v>8321</v>
      </c>
      <c r="S498" s="11">
        <f t="shared" si="30"/>
        <v>410815.3538888889</v>
      </c>
      <c r="T498" s="11">
        <f t="shared" si="31"/>
        <v>412255.3538888889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>
        <f t="shared" si="29"/>
        <v>10</v>
      </c>
      <c r="Q499" t="s">
        <v>8315</v>
      </c>
      <c r="R499" t="s">
        <v>8321</v>
      </c>
      <c r="S499" s="11">
        <f t="shared" si="30"/>
        <v>418593.90694444446</v>
      </c>
      <c r="T499" s="11">
        <f t="shared" si="31"/>
        <v>419870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4.5985132395404564</v>
      </c>
      <c r="P500">
        <f t="shared" si="29"/>
        <v>136.09</v>
      </c>
      <c r="Q500" t="s">
        <v>8315</v>
      </c>
      <c r="R500" t="s">
        <v>8321</v>
      </c>
      <c r="S500" s="11">
        <f t="shared" si="30"/>
        <v>392523.2913888889</v>
      </c>
      <c r="T500" s="11">
        <f t="shared" si="31"/>
        <v>393531.2913888889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73.459999999999994</v>
      </c>
      <c r="Q501" t="s">
        <v>8315</v>
      </c>
      <c r="R501" t="s">
        <v>8321</v>
      </c>
      <c r="S501" s="11">
        <f t="shared" si="30"/>
        <v>372966.49111111107</v>
      </c>
      <c r="T501" s="11">
        <f t="shared" si="31"/>
        <v>374285.98333333334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3.3076923076923079</v>
      </c>
      <c r="P502">
        <f t="shared" si="29"/>
        <v>53.75</v>
      </c>
      <c r="Q502" t="s">
        <v>8315</v>
      </c>
      <c r="R502" t="s">
        <v>8321</v>
      </c>
      <c r="S502" s="11">
        <f t="shared" si="30"/>
        <v>377862.26416666672</v>
      </c>
      <c r="T502" s="11">
        <f t="shared" si="31"/>
        <v>379279.26666666666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8315</v>
      </c>
      <c r="R503" t="s">
        <v>8321</v>
      </c>
      <c r="S503" s="11">
        <f t="shared" si="30"/>
        <v>388790.62527777778</v>
      </c>
      <c r="T503" s="11">
        <f t="shared" si="31"/>
        <v>389510.62527777778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t="s">
        <v>8315</v>
      </c>
      <c r="R504" t="s">
        <v>8321</v>
      </c>
      <c r="S504" s="11">
        <f t="shared" si="30"/>
        <v>394870.28472222219</v>
      </c>
      <c r="T504" s="11">
        <f t="shared" si="31"/>
        <v>395589.28472222219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>
        <f t="shared" si="29"/>
        <v>12.67</v>
      </c>
      <c r="Q505" t="s">
        <v>8315</v>
      </c>
      <c r="R505" t="s">
        <v>8321</v>
      </c>
      <c r="S505" s="11">
        <f t="shared" si="30"/>
        <v>419709.63972222223</v>
      </c>
      <c r="T505" s="11">
        <f t="shared" si="31"/>
        <v>420429.63972222223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>
        <f t="shared" si="29"/>
        <v>67</v>
      </c>
      <c r="Q506" t="s">
        <v>8315</v>
      </c>
      <c r="R506" t="s">
        <v>8321</v>
      </c>
      <c r="S506" s="11">
        <f t="shared" si="30"/>
        <v>394712.60749999998</v>
      </c>
      <c r="T506" s="11">
        <f t="shared" si="31"/>
        <v>396151.60749999998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0.43333333333333329</v>
      </c>
      <c r="P507">
        <f t="shared" si="29"/>
        <v>3.71</v>
      </c>
      <c r="Q507" t="s">
        <v>8315</v>
      </c>
      <c r="R507" t="s">
        <v>8321</v>
      </c>
      <c r="S507" s="11">
        <f t="shared" si="30"/>
        <v>427547.3572222222</v>
      </c>
      <c r="T507" s="11">
        <f t="shared" si="31"/>
        <v>428627.3572222222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>
        <f t="shared" si="29"/>
        <v>250</v>
      </c>
      <c r="Q508" t="s">
        <v>8315</v>
      </c>
      <c r="R508" t="s">
        <v>8321</v>
      </c>
      <c r="S508" s="11">
        <f t="shared" si="30"/>
        <v>407110.25555555552</v>
      </c>
      <c r="T508" s="11">
        <f t="shared" si="31"/>
        <v>407830.25555555552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t="s">
        <v>8315</v>
      </c>
      <c r="R509" t="s">
        <v>8321</v>
      </c>
      <c r="S509" s="11">
        <f t="shared" si="30"/>
        <v>399680.01583333331</v>
      </c>
      <c r="T509" s="11">
        <f t="shared" si="31"/>
        <v>400760.01583333331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133.33000000000001</v>
      </c>
      <c r="Q510" t="s">
        <v>8315</v>
      </c>
      <c r="R510" t="s">
        <v>8321</v>
      </c>
      <c r="S510" s="11">
        <f t="shared" si="30"/>
        <v>395793.5836111111</v>
      </c>
      <c r="T510" s="11">
        <f t="shared" si="31"/>
        <v>397223.23333333334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t="s">
        <v>8315</v>
      </c>
      <c r="R511" t="s">
        <v>8321</v>
      </c>
      <c r="S511" s="11">
        <f t="shared" si="30"/>
        <v>423600.15833333333</v>
      </c>
      <c r="T511" s="11">
        <f t="shared" si="31"/>
        <v>424320.15833333333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8315</v>
      </c>
      <c r="R512" t="s">
        <v>8321</v>
      </c>
      <c r="S512" s="11">
        <f t="shared" si="30"/>
        <v>429517.23305555555</v>
      </c>
      <c r="T512" s="11">
        <f t="shared" si="31"/>
        <v>430237.23305555555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8315</v>
      </c>
      <c r="R513" t="s">
        <v>8321</v>
      </c>
      <c r="S513" s="11">
        <f t="shared" si="30"/>
        <v>404080.27277777781</v>
      </c>
      <c r="T513" s="11">
        <f t="shared" si="31"/>
        <v>404799.27277777781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0.13749999999999998</v>
      </c>
      <c r="P514">
        <f t="shared" si="29"/>
        <v>5.5</v>
      </c>
      <c r="Q514" t="s">
        <v>8315</v>
      </c>
      <c r="R514" t="s">
        <v>8321</v>
      </c>
      <c r="S514" s="11">
        <f t="shared" si="30"/>
        <v>435506.81305555557</v>
      </c>
      <c r="T514" s="11">
        <f t="shared" si="31"/>
        <v>436587.81305555557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(E515/D515)*100</f>
        <v>13.923999999999999</v>
      </c>
      <c r="P515">
        <f t="shared" ref="P515:P578" si="33">ROUND(E515/L515,2)</f>
        <v>102.38</v>
      </c>
      <c r="Q515" t="s">
        <v>8315</v>
      </c>
      <c r="R515" t="s">
        <v>8321</v>
      </c>
      <c r="S515" s="11">
        <f t="shared" ref="S515:S578" si="34">(((J515/60)/60)+DATE(1970,1,1))</f>
        <v>433176.69583333336</v>
      </c>
      <c r="T515" s="11">
        <f t="shared" ref="T515:T578" si="35">(((I515/60)/60)+DATE(1970,1,1))</f>
        <v>434248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>
        <f t="shared" si="33"/>
        <v>16.670000000000002</v>
      </c>
      <c r="Q516" t="s">
        <v>8315</v>
      </c>
      <c r="R516" t="s">
        <v>8321</v>
      </c>
      <c r="S516" s="11">
        <f t="shared" si="34"/>
        <v>415847.73527777777</v>
      </c>
      <c r="T516" s="11">
        <f t="shared" si="35"/>
        <v>416567.73527777777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>
        <f t="shared" si="33"/>
        <v>725.03</v>
      </c>
      <c r="Q517" t="s">
        <v>8315</v>
      </c>
      <c r="R517" t="s">
        <v>8321</v>
      </c>
      <c r="S517" s="11">
        <f t="shared" si="34"/>
        <v>427772.77805555554</v>
      </c>
      <c r="T517" s="11">
        <f t="shared" si="35"/>
        <v>428732.77805555554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8315</v>
      </c>
      <c r="R518" t="s">
        <v>8321</v>
      </c>
      <c r="S518" s="11">
        <f t="shared" si="34"/>
        <v>422115.68888888886</v>
      </c>
      <c r="T518" s="11">
        <f t="shared" si="35"/>
        <v>423555.68888888886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>
        <f t="shared" si="33"/>
        <v>68.33</v>
      </c>
      <c r="Q519" t="s">
        <v>8315</v>
      </c>
      <c r="R519" t="s">
        <v>8321</v>
      </c>
      <c r="S519" s="11">
        <f t="shared" si="34"/>
        <v>437639.76694444445</v>
      </c>
      <c r="T519" s="11">
        <f t="shared" si="35"/>
        <v>438359.76694444445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8315</v>
      </c>
      <c r="R520" t="s">
        <v>8321</v>
      </c>
      <c r="S520" s="11">
        <f t="shared" si="34"/>
        <v>425279.78444444446</v>
      </c>
      <c r="T520" s="11">
        <f t="shared" si="35"/>
        <v>425999.76666666666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>
        <f t="shared" si="33"/>
        <v>39.229999999999997</v>
      </c>
      <c r="Q521" t="s">
        <v>8315</v>
      </c>
      <c r="R521" t="s">
        <v>8321</v>
      </c>
      <c r="S521" s="11">
        <f t="shared" si="34"/>
        <v>401154.39472222223</v>
      </c>
      <c r="T521" s="11">
        <f t="shared" si="35"/>
        <v>401874.39472222223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150.15</v>
      </c>
      <c r="Q522" t="s">
        <v>8322</v>
      </c>
      <c r="R522" t="s">
        <v>8323</v>
      </c>
      <c r="S522" s="11">
        <f t="shared" si="34"/>
        <v>427561.85027777776</v>
      </c>
      <c r="T522" s="11">
        <f t="shared" si="35"/>
        <v>428281.85027777776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93.43</v>
      </c>
      <c r="Q523" t="s">
        <v>8322</v>
      </c>
      <c r="R523" t="s">
        <v>8323</v>
      </c>
      <c r="S523" s="11">
        <f t="shared" si="34"/>
        <v>435419.22749999998</v>
      </c>
      <c r="T523" s="11">
        <f t="shared" si="35"/>
        <v>436117.98333333334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>
        <f t="shared" si="33"/>
        <v>110.97</v>
      </c>
      <c r="Q524" t="s">
        <v>8322</v>
      </c>
      <c r="R524" t="s">
        <v>8323</v>
      </c>
      <c r="S524" s="11">
        <f t="shared" si="34"/>
        <v>430233.97916666669</v>
      </c>
      <c r="T524" s="11">
        <f t="shared" si="35"/>
        <v>430712.97916666669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71.790000000000006</v>
      </c>
      <c r="Q525" t="s">
        <v>8322</v>
      </c>
      <c r="R525" t="s">
        <v>8323</v>
      </c>
      <c r="S525" s="11">
        <f t="shared" si="34"/>
        <v>425628.18777777778</v>
      </c>
      <c r="T525" s="11">
        <f t="shared" si="35"/>
        <v>426348.18777777778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108.67285714285715</v>
      </c>
      <c r="P526">
        <f t="shared" si="33"/>
        <v>29.26</v>
      </c>
      <c r="Q526" t="s">
        <v>8322</v>
      </c>
      <c r="R526" t="s">
        <v>8323</v>
      </c>
      <c r="S526" s="11">
        <f t="shared" si="34"/>
        <v>431738.2136111111</v>
      </c>
      <c r="T526" s="11">
        <f t="shared" si="35"/>
        <v>432458.2136111111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8322</v>
      </c>
      <c r="R527" t="s">
        <v>8323</v>
      </c>
      <c r="S527" s="11">
        <f t="shared" si="34"/>
        <v>416322.6225</v>
      </c>
      <c r="T527" s="11">
        <f t="shared" si="35"/>
        <v>417402.6225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>
        <f t="shared" si="33"/>
        <v>74.349999999999994</v>
      </c>
      <c r="Q528" t="s">
        <v>8322</v>
      </c>
      <c r="R528" t="s">
        <v>8323</v>
      </c>
      <c r="S528" s="11">
        <f t="shared" si="34"/>
        <v>424535.20666666667</v>
      </c>
      <c r="T528" s="11">
        <f t="shared" si="35"/>
        <v>425282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63.83</v>
      </c>
      <c r="Q529" t="s">
        <v>8322</v>
      </c>
      <c r="R529" t="s">
        <v>8323</v>
      </c>
      <c r="S529" s="11">
        <f t="shared" si="34"/>
        <v>437989.935</v>
      </c>
      <c r="T529" s="11">
        <f t="shared" si="35"/>
        <v>438721.08333333331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115.65217391304347</v>
      </c>
      <c r="P530">
        <f t="shared" si="33"/>
        <v>44.33</v>
      </c>
      <c r="Q530" t="s">
        <v>8322</v>
      </c>
      <c r="R530" t="s">
        <v>8323</v>
      </c>
      <c r="S530" s="11">
        <f t="shared" si="34"/>
        <v>423655.08527777781</v>
      </c>
      <c r="T530" s="11">
        <f t="shared" si="35"/>
        <v>424158.33333333331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>
        <f t="shared" si="33"/>
        <v>86.94</v>
      </c>
      <c r="Q531" t="s">
        <v>8322</v>
      </c>
      <c r="R531" t="s">
        <v>8323</v>
      </c>
      <c r="S531" s="11">
        <f t="shared" si="34"/>
        <v>437313.74833333329</v>
      </c>
      <c r="T531" s="11">
        <f t="shared" si="35"/>
        <v>437822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107.78267254038178</v>
      </c>
      <c r="P532">
        <f t="shared" si="33"/>
        <v>126.55</v>
      </c>
      <c r="Q532" t="s">
        <v>8322</v>
      </c>
      <c r="R532" t="s">
        <v>8323</v>
      </c>
      <c r="S532" s="11">
        <f t="shared" si="34"/>
        <v>423695.18555555557</v>
      </c>
      <c r="T532" s="11">
        <f t="shared" si="35"/>
        <v>424211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</v>
      </c>
      <c r="Q533" t="s">
        <v>8322</v>
      </c>
      <c r="R533" t="s">
        <v>8323</v>
      </c>
      <c r="S533" s="11">
        <f t="shared" si="34"/>
        <v>436138.56361111108</v>
      </c>
      <c r="T533" s="11">
        <f t="shared" si="35"/>
        <v>437223.98333333334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71.239999999999995</v>
      </c>
      <c r="Q534" t="s">
        <v>8322</v>
      </c>
      <c r="R534" t="s">
        <v>8323</v>
      </c>
      <c r="S534" s="11">
        <f t="shared" si="34"/>
        <v>431265.1688888889</v>
      </c>
      <c r="T534" s="11">
        <f t="shared" si="35"/>
        <v>431985.1688888889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</v>
      </c>
      <c r="Q535" t="s">
        <v>8322</v>
      </c>
      <c r="R535" t="s">
        <v>8323</v>
      </c>
      <c r="S535" s="11">
        <f t="shared" si="34"/>
        <v>431491.43472222221</v>
      </c>
      <c r="T535" s="11">
        <f t="shared" si="35"/>
        <v>432067.43472222221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104.66666666666666</v>
      </c>
      <c r="P536">
        <f t="shared" si="33"/>
        <v>327.08</v>
      </c>
      <c r="Q536" t="s">
        <v>8322</v>
      </c>
      <c r="R536" t="s">
        <v>8323</v>
      </c>
      <c r="S536" s="11">
        <f t="shared" si="34"/>
        <v>426412.46388888889</v>
      </c>
      <c r="T536" s="11">
        <f t="shared" si="35"/>
        <v>427352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102.49999999999999</v>
      </c>
      <c r="P537">
        <f t="shared" si="33"/>
        <v>34.75</v>
      </c>
      <c r="Q537" t="s">
        <v>8322</v>
      </c>
      <c r="R537" t="s">
        <v>8323</v>
      </c>
      <c r="S537" s="11">
        <f t="shared" si="34"/>
        <v>436990.08472222218</v>
      </c>
      <c r="T537" s="11">
        <f t="shared" si="35"/>
        <v>437710.08472222218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118.25757575757576</v>
      </c>
      <c r="P538">
        <f t="shared" si="33"/>
        <v>100.06</v>
      </c>
      <c r="Q538" t="s">
        <v>8322</v>
      </c>
      <c r="R538" t="s">
        <v>8323</v>
      </c>
      <c r="S538" s="11">
        <f t="shared" si="34"/>
        <v>424217.27972222224</v>
      </c>
      <c r="T538" s="11">
        <f t="shared" si="35"/>
        <v>425187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40.85</v>
      </c>
      <c r="Q539" t="s">
        <v>8322</v>
      </c>
      <c r="R539" t="s">
        <v>8323</v>
      </c>
      <c r="S539" s="11">
        <f t="shared" si="34"/>
        <v>426699.44194444444</v>
      </c>
      <c r="T539" s="11">
        <f t="shared" si="35"/>
        <v>427420.44194444444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252.02</v>
      </c>
      <c r="Q540" t="s">
        <v>8322</v>
      </c>
      <c r="R540" t="s">
        <v>8323</v>
      </c>
      <c r="S540" s="11">
        <f t="shared" si="34"/>
        <v>431284.07305555552</v>
      </c>
      <c r="T540" s="11">
        <f t="shared" si="35"/>
        <v>432004.07305555552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>
        <f t="shared" si="33"/>
        <v>25.16</v>
      </c>
      <c r="Q541" t="s">
        <v>8322</v>
      </c>
      <c r="R541" t="s">
        <v>8323</v>
      </c>
      <c r="S541" s="11">
        <f t="shared" si="34"/>
        <v>432754.19638888893</v>
      </c>
      <c r="T541" s="11">
        <f t="shared" si="35"/>
        <v>433258.19638888893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>
        <f t="shared" si="33"/>
        <v>1</v>
      </c>
      <c r="Q542" t="s">
        <v>8324</v>
      </c>
      <c r="R542" t="s">
        <v>8325</v>
      </c>
      <c r="S542" s="11">
        <f t="shared" si="34"/>
        <v>420148.61277777777</v>
      </c>
      <c r="T542" s="11">
        <f t="shared" si="35"/>
        <v>420868.61277777777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>
        <f t="shared" si="33"/>
        <v>25</v>
      </c>
      <c r="Q543" t="s">
        <v>8324</v>
      </c>
      <c r="R543" t="s">
        <v>8325</v>
      </c>
      <c r="S543" s="11">
        <f t="shared" si="34"/>
        <v>426538.12055555556</v>
      </c>
      <c r="T543" s="11">
        <f t="shared" si="35"/>
        <v>427258.12055555556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3.9999999999999996E-4</v>
      </c>
      <c r="P544">
        <f t="shared" si="33"/>
        <v>1</v>
      </c>
      <c r="Q544" t="s">
        <v>8324</v>
      </c>
      <c r="R544" t="s">
        <v>8325</v>
      </c>
      <c r="S544" s="11">
        <f t="shared" si="34"/>
        <v>430322.69888888887</v>
      </c>
      <c r="T544" s="11">
        <f t="shared" si="35"/>
        <v>431761.69888888887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>
        <f t="shared" si="33"/>
        <v>35</v>
      </c>
      <c r="Q545" t="s">
        <v>8324</v>
      </c>
      <c r="R545" t="s">
        <v>8325</v>
      </c>
      <c r="S545" s="11">
        <f t="shared" si="34"/>
        <v>417851.21166666667</v>
      </c>
      <c r="T545" s="11">
        <f t="shared" si="35"/>
        <v>418571.21166666667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t="s">
        <v>8324</v>
      </c>
      <c r="R546" t="s">
        <v>8325</v>
      </c>
      <c r="S546" s="11">
        <f t="shared" si="34"/>
        <v>432528.76666666666</v>
      </c>
      <c r="T546" s="11">
        <f t="shared" si="35"/>
        <v>433248.76666666666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27.383999999999997</v>
      </c>
      <c r="P547">
        <f t="shared" si="33"/>
        <v>402.71</v>
      </c>
      <c r="Q547" t="s">
        <v>8324</v>
      </c>
      <c r="R547" t="s">
        <v>8325</v>
      </c>
      <c r="S547" s="11">
        <f t="shared" si="34"/>
        <v>426719.21916666662</v>
      </c>
      <c r="T547" s="11">
        <f t="shared" si="35"/>
        <v>427680.21916666662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>
        <f t="shared" si="33"/>
        <v>26</v>
      </c>
      <c r="Q548" t="s">
        <v>8324</v>
      </c>
      <c r="R548" t="s">
        <v>8325</v>
      </c>
      <c r="S548" s="11">
        <f t="shared" si="34"/>
        <v>425905.03194444446</v>
      </c>
      <c r="T548" s="11">
        <f t="shared" si="35"/>
        <v>426985.03194444446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8324</v>
      </c>
      <c r="R549" t="s">
        <v>8325</v>
      </c>
      <c r="S549" s="11">
        <f t="shared" si="34"/>
        <v>429049.71222222224</v>
      </c>
      <c r="T549" s="11">
        <f t="shared" si="35"/>
        <v>429769.71222222224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t="s">
        <v>8324</v>
      </c>
      <c r="R550" t="s">
        <v>8325</v>
      </c>
      <c r="S550" s="11">
        <f t="shared" si="34"/>
        <v>426558.68</v>
      </c>
      <c r="T550" s="11">
        <f t="shared" si="35"/>
        <v>427278.68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</v>
      </c>
      <c r="P551">
        <f t="shared" si="33"/>
        <v>8.5</v>
      </c>
      <c r="Q551" t="s">
        <v>8324</v>
      </c>
      <c r="R551" t="s">
        <v>8325</v>
      </c>
      <c r="S551" s="11">
        <f t="shared" si="34"/>
        <v>423840.28388888889</v>
      </c>
      <c r="T551" s="11">
        <f t="shared" si="35"/>
        <v>424560.28388888889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0.70000000000000007</v>
      </c>
      <c r="P552">
        <f t="shared" si="33"/>
        <v>8.75</v>
      </c>
      <c r="Q552" t="s">
        <v>8324</v>
      </c>
      <c r="R552" t="s">
        <v>8325</v>
      </c>
      <c r="S552" s="11">
        <f t="shared" si="34"/>
        <v>438001.29027777782</v>
      </c>
      <c r="T552" s="11">
        <f t="shared" si="35"/>
        <v>438302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>
        <f t="shared" si="33"/>
        <v>135.04</v>
      </c>
      <c r="Q553" t="s">
        <v>8324</v>
      </c>
      <c r="R553" t="s">
        <v>8325</v>
      </c>
      <c r="S553" s="11">
        <f t="shared" si="34"/>
        <v>424071.61777777778</v>
      </c>
      <c r="T553" s="11">
        <f t="shared" si="35"/>
        <v>425138.88333333336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8324</v>
      </c>
      <c r="R554" t="s">
        <v>8325</v>
      </c>
      <c r="S554" s="11">
        <f t="shared" si="34"/>
        <v>427559.80444444442</v>
      </c>
      <c r="T554" s="11">
        <f t="shared" si="35"/>
        <v>428999.80444444442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>
        <f t="shared" si="33"/>
        <v>20.5</v>
      </c>
      <c r="Q555" t="s">
        <v>8324</v>
      </c>
      <c r="R555" t="s">
        <v>8325</v>
      </c>
      <c r="S555" s="11">
        <f t="shared" si="34"/>
        <v>418178.27527777775</v>
      </c>
      <c r="T555" s="11">
        <f t="shared" si="35"/>
        <v>418899.27527777775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>
        <f t="shared" si="33"/>
        <v>64.36</v>
      </c>
      <c r="Q556" t="s">
        <v>8324</v>
      </c>
      <c r="R556" t="s">
        <v>8325</v>
      </c>
      <c r="S556" s="11">
        <f t="shared" si="34"/>
        <v>417553.43666666665</v>
      </c>
      <c r="T556" s="11">
        <f t="shared" si="35"/>
        <v>418273.43666666665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8324</v>
      </c>
      <c r="R557" t="s">
        <v>8325</v>
      </c>
      <c r="S557" s="11">
        <f t="shared" si="34"/>
        <v>431993.48416666669</v>
      </c>
      <c r="T557" s="11">
        <f t="shared" si="35"/>
        <v>432713.48416666669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t="s">
        <v>8324</v>
      </c>
      <c r="R558" t="s">
        <v>8325</v>
      </c>
      <c r="S558" s="11">
        <f t="shared" si="34"/>
        <v>428213.6436111111</v>
      </c>
      <c r="T558" s="11">
        <f t="shared" si="35"/>
        <v>428933.6436111111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0.91066666666666674</v>
      </c>
      <c r="P559">
        <f t="shared" si="33"/>
        <v>68.3</v>
      </c>
      <c r="Q559" t="s">
        <v>8324</v>
      </c>
      <c r="R559" t="s">
        <v>8325</v>
      </c>
      <c r="S559" s="11">
        <f t="shared" si="34"/>
        <v>436159.61194444442</v>
      </c>
      <c r="T559" s="11">
        <f t="shared" si="35"/>
        <v>436880.61194444442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8324</v>
      </c>
      <c r="R560" t="s">
        <v>8325</v>
      </c>
      <c r="S560" s="11">
        <f t="shared" si="34"/>
        <v>421302.19583333336</v>
      </c>
      <c r="T560" s="11">
        <f t="shared" si="35"/>
        <v>422021.19583333336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2.0833333333333336E-2</v>
      </c>
      <c r="P561">
        <f t="shared" si="33"/>
        <v>50</v>
      </c>
      <c r="Q561" t="s">
        <v>8324</v>
      </c>
      <c r="R561" t="s">
        <v>8325</v>
      </c>
      <c r="S561" s="11">
        <f t="shared" si="34"/>
        <v>427623.79444444447</v>
      </c>
      <c r="T561" s="11">
        <f t="shared" si="35"/>
        <v>428343.79444444447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>
        <f t="shared" si="33"/>
        <v>4</v>
      </c>
      <c r="Q562" t="s">
        <v>8324</v>
      </c>
      <c r="R562" t="s">
        <v>8325</v>
      </c>
      <c r="S562" s="11">
        <f t="shared" si="34"/>
        <v>418971.51250000001</v>
      </c>
      <c r="T562" s="11">
        <f t="shared" si="35"/>
        <v>419691.51250000001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>
        <f t="shared" si="33"/>
        <v>27.5</v>
      </c>
      <c r="Q563" t="s">
        <v>8324</v>
      </c>
      <c r="R563" t="s">
        <v>8325</v>
      </c>
      <c r="S563" s="11">
        <f t="shared" si="34"/>
        <v>426360.8091666667</v>
      </c>
      <c r="T563" s="11">
        <f t="shared" si="35"/>
        <v>427200.8091666667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8324</v>
      </c>
      <c r="R564" t="s">
        <v>8325</v>
      </c>
      <c r="S564" s="11">
        <f t="shared" si="34"/>
        <v>436530.33750000002</v>
      </c>
      <c r="T564" s="11">
        <f t="shared" si="35"/>
        <v>437250.33750000002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9.0666666666666659E-2</v>
      </c>
      <c r="P565">
        <f t="shared" si="33"/>
        <v>34</v>
      </c>
      <c r="Q565" t="s">
        <v>8324</v>
      </c>
      <c r="R565" t="s">
        <v>8325</v>
      </c>
      <c r="S565" s="11">
        <f t="shared" si="34"/>
        <v>420442.67972222227</v>
      </c>
      <c r="T565" s="11">
        <f t="shared" si="35"/>
        <v>421162.67972222227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>
        <f t="shared" si="33"/>
        <v>1</v>
      </c>
      <c r="Q566" t="s">
        <v>8324</v>
      </c>
      <c r="R566" t="s">
        <v>8325</v>
      </c>
      <c r="S566" s="11">
        <f t="shared" si="34"/>
        <v>429799.63194444444</v>
      </c>
      <c r="T566" s="11">
        <f t="shared" si="35"/>
        <v>430519.63194444444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8324</v>
      </c>
      <c r="R567" t="s">
        <v>8325</v>
      </c>
      <c r="S567" s="11">
        <f t="shared" si="34"/>
        <v>423891.84694444446</v>
      </c>
      <c r="T567" s="11">
        <f t="shared" si="35"/>
        <v>424611.84694444446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t="s">
        <v>8324</v>
      </c>
      <c r="R568" t="s">
        <v>8325</v>
      </c>
      <c r="S568" s="11">
        <f t="shared" si="34"/>
        <v>432769.42583333334</v>
      </c>
      <c r="T568" s="11">
        <f t="shared" si="35"/>
        <v>433489.42583333334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8324</v>
      </c>
      <c r="R569" t="s">
        <v>8325</v>
      </c>
      <c r="S569" s="11">
        <f t="shared" si="34"/>
        <v>419333.2205555556</v>
      </c>
      <c r="T569" s="11">
        <f t="shared" si="35"/>
        <v>420053.2205555556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8324</v>
      </c>
      <c r="R570" t="s">
        <v>8325</v>
      </c>
      <c r="S570" s="11">
        <f t="shared" si="34"/>
        <v>428287.11749999999</v>
      </c>
      <c r="T570" s="11">
        <f t="shared" si="35"/>
        <v>429164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t="s">
        <v>8324</v>
      </c>
      <c r="R571" t="s">
        <v>8325</v>
      </c>
      <c r="S571" s="11">
        <f t="shared" si="34"/>
        <v>428093.33666666667</v>
      </c>
      <c r="T571" s="11">
        <f t="shared" si="35"/>
        <v>428813.33666666667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>
        <f t="shared" si="33"/>
        <v>142</v>
      </c>
      <c r="Q572" t="s">
        <v>8324</v>
      </c>
      <c r="R572" t="s">
        <v>8325</v>
      </c>
      <c r="S572" s="11">
        <f t="shared" si="34"/>
        <v>429244.1580555556</v>
      </c>
      <c r="T572" s="11">
        <f t="shared" si="35"/>
        <v>429964.1580555556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>
        <f t="shared" si="33"/>
        <v>53</v>
      </c>
      <c r="Q573" t="s">
        <v>8324</v>
      </c>
      <c r="R573" t="s">
        <v>8325</v>
      </c>
      <c r="S573" s="11">
        <f t="shared" si="34"/>
        <v>424540.58972222224</v>
      </c>
      <c r="T573" s="11">
        <f t="shared" si="35"/>
        <v>425004.98333333334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8324</v>
      </c>
      <c r="R574" t="s">
        <v>8325</v>
      </c>
      <c r="S574" s="11">
        <f t="shared" si="34"/>
        <v>426698.19111111108</v>
      </c>
      <c r="T574" s="11">
        <f t="shared" si="35"/>
        <v>427419.19111111108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>
        <f t="shared" si="33"/>
        <v>38.44</v>
      </c>
      <c r="Q575" t="s">
        <v>8324</v>
      </c>
      <c r="R575" t="s">
        <v>8325</v>
      </c>
      <c r="S575" s="11">
        <f t="shared" si="34"/>
        <v>419026.20305555558</v>
      </c>
      <c r="T575" s="11">
        <f t="shared" si="35"/>
        <v>420442.2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>
        <f t="shared" si="33"/>
        <v>20</v>
      </c>
      <c r="Q576" t="s">
        <v>8324</v>
      </c>
      <c r="R576" t="s">
        <v>8325</v>
      </c>
      <c r="S576" s="11">
        <f t="shared" si="34"/>
        <v>435091.64083333331</v>
      </c>
      <c r="T576" s="11">
        <f t="shared" si="35"/>
        <v>435811.64083333331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>
        <f t="shared" si="33"/>
        <v>64.75</v>
      </c>
      <c r="Q577" t="s">
        <v>8324</v>
      </c>
      <c r="R577" t="s">
        <v>8325</v>
      </c>
      <c r="S577" s="11">
        <f t="shared" si="34"/>
        <v>423241.62305555557</v>
      </c>
      <c r="T577" s="11">
        <f t="shared" si="35"/>
        <v>423961.62305555557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1.25E-3</v>
      </c>
      <c r="P578">
        <f t="shared" si="33"/>
        <v>1</v>
      </c>
      <c r="Q578" t="s">
        <v>8324</v>
      </c>
      <c r="R578" t="s">
        <v>8325</v>
      </c>
      <c r="S578" s="11">
        <f t="shared" si="34"/>
        <v>420668.32</v>
      </c>
      <c r="T578" s="11">
        <f t="shared" si="35"/>
        <v>422107.32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(E579/D579)*100</f>
        <v>0.2</v>
      </c>
      <c r="P579">
        <f t="shared" ref="P579:P642" si="37">ROUND(E579/L579,2)</f>
        <v>10</v>
      </c>
      <c r="Q579" t="s">
        <v>8324</v>
      </c>
      <c r="R579" t="s">
        <v>8325</v>
      </c>
      <c r="S579" s="11">
        <f t="shared" ref="S579:S642" si="38">(((J579/60)/60)+DATE(1970,1,1))</f>
        <v>430727.13944444444</v>
      </c>
      <c r="T579" s="11">
        <f t="shared" ref="T579:T642" si="39">(((I579/60)/60)+DATE(1970,1,1))</f>
        <v>432167.13944444444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>
        <f t="shared" si="37"/>
        <v>2</v>
      </c>
      <c r="Q580" t="s">
        <v>8324</v>
      </c>
      <c r="R580" t="s">
        <v>8325</v>
      </c>
      <c r="S580" s="11">
        <f t="shared" si="38"/>
        <v>425446.88694444444</v>
      </c>
      <c r="T580" s="11">
        <f t="shared" si="39"/>
        <v>426022.88694444444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>
        <f t="shared" si="37"/>
        <v>35</v>
      </c>
      <c r="Q581" t="s">
        <v>8324</v>
      </c>
      <c r="R581" t="s">
        <v>8325</v>
      </c>
      <c r="S581" s="11">
        <f t="shared" si="38"/>
        <v>419165.45083333337</v>
      </c>
      <c r="T581" s="11">
        <f t="shared" si="39"/>
        <v>419885.45083333337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>
        <f t="shared" si="37"/>
        <v>1</v>
      </c>
      <c r="Q582" t="s">
        <v>8324</v>
      </c>
      <c r="R582" t="s">
        <v>8325</v>
      </c>
      <c r="S582" s="11">
        <f t="shared" si="38"/>
        <v>434454.79638888891</v>
      </c>
      <c r="T582" s="11">
        <f t="shared" si="39"/>
        <v>435174.79638888891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8324</v>
      </c>
      <c r="R583" t="s">
        <v>8325</v>
      </c>
      <c r="S583" s="11">
        <f t="shared" si="38"/>
        <v>424425.30666666664</v>
      </c>
      <c r="T583" s="11">
        <f t="shared" si="39"/>
        <v>425145.30666666664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8324</v>
      </c>
      <c r="R584" t="s">
        <v>8325</v>
      </c>
      <c r="S584" s="11">
        <f t="shared" si="38"/>
        <v>421250.75527777779</v>
      </c>
      <c r="T584" s="11">
        <f t="shared" si="39"/>
        <v>421803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>
        <f t="shared" si="37"/>
        <v>1</v>
      </c>
      <c r="Q585" t="s">
        <v>8324</v>
      </c>
      <c r="R585" t="s">
        <v>8325</v>
      </c>
      <c r="S585" s="11">
        <f t="shared" si="38"/>
        <v>421183.52416666667</v>
      </c>
      <c r="T585" s="11">
        <f t="shared" si="39"/>
        <v>421902.52416666667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8324</v>
      </c>
      <c r="R586" t="s">
        <v>8325</v>
      </c>
      <c r="S586" s="11">
        <f t="shared" si="38"/>
        <v>421106.19888888887</v>
      </c>
      <c r="T586" s="11">
        <f t="shared" si="39"/>
        <v>421825.19888888887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8324</v>
      </c>
      <c r="R587" t="s">
        <v>8325</v>
      </c>
      <c r="S587" s="11">
        <f t="shared" si="38"/>
        <v>426714.38250000001</v>
      </c>
      <c r="T587" s="11">
        <f t="shared" si="39"/>
        <v>428049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0.55999999999999994</v>
      </c>
      <c r="P588">
        <f t="shared" si="37"/>
        <v>14</v>
      </c>
      <c r="Q588" t="s">
        <v>8324</v>
      </c>
      <c r="R588" t="s">
        <v>8325</v>
      </c>
      <c r="S588" s="11">
        <f t="shared" si="38"/>
        <v>420413.50194444443</v>
      </c>
      <c r="T588" s="11">
        <f t="shared" si="39"/>
        <v>421133.50194444443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>
        <f t="shared" si="37"/>
        <v>389.29</v>
      </c>
      <c r="Q589" t="s">
        <v>8324</v>
      </c>
      <c r="R589" t="s">
        <v>8325</v>
      </c>
      <c r="S589" s="11">
        <f t="shared" si="38"/>
        <v>421851.17583333334</v>
      </c>
      <c r="T589" s="11">
        <f t="shared" si="39"/>
        <v>422571.17583333334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3.3444444444444441</v>
      </c>
      <c r="P590">
        <f t="shared" si="37"/>
        <v>150.5</v>
      </c>
      <c r="Q590" t="s">
        <v>8324</v>
      </c>
      <c r="R590" t="s">
        <v>8325</v>
      </c>
      <c r="S590" s="11">
        <f t="shared" si="38"/>
        <v>435075.46833333338</v>
      </c>
      <c r="T590" s="11">
        <f t="shared" si="39"/>
        <v>436516.46833333338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>
        <f t="shared" si="37"/>
        <v>1</v>
      </c>
      <c r="Q591" t="s">
        <v>8324</v>
      </c>
      <c r="R591" t="s">
        <v>8325</v>
      </c>
      <c r="S591" s="11">
        <f t="shared" si="38"/>
        <v>424199.74972222222</v>
      </c>
      <c r="T591" s="11">
        <f t="shared" si="39"/>
        <v>424559.74972222222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24.78</v>
      </c>
      <c r="Q592" t="s">
        <v>8324</v>
      </c>
      <c r="R592" t="s">
        <v>8325</v>
      </c>
      <c r="S592" s="11">
        <f t="shared" si="38"/>
        <v>428974.31416666671</v>
      </c>
      <c r="T592" s="11">
        <f t="shared" si="39"/>
        <v>429718.01666666666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>
        <f t="shared" si="37"/>
        <v>30.5</v>
      </c>
      <c r="Q593" t="s">
        <v>8324</v>
      </c>
      <c r="R593" t="s">
        <v>8325</v>
      </c>
      <c r="S593" s="11">
        <f t="shared" si="38"/>
        <v>424174.03611111111</v>
      </c>
      <c r="T593" s="11">
        <f t="shared" si="39"/>
        <v>424894.03611111111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>
        <f t="shared" si="37"/>
        <v>250</v>
      </c>
      <c r="Q594" t="s">
        <v>8324</v>
      </c>
      <c r="R594" t="s">
        <v>8325</v>
      </c>
      <c r="S594" s="11">
        <f t="shared" si="38"/>
        <v>418622.57222222222</v>
      </c>
      <c r="T594" s="11">
        <f t="shared" si="39"/>
        <v>419342.57222222222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16.43</v>
      </c>
      <c r="Q595" t="s">
        <v>8324</v>
      </c>
      <c r="R595" t="s">
        <v>8325</v>
      </c>
      <c r="S595" s="11">
        <f t="shared" si="38"/>
        <v>421609.26250000001</v>
      </c>
      <c r="T595" s="11">
        <f t="shared" si="39"/>
        <v>422328.26250000001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>
        <f t="shared" si="37"/>
        <v>13</v>
      </c>
      <c r="Q596" t="s">
        <v>8324</v>
      </c>
      <c r="R596" t="s">
        <v>8325</v>
      </c>
      <c r="S596" s="11">
        <f t="shared" si="38"/>
        <v>430635.7238888889</v>
      </c>
      <c r="T596" s="11">
        <f t="shared" si="39"/>
        <v>431355.7238888889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>
        <f t="shared" si="37"/>
        <v>53.25</v>
      </c>
      <c r="Q597" t="s">
        <v>8324</v>
      </c>
      <c r="R597" t="s">
        <v>8325</v>
      </c>
      <c r="S597" s="11">
        <f t="shared" si="38"/>
        <v>421906.67722222221</v>
      </c>
      <c r="T597" s="11">
        <f t="shared" si="39"/>
        <v>422986.67722222221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t="s">
        <v>8324</v>
      </c>
      <c r="R598" t="s">
        <v>8325</v>
      </c>
      <c r="S598" s="11">
        <f t="shared" si="38"/>
        <v>435438.52555555559</v>
      </c>
      <c r="T598" s="11">
        <f t="shared" si="39"/>
        <v>436158.52555555559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>
        <f t="shared" si="37"/>
        <v>10</v>
      </c>
      <c r="Q599" t="s">
        <v>8324</v>
      </c>
      <c r="R599" t="s">
        <v>8325</v>
      </c>
      <c r="S599" s="11">
        <f t="shared" si="38"/>
        <v>433009.92638888885</v>
      </c>
      <c r="T599" s="11">
        <f t="shared" si="39"/>
        <v>433897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121.43</v>
      </c>
      <c r="Q600" t="s">
        <v>8324</v>
      </c>
      <c r="R600" t="s">
        <v>8325</v>
      </c>
      <c r="S600" s="11">
        <f t="shared" si="38"/>
        <v>418665.05027777777</v>
      </c>
      <c r="T600" s="11">
        <f t="shared" si="39"/>
        <v>419385.05027777777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>
        <f t="shared" si="37"/>
        <v>15.5</v>
      </c>
      <c r="Q601" t="s">
        <v>8324</v>
      </c>
      <c r="R601" t="s">
        <v>8325</v>
      </c>
      <c r="S601" s="11">
        <f t="shared" si="38"/>
        <v>421060.50055555557</v>
      </c>
      <c r="T601" s="11">
        <f t="shared" si="39"/>
        <v>421632.26666666666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8324</v>
      </c>
      <c r="R602" t="s">
        <v>8325</v>
      </c>
      <c r="S602" s="11">
        <f t="shared" si="38"/>
        <v>421684.15611111111</v>
      </c>
      <c r="T602" s="11">
        <f t="shared" si="39"/>
        <v>423124.15611111111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1.4000000000000001</v>
      </c>
      <c r="P603">
        <f t="shared" si="37"/>
        <v>23.33</v>
      </c>
      <c r="Q603" t="s">
        <v>8324</v>
      </c>
      <c r="R603" t="s">
        <v>8325</v>
      </c>
      <c r="S603" s="11">
        <f t="shared" si="38"/>
        <v>419189.59416666662</v>
      </c>
      <c r="T603" s="11">
        <f t="shared" si="39"/>
        <v>419909.59416666662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8324</v>
      </c>
      <c r="R604" t="s">
        <v>8325</v>
      </c>
      <c r="S604" s="11">
        <f t="shared" si="38"/>
        <v>423364.05972222221</v>
      </c>
      <c r="T604" s="11">
        <f t="shared" si="39"/>
        <v>424084.05972222221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>
        <f t="shared" si="37"/>
        <v>45.39</v>
      </c>
      <c r="Q605" t="s">
        <v>8324</v>
      </c>
      <c r="R605" t="s">
        <v>8325</v>
      </c>
      <c r="S605" s="11">
        <f t="shared" si="38"/>
        <v>415968.33972222224</v>
      </c>
      <c r="T605" s="11">
        <f t="shared" si="39"/>
        <v>416688.33972222224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8324</v>
      </c>
      <c r="R606" t="s">
        <v>8325</v>
      </c>
      <c r="S606" s="11">
        <f t="shared" si="38"/>
        <v>416289.8488888889</v>
      </c>
      <c r="T606" s="11">
        <f t="shared" si="39"/>
        <v>417009.8488888889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16.38</v>
      </c>
      <c r="Q607" t="s">
        <v>8324</v>
      </c>
      <c r="R607" t="s">
        <v>8325</v>
      </c>
      <c r="S607" s="11">
        <f t="shared" si="38"/>
        <v>424577.58555555553</v>
      </c>
      <c r="T607" s="11">
        <f t="shared" si="39"/>
        <v>425657.58555555553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">
        <v>8324</v>
      </c>
      <c r="R608" t="s">
        <v>8325</v>
      </c>
      <c r="S608" s="11">
        <f t="shared" si="38"/>
        <v>422376.61361111113</v>
      </c>
      <c r="T608" s="11">
        <f t="shared" si="39"/>
        <v>423480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8324</v>
      </c>
      <c r="R609" t="s">
        <v>8325</v>
      </c>
      <c r="S609" s="11">
        <f t="shared" si="38"/>
        <v>427132.81555555557</v>
      </c>
      <c r="T609" s="11">
        <f t="shared" si="39"/>
        <v>427853.81555555557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0.97400000000000009</v>
      </c>
      <c r="P610">
        <f t="shared" si="37"/>
        <v>292.2</v>
      </c>
      <c r="Q610" t="s">
        <v>8324</v>
      </c>
      <c r="R610" t="s">
        <v>8325</v>
      </c>
      <c r="S610" s="11">
        <f t="shared" si="38"/>
        <v>423295.10555555555</v>
      </c>
      <c r="T610" s="11">
        <f t="shared" si="39"/>
        <v>424015.10555555555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0.64102564102564097</v>
      </c>
      <c r="P611">
        <f t="shared" si="37"/>
        <v>5</v>
      </c>
      <c r="Q611" t="s">
        <v>8324</v>
      </c>
      <c r="R611" t="s">
        <v>8325</v>
      </c>
      <c r="S611" s="11">
        <f t="shared" si="38"/>
        <v>427281.81777777779</v>
      </c>
      <c r="T611" s="11">
        <f t="shared" si="39"/>
        <v>428002.81777777779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8324</v>
      </c>
      <c r="R612" t="s">
        <v>8325</v>
      </c>
      <c r="S612" s="11">
        <f t="shared" si="38"/>
        <v>421996.94055555557</v>
      </c>
      <c r="T612" s="11">
        <f t="shared" si="39"/>
        <v>422716.94055555557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8324</v>
      </c>
      <c r="R613" t="s">
        <v>8325</v>
      </c>
      <c r="S613" s="11">
        <f t="shared" si="38"/>
        <v>427798.45472222223</v>
      </c>
      <c r="T613" s="11">
        <f t="shared" si="39"/>
        <v>429238.45472222223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8324</v>
      </c>
      <c r="R614" t="s">
        <v>8325</v>
      </c>
      <c r="S614" s="11">
        <f t="shared" si="38"/>
        <v>433953.76277777774</v>
      </c>
      <c r="T614" s="11">
        <f t="shared" si="39"/>
        <v>434673.76277777774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>
        <f t="shared" si="37"/>
        <v>105.93</v>
      </c>
      <c r="Q615" t="s">
        <v>8324</v>
      </c>
      <c r="R615" t="s">
        <v>8325</v>
      </c>
      <c r="S615" s="11">
        <f t="shared" si="38"/>
        <v>425852.9222222222</v>
      </c>
      <c r="T615" s="11">
        <f t="shared" si="39"/>
        <v>426589.98333333334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8324</v>
      </c>
      <c r="R616" t="s">
        <v>8325</v>
      </c>
      <c r="S616" s="11">
        <f t="shared" si="38"/>
        <v>432274.48333333334</v>
      </c>
      <c r="T616" s="11">
        <f t="shared" si="39"/>
        <v>432994.48333333334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8324</v>
      </c>
      <c r="R617" t="s">
        <v>8325</v>
      </c>
      <c r="S617" s="11">
        <f t="shared" si="38"/>
        <v>425723.93305555556</v>
      </c>
      <c r="T617" s="11">
        <f t="shared" si="39"/>
        <v>426443.93305555556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8324</v>
      </c>
      <c r="R618" t="s">
        <v>8325</v>
      </c>
      <c r="S618" s="11">
        <f t="shared" si="38"/>
        <v>438186.02972222224</v>
      </c>
      <c r="T618" s="11">
        <f t="shared" si="39"/>
        <v>438906.02972222224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8324</v>
      </c>
      <c r="R619" t="s">
        <v>8325</v>
      </c>
      <c r="S619" s="11">
        <f t="shared" si="38"/>
        <v>422009.23416666669</v>
      </c>
      <c r="T619" s="11">
        <f t="shared" si="39"/>
        <v>423089.23416666669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8324</v>
      </c>
      <c r="R620" t="s">
        <v>8325</v>
      </c>
      <c r="S620" s="11">
        <f t="shared" si="38"/>
        <v>427540.44527777773</v>
      </c>
      <c r="T620" s="11">
        <f t="shared" si="39"/>
        <v>428260.44527777773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3.9999999999999996E-5</v>
      </c>
      <c r="P621">
        <f t="shared" si="37"/>
        <v>1</v>
      </c>
      <c r="Q621" t="s">
        <v>8324</v>
      </c>
      <c r="R621" t="s">
        <v>8325</v>
      </c>
      <c r="S621" s="11">
        <f t="shared" si="38"/>
        <v>417720.60833333334</v>
      </c>
      <c r="T621" s="11">
        <f t="shared" si="39"/>
        <v>419161.60833333334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8324</v>
      </c>
      <c r="R622" t="s">
        <v>8325</v>
      </c>
      <c r="S622" s="11">
        <f t="shared" si="38"/>
        <v>415874.20500000002</v>
      </c>
      <c r="T622" s="11">
        <f t="shared" si="39"/>
        <v>416954.20500000002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>
        <f t="shared" si="37"/>
        <v>87</v>
      </c>
      <c r="Q623" t="s">
        <v>8324</v>
      </c>
      <c r="R623" t="s">
        <v>8325</v>
      </c>
      <c r="S623" s="11">
        <f t="shared" si="38"/>
        <v>432608.70472222223</v>
      </c>
      <c r="T623" s="11">
        <f t="shared" si="39"/>
        <v>433328.70472222223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>
        <f t="shared" si="37"/>
        <v>37.89</v>
      </c>
      <c r="Q624" t="s">
        <v>8324</v>
      </c>
      <c r="R624" t="s">
        <v>8325</v>
      </c>
      <c r="S624" s="11">
        <f t="shared" si="38"/>
        <v>432699.59388888889</v>
      </c>
      <c r="T624" s="11">
        <f t="shared" si="39"/>
        <v>433179.59388888889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8324</v>
      </c>
      <c r="R625" t="s">
        <v>8325</v>
      </c>
      <c r="S625" s="11">
        <f t="shared" si="38"/>
        <v>422841.22138888889</v>
      </c>
      <c r="T625" s="11">
        <f t="shared" si="39"/>
        <v>423561.22138888889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8324</v>
      </c>
      <c r="R626" t="s">
        <v>8325</v>
      </c>
      <c r="S626" s="11">
        <f t="shared" si="38"/>
        <v>422528.73361111112</v>
      </c>
      <c r="T626" s="11">
        <f t="shared" si="39"/>
        <v>423248.73361111112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8324</v>
      </c>
      <c r="R627" t="s">
        <v>8325</v>
      </c>
      <c r="S627" s="11">
        <f t="shared" si="38"/>
        <v>438894.49361111113</v>
      </c>
      <c r="T627" s="11">
        <f t="shared" si="39"/>
        <v>439613.49361111113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17.380000000000003</v>
      </c>
      <c r="P628">
        <f t="shared" si="37"/>
        <v>111.41</v>
      </c>
      <c r="Q628" t="s">
        <v>8324</v>
      </c>
      <c r="R628" t="s">
        <v>8325</v>
      </c>
      <c r="S628" s="11">
        <f t="shared" si="38"/>
        <v>424678.42749999999</v>
      </c>
      <c r="T628" s="11">
        <f t="shared" si="39"/>
        <v>425470.36666666664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t="s">
        <v>8324</v>
      </c>
      <c r="R629" t="s">
        <v>8325</v>
      </c>
      <c r="S629" s="11">
        <f t="shared" si="38"/>
        <v>429136.3641666667</v>
      </c>
      <c r="T629" s="11">
        <f t="shared" si="39"/>
        <v>430568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8324</v>
      </c>
      <c r="R630" t="s">
        <v>8325</v>
      </c>
      <c r="S630" s="11">
        <f t="shared" si="38"/>
        <v>415201.62694444443</v>
      </c>
      <c r="T630" s="11">
        <f t="shared" si="39"/>
        <v>415921.62694444443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0.17500000000000002</v>
      </c>
      <c r="P631">
        <f t="shared" si="37"/>
        <v>116.67</v>
      </c>
      <c r="Q631" t="s">
        <v>8324</v>
      </c>
      <c r="R631" t="s">
        <v>8325</v>
      </c>
      <c r="S631" s="11">
        <f t="shared" si="38"/>
        <v>431304.30777777772</v>
      </c>
      <c r="T631" s="11">
        <f t="shared" si="39"/>
        <v>432024.30777777772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>
        <f t="shared" si="37"/>
        <v>10</v>
      </c>
      <c r="Q632" t="s">
        <v>8324</v>
      </c>
      <c r="R632" t="s">
        <v>8325</v>
      </c>
      <c r="S632" s="11">
        <f t="shared" si="38"/>
        <v>425279.86694444442</v>
      </c>
      <c r="T632" s="11">
        <f t="shared" si="39"/>
        <v>425990.16666666669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76.67</v>
      </c>
      <c r="Q633" t="s">
        <v>8324</v>
      </c>
      <c r="R633" t="s">
        <v>8325</v>
      </c>
      <c r="S633" s="11">
        <f t="shared" si="38"/>
        <v>431667.53583333333</v>
      </c>
      <c r="T633" s="11">
        <f t="shared" si="39"/>
        <v>432363.53583333333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8324</v>
      </c>
      <c r="R634" t="s">
        <v>8325</v>
      </c>
      <c r="S634" s="11">
        <f t="shared" si="38"/>
        <v>427200.82361111115</v>
      </c>
      <c r="T634" s="11">
        <f t="shared" si="39"/>
        <v>427921.82361111115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t="s">
        <v>8324</v>
      </c>
      <c r="R635" t="s">
        <v>8325</v>
      </c>
      <c r="S635" s="11">
        <f t="shared" si="38"/>
        <v>432088.18388888892</v>
      </c>
      <c r="T635" s="11">
        <f t="shared" si="39"/>
        <v>432848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t="s">
        <v>8324</v>
      </c>
      <c r="R636" t="s">
        <v>8325</v>
      </c>
      <c r="S636" s="11">
        <f t="shared" si="38"/>
        <v>420679.28583333333</v>
      </c>
      <c r="T636" s="11">
        <f t="shared" si="39"/>
        <v>421399.28583333333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>
        <f t="shared" si="37"/>
        <v>2</v>
      </c>
      <c r="Q637" t="s">
        <v>8324</v>
      </c>
      <c r="R637" t="s">
        <v>8325</v>
      </c>
      <c r="S637" s="11">
        <f t="shared" si="38"/>
        <v>421739.21166666667</v>
      </c>
      <c r="T637" s="11">
        <f t="shared" si="39"/>
        <v>422459.21166666667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t="s">
        <v>8324</v>
      </c>
      <c r="R638" t="s">
        <v>8325</v>
      </c>
      <c r="S638" s="11">
        <f t="shared" si="38"/>
        <v>423067.93055555556</v>
      </c>
      <c r="T638" s="11">
        <f t="shared" si="39"/>
        <v>423787.78333333333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8324</v>
      </c>
      <c r="R639" t="s">
        <v>8325</v>
      </c>
      <c r="S639" s="11">
        <f t="shared" si="38"/>
        <v>438224.08833333332</v>
      </c>
      <c r="T639" s="11">
        <f t="shared" si="39"/>
        <v>438920.06666666665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9.0000000000000011E-3</v>
      </c>
      <c r="P640">
        <f t="shared" si="37"/>
        <v>3</v>
      </c>
      <c r="Q640" t="s">
        <v>8324</v>
      </c>
      <c r="R640" t="s">
        <v>8325</v>
      </c>
      <c r="S640" s="11">
        <f t="shared" si="38"/>
        <v>438143.23944444448</v>
      </c>
      <c r="T640" s="11">
        <f t="shared" si="39"/>
        <v>439582.23944444448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9.9999999999999991E-5</v>
      </c>
      <c r="P641">
        <f t="shared" si="37"/>
        <v>1</v>
      </c>
      <c r="Q641" t="s">
        <v>8324</v>
      </c>
      <c r="R641" t="s">
        <v>8325</v>
      </c>
      <c r="S641" s="11">
        <f t="shared" si="38"/>
        <v>416686.99861111114</v>
      </c>
      <c r="T641" s="11">
        <f t="shared" si="39"/>
        <v>418126.99861111114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144.28571428571428</v>
      </c>
      <c r="P642">
        <f t="shared" si="37"/>
        <v>50.5</v>
      </c>
      <c r="Q642" t="s">
        <v>8324</v>
      </c>
      <c r="R642" t="s">
        <v>8326</v>
      </c>
      <c r="S642" s="11">
        <f t="shared" si="38"/>
        <v>436315.08750000002</v>
      </c>
      <c r="T642" s="11">
        <f t="shared" si="39"/>
        <v>436688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(E643/D643)*100</f>
        <v>119.16249999999999</v>
      </c>
      <c r="P643">
        <f t="shared" ref="P643:P706" si="41">ROUND(E643/L643,2)</f>
        <v>151.32</v>
      </c>
      <c r="Q643" t="s">
        <v>8324</v>
      </c>
      <c r="R643" t="s">
        <v>8326</v>
      </c>
      <c r="S643" s="11">
        <f t="shared" ref="S643:S706" si="42">(((J643/60)/60)+DATE(1970,1,1))</f>
        <v>424702.68</v>
      </c>
      <c r="T643" s="11">
        <f t="shared" ref="T643:T706" si="43">(((I643/60)/60)+DATE(1970,1,1))</f>
        <v>425422.68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1460.4850000000001</v>
      </c>
      <c r="P644">
        <f t="shared" si="41"/>
        <v>134.36000000000001</v>
      </c>
      <c r="Q644" t="s">
        <v>8324</v>
      </c>
      <c r="R644" t="s">
        <v>8326</v>
      </c>
      <c r="S644" s="11">
        <f t="shared" si="42"/>
        <v>424704.63166666665</v>
      </c>
      <c r="T644" s="11">
        <f t="shared" si="43"/>
        <v>425568.63166666665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105.80799999999999</v>
      </c>
      <c r="P645">
        <f t="shared" si="41"/>
        <v>174.03</v>
      </c>
      <c r="Q645" t="s">
        <v>8324</v>
      </c>
      <c r="R645" t="s">
        <v>8326</v>
      </c>
      <c r="S645" s="11">
        <f t="shared" si="42"/>
        <v>422328.40972222219</v>
      </c>
      <c r="T645" s="11">
        <f t="shared" si="43"/>
        <v>423648.40972222219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300.11791999999997</v>
      </c>
      <c r="P646">
        <f t="shared" si="41"/>
        <v>73.489999999999995</v>
      </c>
      <c r="Q646" t="s">
        <v>8324</v>
      </c>
      <c r="R646" t="s">
        <v>8326</v>
      </c>
      <c r="S646" s="11">
        <f t="shared" si="42"/>
        <v>417480.98305555555</v>
      </c>
      <c r="T646" s="11">
        <f t="shared" si="43"/>
        <v>418498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23.52</v>
      </c>
      <c r="Q647" t="s">
        <v>8324</v>
      </c>
      <c r="R647" t="s">
        <v>8326</v>
      </c>
      <c r="S647" s="11">
        <f t="shared" si="42"/>
        <v>433449.63166666665</v>
      </c>
      <c r="T647" s="11">
        <f t="shared" si="43"/>
        <v>434169.63166666665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>
        <f t="shared" si="41"/>
        <v>39.07</v>
      </c>
      <c r="Q648" t="s">
        <v>8324</v>
      </c>
      <c r="R648" t="s">
        <v>8326</v>
      </c>
      <c r="S648" s="11">
        <f t="shared" si="42"/>
        <v>415901.46305555559</v>
      </c>
      <c r="T648" s="11">
        <f t="shared" si="43"/>
        <v>416621.46305555559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</v>
      </c>
      <c r="Q649" t="s">
        <v>8324</v>
      </c>
      <c r="R649" t="s">
        <v>8326</v>
      </c>
      <c r="S649" s="11">
        <f t="shared" si="42"/>
        <v>429915.43027777778</v>
      </c>
      <c r="T649" s="11">
        <f t="shared" si="43"/>
        <v>430634.43027777778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>
        <f t="shared" si="41"/>
        <v>1644</v>
      </c>
      <c r="Q650" t="s">
        <v>8324</v>
      </c>
      <c r="R650" t="s">
        <v>8326</v>
      </c>
      <c r="S650" s="11">
        <f t="shared" si="42"/>
        <v>417313.64111111109</v>
      </c>
      <c r="T650" s="11">
        <f t="shared" si="43"/>
        <v>418153.64111111109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</v>
      </c>
      <c r="Q651" t="s">
        <v>8324</v>
      </c>
      <c r="R651" t="s">
        <v>8326</v>
      </c>
      <c r="S651" s="11">
        <f t="shared" si="42"/>
        <v>416982.89250000002</v>
      </c>
      <c r="T651" s="11">
        <f t="shared" si="43"/>
        <v>417486.89250000002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35.130000000000003</v>
      </c>
      <c r="Q652" t="s">
        <v>8324</v>
      </c>
      <c r="R652" t="s">
        <v>8326</v>
      </c>
      <c r="S652" s="11">
        <f t="shared" si="42"/>
        <v>418281.88444444444</v>
      </c>
      <c r="T652" s="11">
        <f t="shared" si="43"/>
        <v>419722.88444444444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100.52799999999999</v>
      </c>
      <c r="P653">
        <f t="shared" si="41"/>
        <v>239.35</v>
      </c>
      <c r="Q653" t="s">
        <v>8324</v>
      </c>
      <c r="R653" t="s">
        <v>8326</v>
      </c>
      <c r="S653" s="11">
        <f t="shared" si="42"/>
        <v>418857.4197222222</v>
      </c>
      <c r="T653" s="11">
        <f t="shared" si="43"/>
        <v>419577.4197222222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100.46666666666665</v>
      </c>
      <c r="P654">
        <f t="shared" si="41"/>
        <v>107.64</v>
      </c>
      <c r="Q654" t="s">
        <v>8324</v>
      </c>
      <c r="R654" t="s">
        <v>8326</v>
      </c>
      <c r="S654" s="11">
        <f t="shared" si="42"/>
        <v>436129.56944444444</v>
      </c>
      <c r="T654" s="11">
        <f t="shared" si="43"/>
        <v>436850.56944444444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>
        <f t="shared" si="41"/>
        <v>95.83</v>
      </c>
      <c r="Q655" t="s">
        <v>8324</v>
      </c>
      <c r="R655" t="s">
        <v>8326</v>
      </c>
      <c r="S655" s="11">
        <f t="shared" si="42"/>
        <v>424703.84444444446</v>
      </c>
      <c r="T655" s="11">
        <f t="shared" si="43"/>
        <v>425591.84444444446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>
        <f t="shared" si="41"/>
        <v>31.66</v>
      </c>
      <c r="Q656" t="s">
        <v>8324</v>
      </c>
      <c r="R656" t="s">
        <v>8326</v>
      </c>
      <c r="S656" s="11">
        <f t="shared" si="42"/>
        <v>423847.97583333333</v>
      </c>
      <c r="T656" s="11">
        <f t="shared" si="43"/>
        <v>424567.97583333333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>
        <f t="shared" si="41"/>
        <v>42.89</v>
      </c>
      <c r="Q657" t="s">
        <v>8324</v>
      </c>
      <c r="R657" t="s">
        <v>8326</v>
      </c>
      <c r="S657" s="11">
        <f t="shared" si="42"/>
        <v>421015.9755555556</v>
      </c>
      <c r="T657" s="11">
        <f t="shared" si="43"/>
        <v>421734.9755555556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122.74</v>
      </c>
      <c r="Q658" t="s">
        <v>8324</v>
      </c>
      <c r="R658" t="s">
        <v>8326</v>
      </c>
      <c r="S658" s="11">
        <f t="shared" si="42"/>
        <v>429940.31083333329</v>
      </c>
      <c r="T658" s="11">
        <f t="shared" si="43"/>
        <v>431379.31083333329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125.69999999999999</v>
      </c>
      <c r="P659">
        <f t="shared" si="41"/>
        <v>190.45</v>
      </c>
      <c r="Q659" t="s">
        <v>8324</v>
      </c>
      <c r="R659" t="s">
        <v>8326</v>
      </c>
      <c r="S659" s="11">
        <f t="shared" si="42"/>
        <v>427877.29777777777</v>
      </c>
      <c r="T659" s="11">
        <f t="shared" si="43"/>
        <v>428597.29777777777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>
        <f t="shared" si="41"/>
        <v>109.34</v>
      </c>
      <c r="Q660" t="s">
        <v>8324</v>
      </c>
      <c r="R660" t="s">
        <v>8326</v>
      </c>
      <c r="S660" s="11">
        <f t="shared" si="42"/>
        <v>424212.85805555555</v>
      </c>
      <c r="T660" s="11">
        <f t="shared" si="43"/>
        <v>424995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100.56666666666668</v>
      </c>
      <c r="P661">
        <f t="shared" si="41"/>
        <v>143.66999999999999</v>
      </c>
      <c r="Q661" t="s">
        <v>8324</v>
      </c>
      <c r="R661" t="s">
        <v>8326</v>
      </c>
      <c r="S661" s="11">
        <f t="shared" si="42"/>
        <v>424943.24861111114</v>
      </c>
      <c r="T661" s="11">
        <f t="shared" si="43"/>
        <v>425663.24861111114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>
        <f t="shared" si="41"/>
        <v>84.94</v>
      </c>
      <c r="Q662" t="s">
        <v>8324</v>
      </c>
      <c r="R662" t="s">
        <v>8326</v>
      </c>
      <c r="S662" s="11">
        <f t="shared" si="42"/>
        <v>418058.79972222226</v>
      </c>
      <c r="T662" s="11">
        <f t="shared" si="43"/>
        <v>418779.79972222226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10.56</v>
      </c>
      <c r="Q663" t="s">
        <v>8324</v>
      </c>
      <c r="R663" t="s">
        <v>8326</v>
      </c>
      <c r="S663" s="11">
        <f t="shared" si="42"/>
        <v>435192.48861111113</v>
      </c>
      <c r="T663" s="11">
        <f t="shared" si="43"/>
        <v>435912.48861111113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t="s">
        <v>8324</v>
      </c>
      <c r="R664" t="s">
        <v>8326</v>
      </c>
      <c r="S664" s="11">
        <f t="shared" si="42"/>
        <v>419683.51305555558</v>
      </c>
      <c r="T664" s="11">
        <f t="shared" si="43"/>
        <v>420403.51305555558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0.35000000000000003</v>
      </c>
      <c r="P665">
        <f t="shared" si="41"/>
        <v>100</v>
      </c>
      <c r="Q665" t="s">
        <v>8324</v>
      </c>
      <c r="R665" t="s">
        <v>8326</v>
      </c>
      <c r="S665" s="11">
        <f t="shared" si="42"/>
        <v>424085.23777777777</v>
      </c>
      <c r="T665" s="11">
        <f t="shared" si="43"/>
        <v>424805.23777777777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>
        <f t="shared" si="41"/>
        <v>31.17</v>
      </c>
      <c r="Q666" t="s">
        <v>8324</v>
      </c>
      <c r="R666" t="s">
        <v>8326</v>
      </c>
      <c r="S666" s="11">
        <f t="shared" si="42"/>
        <v>421776.99305555556</v>
      </c>
      <c r="T666" s="11">
        <f t="shared" si="43"/>
        <v>422496.99305555556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155.33000000000001</v>
      </c>
      <c r="Q667" t="s">
        <v>8324</v>
      </c>
      <c r="R667" t="s">
        <v>8326</v>
      </c>
      <c r="S667" s="11">
        <f t="shared" si="42"/>
        <v>436442.07250000001</v>
      </c>
      <c r="T667" s="11">
        <f t="shared" si="43"/>
        <v>437882.07250000001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>
        <f t="shared" si="41"/>
        <v>2</v>
      </c>
      <c r="Q668" t="s">
        <v>8324</v>
      </c>
      <c r="R668" t="s">
        <v>8326</v>
      </c>
      <c r="S668" s="11">
        <f t="shared" si="42"/>
        <v>416044.97166666668</v>
      </c>
      <c r="T668" s="11">
        <f t="shared" si="43"/>
        <v>416764.97166666668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178.93</v>
      </c>
      <c r="Q669" t="s">
        <v>8324</v>
      </c>
      <c r="R669" t="s">
        <v>8326</v>
      </c>
      <c r="S669" s="11">
        <f t="shared" si="42"/>
        <v>435089.9619444444</v>
      </c>
      <c r="T669" s="11">
        <f t="shared" si="43"/>
        <v>436049.9619444444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4.5600000000000005</v>
      </c>
      <c r="P670">
        <f t="shared" si="41"/>
        <v>27.36</v>
      </c>
      <c r="Q670" t="s">
        <v>8324</v>
      </c>
      <c r="R670" t="s">
        <v>8326</v>
      </c>
      <c r="S670" s="11">
        <f t="shared" si="42"/>
        <v>422092.95055555558</v>
      </c>
      <c r="T670" s="11">
        <f t="shared" si="43"/>
        <v>423172.95055555558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>
        <f t="shared" si="41"/>
        <v>1536.25</v>
      </c>
      <c r="Q671" t="s">
        <v>8324</v>
      </c>
      <c r="R671" t="s">
        <v>8326</v>
      </c>
      <c r="S671" s="11">
        <f t="shared" si="42"/>
        <v>432576.01611111109</v>
      </c>
      <c r="T671" s="11">
        <f t="shared" si="43"/>
        <v>433296.01611111109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>
        <f t="shared" si="41"/>
        <v>85</v>
      </c>
      <c r="Q672" t="s">
        <v>8324</v>
      </c>
      <c r="R672" t="s">
        <v>8326</v>
      </c>
      <c r="S672" s="11">
        <f t="shared" si="42"/>
        <v>432074.03333333333</v>
      </c>
      <c r="T672" s="11">
        <f t="shared" si="43"/>
        <v>432881.16666666669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39.426666666666662</v>
      </c>
      <c r="P673">
        <f t="shared" si="41"/>
        <v>788.53</v>
      </c>
      <c r="Q673" t="s">
        <v>8324</v>
      </c>
      <c r="R673" t="s">
        <v>8326</v>
      </c>
      <c r="S673" s="11">
        <f t="shared" si="42"/>
        <v>419545.62555555557</v>
      </c>
      <c r="T673" s="11">
        <f t="shared" si="43"/>
        <v>420349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>
        <f t="shared" si="41"/>
        <v>50.3</v>
      </c>
      <c r="Q674" t="s">
        <v>8324</v>
      </c>
      <c r="R674" t="s">
        <v>8326</v>
      </c>
      <c r="S674" s="11">
        <f t="shared" si="42"/>
        <v>419294.2677777778</v>
      </c>
      <c r="T674" s="11">
        <f t="shared" si="43"/>
        <v>420037.98333333334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0.20500000000000002</v>
      </c>
      <c r="P675">
        <f t="shared" si="41"/>
        <v>68.33</v>
      </c>
      <c r="Q675" t="s">
        <v>8324</v>
      </c>
      <c r="R675" t="s">
        <v>8326</v>
      </c>
      <c r="S675" s="11">
        <f t="shared" si="42"/>
        <v>416045.17138888891</v>
      </c>
      <c r="T675" s="11">
        <f t="shared" si="43"/>
        <v>417125.17138888891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t="s">
        <v>8324</v>
      </c>
      <c r="R676" t="s">
        <v>8326</v>
      </c>
      <c r="S676" s="11">
        <f t="shared" si="42"/>
        <v>415187.78527777776</v>
      </c>
      <c r="T676" s="11">
        <f t="shared" si="43"/>
        <v>416627.78527777776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34.270000000000003</v>
      </c>
      <c r="Q677" t="s">
        <v>8324</v>
      </c>
      <c r="R677" t="s">
        <v>8326</v>
      </c>
      <c r="S677" s="11">
        <f t="shared" si="42"/>
        <v>419335.33444444445</v>
      </c>
      <c r="T677" s="11">
        <f t="shared" si="43"/>
        <v>420039.98333333334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>
        <f t="shared" si="41"/>
        <v>61.29</v>
      </c>
      <c r="Q678" t="s">
        <v>8324</v>
      </c>
      <c r="R678" t="s">
        <v>8326</v>
      </c>
      <c r="S678" s="11">
        <f t="shared" si="42"/>
        <v>420219.43916666671</v>
      </c>
      <c r="T678" s="11">
        <f t="shared" si="43"/>
        <v>420939.43916666671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>
        <f t="shared" si="41"/>
        <v>133.25</v>
      </c>
      <c r="Q679" t="s">
        <v>8324</v>
      </c>
      <c r="R679" t="s">
        <v>8326</v>
      </c>
      <c r="S679" s="11">
        <f t="shared" si="42"/>
        <v>432018.69305555552</v>
      </c>
      <c r="T679" s="11">
        <f t="shared" si="43"/>
        <v>433098.69305555552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3.8206896551724134</v>
      </c>
      <c r="P680">
        <f t="shared" si="41"/>
        <v>65.180000000000007</v>
      </c>
      <c r="Q680" t="s">
        <v>8324</v>
      </c>
      <c r="R680" t="s">
        <v>8326</v>
      </c>
      <c r="S680" s="11">
        <f t="shared" si="42"/>
        <v>431466.03833333333</v>
      </c>
      <c r="T680" s="11">
        <f t="shared" si="43"/>
        <v>432186.03833333333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15.485964912280703</v>
      </c>
      <c r="P681">
        <f t="shared" si="41"/>
        <v>93.9</v>
      </c>
      <c r="Q681" t="s">
        <v>8324</v>
      </c>
      <c r="R681" t="s">
        <v>8326</v>
      </c>
      <c r="S681" s="11">
        <f t="shared" si="42"/>
        <v>433273.69694444444</v>
      </c>
      <c r="T681" s="11">
        <f t="shared" si="43"/>
        <v>434713.69694444444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25.912000000000003</v>
      </c>
      <c r="P682">
        <f t="shared" si="41"/>
        <v>150.65</v>
      </c>
      <c r="Q682" t="s">
        <v>8324</v>
      </c>
      <c r="R682" t="s">
        <v>8326</v>
      </c>
      <c r="S682" s="11">
        <f t="shared" si="42"/>
        <v>416661.0363888889</v>
      </c>
      <c r="T682" s="11">
        <f t="shared" si="43"/>
        <v>417501.0363888889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t="s">
        <v>8324</v>
      </c>
      <c r="R683" t="s">
        <v>8326</v>
      </c>
      <c r="S683" s="11">
        <f t="shared" si="42"/>
        <v>435268.33444444445</v>
      </c>
      <c r="T683" s="11">
        <f t="shared" si="43"/>
        <v>435988.33444444445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>
        <f t="shared" si="41"/>
        <v>13.25</v>
      </c>
      <c r="Q684" t="s">
        <v>8324</v>
      </c>
      <c r="R684" t="s">
        <v>8326</v>
      </c>
      <c r="S684" s="11">
        <f t="shared" si="42"/>
        <v>438603.36722222227</v>
      </c>
      <c r="T684" s="11">
        <f t="shared" si="43"/>
        <v>439322.36722222227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>
        <f t="shared" si="41"/>
        <v>99.33</v>
      </c>
      <c r="Q685" t="s">
        <v>8324</v>
      </c>
      <c r="R685" t="s">
        <v>8326</v>
      </c>
      <c r="S685" s="11">
        <f t="shared" si="42"/>
        <v>435150.60111111111</v>
      </c>
      <c r="T685" s="11">
        <f t="shared" si="43"/>
        <v>436110.60111111111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7.4837500000000006</v>
      </c>
      <c r="P686">
        <f t="shared" si="41"/>
        <v>177.39</v>
      </c>
      <c r="Q686" t="s">
        <v>8324</v>
      </c>
      <c r="R686" t="s">
        <v>8326</v>
      </c>
      <c r="S686" s="11">
        <f t="shared" si="42"/>
        <v>415340.35861111112</v>
      </c>
      <c r="T686" s="11">
        <f t="shared" si="43"/>
        <v>416196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27.650000000000002</v>
      </c>
      <c r="P687">
        <f t="shared" si="41"/>
        <v>55.3</v>
      </c>
      <c r="Q687" t="s">
        <v>8324</v>
      </c>
      <c r="R687" t="s">
        <v>8326</v>
      </c>
      <c r="S687" s="11">
        <f t="shared" si="42"/>
        <v>419237.79777777777</v>
      </c>
      <c r="T687" s="11">
        <f t="shared" si="43"/>
        <v>420317.79777777777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8324</v>
      </c>
      <c r="R688" t="s">
        <v>8326</v>
      </c>
      <c r="S688" s="11">
        <f t="shared" si="42"/>
        <v>424465.15833333333</v>
      </c>
      <c r="T688" s="11">
        <f t="shared" si="43"/>
        <v>425185.15833333333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591.66999999999996</v>
      </c>
      <c r="Q689" t="s">
        <v>8324</v>
      </c>
      <c r="R689" t="s">
        <v>8326</v>
      </c>
      <c r="S689" s="11">
        <f t="shared" si="42"/>
        <v>436995.01472222223</v>
      </c>
      <c r="T689" s="11">
        <f t="shared" si="43"/>
        <v>438435.01472222223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t="s">
        <v>8324</v>
      </c>
      <c r="R690" t="s">
        <v>8326</v>
      </c>
      <c r="S690" s="11">
        <f t="shared" si="42"/>
        <v>426203.51472222223</v>
      </c>
      <c r="T690" s="11">
        <f t="shared" si="43"/>
        <v>426923.51472222223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57.648750000000007</v>
      </c>
      <c r="P691">
        <f t="shared" si="41"/>
        <v>343.15</v>
      </c>
      <c r="Q691" t="s">
        <v>8324</v>
      </c>
      <c r="R691" t="s">
        <v>8326</v>
      </c>
      <c r="S691" s="11">
        <f t="shared" si="42"/>
        <v>436129.02694444446</v>
      </c>
      <c r="T691" s="11">
        <f t="shared" si="43"/>
        <v>437005.98333333334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72.59</v>
      </c>
      <c r="Q692" t="s">
        <v>8324</v>
      </c>
      <c r="R692" t="s">
        <v>8326</v>
      </c>
      <c r="S692" s="11">
        <f t="shared" si="42"/>
        <v>433824.23361111112</v>
      </c>
      <c r="T692" s="11">
        <f t="shared" si="43"/>
        <v>434847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t="s">
        <v>8324</v>
      </c>
      <c r="R693" t="s">
        <v>8326</v>
      </c>
      <c r="S693" s="11">
        <f t="shared" si="42"/>
        <v>423705.67944444442</v>
      </c>
      <c r="T693" s="11">
        <f t="shared" si="43"/>
        <v>424377.67944444442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6.5299999999999994</v>
      </c>
      <c r="P694">
        <f t="shared" si="41"/>
        <v>6.5</v>
      </c>
      <c r="Q694" t="s">
        <v>8324</v>
      </c>
      <c r="R694" t="s">
        <v>8326</v>
      </c>
      <c r="S694" s="11">
        <f t="shared" si="42"/>
        <v>436626.01750000002</v>
      </c>
      <c r="T694" s="11">
        <f t="shared" si="43"/>
        <v>437346.01750000002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>
        <f t="shared" si="41"/>
        <v>119.39</v>
      </c>
      <c r="Q695" t="s">
        <v>8324</v>
      </c>
      <c r="R695" t="s">
        <v>8326</v>
      </c>
      <c r="S695" s="11">
        <f t="shared" si="42"/>
        <v>422188.39638888894</v>
      </c>
      <c r="T695" s="11">
        <f t="shared" si="43"/>
        <v>422908.39638888894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>
        <f t="shared" si="41"/>
        <v>84.29</v>
      </c>
      <c r="Q696" t="s">
        <v>8324</v>
      </c>
      <c r="R696" t="s">
        <v>8326</v>
      </c>
      <c r="S696" s="11">
        <f t="shared" si="42"/>
        <v>437616.93305555556</v>
      </c>
      <c r="T696" s="11">
        <f t="shared" si="43"/>
        <v>438336.93305555556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90.86</v>
      </c>
      <c r="Q697" t="s">
        <v>8324</v>
      </c>
      <c r="R697" t="s">
        <v>8326</v>
      </c>
      <c r="S697" s="11">
        <f t="shared" si="42"/>
        <v>417837.50555555552</v>
      </c>
      <c r="T697" s="11">
        <f t="shared" si="43"/>
        <v>418557.50555555552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>
        <f t="shared" si="41"/>
        <v>1</v>
      </c>
      <c r="Q698" t="s">
        <v>8324</v>
      </c>
      <c r="R698" t="s">
        <v>8326</v>
      </c>
      <c r="S698" s="11">
        <f t="shared" si="42"/>
        <v>415495.25055555557</v>
      </c>
      <c r="T698" s="11">
        <f t="shared" si="43"/>
        <v>416215.25055555557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46.379999999999995</v>
      </c>
      <c r="P699">
        <f t="shared" si="41"/>
        <v>20.34</v>
      </c>
      <c r="Q699" t="s">
        <v>8324</v>
      </c>
      <c r="R699" t="s">
        <v>8326</v>
      </c>
      <c r="S699" s="11">
        <f t="shared" si="42"/>
        <v>429237.55249999999</v>
      </c>
      <c r="T699" s="11">
        <f t="shared" si="43"/>
        <v>429597.55249999999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530.69000000000005</v>
      </c>
      <c r="Q700" t="s">
        <v>8324</v>
      </c>
      <c r="R700" t="s">
        <v>8326</v>
      </c>
      <c r="S700" s="11">
        <f t="shared" si="42"/>
        <v>416719.34583333333</v>
      </c>
      <c r="T700" s="11">
        <f t="shared" si="43"/>
        <v>417515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82.422107692307705</v>
      </c>
      <c r="P701">
        <f t="shared" si="41"/>
        <v>120.39</v>
      </c>
      <c r="Q701" t="s">
        <v>8324</v>
      </c>
      <c r="R701" t="s">
        <v>8326</v>
      </c>
      <c r="S701" s="11">
        <f t="shared" si="42"/>
        <v>409436.65222222224</v>
      </c>
      <c r="T701" s="11">
        <f t="shared" si="43"/>
        <v>410329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>
        <f t="shared" si="41"/>
        <v>13</v>
      </c>
      <c r="Q702" t="s">
        <v>8324</v>
      </c>
      <c r="R702" t="s">
        <v>8326</v>
      </c>
      <c r="S702" s="11">
        <f t="shared" si="42"/>
        <v>437089.52250000002</v>
      </c>
      <c r="T702" s="11">
        <f t="shared" si="43"/>
        <v>437809.52250000002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</v>
      </c>
      <c r="Q703" t="s">
        <v>8324</v>
      </c>
      <c r="R703" t="s">
        <v>8326</v>
      </c>
      <c r="S703" s="11">
        <f t="shared" si="42"/>
        <v>415440.91111111111</v>
      </c>
      <c r="T703" s="11">
        <f t="shared" si="43"/>
        <v>416160.91111111111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>
        <f t="shared" si="41"/>
        <v>124.92</v>
      </c>
      <c r="Q704" t="s">
        <v>8324</v>
      </c>
      <c r="R704" t="s">
        <v>8326</v>
      </c>
      <c r="S704" s="11">
        <f t="shared" si="42"/>
        <v>435962.4408333333</v>
      </c>
      <c r="T704" s="11">
        <f t="shared" si="43"/>
        <v>436683.4408333333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</v>
      </c>
      <c r="Q705" t="s">
        <v>8324</v>
      </c>
      <c r="R705" t="s">
        <v>8326</v>
      </c>
      <c r="S705" s="11">
        <f t="shared" si="42"/>
        <v>436999.81916666665</v>
      </c>
      <c r="T705" s="11">
        <f t="shared" si="43"/>
        <v>438320.53333333333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0.87454545454545463</v>
      </c>
      <c r="P706">
        <f t="shared" si="41"/>
        <v>120.25</v>
      </c>
      <c r="Q706" t="s">
        <v>8324</v>
      </c>
      <c r="R706" t="s">
        <v>8326</v>
      </c>
      <c r="S706" s="11">
        <f t="shared" si="42"/>
        <v>437341.63</v>
      </c>
      <c r="T706" s="11">
        <f t="shared" si="43"/>
        <v>438781.63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(E707/D707)*100</f>
        <v>0.97699999999999987</v>
      </c>
      <c r="P707">
        <f t="shared" ref="P707:P770" si="45">ROUND(E707/L707,2)</f>
        <v>195.4</v>
      </c>
      <c r="Q707" t="s">
        <v>8324</v>
      </c>
      <c r="R707" t="s">
        <v>8326</v>
      </c>
      <c r="S707" s="11">
        <f t="shared" ref="S707:S770" si="46">(((J707/60)/60)+DATE(1970,1,1))</f>
        <v>437348.79944444442</v>
      </c>
      <c r="T707" s="11">
        <f t="shared" ref="T707:T770" si="47">(((I707/60)/60)+DATE(1970,1,1))</f>
        <v>438068.79944444442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8324</v>
      </c>
      <c r="R708" t="s">
        <v>8326</v>
      </c>
      <c r="S708" s="11">
        <f t="shared" si="46"/>
        <v>436160.88416666666</v>
      </c>
      <c r="T708" s="11">
        <f t="shared" si="47"/>
        <v>437163.65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>
        <f t="shared" si="45"/>
        <v>117.7</v>
      </c>
      <c r="Q709" t="s">
        <v>8324</v>
      </c>
      <c r="R709" t="s">
        <v>8326</v>
      </c>
      <c r="S709" s="11">
        <f t="shared" si="46"/>
        <v>436632.92416666663</v>
      </c>
      <c r="T709" s="11">
        <f t="shared" si="47"/>
        <v>437592.92416666663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>
        <f t="shared" si="45"/>
        <v>23.95</v>
      </c>
      <c r="Q710" t="s">
        <v>8324</v>
      </c>
      <c r="R710" t="s">
        <v>8326</v>
      </c>
      <c r="S710" s="11">
        <f t="shared" si="46"/>
        <v>415966.94444444444</v>
      </c>
      <c r="T710" s="11">
        <f t="shared" si="47"/>
        <v>417406.94444444444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0.40666666666666662</v>
      </c>
      <c r="P711">
        <f t="shared" si="45"/>
        <v>30.5</v>
      </c>
      <c r="Q711" t="s">
        <v>8324</v>
      </c>
      <c r="R711" t="s">
        <v>8326</v>
      </c>
      <c r="S711" s="11">
        <f t="shared" si="46"/>
        <v>418665.98861111113</v>
      </c>
      <c r="T711" s="11">
        <f t="shared" si="47"/>
        <v>419385.98861111113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8324</v>
      </c>
      <c r="R712" t="s">
        <v>8326</v>
      </c>
      <c r="S712" s="11">
        <f t="shared" si="46"/>
        <v>416024.63944444444</v>
      </c>
      <c r="T712" s="11">
        <f t="shared" si="47"/>
        <v>416817.73333333334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>
        <f t="shared" si="45"/>
        <v>99.97</v>
      </c>
      <c r="Q713" t="s">
        <v>8324</v>
      </c>
      <c r="R713" t="s">
        <v>8326</v>
      </c>
      <c r="S713" s="11">
        <f t="shared" si="46"/>
        <v>436196.01888888888</v>
      </c>
      <c r="T713" s="11">
        <f t="shared" si="47"/>
        <v>437157.01888888888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>
        <f t="shared" si="45"/>
        <v>26.25</v>
      </c>
      <c r="Q714" t="s">
        <v>8324</v>
      </c>
      <c r="R714" t="s">
        <v>8326</v>
      </c>
      <c r="S714" s="11">
        <f t="shared" si="46"/>
        <v>429145.34222222224</v>
      </c>
      <c r="T714" s="11">
        <f t="shared" si="47"/>
        <v>429865.34222222224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>
        <f t="shared" si="45"/>
        <v>199</v>
      </c>
      <c r="Q715" t="s">
        <v>8324</v>
      </c>
      <c r="R715" t="s">
        <v>8326</v>
      </c>
      <c r="S715" s="11">
        <f t="shared" si="46"/>
        <v>431829.70333333331</v>
      </c>
      <c r="T715" s="11">
        <f t="shared" si="47"/>
        <v>432549.70333333331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>
        <f t="shared" si="45"/>
        <v>80.319999999999993</v>
      </c>
      <c r="Q716" t="s">
        <v>8324</v>
      </c>
      <c r="R716" t="s">
        <v>8326</v>
      </c>
      <c r="S716" s="11">
        <f t="shared" si="46"/>
        <v>437547.91166666668</v>
      </c>
      <c r="T716" s="11">
        <f t="shared" si="47"/>
        <v>438987.91166666668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>
        <f t="shared" si="45"/>
        <v>115.75</v>
      </c>
      <c r="Q717" t="s">
        <v>8324</v>
      </c>
      <c r="R717" t="s">
        <v>8326</v>
      </c>
      <c r="S717" s="11">
        <f t="shared" si="46"/>
        <v>426467.17777777778</v>
      </c>
      <c r="T717" s="11">
        <f t="shared" si="47"/>
        <v>427428.17777777778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10.214285714285715</v>
      </c>
      <c r="P718">
        <f t="shared" si="45"/>
        <v>44.69</v>
      </c>
      <c r="Q718" t="s">
        <v>8324</v>
      </c>
      <c r="R718" t="s">
        <v>8326</v>
      </c>
      <c r="S718" s="11">
        <f t="shared" si="46"/>
        <v>418488.8075</v>
      </c>
      <c r="T718" s="11">
        <f t="shared" si="47"/>
        <v>419289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>
        <f t="shared" si="45"/>
        <v>76.25</v>
      </c>
      <c r="Q719" t="s">
        <v>8324</v>
      </c>
      <c r="R719" t="s">
        <v>8326</v>
      </c>
      <c r="S719" s="11">
        <f t="shared" si="46"/>
        <v>416501.50055555557</v>
      </c>
      <c r="T719" s="11">
        <f t="shared" si="47"/>
        <v>417221.50055555557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t="s">
        <v>8324</v>
      </c>
      <c r="R720" t="s">
        <v>8326</v>
      </c>
      <c r="S720" s="11">
        <f t="shared" si="46"/>
        <v>437981.29083333333</v>
      </c>
      <c r="T720" s="11">
        <f t="shared" si="47"/>
        <v>438734.98333333334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>
        <f t="shared" si="45"/>
        <v>19.399999999999999</v>
      </c>
      <c r="Q721" t="s">
        <v>8324</v>
      </c>
      <c r="R721" t="s">
        <v>8326</v>
      </c>
      <c r="S721" s="11">
        <f t="shared" si="46"/>
        <v>429729.96555555554</v>
      </c>
      <c r="T721" s="11">
        <f t="shared" si="47"/>
        <v>430065.96555555554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>
        <f t="shared" si="45"/>
        <v>66.709999999999994</v>
      </c>
      <c r="Q722" t="s">
        <v>8327</v>
      </c>
      <c r="R722" t="s">
        <v>8328</v>
      </c>
      <c r="S722" s="11">
        <f t="shared" si="46"/>
        <v>393744.58083333337</v>
      </c>
      <c r="T722" s="11">
        <f t="shared" si="47"/>
        <v>394416.58083333337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122.10975609756099</v>
      </c>
      <c r="P723">
        <f t="shared" si="45"/>
        <v>84.14</v>
      </c>
      <c r="Q723" t="s">
        <v>8327</v>
      </c>
      <c r="R723" t="s">
        <v>8328</v>
      </c>
      <c r="S723" s="11">
        <f t="shared" si="46"/>
        <v>415294.72416666668</v>
      </c>
      <c r="T723" s="11">
        <f t="shared" si="47"/>
        <v>416374.72416666668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>
        <f t="shared" si="45"/>
        <v>215.73</v>
      </c>
      <c r="Q724" t="s">
        <v>8327</v>
      </c>
      <c r="R724" t="s">
        <v>8328</v>
      </c>
      <c r="S724" s="11">
        <f t="shared" si="46"/>
        <v>395380.32722222223</v>
      </c>
      <c r="T724" s="11">
        <f t="shared" si="47"/>
        <v>396099.32722222223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109.38000000000001</v>
      </c>
      <c r="P725">
        <f t="shared" si="45"/>
        <v>54.69</v>
      </c>
      <c r="Q725" t="s">
        <v>8327</v>
      </c>
      <c r="R725" t="s">
        <v>8328</v>
      </c>
      <c r="S725" s="11">
        <f t="shared" si="46"/>
        <v>424348.59694444446</v>
      </c>
      <c r="T725" s="11">
        <f t="shared" si="47"/>
        <v>425076.98333333334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105.47157142857144</v>
      </c>
      <c r="P726">
        <f t="shared" si="45"/>
        <v>51.63</v>
      </c>
      <c r="Q726" t="s">
        <v>8327</v>
      </c>
      <c r="R726" t="s">
        <v>8328</v>
      </c>
      <c r="S726" s="11">
        <f t="shared" si="46"/>
        <v>388584.32305555552</v>
      </c>
      <c r="T726" s="11">
        <f t="shared" si="47"/>
        <v>389304.32305555552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100.35000000000001</v>
      </c>
      <c r="P727">
        <f t="shared" si="45"/>
        <v>143.36000000000001</v>
      </c>
      <c r="Q727" t="s">
        <v>8327</v>
      </c>
      <c r="R727" t="s">
        <v>8328</v>
      </c>
      <c r="S727" s="11">
        <f t="shared" si="46"/>
        <v>427632.03111111111</v>
      </c>
      <c r="T727" s="11">
        <f t="shared" si="47"/>
        <v>428352.03111111111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72.430000000000007</v>
      </c>
      <c r="Q728" t="s">
        <v>8327</v>
      </c>
      <c r="R728" t="s">
        <v>8328</v>
      </c>
      <c r="S728" s="11">
        <f t="shared" si="46"/>
        <v>404218.02416666667</v>
      </c>
      <c r="T728" s="11">
        <f t="shared" si="47"/>
        <v>404938.02416666667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>
        <f t="shared" si="45"/>
        <v>36.53</v>
      </c>
      <c r="Q729" t="s">
        <v>8327</v>
      </c>
      <c r="R729" t="s">
        <v>8328</v>
      </c>
      <c r="S729" s="11">
        <f t="shared" si="46"/>
        <v>401841.48583333328</v>
      </c>
      <c r="T729" s="11">
        <f t="shared" si="47"/>
        <v>402846.33333333331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>
        <f t="shared" si="45"/>
        <v>60.9</v>
      </c>
      <c r="Q730" t="s">
        <v>8327</v>
      </c>
      <c r="R730" t="s">
        <v>8328</v>
      </c>
      <c r="S730" s="11">
        <f t="shared" si="46"/>
        <v>389477.09916666668</v>
      </c>
      <c r="T730" s="11">
        <f t="shared" si="47"/>
        <v>390557.09916666668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t="s">
        <v>8327</v>
      </c>
      <c r="R731" t="s">
        <v>8328</v>
      </c>
      <c r="S731" s="11">
        <f t="shared" si="46"/>
        <v>398581.46138888889</v>
      </c>
      <c r="T731" s="11">
        <f t="shared" si="47"/>
        <v>400021.46138888889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99.77</v>
      </c>
      <c r="Q732" t="s">
        <v>8327</v>
      </c>
      <c r="R732" t="s">
        <v>8328</v>
      </c>
      <c r="S732" s="11">
        <f t="shared" si="46"/>
        <v>392426.88638888887</v>
      </c>
      <c r="T732" s="11">
        <f t="shared" si="47"/>
        <v>393146.88638888887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</v>
      </c>
      <c r="Q733" t="s">
        <v>8327</v>
      </c>
      <c r="R733" t="s">
        <v>8328</v>
      </c>
      <c r="S733" s="11">
        <f t="shared" si="46"/>
        <v>393028.09638888889</v>
      </c>
      <c r="T733" s="11">
        <f t="shared" si="47"/>
        <v>394239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</v>
      </c>
      <c r="Q734" t="s">
        <v>8327</v>
      </c>
      <c r="R734" t="s">
        <v>8328</v>
      </c>
      <c r="S734" s="11">
        <f t="shared" si="46"/>
        <v>407587.18361111108</v>
      </c>
      <c r="T734" s="11">
        <f t="shared" si="47"/>
        <v>409027.18361111108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</v>
      </c>
      <c r="Q735" t="s">
        <v>8327</v>
      </c>
      <c r="R735" t="s">
        <v>8328</v>
      </c>
      <c r="S735" s="11">
        <f t="shared" si="46"/>
        <v>410275.0811111111</v>
      </c>
      <c r="T735" s="11">
        <f t="shared" si="47"/>
        <v>410995.0811111111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>
        <f t="shared" si="45"/>
        <v>187.19</v>
      </c>
      <c r="Q736" t="s">
        <v>8327</v>
      </c>
      <c r="R736" t="s">
        <v>8328</v>
      </c>
      <c r="S736" s="11">
        <f t="shared" si="46"/>
        <v>422364.95</v>
      </c>
      <c r="T736" s="11">
        <f t="shared" si="47"/>
        <v>423110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114.40638297872341</v>
      </c>
      <c r="P737">
        <f t="shared" si="45"/>
        <v>234.81</v>
      </c>
      <c r="Q737" t="s">
        <v>8327</v>
      </c>
      <c r="R737" t="s">
        <v>8328</v>
      </c>
      <c r="S737" s="11">
        <f t="shared" si="46"/>
        <v>418617.70722222223</v>
      </c>
      <c r="T737" s="11">
        <f t="shared" si="47"/>
        <v>419361.65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>
        <f t="shared" si="45"/>
        <v>105.05</v>
      </c>
      <c r="Q738" t="s">
        <v>8327</v>
      </c>
      <c r="R738" t="s">
        <v>8328</v>
      </c>
      <c r="S738" s="11">
        <f t="shared" si="46"/>
        <v>409826.62222222221</v>
      </c>
      <c r="T738" s="11">
        <f t="shared" si="47"/>
        <v>410293.98333333334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122.39999999999999</v>
      </c>
      <c r="P739">
        <f t="shared" si="45"/>
        <v>56.67</v>
      </c>
      <c r="Q739" t="s">
        <v>8327</v>
      </c>
      <c r="R739" t="s">
        <v>8328</v>
      </c>
      <c r="S739" s="11">
        <f t="shared" si="46"/>
        <v>411927.60749999998</v>
      </c>
      <c r="T739" s="11">
        <f t="shared" si="47"/>
        <v>412349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106.73333333333332</v>
      </c>
      <c r="P740">
        <f t="shared" si="45"/>
        <v>39.049999999999997</v>
      </c>
      <c r="Q740" t="s">
        <v>8327</v>
      </c>
      <c r="R740" t="s">
        <v>8328</v>
      </c>
      <c r="S740" s="11">
        <f t="shared" si="46"/>
        <v>418559.49833333329</v>
      </c>
      <c r="T740" s="11">
        <f t="shared" si="47"/>
        <v>419293.98333333334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158.33333333333331</v>
      </c>
      <c r="P741">
        <f t="shared" si="45"/>
        <v>68.349999999999994</v>
      </c>
      <c r="Q741" t="s">
        <v>8327</v>
      </c>
      <c r="R741" t="s">
        <v>8328</v>
      </c>
      <c r="S741" s="11">
        <f t="shared" si="46"/>
        <v>415821.06361111108</v>
      </c>
      <c r="T741" s="11">
        <f t="shared" si="47"/>
        <v>416613.06361111108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169.58</v>
      </c>
      <c r="Q742" t="s">
        <v>8327</v>
      </c>
      <c r="R742" t="s">
        <v>8328</v>
      </c>
      <c r="S742" s="11">
        <f t="shared" si="46"/>
        <v>423804.52277777781</v>
      </c>
      <c r="T742" s="11">
        <f t="shared" si="47"/>
        <v>424140.52277777781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102.25999999999999</v>
      </c>
      <c r="P743">
        <f t="shared" si="45"/>
        <v>141.41999999999999</v>
      </c>
      <c r="Q743" t="s">
        <v>8327</v>
      </c>
      <c r="R743" t="s">
        <v>8328</v>
      </c>
      <c r="S743" s="11">
        <f t="shared" si="46"/>
        <v>405552.55722222221</v>
      </c>
      <c r="T743" s="11">
        <f t="shared" si="47"/>
        <v>406392.55722222221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110.71428571428572</v>
      </c>
      <c r="P744">
        <f t="shared" si="45"/>
        <v>67.39</v>
      </c>
      <c r="Q744" t="s">
        <v>8327</v>
      </c>
      <c r="R744" t="s">
        <v>8328</v>
      </c>
      <c r="S744" s="11">
        <f t="shared" si="46"/>
        <v>412471.03111111111</v>
      </c>
      <c r="T744" s="11">
        <f t="shared" si="47"/>
        <v>413190.03111111111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54.27</v>
      </c>
      <c r="Q745" t="s">
        <v>8327</v>
      </c>
      <c r="R745" t="s">
        <v>8328</v>
      </c>
      <c r="S745" s="11">
        <f t="shared" si="46"/>
        <v>395690.02361111116</v>
      </c>
      <c r="T745" s="11">
        <f t="shared" si="47"/>
        <v>396294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102.32000000000001</v>
      </c>
      <c r="P746">
        <f t="shared" si="45"/>
        <v>82.52</v>
      </c>
      <c r="Q746" t="s">
        <v>8327</v>
      </c>
      <c r="R746" t="s">
        <v>8328</v>
      </c>
      <c r="S746" s="11">
        <f t="shared" si="46"/>
        <v>401359.97305555554</v>
      </c>
      <c r="T746" s="11">
        <f t="shared" si="47"/>
        <v>402079.97305555554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179.09909909909908</v>
      </c>
      <c r="P747">
        <f t="shared" si="45"/>
        <v>53.73</v>
      </c>
      <c r="Q747" t="s">
        <v>8327</v>
      </c>
      <c r="R747" t="s">
        <v>8328</v>
      </c>
      <c r="S747" s="11">
        <f t="shared" si="46"/>
        <v>404734.7347222222</v>
      </c>
      <c r="T747" s="11">
        <f t="shared" si="47"/>
        <v>405454.7347222222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>
        <f t="shared" si="45"/>
        <v>34.21</v>
      </c>
      <c r="Q748" t="s">
        <v>8327</v>
      </c>
      <c r="R748" t="s">
        <v>8328</v>
      </c>
      <c r="S748" s="11">
        <f t="shared" si="46"/>
        <v>399682.03027777775</v>
      </c>
      <c r="T748" s="11">
        <f t="shared" si="47"/>
        <v>400116.98333333334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>
        <f t="shared" si="45"/>
        <v>127.33</v>
      </c>
      <c r="Q749" t="s">
        <v>8327</v>
      </c>
      <c r="R749" t="s">
        <v>8328</v>
      </c>
      <c r="S749" s="11">
        <f t="shared" si="46"/>
        <v>419638.17194444442</v>
      </c>
      <c r="T749" s="11">
        <f t="shared" si="47"/>
        <v>420379.9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45.57</v>
      </c>
      <c r="Q750" t="s">
        <v>8327</v>
      </c>
      <c r="R750" t="s">
        <v>8328</v>
      </c>
      <c r="S750" s="11">
        <f t="shared" si="46"/>
        <v>415877.32388888887</v>
      </c>
      <c r="T750" s="11">
        <f t="shared" si="47"/>
        <v>416597.32388888887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</v>
      </c>
      <c r="Q751" t="s">
        <v>8327</v>
      </c>
      <c r="R751" t="s">
        <v>8328</v>
      </c>
      <c r="S751" s="11">
        <f t="shared" si="46"/>
        <v>437527.59166666667</v>
      </c>
      <c r="T751" s="11">
        <f t="shared" si="47"/>
        <v>438247.59166666667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102.58775877587757</v>
      </c>
      <c r="P752">
        <f t="shared" si="45"/>
        <v>77.27</v>
      </c>
      <c r="Q752" t="s">
        <v>8327</v>
      </c>
      <c r="R752" t="s">
        <v>8328</v>
      </c>
      <c r="S752" s="11">
        <f t="shared" si="46"/>
        <v>403110.07555555558</v>
      </c>
      <c r="T752" s="11">
        <f t="shared" si="47"/>
        <v>403830.07555555558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57.34</v>
      </c>
      <c r="Q753" t="s">
        <v>8327</v>
      </c>
      <c r="R753" t="s">
        <v>8328</v>
      </c>
      <c r="S753" s="11">
        <f t="shared" si="46"/>
        <v>389040.13194444444</v>
      </c>
      <c r="T753" s="11">
        <f t="shared" si="47"/>
        <v>390144.13194444444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</v>
      </c>
      <c r="Q754" t="s">
        <v>8327</v>
      </c>
      <c r="R754" t="s">
        <v>8328</v>
      </c>
      <c r="S754" s="11">
        <f t="shared" si="46"/>
        <v>435259.11583333334</v>
      </c>
      <c r="T754" s="11">
        <f t="shared" si="47"/>
        <v>435740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492.31</v>
      </c>
      <c r="Q755" t="s">
        <v>8327</v>
      </c>
      <c r="R755" t="s">
        <v>8328</v>
      </c>
      <c r="S755" s="11">
        <f t="shared" si="46"/>
        <v>420383.16416666668</v>
      </c>
      <c r="T755" s="11">
        <f t="shared" si="47"/>
        <v>421103.16416666668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103.75000000000001</v>
      </c>
      <c r="P756">
        <f t="shared" si="45"/>
        <v>42.35</v>
      </c>
      <c r="Q756" t="s">
        <v>8327</v>
      </c>
      <c r="R756" t="s">
        <v>8328</v>
      </c>
      <c r="S756" s="11">
        <f t="shared" si="46"/>
        <v>401906.97805555555</v>
      </c>
      <c r="T756" s="11">
        <f t="shared" si="47"/>
        <v>402626.97805555555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>
        <f t="shared" si="45"/>
        <v>37.47</v>
      </c>
      <c r="Q757" t="s">
        <v>8327</v>
      </c>
      <c r="R757" t="s">
        <v>8328</v>
      </c>
      <c r="S757" s="11">
        <f t="shared" si="46"/>
        <v>405119.52138888894</v>
      </c>
      <c r="T757" s="11">
        <f t="shared" si="47"/>
        <v>405849.68333333335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>
        <f t="shared" si="45"/>
        <v>37.450000000000003</v>
      </c>
      <c r="Q758" t="s">
        <v>8327</v>
      </c>
      <c r="R758" t="s">
        <v>8328</v>
      </c>
      <c r="S758" s="11">
        <f t="shared" si="46"/>
        <v>386091.40527777775</v>
      </c>
      <c r="T758" s="11">
        <f t="shared" si="47"/>
        <v>387554.40527777775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33.06</v>
      </c>
      <c r="Q759" t="s">
        <v>8327</v>
      </c>
      <c r="R759" t="s">
        <v>8328</v>
      </c>
      <c r="S759" s="11">
        <f t="shared" si="46"/>
        <v>401554.30944444443</v>
      </c>
      <c r="T759" s="11">
        <f t="shared" si="47"/>
        <v>401890.30944444443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</v>
      </c>
      <c r="Q760" t="s">
        <v>8327</v>
      </c>
      <c r="R760" t="s">
        <v>8328</v>
      </c>
      <c r="S760" s="11">
        <f t="shared" si="46"/>
        <v>382229.07444444444</v>
      </c>
      <c r="T760" s="11">
        <f t="shared" si="47"/>
        <v>382949.07444444444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101.92000000000002</v>
      </c>
      <c r="P761">
        <f t="shared" si="45"/>
        <v>51.47</v>
      </c>
      <c r="Q761" t="s">
        <v>8327</v>
      </c>
      <c r="R761" t="s">
        <v>8328</v>
      </c>
      <c r="S761" s="11">
        <f t="shared" si="46"/>
        <v>414856.92749999999</v>
      </c>
      <c r="T761" s="11">
        <f t="shared" si="47"/>
        <v>415816.92749999999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8327</v>
      </c>
      <c r="R762" t="s">
        <v>8329</v>
      </c>
      <c r="S762" s="11">
        <f t="shared" si="46"/>
        <v>436011.3369444444</v>
      </c>
      <c r="T762" s="11">
        <f t="shared" si="47"/>
        <v>436732.3369444444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39.17</v>
      </c>
      <c r="Q763" t="s">
        <v>8327</v>
      </c>
      <c r="R763" t="s">
        <v>8329</v>
      </c>
      <c r="S763" s="11">
        <f t="shared" si="46"/>
        <v>411339.03500000003</v>
      </c>
      <c r="T763" s="11">
        <f t="shared" si="47"/>
        <v>412059.03500000003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8327</v>
      </c>
      <c r="R764" t="s">
        <v>8329</v>
      </c>
      <c r="S764" s="11">
        <f t="shared" si="46"/>
        <v>436493.60277777782</v>
      </c>
      <c r="T764" s="11">
        <f t="shared" si="47"/>
        <v>436911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>
        <f t="shared" si="45"/>
        <v>5</v>
      </c>
      <c r="Q765" t="s">
        <v>8327</v>
      </c>
      <c r="R765" t="s">
        <v>8329</v>
      </c>
      <c r="S765" s="11">
        <f t="shared" si="46"/>
        <v>407227.72444444441</v>
      </c>
      <c r="T765" s="11">
        <f t="shared" si="47"/>
        <v>407947.72444444441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8327</v>
      </c>
      <c r="R766" t="s">
        <v>8329</v>
      </c>
      <c r="S766" s="11">
        <f t="shared" si="46"/>
        <v>425365.15583333338</v>
      </c>
      <c r="T766" s="11">
        <f t="shared" si="47"/>
        <v>426085.15583333338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>
        <f t="shared" si="45"/>
        <v>57.3</v>
      </c>
      <c r="Q767" t="s">
        <v>8327</v>
      </c>
      <c r="R767" t="s">
        <v>8329</v>
      </c>
      <c r="S767" s="11">
        <f t="shared" si="46"/>
        <v>417550.02333333332</v>
      </c>
      <c r="T767" s="11">
        <f t="shared" si="47"/>
        <v>418270.02333333332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8327</v>
      </c>
      <c r="R768" t="s">
        <v>8329</v>
      </c>
      <c r="S768" s="11">
        <f t="shared" si="46"/>
        <v>420435.80083333334</v>
      </c>
      <c r="T768" s="11">
        <f t="shared" si="47"/>
        <v>421155.80083333334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t="s">
        <v>8327</v>
      </c>
      <c r="R769" t="s">
        <v>8329</v>
      </c>
      <c r="S769" s="11">
        <f t="shared" si="46"/>
        <v>422676.44722222222</v>
      </c>
      <c r="T769" s="11">
        <f t="shared" si="47"/>
        <v>423396.44722222222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8327</v>
      </c>
      <c r="R770" t="s">
        <v>8329</v>
      </c>
      <c r="S770" s="11">
        <f t="shared" si="46"/>
        <v>410173.96944444446</v>
      </c>
      <c r="T770" s="11">
        <f t="shared" si="47"/>
        <v>410893.96944444446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(E771/D771)*100</f>
        <v>41.4</v>
      </c>
      <c r="P771">
        <f t="shared" ref="P771:P834" si="49">ROUND(E771/L771,2)</f>
        <v>31.85</v>
      </c>
      <c r="Q771" t="s">
        <v>8327</v>
      </c>
      <c r="R771" t="s">
        <v>8329</v>
      </c>
      <c r="S771" s="11">
        <f t="shared" ref="S771:S834" si="50">(((J771/60)/60)+DATE(1970,1,1))</f>
        <v>410432.91499999998</v>
      </c>
      <c r="T771" s="11">
        <f t="shared" ref="T771:T834" si="51">(((I771/60)/60)+DATE(1970,1,1))</f>
        <v>411152.91499999998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8327</v>
      </c>
      <c r="R772" t="s">
        <v>8329</v>
      </c>
      <c r="S772" s="11">
        <f t="shared" si="50"/>
        <v>402872.99138888891</v>
      </c>
      <c r="T772" s="11">
        <f t="shared" si="51"/>
        <v>403832.99138888891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>
        <f t="shared" si="49"/>
        <v>10</v>
      </c>
      <c r="Q773" t="s">
        <v>8327</v>
      </c>
      <c r="R773" t="s">
        <v>8329</v>
      </c>
      <c r="S773" s="11">
        <f t="shared" si="50"/>
        <v>428308.77833333332</v>
      </c>
      <c r="T773" s="11">
        <f t="shared" si="51"/>
        <v>429508.77833333332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>
        <f t="shared" si="49"/>
        <v>50</v>
      </c>
      <c r="Q774" t="s">
        <v>8327</v>
      </c>
      <c r="R774" t="s">
        <v>8329</v>
      </c>
      <c r="S774" s="11">
        <f t="shared" si="50"/>
        <v>373546.36638888891</v>
      </c>
      <c r="T774" s="11">
        <f t="shared" si="51"/>
        <v>374748.98333333334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0.85129023676509719</v>
      </c>
      <c r="P775">
        <f t="shared" si="49"/>
        <v>16</v>
      </c>
      <c r="Q775" t="s">
        <v>8327</v>
      </c>
      <c r="R775" t="s">
        <v>8329</v>
      </c>
      <c r="S775" s="11">
        <f t="shared" si="50"/>
        <v>422330.66249999998</v>
      </c>
      <c r="T775" s="11">
        <f t="shared" si="51"/>
        <v>423152.01666666666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70.199999999999989</v>
      </c>
      <c r="P776">
        <f t="shared" si="49"/>
        <v>39</v>
      </c>
      <c r="Q776" t="s">
        <v>8327</v>
      </c>
      <c r="R776" t="s">
        <v>8329</v>
      </c>
      <c r="S776" s="11">
        <f t="shared" si="50"/>
        <v>411843.72722222219</v>
      </c>
      <c r="T776" s="11">
        <f t="shared" si="51"/>
        <v>412563.72722222219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1.7000000000000002</v>
      </c>
      <c r="P777">
        <f t="shared" si="49"/>
        <v>34</v>
      </c>
      <c r="Q777" t="s">
        <v>8327</v>
      </c>
      <c r="R777" t="s">
        <v>8329</v>
      </c>
      <c r="S777" s="11">
        <f t="shared" si="50"/>
        <v>392626.44305555552</v>
      </c>
      <c r="T777" s="11">
        <f t="shared" si="51"/>
        <v>393346.44305555552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</v>
      </c>
      <c r="Q778" t="s">
        <v>8327</v>
      </c>
      <c r="R778" t="s">
        <v>8329</v>
      </c>
      <c r="S778" s="11">
        <f t="shared" si="50"/>
        <v>425929.45694444445</v>
      </c>
      <c r="T778" s="11">
        <f t="shared" si="51"/>
        <v>426830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0.70000000000000007</v>
      </c>
      <c r="P779">
        <f t="shared" si="49"/>
        <v>7</v>
      </c>
      <c r="Q779" t="s">
        <v>8327</v>
      </c>
      <c r="R779" t="s">
        <v>8329</v>
      </c>
      <c r="S779" s="11">
        <f t="shared" si="50"/>
        <v>406880.54916666663</v>
      </c>
      <c r="T779" s="11">
        <f t="shared" si="51"/>
        <v>407600.54916666663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t="s">
        <v>8327</v>
      </c>
      <c r="R780" t="s">
        <v>8329</v>
      </c>
      <c r="S780" s="11">
        <f t="shared" si="50"/>
        <v>413425.85555555555</v>
      </c>
      <c r="T780" s="11">
        <f t="shared" si="51"/>
        <v>414145.85555555555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2.666666666666667</v>
      </c>
      <c r="P781">
        <f t="shared" si="49"/>
        <v>66.67</v>
      </c>
      <c r="Q781" t="s">
        <v>8327</v>
      </c>
      <c r="R781" t="s">
        <v>8329</v>
      </c>
      <c r="S781" s="11">
        <f t="shared" si="50"/>
        <v>382393.41805555555</v>
      </c>
      <c r="T781" s="11">
        <f t="shared" si="51"/>
        <v>383101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38.520000000000003</v>
      </c>
      <c r="Q782" t="s">
        <v>8330</v>
      </c>
      <c r="R782" t="s">
        <v>8331</v>
      </c>
      <c r="S782" s="11">
        <f t="shared" si="50"/>
        <v>387193.17361111112</v>
      </c>
      <c r="T782" s="11">
        <f t="shared" si="51"/>
        <v>387913.17361111112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>
        <f t="shared" si="49"/>
        <v>42.61</v>
      </c>
      <c r="Q783" t="s">
        <v>8330</v>
      </c>
      <c r="R783" t="s">
        <v>8331</v>
      </c>
      <c r="S783" s="11">
        <f t="shared" si="50"/>
        <v>405585.02055555559</v>
      </c>
      <c r="T783" s="11">
        <f t="shared" si="51"/>
        <v>406305.02055555559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8330</v>
      </c>
      <c r="R784" t="s">
        <v>8331</v>
      </c>
      <c r="S784" s="11">
        <f t="shared" si="50"/>
        <v>398715.19500000001</v>
      </c>
      <c r="T784" s="11">
        <f t="shared" si="51"/>
        <v>399435.19500000001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>
        <f t="shared" si="49"/>
        <v>63.49</v>
      </c>
      <c r="Q785" t="s">
        <v>8330</v>
      </c>
      <c r="R785" t="s">
        <v>8331</v>
      </c>
      <c r="S785" s="11">
        <f t="shared" si="50"/>
        <v>395619.56916666665</v>
      </c>
      <c r="T785" s="11">
        <f t="shared" si="51"/>
        <v>396559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102.49999999999999</v>
      </c>
      <c r="P786">
        <f t="shared" si="49"/>
        <v>102.5</v>
      </c>
      <c r="Q786" t="s">
        <v>8330</v>
      </c>
      <c r="R786" t="s">
        <v>8331</v>
      </c>
      <c r="S786" s="11">
        <f t="shared" si="50"/>
        <v>412116.5886111111</v>
      </c>
      <c r="T786" s="11">
        <f t="shared" si="51"/>
        <v>413075.5886111111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>
        <f t="shared" si="49"/>
        <v>31.14</v>
      </c>
      <c r="Q787" t="s">
        <v>8330</v>
      </c>
      <c r="R787" t="s">
        <v>8331</v>
      </c>
      <c r="S787" s="11">
        <f t="shared" si="50"/>
        <v>403199.25416666665</v>
      </c>
      <c r="T787" s="11">
        <f t="shared" si="51"/>
        <v>403919.25416666665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142.79999999999998</v>
      </c>
      <c r="P788">
        <f t="shared" si="49"/>
        <v>162.27000000000001</v>
      </c>
      <c r="Q788" t="s">
        <v>8330</v>
      </c>
      <c r="R788" t="s">
        <v>8331</v>
      </c>
      <c r="S788" s="11">
        <f t="shared" si="50"/>
        <v>395506.34277777775</v>
      </c>
      <c r="T788" s="11">
        <f t="shared" si="51"/>
        <v>396888.78333333333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114.16666666666666</v>
      </c>
      <c r="P789">
        <f t="shared" si="49"/>
        <v>80.59</v>
      </c>
      <c r="Q789" t="s">
        <v>8330</v>
      </c>
      <c r="R789" t="s">
        <v>8331</v>
      </c>
      <c r="S789" s="11">
        <f t="shared" si="50"/>
        <v>409104.06277777778</v>
      </c>
      <c r="T789" s="11">
        <f t="shared" si="51"/>
        <v>409824.06277777778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>
        <f t="shared" si="49"/>
        <v>59.85</v>
      </c>
      <c r="Q790" t="s">
        <v>8330</v>
      </c>
      <c r="R790" t="s">
        <v>8331</v>
      </c>
      <c r="S790" s="11">
        <f t="shared" si="50"/>
        <v>397329.16333333333</v>
      </c>
      <c r="T790" s="11">
        <f t="shared" si="51"/>
        <v>398244.98333333334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109.41176470588236</v>
      </c>
      <c r="P791">
        <f t="shared" si="49"/>
        <v>132.86000000000001</v>
      </c>
      <c r="Q791" t="s">
        <v>8330</v>
      </c>
      <c r="R791" t="s">
        <v>8331</v>
      </c>
      <c r="S791" s="11">
        <f t="shared" si="50"/>
        <v>402565.46666666667</v>
      </c>
      <c r="T791" s="11">
        <f t="shared" si="51"/>
        <v>403000.98333333334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>
        <f t="shared" si="49"/>
        <v>92.55</v>
      </c>
      <c r="Q792" t="s">
        <v>8330</v>
      </c>
      <c r="R792" t="s">
        <v>8331</v>
      </c>
      <c r="S792" s="11">
        <f t="shared" si="50"/>
        <v>402538.14972222224</v>
      </c>
      <c r="T792" s="11">
        <f t="shared" si="51"/>
        <v>403258.14972222224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>
        <f t="shared" si="49"/>
        <v>60.86</v>
      </c>
      <c r="Q793" t="s">
        <v>8330</v>
      </c>
      <c r="R793" t="s">
        <v>8331</v>
      </c>
      <c r="S793" s="11">
        <f t="shared" si="50"/>
        <v>409299.73500000004</v>
      </c>
      <c r="T793" s="11">
        <f t="shared" si="51"/>
        <v>410102.98333333334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100.44440000000002</v>
      </c>
      <c r="P794">
        <f t="shared" si="49"/>
        <v>41.85</v>
      </c>
      <c r="Q794" t="s">
        <v>8330</v>
      </c>
      <c r="R794" t="s">
        <v>8331</v>
      </c>
      <c r="S794" s="11">
        <f t="shared" si="50"/>
        <v>409253.96750000003</v>
      </c>
      <c r="T794" s="11">
        <f t="shared" si="51"/>
        <v>409974.96750000003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102.77927272727271</v>
      </c>
      <c r="P795">
        <f t="shared" si="49"/>
        <v>88.33</v>
      </c>
      <c r="Q795" t="s">
        <v>8330</v>
      </c>
      <c r="R795" t="s">
        <v>8331</v>
      </c>
      <c r="S795" s="11">
        <f t="shared" si="50"/>
        <v>406538.79</v>
      </c>
      <c r="T795" s="11">
        <f t="shared" si="51"/>
        <v>406909.98333333334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105.31250000000001</v>
      </c>
      <c r="P796">
        <f t="shared" si="49"/>
        <v>158.96</v>
      </c>
      <c r="Q796" t="s">
        <v>8330</v>
      </c>
      <c r="R796" t="s">
        <v>8331</v>
      </c>
      <c r="S796" s="11">
        <f t="shared" si="50"/>
        <v>389579.76027777779</v>
      </c>
      <c r="T796" s="11">
        <f t="shared" si="51"/>
        <v>390914.1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>
        <f t="shared" si="49"/>
        <v>85.05</v>
      </c>
      <c r="Q797" t="s">
        <v>8330</v>
      </c>
      <c r="R797" t="s">
        <v>8331</v>
      </c>
      <c r="S797" s="11">
        <f t="shared" si="50"/>
        <v>395039.71277777775</v>
      </c>
      <c r="T797" s="11">
        <f t="shared" si="51"/>
        <v>396061.98333333334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101.35000000000001</v>
      </c>
      <c r="P798">
        <f t="shared" si="49"/>
        <v>112.61</v>
      </c>
      <c r="Q798" t="s">
        <v>8330</v>
      </c>
      <c r="R798" t="s">
        <v>8331</v>
      </c>
      <c r="S798" s="11">
        <f t="shared" si="50"/>
        <v>407982.19027777779</v>
      </c>
      <c r="T798" s="11">
        <f t="shared" si="51"/>
        <v>408702.16666666669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>
        <f t="shared" si="49"/>
        <v>45.44</v>
      </c>
      <c r="Q799" t="s">
        <v>8330</v>
      </c>
      <c r="R799" t="s">
        <v>8331</v>
      </c>
      <c r="S799" s="11">
        <f t="shared" si="50"/>
        <v>395840.85777777777</v>
      </c>
      <c r="T799" s="11">
        <f t="shared" si="51"/>
        <v>396589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>
        <f t="shared" si="49"/>
        <v>46.22</v>
      </c>
      <c r="Q800" t="s">
        <v>8330</v>
      </c>
      <c r="R800" t="s">
        <v>8331</v>
      </c>
      <c r="S800" s="11">
        <f t="shared" si="50"/>
        <v>417095.1630555556</v>
      </c>
      <c r="T800" s="11">
        <f t="shared" si="51"/>
        <v>417815.1630555556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178.61</v>
      </c>
      <c r="Q801" t="s">
        <v>8330</v>
      </c>
      <c r="R801" t="s">
        <v>8331</v>
      </c>
      <c r="S801" s="11">
        <f t="shared" si="50"/>
        <v>395833.01277777774</v>
      </c>
      <c r="T801" s="11">
        <f t="shared" si="51"/>
        <v>396553.01277777774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152.13333333333335</v>
      </c>
      <c r="P802">
        <f t="shared" si="49"/>
        <v>40.75</v>
      </c>
      <c r="Q802" t="s">
        <v>8330</v>
      </c>
      <c r="R802" t="s">
        <v>8331</v>
      </c>
      <c r="S802" s="11">
        <f t="shared" si="50"/>
        <v>416635.40388888889</v>
      </c>
      <c r="T802" s="11">
        <f t="shared" si="51"/>
        <v>417355.40388888889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>
        <f t="shared" si="49"/>
        <v>43.73</v>
      </c>
      <c r="Q803" t="s">
        <v>8330</v>
      </c>
      <c r="R803" t="s">
        <v>8331</v>
      </c>
      <c r="S803" s="11">
        <f t="shared" si="50"/>
        <v>388612.08888888889</v>
      </c>
      <c r="T803" s="11">
        <f t="shared" si="51"/>
        <v>389332.08888888889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101.33333333333334</v>
      </c>
      <c r="P804">
        <f t="shared" si="49"/>
        <v>81.069999999999993</v>
      </c>
      <c r="Q804" t="s">
        <v>8330</v>
      </c>
      <c r="R804" t="s">
        <v>8331</v>
      </c>
      <c r="S804" s="11">
        <f t="shared" si="50"/>
        <v>398865.53444444446</v>
      </c>
      <c r="T804" s="11">
        <f t="shared" si="51"/>
        <v>399973.08333333331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123.2608695652174</v>
      </c>
      <c r="P805">
        <f t="shared" si="49"/>
        <v>74.61</v>
      </c>
      <c r="Q805" t="s">
        <v>8330</v>
      </c>
      <c r="R805" t="s">
        <v>8331</v>
      </c>
      <c r="S805" s="11">
        <f t="shared" si="50"/>
        <v>387895.79944444442</v>
      </c>
      <c r="T805" s="11">
        <f t="shared" si="51"/>
        <v>388522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305.56</v>
      </c>
      <c r="Q806" t="s">
        <v>8330</v>
      </c>
      <c r="R806" t="s">
        <v>8331</v>
      </c>
      <c r="S806" s="11">
        <f t="shared" si="50"/>
        <v>389435.53500000003</v>
      </c>
      <c r="T806" s="11">
        <f t="shared" si="51"/>
        <v>389844.98333333334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</v>
      </c>
      <c r="Q807" t="s">
        <v>8330</v>
      </c>
      <c r="R807" t="s">
        <v>8331</v>
      </c>
      <c r="S807" s="11">
        <f t="shared" si="50"/>
        <v>388492.7533333333</v>
      </c>
      <c r="T807" s="11">
        <f t="shared" si="51"/>
        <v>389696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>
        <f t="shared" si="49"/>
        <v>117.68</v>
      </c>
      <c r="Q808" t="s">
        <v>8330</v>
      </c>
      <c r="R808" t="s">
        <v>8331</v>
      </c>
      <c r="S808" s="11">
        <f t="shared" si="50"/>
        <v>390241.59416666662</v>
      </c>
      <c r="T808" s="11">
        <f t="shared" si="51"/>
        <v>390961.59416666662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>
        <f t="shared" si="49"/>
        <v>73.77</v>
      </c>
      <c r="Q809" t="s">
        <v>8330</v>
      </c>
      <c r="R809" t="s">
        <v>8331</v>
      </c>
      <c r="S809" s="11">
        <f t="shared" si="50"/>
        <v>438144.08638888889</v>
      </c>
      <c r="T809" s="11">
        <f t="shared" si="51"/>
        <v>438995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</v>
      </c>
      <c r="Q810" t="s">
        <v>8330</v>
      </c>
      <c r="R810" t="s">
        <v>8331</v>
      </c>
      <c r="S810" s="11">
        <f t="shared" si="50"/>
        <v>419003.41277777776</v>
      </c>
      <c r="T810" s="11">
        <f t="shared" si="51"/>
        <v>419797.98333333334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103.77499999999999</v>
      </c>
      <c r="P811">
        <f t="shared" si="49"/>
        <v>79.83</v>
      </c>
      <c r="Q811" t="s">
        <v>8330</v>
      </c>
      <c r="R811" t="s">
        <v>8331</v>
      </c>
      <c r="S811" s="11">
        <f t="shared" si="50"/>
        <v>411005.00833333336</v>
      </c>
      <c r="T811" s="11">
        <f t="shared" si="51"/>
        <v>411725.00833333336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</v>
      </c>
      <c r="Q812" t="s">
        <v>8330</v>
      </c>
      <c r="R812" t="s">
        <v>8331</v>
      </c>
      <c r="S812" s="11">
        <f t="shared" si="50"/>
        <v>398866.3505555556</v>
      </c>
      <c r="T812" s="11">
        <f t="shared" si="51"/>
        <v>399586.3505555556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86.67</v>
      </c>
      <c r="Q813" t="s">
        <v>8330</v>
      </c>
      <c r="R813" t="s">
        <v>8331</v>
      </c>
      <c r="S813" s="11">
        <f t="shared" si="50"/>
        <v>406560.44500000001</v>
      </c>
      <c r="T813" s="11">
        <f t="shared" si="51"/>
        <v>407089.86666666664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>
        <f t="shared" si="49"/>
        <v>27.61</v>
      </c>
      <c r="Q814" t="s">
        <v>8330</v>
      </c>
      <c r="R814" t="s">
        <v>8331</v>
      </c>
      <c r="S814" s="11">
        <f t="shared" si="50"/>
        <v>402681.43111111113</v>
      </c>
      <c r="T814" s="11">
        <f t="shared" si="51"/>
        <v>403942.96666666667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>
        <f t="shared" si="49"/>
        <v>25</v>
      </c>
      <c r="Q815" t="s">
        <v>8330</v>
      </c>
      <c r="R815" t="s">
        <v>8331</v>
      </c>
      <c r="S815" s="11">
        <f t="shared" si="50"/>
        <v>397856.04583333334</v>
      </c>
      <c r="T815" s="11">
        <f t="shared" si="51"/>
        <v>398576.04583333334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</v>
      </c>
      <c r="Q816" t="s">
        <v>8330</v>
      </c>
      <c r="R816" t="s">
        <v>8331</v>
      </c>
      <c r="S816" s="11">
        <f t="shared" si="50"/>
        <v>388226.8336111111</v>
      </c>
      <c r="T816" s="11">
        <f t="shared" si="51"/>
        <v>388587.06666666665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</v>
      </c>
      <c r="Q817" t="s">
        <v>8330</v>
      </c>
      <c r="R817" t="s">
        <v>8331</v>
      </c>
      <c r="S817" s="11">
        <f t="shared" si="50"/>
        <v>417871.02861111111</v>
      </c>
      <c r="T817" s="11">
        <f t="shared" si="51"/>
        <v>418591.02861111111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>
        <f t="shared" si="49"/>
        <v>39.31</v>
      </c>
      <c r="Q818" t="s">
        <v>8330</v>
      </c>
      <c r="R818" t="s">
        <v>8331</v>
      </c>
      <c r="S818" s="11">
        <f t="shared" si="50"/>
        <v>404117.90083333332</v>
      </c>
      <c r="T818" s="11">
        <f t="shared" si="51"/>
        <v>404871.5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137.11066666666665</v>
      </c>
      <c r="P819">
        <f t="shared" si="49"/>
        <v>89.42</v>
      </c>
      <c r="Q819" t="s">
        <v>8330</v>
      </c>
      <c r="R819" t="s">
        <v>8331</v>
      </c>
      <c r="S819" s="11">
        <f t="shared" si="50"/>
        <v>394127.39194444445</v>
      </c>
      <c r="T819" s="11">
        <f t="shared" si="51"/>
        <v>395413.98333333334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>
        <f t="shared" si="49"/>
        <v>28.68</v>
      </c>
      <c r="Q820" t="s">
        <v>8330</v>
      </c>
      <c r="R820" t="s">
        <v>8331</v>
      </c>
      <c r="S820" s="11">
        <f t="shared" si="50"/>
        <v>398814.18916666671</v>
      </c>
      <c r="T820" s="11">
        <f t="shared" si="51"/>
        <v>399002.01666666666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108.74999999999999</v>
      </c>
      <c r="P821">
        <f t="shared" si="49"/>
        <v>31.07</v>
      </c>
      <c r="Q821" t="s">
        <v>8330</v>
      </c>
      <c r="R821" t="s">
        <v>8331</v>
      </c>
      <c r="S821" s="11">
        <f t="shared" si="50"/>
        <v>410792.95944444445</v>
      </c>
      <c r="T821" s="11">
        <f t="shared" si="51"/>
        <v>411013.73333333334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</v>
      </c>
      <c r="Q822" t="s">
        <v>8330</v>
      </c>
      <c r="R822" t="s">
        <v>8331</v>
      </c>
      <c r="S822" s="11">
        <f t="shared" si="50"/>
        <v>414365.2061111111</v>
      </c>
      <c r="T822" s="11">
        <f t="shared" si="51"/>
        <v>415094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224.13</v>
      </c>
      <c r="Q823" t="s">
        <v>8330</v>
      </c>
      <c r="R823" t="s">
        <v>8331</v>
      </c>
      <c r="S823" s="11">
        <f t="shared" si="50"/>
        <v>422167.12916666665</v>
      </c>
      <c r="T823" s="11">
        <f t="shared" si="51"/>
        <v>422989.01666666666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>
        <f t="shared" si="49"/>
        <v>51.81</v>
      </c>
      <c r="Q824" t="s">
        <v>8330</v>
      </c>
      <c r="R824" t="s">
        <v>8331</v>
      </c>
      <c r="S824" s="11">
        <f t="shared" si="50"/>
        <v>399703.73611111112</v>
      </c>
      <c r="T824" s="11">
        <f t="shared" si="51"/>
        <v>400423.73611111112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43.52</v>
      </c>
      <c r="Q825" t="s">
        <v>8330</v>
      </c>
      <c r="R825" t="s">
        <v>8331</v>
      </c>
      <c r="S825" s="11">
        <f t="shared" si="50"/>
        <v>421256.34777777776</v>
      </c>
      <c r="T825" s="11">
        <f t="shared" si="51"/>
        <v>421975.34777777776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>
        <f t="shared" si="49"/>
        <v>39.82</v>
      </c>
      <c r="Q826" t="s">
        <v>8330</v>
      </c>
      <c r="R826" t="s">
        <v>8331</v>
      </c>
      <c r="S826" s="11">
        <f t="shared" si="50"/>
        <v>377918.81055555557</v>
      </c>
      <c r="T826" s="11">
        <f t="shared" si="51"/>
        <v>378783.98333333334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100.43200000000002</v>
      </c>
      <c r="P827">
        <f t="shared" si="49"/>
        <v>126.81</v>
      </c>
      <c r="Q827" t="s">
        <v>8330</v>
      </c>
      <c r="R827" t="s">
        <v>8331</v>
      </c>
      <c r="S827" s="11">
        <f t="shared" si="50"/>
        <v>400384.35666666663</v>
      </c>
      <c r="T827" s="11">
        <f t="shared" si="51"/>
        <v>400984.35666666663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101.45454545454547</v>
      </c>
      <c r="P828">
        <f t="shared" si="49"/>
        <v>113.88</v>
      </c>
      <c r="Q828" t="s">
        <v>8330</v>
      </c>
      <c r="R828" t="s">
        <v>8331</v>
      </c>
      <c r="S828" s="11">
        <f t="shared" si="50"/>
        <v>395265.92499999999</v>
      </c>
      <c r="T828" s="11">
        <f t="shared" si="51"/>
        <v>395768.92499999999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103.33333333333334</v>
      </c>
      <c r="P829">
        <f t="shared" si="49"/>
        <v>28.18</v>
      </c>
      <c r="Q829" t="s">
        <v>8330</v>
      </c>
      <c r="R829" t="s">
        <v>8331</v>
      </c>
      <c r="S829" s="11">
        <f t="shared" si="50"/>
        <v>394172.36305555556</v>
      </c>
      <c r="T829" s="11">
        <f t="shared" si="51"/>
        <v>394804.81666666665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36.61</v>
      </c>
      <c r="Q830" t="s">
        <v>8330</v>
      </c>
      <c r="R830" t="s">
        <v>8331</v>
      </c>
      <c r="S830" s="11">
        <f t="shared" si="50"/>
        <v>397666.21722222224</v>
      </c>
      <c r="T830" s="11">
        <f t="shared" si="51"/>
        <v>397969.4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8330</v>
      </c>
      <c r="R831" t="s">
        <v>8331</v>
      </c>
      <c r="S831" s="11">
        <f t="shared" si="50"/>
        <v>432028.23333333334</v>
      </c>
      <c r="T831" s="11">
        <f t="shared" si="51"/>
        <v>433468.23333333334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107.83333333333334</v>
      </c>
      <c r="P832">
        <f t="shared" si="49"/>
        <v>60.66</v>
      </c>
      <c r="Q832" t="s">
        <v>8330</v>
      </c>
      <c r="R832" t="s">
        <v>8331</v>
      </c>
      <c r="S832" s="11">
        <f t="shared" si="50"/>
        <v>403725.61805555556</v>
      </c>
      <c r="T832" s="11">
        <f t="shared" si="51"/>
        <v>404444.61805555556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>
        <f t="shared" si="49"/>
        <v>175</v>
      </c>
      <c r="Q833" t="s">
        <v>8330</v>
      </c>
      <c r="R833" t="s">
        <v>8331</v>
      </c>
      <c r="S833" s="11">
        <f t="shared" si="50"/>
        <v>395832.5261111111</v>
      </c>
      <c r="T833" s="11">
        <f t="shared" si="51"/>
        <v>396552.5261111111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100.60706666666665</v>
      </c>
      <c r="P834">
        <f t="shared" si="49"/>
        <v>97.99</v>
      </c>
      <c r="Q834" t="s">
        <v>8330</v>
      </c>
      <c r="R834" t="s">
        <v>8331</v>
      </c>
      <c r="S834" s="11">
        <f t="shared" si="50"/>
        <v>392785.20416666666</v>
      </c>
      <c r="T834" s="11">
        <f t="shared" si="51"/>
        <v>394217.21666666667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(E835/D835)*100</f>
        <v>101.66666666666666</v>
      </c>
      <c r="P835">
        <f t="shared" ref="P835:P898" si="53">ROUND(E835/L835,2)</f>
        <v>148.78</v>
      </c>
      <c r="Q835" t="s">
        <v>8330</v>
      </c>
      <c r="R835" t="s">
        <v>8331</v>
      </c>
      <c r="S835" s="11">
        <f t="shared" ref="S835:S898" si="54">(((J835/60)/60)+DATE(1970,1,1))</f>
        <v>413166.07638888888</v>
      </c>
      <c r="T835" s="11">
        <f t="shared" ref="T835:T898" si="55">(((I835/60)/60)+DATE(1970,1,1))</f>
        <v>413886.07638888888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</v>
      </c>
      <c r="P836">
        <f t="shared" si="53"/>
        <v>96.08</v>
      </c>
      <c r="Q836" t="s">
        <v>8330</v>
      </c>
      <c r="R836" t="s">
        <v>8331</v>
      </c>
      <c r="S836" s="11">
        <f t="shared" si="54"/>
        <v>406060.74777777778</v>
      </c>
      <c r="T836" s="11">
        <f t="shared" si="55"/>
        <v>406860.98333333334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117.25000000000001</v>
      </c>
      <c r="P837">
        <f t="shared" si="53"/>
        <v>58.63</v>
      </c>
      <c r="Q837" t="s">
        <v>8330</v>
      </c>
      <c r="R837" t="s">
        <v>8331</v>
      </c>
      <c r="S837" s="11">
        <f t="shared" si="54"/>
        <v>396043.98833333334</v>
      </c>
      <c r="T837" s="11">
        <f t="shared" si="55"/>
        <v>397068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100.93039999999999</v>
      </c>
      <c r="P838">
        <f t="shared" si="53"/>
        <v>109.71</v>
      </c>
      <c r="Q838" t="s">
        <v>8330</v>
      </c>
      <c r="R838" t="s">
        <v>8331</v>
      </c>
      <c r="S838" s="11">
        <f t="shared" si="54"/>
        <v>408490.36611111107</v>
      </c>
      <c r="T838" s="11">
        <f t="shared" si="55"/>
        <v>409210.36611111107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</v>
      </c>
      <c r="Q839" t="s">
        <v>8330</v>
      </c>
      <c r="R839" t="s">
        <v>8331</v>
      </c>
      <c r="S839" s="11">
        <f t="shared" si="54"/>
        <v>413456.96166666667</v>
      </c>
      <c r="T839" s="11">
        <f t="shared" si="55"/>
        <v>414176.96166666667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</v>
      </c>
      <c r="Q840" t="s">
        <v>8330</v>
      </c>
      <c r="R840" t="s">
        <v>8331</v>
      </c>
      <c r="S840" s="11">
        <f t="shared" si="54"/>
        <v>393414.55138888885</v>
      </c>
      <c r="T840" s="11">
        <f t="shared" si="55"/>
        <v>394134.55138888885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>
        <f t="shared" si="53"/>
        <v>60.74</v>
      </c>
      <c r="Q841" t="s">
        <v>8330</v>
      </c>
      <c r="R841" t="s">
        <v>8331</v>
      </c>
      <c r="S841" s="11">
        <f t="shared" si="54"/>
        <v>399387.32111111109</v>
      </c>
      <c r="T841" s="11">
        <f t="shared" si="55"/>
        <v>400107.32111111109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>
        <f t="shared" si="53"/>
        <v>63.38</v>
      </c>
      <c r="Q842" t="s">
        <v>8330</v>
      </c>
      <c r="R842" t="s">
        <v>8332</v>
      </c>
      <c r="S842" s="11">
        <f t="shared" si="54"/>
        <v>434486.4408333333</v>
      </c>
      <c r="T842" s="11">
        <f t="shared" si="55"/>
        <v>435206.4408333333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101.32000000000001</v>
      </c>
      <c r="P843">
        <f t="shared" si="53"/>
        <v>53.89</v>
      </c>
      <c r="Q843" t="s">
        <v>8330</v>
      </c>
      <c r="R843" t="s">
        <v>8332</v>
      </c>
      <c r="S843" s="11">
        <f t="shared" si="54"/>
        <v>418085.12861111108</v>
      </c>
      <c r="T843" s="11">
        <f t="shared" si="55"/>
        <v>418806.12861111108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</v>
      </c>
      <c r="Q844" t="s">
        <v>8330</v>
      </c>
      <c r="R844" t="s">
        <v>8332</v>
      </c>
      <c r="S844" s="11">
        <f t="shared" si="54"/>
        <v>408551.21750000003</v>
      </c>
      <c r="T844" s="11">
        <f t="shared" si="55"/>
        <v>409380.98333333334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>
        <f t="shared" si="53"/>
        <v>63.1</v>
      </c>
      <c r="Q845" t="s">
        <v>8330</v>
      </c>
      <c r="R845" t="s">
        <v>8332</v>
      </c>
      <c r="S845" s="11">
        <f t="shared" si="54"/>
        <v>436599.18888888886</v>
      </c>
      <c r="T845" s="11">
        <f t="shared" si="55"/>
        <v>437009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>
        <f t="shared" si="53"/>
        <v>36.630000000000003</v>
      </c>
      <c r="Q846" t="s">
        <v>8330</v>
      </c>
      <c r="R846" t="s">
        <v>8332</v>
      </c>
      <c r="S846" s="11">
        <f t="shared" si="54"/>
        <v>417649.43111111113</v>
      </c>
      <c r="T846" s="11">
        <f t="shared" si="55"/>
        <v>418573.98333333334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>
        <f t="shared" si="53"/>
        <v>34.01</v>
      </c>
      <c r="Q847" t="s">
        <v>8330</v>
      </c>
      <c r="R847" t="s">
        <v>8332</v>
      </c>
      <c r="S847" s="11">
        <f t="shared" si="54"/>
        <v>433789.94333333336</v>
      </c>
      <c r="T847" s="11">
        <f t="shared" si="55"/>
        <v>434748.98333333334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122.00090909090908</v>
      </c>
      <c r="P848">
        <f t="shared" si="53"/>
        <v>28.55</v>
      </c>
      <c r="Q848" t="s">
        <v>8330</v>
      </c>
      <c r="R848" t="s">
        <v>8332</v>
      </c>
      <c r="S848" s="11">
        <f t="shared" si="54"/>
        <v>412578.40416666667</v>
      </c>
      <c r="T848" s="11">
        <f t="shared" si="55"/>
        <v>412919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8330</v>
      </c>
      <c r="R849" t="s">
        <v>8332</v>
      </c>
      <c r="S849" s="11">
        <f t="shared" si="54"/>
        <v>423892.16000000003</v>
      </c>
      <c r="T849" s="11">
        <f t="shared" si="55"/>
        <v>424612.16000000003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8330</v>
      </c>
      <c r="R850" t="s">
        <v>8332</v>
      </c>
      <c r="S850" s="11">
        <f t="shared" si="54"/>
        <v>421804.00916666666</v>
      </c>
      <c r="T850" s="11">
        <f t="shared" si="55"/>
        <v>422524.00916666666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</v>
      </c>
      <c r="Q851" t="s">
        <v>8330</v>
      </c>
      <c r="R851" t="s">
        <v>8332</v>
      </c>
      <c r="S851" s="11">
        <f t="shared" si="54"/>
        <v>421140.5733333333</v>
      </c>
      <c r="T851" s="11">
        <f t="shared" si="55"/>
        <v>421811.5733333333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155.17499999999998</v>
      </c>
      <c r="P852">
        <f t="shared" si="53"/>
        <v>46.67</v>
      </c>
      <c r="Q852" t="s">
        <v>8330</v>
      </c>
      <c r="R852" t="s">
        <v>8332</v>
      </c>
      <c r="S852" s="11">
        <f t="shared" si="54"/>
        <v>430780.86583333334</v>
      </c>
      <c r="T852" s="11">
        <f t="shared" si="55"/>
        <v>431557.98333333334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37.270000000000003</v>
      </c>
      <c r="Q853" t="s">
        <v>8330</v>
      </c>
      <c r="R853" t="s">
        <v>8332</v>
      </c>
      <c r="S853" s="11">
        <f t="shared" si="54"/>
        <v>432462.12583333335</v>
      </c>
      <c r="T853" s="11">
        <f t="shared" si="55"/>
        <v>433900.75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104.97142857142859</v>
      </c>
      <c r="P854">
        <f t="shared" si="53"/>
        <v>59.26</v>
      </c>
      <c r="Q854" t="s">
        <v>8330</v>
      </c>
      <c r="R854" t="s">
        <v>8332</v>
      </c>
      <c r="S854" s="11">
        <f t="shared" si="54"/>
        <v>435676.33194444445</v>
      </c>
      <c r="T854" s="11">
        <f t="shared" si="55"/>
        <v>435942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8330</v>
      </c>
      <c r="R855" t="s">
        <v>8332</v>
      </c>
      <c r="S855" s="11">
        <f t="shared" si="54"/>
        <v>420436.97472222225</v>
      </c>
      <c r="T855" s="11">
        <f t="shared" si="55"/>
        <v>421156.97472222225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</v>
      </c>
      <c r="P856">
        <f t="shared" si="53"/>
        <v>65.86</v>
      </c>
      <c r="Q856" t="s">
        <v>8330</v>
      </c>
      <c r="R856" t="s">
        <v>8332</v>
      </c>
      <c r="S856" s="11">
        <f t="shared" si="54"/>
        <v>436766.09611111111</v>
      </c>
      <c r="T856" s="11">
        <f t="shared" si="55"/>
        <v>437486.09611111111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>
        <f t="shared" si="53"/>
        <v>31.91</v>
      </c>
      <c r="Q857" t="s">
        <v>8330</v>
      </c>
      <c r="R857" t="s">
        <v>8332</v>
      </c>
      <c r="S857" s="11">
        <f t="shared" si="54"/>
        <v>432996.00472222228</v>
      </c>
      <c r="T857" s="11">
        <f t="shared" si="55"/>
        <v>433716.00472222228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>
        <f t="shared" si="53"/>
        <v>19.46</v>
      </c>
      <c r="Q858" t="s">
        <v>8330</v>
      </c>
      <c r="R858" t="s">
        <v>8332</v>
      </c>
      <c r="S858" s="11">
        <f t="shared" si="54"/>
        <v>434536.48777777777</v>
      </c>
      <c r="T858" s="11">
        <f t="shared" si="55"/>
        <v>435964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8330</v>
      </c>
      <c r="R859" t="s">
        <v>8332</v>
      </c>
      <c r="S859" s="11">
        <f t="shared" si="54"/>
        <v>426910.95305555558</v>
      </c>
      <c r="T859" s="11">
        <f t="shared" si="55"/>
        <v>427919.95305555558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>
        <f t="shared" si="53"/>
        <v>22.74</v>
      </c>
      <c r="Q860" t="s">
        <v>8330</v>
      </c>
      <c r="R860" t="s">
        <v>8332</v>
      </c>
      <c r="S860" s="11">
        <f t="shared" si="54"/>
        <v>421826.89388888888</v>
      </c>
      <c r="T860" s="11">
        <f t="shared" si="55"/>
        <v>422551.98333333334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104.67500000000001</v>
      </c>
      <c r="P861">
        <f t="shared" si="53"/>
        <v>42.72</v>
      </c>
      <c r="Q861" t="s">
        <v>8330</v>
      </c>
      <c r="R861" t="s">
        <v>8332</v>
      </c>
      <c r="S861" s="11">
        <f t="shared" si="54"/>
        <v>423004.68555555557</v>
      </c>
      <c r="T861" s="11">
        <f t="shared" si="55"/>
        <v>423729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>
        <f t="shared" si="53"/>
        <v>52.92</v>
      </c>
      <c r="Q862" t="s">
        <v>8330</v>
      </c>
      <c r="R862" t="s">
        <v>8333</v>
      </c>
      <c r="S862" s="11">
        <f t="shared" si="54"/>
        <v>409604.5869444444</v>
      </c>
      <c r="T862" s="11">
        <f t="shared" si="55"/>
        <v>410325.5869444444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>
        <f t="shared" si="53"/>
        <v>50.5</v>
      </c>
      <c r="Q863" t="s">
        <v>8330</v>
      </c>
      <c r="R863" t="s">
        <v>8333</v>
      </c>
      <c r="S863" s="11">
        <f t="shared" si="54"/>
        <v>434312.16777777777</v>
      </c>
      <c r="T863" s="11">
        <f t="shared" si="55"/>
        <v>435032.16777777777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0.33999999999999997</v>
      </c>
      <c r="P864">
        <f t="shared" si="53"/>
        <v>42.5</v>
      </c>
      <c r="Q864" t="s">
        <v>8330</v>
      </c>
      <c r="R864" t="s">
        <v>8333</v>
      </c>
      <c r="S864" s="11">
        <f t="shared" si="54"/>
        <v>409342.31888888887</v>
      </c>
      <c r="T864" s="11">
        <f t="shared" si="55"/>
        <v>410063.31888888887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t="s">
        <v>8330</v>
      </c>
      <c r="R865" t="s">
        <v>8333</v>
      </c>
      <c r="S865" s="11">
        <f t="shared" si="54"/>
        <v>394019.82388888887</v>
      </c>
      <c r="T865" s="11">
        <f t="shared" si="55"/>
        <v>394739.82388888887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>
        <f t="shared" si="53"/>
        <v>34.18</v>
      </c>
      <c r="Q866" t="s">
        <v>8330</v>
      </c>
      <c r="R866" t="s">
        <v>8333</v>
      </c>
      <c r="S866" s="11">
        <f t="shared" si="54"/>
        <v>408899.56611111108</v>
      </c>
      <c r="T866" s="11">
        <f t="shared" si="55"/>
        <v>409434.98333333334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>
        <f t="shared" si="53"/>
        <v>22.5</v>
      </c>
      <c r="Q867" t="s">
        <v>8330</v>
      </c>
      <c r="R867" t="s">
        <v>8333</v>
      </c>
      <c r="S867" s="11">
        <f t="shared" si="54"/>
        <v>401451.55472222227</v>
      </c>
      <c r="T867" s="11">
        <f t="shared" si="55"/>
        <v>402891.55472222227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>
        <f t="shared" si="53"/>
        <v>58.18</v>
      </c>
      <c r="Q868" t="s">
        <v>8330</v>
      </c>
      <c r="R868" t="s">
        <v>8333</v>
      </c>
      <c r="S868" s="11">
        <f t="shared" si="54"/>
        <v>420528.31055555557</v>
      </c>
      <c r="T868" s="11">
        <f t="shared" si="55"/>
        <v>421440.16666666669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</v>
      </c>
      <c r="Q869" t="s">
        <v>8330</v>
      </c>
      <c r="R869" t="s">
        <v>8333</v>
      </c>
      <c r="S869" s="11">
        <f t="shared" si="54"/>
        <v>374027.5294444444</v>
      </c>
      <c r="T869" s="11">
        <f t="shared" si="55"/>
        <v>375469.98333333334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>
        <f t="shared" si="53"/>
        <v>50</v>
      </c>
      <c r="Q870" t="s">
        <v>8330</v>
      </c>
      <c r="R870" t="s">
        <v>8333</v>
      </c>
      <c r="S870" s="11">
        <f t="shared" si="54"/>
        <v>410697.66611111106</v>
      </c>
      <c r="T870" s="11">
        <f t="shared" si="55"/>
        <v>411417.66611111106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>
        <f t="shared" si="53"/>
        <v>346.67</v>
      </c>
      <c r="Q871" t="s">
        <v>8330</v>
      </c>
      <c r="R871" t="s">
        <v>8333</v>
      </c>
      <c r="S871" s="11">
        <f t="shared" si="54"/>
        <v>404141.29361111112</v>
      </c>
      <c r="T871" s="11">
        <f t="shared" si="55"/>
        <v>404860.29361111112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t="s">
        <v>8330</v>
      </c>
      <c r="R872" t="s">
        <v>8333</v>
      </c>
      <c r="S872" s="11">
        <f t="shared" si="54"/>
        <v>407625.53416666668</v>
      </c>
      <c r="T872" s="11">
        <f t="shared" si="55"/>
        <v>408345.53416666668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>
        <f t="shared" si="53"/>
        <v>27.08</v>
      </c>
      <c r="Q873" t="s">
        <v>8330</v>
      </c>
      <c r="R873" t="s">
        <v>8333</v>
      </c>
      <c r="S873" s="11">
        <f t="shared" si="54"/>
        <v>409774.47083333333</v>
      </c>
      <c r="T873" s="11">
        <f t="shared" si="55"/>
        <v>410495.47083333333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>
        <f t="shared" si="53"/>
        <v>32.5</v>
      </c>
      <c r="Q874" t="s">
        <v>8330</v>
      </c>
      <c r="R874" t="s">
        <v>8333</v>
      </c>
      <c r="S874" s="11">
        <f t="shared" si="54"/>
        <v>385540.81305555557</v>
      </c>
      <c r="T874" s="11">
        <f t="shared" si="55"/>
        <v>386620.81305555557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1.2857142857142856</v>
      </c>
      <c r="P875">
        <f t="shared" si="53"/>
        <v>9</v>
      </c>
      <c r="Q875" t="s">
        <v>8330</v>
      </c>
      <c r="R875" t="s">
        <v>8333</v>
      </c>
      <c r="S875" s="11">
        <f t="shared" si="54"/>
        <v>400333.01111111115</v>
      </c>
      <c r="T875" s="11">
        <f t="shared" si="55"/>
        <v>401294.01111111115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24.333333333333336</v>
      </c>
      <c r="P876">
        <f t="shared" si="53"/>
        <v>34.76</v>
      </c>
      <c r="Q876" t="s">
        <v>8330</v>
      </c>
      <c r="R876" t="s">
        <v>8333</v>
      </c>
      <c r="S876" s="11">
        <f t="shared" si="54"/>
        <v>404759.00944444444</v>
      </c>
      <c r="T876" s="11">
        <f t="shared" si="55"/>
        <v>405479.00944444444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8330</v>
      </c>
      <c r="R877" t="s">
        <v>8333</v>
      </c>
      <c r="S877" s="11">
        <f t="shared" si="54"/>
        <v>425882.36972222221</v>
      </c>
      <c r="T877" s="11">
        <f t="shared" si="55"/>
        <v>426362.36972222221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>
        <f t="shared" si="53"/>
        <v>28.58</v>
      </c>
      <c r="Q878" t="s">
        <v>8330</v>
      </c>
      <c r="R878" t="s">
        <v>8333</v>
      </c>
      <c r="S878" s="11">
        <f t="shared" si="54"/>
        <v>402548.92416666663</v>
      </c>
      <c r="T878" s="11">
        <f t="shared" si="55"/>
        <v>403340.92416666663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46.59</v>
      </c>
      <c r="Q879" t="s">
        <v>8330</v>
      </c>
      <c r="R879" t="s">
        <v>8333</v>
      </c>
      <c r="S879" s="11">
        <f t="shared" si="54"/>
        <v>410259.93333333335</v>
      </c>
      <c r="T879" s="11">
        <f t="shared" si="55"/>
        <v>410979.93333333335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t="s">
        <v>8330</v>
      </c>
      <c r="R880" t="s">
        <v>8333</v>
      </c>
      <c r="S880" s="11">
        <f t="shared" si="54"/>
        <v>384038.58999999997</v>
      </c>
      <c r="T880" s="11">
        <f t="shared" si="55"/>
        <v>384758.58999999997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30.666666666666664</v>
      </c>
      <c r="P881">
        <f t="shared" si="53"/>
        <v>21.47</v>
      </c>
      <c r="Q881" t="s">
        <v>8330</v>
      </c>
      <c r="R881" t="s">
        <v>8333</v>
      </c>
      <c r="S881" s="11">
        <f t="shared" si="54"/>
        <v>396820.91805555555</v>
      </c>
      <c r="T881" s="11">
        <f t="shared" si="55"/>
        <v>397324.91805555555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>
        <f t="shared" si="53"/>
        <v>14.13</v>
      </c>
      <c r="Q882" t="s">
        <v>8330</v>
      </c>
      <c r="R882" t="s">
        <v>8334</v>
      </c>
      <c r="S882" s="11">
        <f t="shared" si="54"/>
        <v>400216.70500000002</v>
      </c>
      <c r="T882" s="11">
        <f t="shared" si="55"/>
        <v>401008.70500000002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t="s">
        <v>8330</v>
      </c>
      <c r="R883" t="s">
        <v>8334</v>
      </c>
      <c r="S883" s="11">
        <f t="shared" si="54"/>
        <v>392967.02388888889</v>
      </c>
      <c r="T883" s="11">
        <f t="shared" si="55"/>
        <v>394047.02388888889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>
        <f t="shared" si="53"/>
        <v>21.57</v>
      </c>
      <c r="Q884" t="s">
        <v>8330</v>
      </c>
      <c r="R884" t="s">
        <v>8334</v>
      </c>
      <c r="S884" s="11">
        <f t="shared" si="54"/>
        <v>390149.65277777781</v>
      </c>
      <c r="T884" s="11">
        <f t="shared" si="55"/>
        <v>390941.65277777781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83.38</v>
      </c>
      <c r="Q885" t="s">
        <v>8330</v>
      </c>
      <c r="R885" t="s">
        <v>8334</v>
      </c>
      <c r="S885" s="11">
        <f t="shared" si="54"/>
        <v>428839.45416666666</v>
      </c>
      <c r="T885" s="11">
        <f t="shared" si="55"/>
        <v>430279.45416666666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8330</v>
      </c>
      <c r="R886" t="s">
        <v>8334</v>
      </c>
      <c r="S886" s="11">
        <f t="shared" si="54"/>
        <v>395476.26277777774</v>
      </c>
      <c r="T886" s="11">
        <f t="shared" si="55"/>
        <v>396899.51666666666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</v>
      </c>
      <c r="Q887" t="s">
        <v>8330</v>
      </c>
      <c r="R887" t="s">
        <v>8334</v>
      </c>
      <c r="S887" s="11">
        <f t="shared" si="54"/>
        <v>437047.58638888889</v>
      </c>
      <c r="T887" s="11">
        <f t="shared" si="55"/>
        <v>437551.58638888889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29.29</v>
      </c>
      <c r="Q888" t="s">
        <v>8330</v>
      </c>
      <c r="R888" t="s">
        <v>8334</v>
      </c>
      <c r="S888" s="11">
        <f t="shared" si="54"/>
        <v>434405.89250000002</v>
      </c>
      <c r="T888" s="11">
        <f t="shared" si="55"/>
        <v>435005.89250000002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8330</v>
      </c>
      <c r="R889" t="s">
        <v>8334</v>
      </c>
      <c r="S889" s="11">
        <f t="shared" si="54"/>
        <v>396560.0152777778</v>
      </c>
      <c r="T889" s="11">
        <f t="shared" si="55"/>
        <v>397280.0152777778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7.1999999999999993</v>
      </c>
      <c r="P890">
        <f t="shared" si="53"/>
        <v>18</v>
      </c>
      <c r="Q890" t="s">
        <v>8330</v>
      </c>
      <c r="R890" t="s">
        <v>8334</v>
      </c>
      <c r="S890" s="11">
        <f t="shared" si="54"/>
        <v>389955.07916666666</v>
      </c>
      <c r="T890" s="11">
        <f t="shared" si="55"/>
        <v>390807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>
        <f t="shared" si="53"/>
        <v>73.760000000000005</v>
      </c>
      <c r="Q891" t="s">
        <v>8330</v>
      </c>
      <c r="R891" t="s">
        <v>8334</v>
      </c>
      <c r="S891" s="11">
        <f t="shared" si="54"/>
        <v>417219.8175</v>
      </c>
      <c r="T891" s="11">
        <f t="shared" si="55"/>
        <v>417939.8175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4.1666666666666661</v>
      </c>
      <c r="P892">
        <f t="shared" si="53"/>
        <v>31.25</v>
      </c>
      <c r="Q892" t="s">
        <v>8330</v>
      </c>
      <c r="R892" t="s">
        <v>8334</v>
      </c>
      <c r="S892" s="11">
        <f t="shared" si="54"/>
        <v>409585.77194444445</v>
      </c>
      <c r="T892" s="11">
        <f t="shared" si="55"/>
        <v>410306.77194444445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28.89</v>
      </c>
      <c r="Q893" t="s">
        <v>8330</v>
      </c>
      <c r="R893" t="s">
        <v>8334</v>
      </c>
      <c r="S893" s="11">
        <f t="shared" si="54"/>
        <v>416121.75833333336</v>
      </c>
      <c r="T893" s="11">
        <f t="shared" si="55"/>
        <v>416841.75833333336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</v>
      </c>
      <c r="Q894" t="s">
        <v>8330</v>
      </c>
      <c r="R894" t="s">
        <v>8334</v>
      </c>
      <c r="S894" s="11">
        <f t="shared" si="54"/>
        <v>379213.80083333334</v>
      </c>
      <c r="T894" s="11">
        <f t="shared" si="55"/>
        <v>381301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8330</v>
      </c>
      <c r="R895" t="s">
        <v>8334</v>
      </c>
      <c r="S895" s="11">
        <f t="shared" si="54"/>
        <v>421494.54527777777</v>
      </c>
      <c r="T895" s="11">
        <f t="shared" si="55"/>
        <v>422213.54527777777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</v>
      </c>
      <c r="Q896" t="s">
        <v>8330</v>
      </c>
      <c r="R896" t="s">
        <v>8334</v>
      </c>
      <c r="S896" s="11">
        <f t="shared" si="54"/>
        <v>431840.55833333335</v>
      </c>
      <c r="T896" s="11">
        <f t="shared" si="55"/>
        <v>432560.55833333335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>
        <f t="shared" si="53"/>
        <v>27.86</v>
      </c>
      <c r="Q897" t="s">
        <v>8330</v>
      </c>
      <c r="R897" t="s">
        <v>8334</v>
      </c>
      <c r="S897" s="11">
        <f t="shared" si="54"/>
        <v>382260.06361111108</v>
      </c>
      <c r="T897" s="11">
        <f t="shared" si="55"/>
        <v>383340.06361111108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</v>
      </c>
      <c r="Q898" t="s">
        <v>8330</v>
      </c>
      <c r="R898" t="s">
        <v>8334</v>
      </c>
      <c r="S898" s="11">
        <f t="shared" si="54"/>
        <v>425165.95166666672</v>
      </c>
      <c r="T898" s="11">
        <f t="shared" si="55"/>
        <v>425773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(E899/D899)*100</f>
        <v>0</v>
      </c>
      <c r="P899" t="e">
        <f t="shared" ref="P899:P962" si="57">ROUND(E899/L899,2)</f>
        <v>#DIV/0!</v>
      </c>
      <c r="Q899" t="s">
        <v>8330</v>
      </c>
      <c r="R899" t="s">
        <v>8334</v>
      </c>
      <c r="S899" s="11">
        <f t="shared" ref="S899:S962" si="58">(((J899/60)/60)+DATE(1970,1,1))</f>
        <v>400993.53</v>
      </c>
      <c r="T899" s="11">
        <f t="shared" ref="T899:T962" si="59">(((I899/60)/60)+DATE(1970,1,1))</f>
        <v>401714.53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2.8000000000000003</v>
      </c>
      <c r="P900">
        <f t="shared" si="57"/>
        <v>35</v>
      </c>
      <c r="Q900" t="s">
        <v>8330</v>
      </c>
      <c r="R900" t="s">
        <v>8334</v>
      </c>
      <c r="S900" s="11">
        <f t="shared" si="58"/>
        <v>393003.19722222222</v>
      </c>
      <c r="T900" s="11">
        <f t="shared" si="59"/>
        <v>394083.19722222222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P901">
        <f t="shared" si="57"/>
        <v>35</v>
      </c>
      <c r="Q901" t="s">
        <v>8330</v>
      </c>
      <c r="R901" t="s">
        <v>8334</v>
      </c>
      <c r="S901" s="11">
        <f t="shared" si="58"/>
        <v>387419.3783333333</v>
      </c>
      <c r="T901" s="11">
        <f t="shared" si="59"/>
        <v>388499.3783333333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t="s">
        <v>8330</v>
      </c>
      <c r="R902" t="s">
        <v>8333</v>
      </c>
      <c r="S902" s="11">
        <f t="shared" si="58"/>
        <v>430229.38944444444</v>
      </c>
      <c r="T902" s="11">
        <f t="shared" si="59"/>
        <v>430948.38944444444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8330</v>
      </c>
      <c r="R903" t="s">
        <v>8333</v>
      </c>
      <c r="S903" s="11">
        <f t="shared" si="58"/>
        <v>378916.47611111111</v>
      </c>
      <c r="T903" s="11">
        <f t="shared" si="59"/>
        <v>380020.18333333335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t="s">
        <v>8330</v>
      </c>
      <c r="R904" t="s">
        <v>8333</v>
      </c>
      <c r="S904" s="11">
        <f t="shared" si="58"/>
        <v>415832.17277777777</v>
      </c>
      <c r="T904" s="11">
        <f t="shared" si="59"/>
        <v>417072.5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t="s">
        <v>8330</v>
      </c>
      <c r="R905" t="s">
        <v>8333</v>
      </c>
      <c r="S905" s="11">
        <f t="shared" si="58"/>
        <v>399508.10555555555</v>
      </c>
      <c r="T905" s="11">
        <f t="shared" si="59"/>
        <v>400115.41666666669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P906">
        <f t="shared" si="57"/>
        <v>50.33</v>
      </c>
      <c r="Q906" t="s">
        <v>8330</v>
      </c>
      <c r="R906" t="s">
        <v>8333</v>
      </c>
      <c r="S906" s="11">
        <f t="shared" si="58"/>
        <v>428122.92694444448</v>
      </c>
      <c r="T906" s="11">
        <f t="shared" si="59"/>
        <v>428842.92694444448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P907">
        <f t="shared" si="57"/>
        <v>32.67</v>
      </c>
      <c r="Q907" t="s">
        <v>8330</v>
      </c>
      <c r="R907" t="s">
        <v>8333</v>
      </c>
      <c r="S907" s="11">
        <f t="shared" si="58"/>
        <v>384086.75722222222</v>
      </c>
      <c r="T907" s="11">
        <f t="shared" si="59"/>
        <v>385526.75722222222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8330</v>
      </c>
      <c r="R908" t="s">
        <v>8333</v>
      </c>
      <c r="S908" s="11">
        <f t="shared" si="58"/>
        <v>412261.55277777778</v>
      </c>
      <c r="T908" s="11">
        <f t="shared" si="59"/>
        <v>412980.55277777778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8330</v>
      </c>
      <c r="R909" t="s">
        <v>8333</v>
      </c>
      <c r="S909" s="11">
        <f t="shared" si="58"/>
        <v>390325.61749999999</v>
      </c>
      <c r="T909" s="11">
        <f t="shared" si="59"/>
        <v>391045.61749999999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8330</v>
      </c>
      <c r="R910" t="s">
        <v>8333</v>
      </c>
      <c r="S910" s="11">
        <f t="shared" si="58"/>
        <v>380092.23749999999</v>
      </c>
      <c r="T910" s="11">
        <f t="shared" si="59"/>
        <v>381181.98333333334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t="s">
        <v>8330</v>
      </c>
      <c r="R911" t="s">
        <v>8333</v>
      </c>
      <c r="S911" s="11">
        <f t="shared" si="58"/>
        <v>397873.56666666665</v>
      </c>
      <c r="T911" s="11">
        <f t="shared" si="59"/>
        <v>398629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P912">
        <f t="shared" si="57"/>
        <v>24.6</v>
      </c>
      <c r="Q912" t="s">
        <v>8330</v>
      </c>
      <c r="R912" t="s">
        <v>8333</v>
      </c>
      <c r="S912" s="11">
        <f t="shared" si="58"/>
        <v>437614.0886111111</v>
      </c>
      <c r="T912" s="11">
        <f t="shared" si="59"/>
        <v>439054.0886111111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8330</v>
      </c>
      <c r="R913" t="s">
        <v>8333</v>
      </c>
      <c r="S913" s="11">
        <f t="shared" si="58"/>
        <v>411321.12361111114</v>
      </c>
      <c r="T913" s="11">
        <f t="shared" si="59"/>
        <v>411825.12361111114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0.85714285714285721</v>
      </c>
      <c r="P914">
        <f t="shared" si="57"/>
        <v>15</v>
      </c>
      <c r="Q914" t="s">
        <v>8330</v>
      </c>
      <c r="R914" t="s">
        <v>8333</v>
      </c>
      <c r="S914" s="11">
        <f t="shared" si="58"/>
        <v>400571.62416666665</v>
      </c>
      <c r="T914" s="11">
        <f t="shared" si="59"/>
        <v>402012.62416666665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P915">
        <f t="shared" si="57"/>
        <v>82.58</v>
      </c>
      <c r="Q915" t="s">
        <v>8330</v>
      </c>
      <c r="R915" t="s">
        <v>8333</v>
      </c>
      <c r="S915" s="11">
        <f t="shared" si="58"/>
        <v>396012.3386111111</v>
      </c>
      <c r="T915" s="11">
        <f t="shared" si="59"/>
        <v>396732.3386111111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8330</v>
      </c>
      <c r="R916" t="s">
        <v>8333</v>
      </c>
      <c r="S916" s="11">
        <f t="shared" si="58"/>
        <v>398715.31861111114</v>
      </c>
      <c r="T916" s="11">
        <f t="shared" si="59"/>
        <v>399435.31861111114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P917">
        <f t="shared" si="57"/>
        <v>41.67</v>
      </c>
      <c r="Q917" t="s">
        <v>8330</v>
      </c>
      <c r="R917" t="s">
        <v>8333</v>
      </c>
      <c r="S917" s="11">
        <f t="shared" si="58"/>
        <v>394417.30944444443</v>
      </c>
      <c r="T917" s="11">
        <f t="shared" si="59"/>
        <v>395173.98333333334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8330</v>
      </c>
      <c r="R918" t="s">
        <v>8333</v>
      </c>
      <c r="S918" s="11">
        <f t="shared" si="58"/>
        <v>382349.48166666663</v>
      </c>
      <c r="T918" s="11">
        <f t="shared" si="59"/>
        <v>383270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7"/>
        <v>30</v>
      </c>
      <c r="Q919" t="s">
        <v>8330</v>
      </c>
      <c r="R919" t="s">
        <v>8333</v>
      </c>
      <c r="S919" s="11">
        <f t="shared" si="58"/>
        <v>415183.64722222218</v>
      </c>
      <c r="T919" s="11">
        <f t="shared" si="59"/>
        <v>415931.5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P920">
        <f t="shared" si="57"/>
        <v>19.600000000000001</v>
      </c>
      <c r="Q920" t="s">
        <v>8330</v>
      </c>
      <c r="R920" t="s">
        <v>8333</v>
      </c>
      <c r="S920" s="11">
        <f t="shared" si="58"/>
        <v>418590.9891666667</v>
      </c>
      <c r="T920" s="11">
        <f t="shared" si="59"/>
        <v>419311.9891666667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7"/>
        <v>100</v>
      </c>
      <c r="Q921" t="s">
        <v>8330</v>
      </c>
      <c r="R921" t="s">
        <v>8333</v>
      </c>
      <c r="S921" s="11">
        <f t="shared" si="58"/>
        <v>401376.40138888889</v>
      </c>
      <c r="T921" s="11">
        <f t="shared" si="59"/>
        <v>402216.40138888889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8330</v>
      </c>
      <c r="R922" t="s">
        <v>8333</v>
      </c>
      <c r="S922" s="11">
        <f t="shared" si="58"/>
        <v>409417.11722222227</v>
      </c>
      <c r="T922" s="11">
        <f t="shared" si="59"/>
        <v>410138.11722222227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7"/>
        <v>231.75</v>
      </c>
      <c r="Q923" t="s">
        <v>8330</v>
      </c>
      <c r="R923" t="s">
        <v>8333</v>
      </c>
      <c r="S923" s="11">
        <f t="shared" si="58"/>
        <v>392245.10444444441</v>
      </c>
      <c r="T923" s="11">
        <f t="shared" si="59"/>
        <v>393254.10444444441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P924">
        <f t="shared" si="57"/>
        <v>189.33</v>
      </c>
      <c r="Q924" t="s">
        <v>8330</v>
      </c>
      <c r="R924" t="s">
        <v>8333</v>
      </c>
      <c r="S924" s="11">
        <f t="shared" si="58"/>
        <v>416997.72027777776</v>
      </c>
      <c r="T924" s="11">
        <f t="shared" si="59"/>
        <v>417837.72027777776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2.1999999999999997</v>
      </c>
      <c r="P925">
        <f t="shared" si="57"/>
        <v>55</v>
      </c>
      <c r="Q925" t="s">
        <v>8330</v>
      </c>
      <c r="R925" t="s">
        <v>8333</v>
      </c>
      <c r="S925" s="11">
        <f t="shared" si="58"/>
        <v>418352.03416666668</v>
      </c>
      <c r="T925" s="11">
        <f t="shared" si="59"/>
        <v>419073.03416666668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7"/>
        <v>21.8</v>
      </c>
      <c r="Q926" t="s">
        <v>8330</v>
      </c>
      <c r="R926" t="s">
        <v>8333</v>
      </c>
      <c r="S926" s="11">
        <f t="shared" si="58"/>
        <v>402847.63027777779</v>
      </c>
      <c r="T926" s="11">
        <f t="shared" si="59"/>
        <v>403567.63027777779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2.666666666666667</v>
      </c>
      <c r="P927">
        <f t="shared" si="57"/>
        <v>32</v>
      </c>
      <c r="Q927" t="s">
        <v>8330</v>
      </c>
      <c r="R927" t="s">
        <v>8333</v>
      </c>
      <c r="S927" s="11">
        <f t="shared" si="58"/>
        <v>409734.14194444445</v>
      </c>
      <c r="T927" s="11">
        <f t="shared" si="59"/>
        <v>410455.14194444445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8330</v>
      </c>
      <c r="R928" t="s">
        <v>8333</v>
      </c>
      <c r="S928" s="11">
        <f t="shared" si="58"/>
        <v>380025.48055555555</v>
      </c>
      <c r="T928" s="11">
        <f t="shared" si="59"/>
        <v>380743.66666666669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8330</v>
      </c>
      <c r="R929" t="s">
        <v>8333</v>
      </c>
      <c r="S929" s="11">
        <f t="shared" si="58"/>
        <v>396244.74861111114</v>
      </c>
      <c r="T929" s="11">
        <f t="shared" si="59"/>
        <v>396964.74861111114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</v>
      </c>
      <c r="P930">
        <f t="shared" si="57"/>
        <v>56.25</v>
      </c>
      <c r="Q930" t="s">
        <v>8330</v>
      </c>
      <c r="R930" t="s">
        <v>8333</v>
      </c>
      <c r="S930" s="11">
        <f t="shared" si="58"/>
        <v>400253.69805555552</v>
      </c>
      <c r="T930" s="11">
        <f t="shared" si="59"/>
        <v>401457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8330</v>
      </c>
      <c r="R931" t="s">
        <v>8333</v>
      </c>
      <c r="S931" s="11">
        <f t="shared" si="58"/>
        <v>395390.7136111111</v>
      </c>
      <c r="T931" s="11">
        <f t="shared" si="59"/>
        <v>396109.7136111111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P932">
        <f t="shared" si="57"/>
        <v>69</v>
      </c>
      <c r="Q932" t="s">
        <v>8330</v>
      </c>
      <c r="R932" t="s">
        <v>8333</v>
      </c>
      <c r="S932" s="11">
        <f t="shared" si="58"/>
        <v>379422.9738888889</v>
      </c>
      <c r="T932" s="11">
        <f t="shared" si="59"/>
        <v>380430.53333333333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6.5500000000000007</v>
      </c>
      <c r="P933">
        <f t="shared" si="57"/>
        <v>18.71</v>
      </c>
      <c r="Q933" t="s">
        <v>8330</v>
      </c>
      <c r="R933" t="s">
        <v>8333</v>
      </c>
      <c r="S933" s="11">
        <f t="shared" si="58"/>
        <v>412241.63944444444</v>
      </c>
      <c r="T933" s="11">
        <f t="shared" si="59"/>
        <v>413071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P934">
        <f t="shared" si="57"/>
        <v>46.03</v>
      </c>
      <c r="Q934" t="s">
        <v>8330</v>
      </c>
      <c r="R934" t="s">
        <v>8333</v>
      </c>
      <c r="S934" s="11">
        <f t="shared" si="58"/>
        <v>403376.26250000001</v>
      </c>
      <c r="T934" s="11">
        <f t="shared" si="59"/>
        <v>404455.26250000001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8330</v>
      </c>
      <c r="R935" t="s">
        <v>8333</v>
      </c>
      <c r="S935" s="11">
        <f t="shared" si="58"/>
        <v>412981.05805555556</v>
      </c>
      <c r="T935" s="11">
        <f t="shared" si="59"/>
        <v>414421.05805555556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7"/>
        <v>50.67</v>
      </c>
      <c r="Q936" t="s">
        <v>8330</v>
      </c>
      <c r="R936" t="s">
        <v>8333</v>
      </c>
      <c r="S936" s="11">
        <f t="shared" si="58"/>
        <v>413522.69</v>
      </c>
      <c r="T936" s="11">
        <f t="shared" si="59"/>
        <v>414231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P937">
        <f t="shared" si="57"/>
        <v>25</v>
      </c>
      <c r="Q937" t="s">
        <v>8330</v>
      </c>
      <c r="R937" t="s">
        <v>8333</v>
      </c>
      <c r="S937" s="11">
        <f t="shared" si="58"/>
        <v>428753.00805555558</v>
      </c>
      <c r="T937" s="11">
        <f t="shared" si="59"/>
        <v>429473.00805555558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8330</v>
      </c>
      <c r="R938" t="s">
        <v>8333</v>
      </c>
      <c r="S938" s="11">
        <f t="shared" si="58"/>
        <v>393105.5802777778</v>
      </c>
      <c r="T938" s="11">
        <f t="shared" si="59"/>
        <v>394157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P939">
        <f t="shared" si="57"/>
        <v>20</v>
      </c>
      <c r="Q939" t="s">
        <v>8330</v>
      </c>
      <c r="R939" t="s">
        <v>8333</v>
      </c>
      <c r="S939" s="11">
        <f t="shared" si="58"/>
        <v>409156.15472222224</v>
      </c>
      <c r="T939" s="11">
        <f t="shared" si="59"/>
        <v>409877.15472222224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P940">
        <f t="shared" si="57"/>
        <v>25</v>
      </c>
      <c r="Q940" t="s">
        <v>8330</v>
      </c>
      <c r="R940" t="s">
        <v>8333</v>
      </c>
      <c r="S940" s="11">
        <f t="shared" si="58"/>
        <v>398900.51333333337</v>
      </c>
      <c r="T940" s="11">
        <f t="shared" si="59"/>
        <v>399620.51333333337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P941">
        <f t="shared" si="57"/>
        <v>20</v>
      </c>
      <c r="Q941" t="s">
        <v>8330</v>
      </c>
      <c r="R941" t="s">
        <v>8333</v>
      </c>
      <c r="S941" s="11">
        <f t="shared" si="58"/>
        <v>405915.31611111108</v>
      </c>
      <c r="T941" s="11">
        <f t="shared" si="59"/>
        <v>406852.96666666667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P942">
        <f t="shared" si="57"/>
        <v>110.29</v>
      </c>
      <c r="Q942" t="s">
        <v>8324</v>
      </c>
      <c r="R942" t="s">
        <v>8326</v>
      </c>
      <c r="S942" s="11">
        <f t="shared" si="58"/>
        <v>424281.20166666672</v>
      </c>
      <c r="T942" s="11">
        <f t="shared" si="59"/>
        <v>425361.20166666672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P943">
        <f t="shared" si="57"/>
        <v>37.450000000000003</v>
      </c>
      <c r="Q943" t="s">
        <v>8324</v>
      </c>
      <c r="R943" t="s">
        <v>8326</v>
      </c>
      <c r="S943" s="11">
        <f t="shared" si="58"/>
        <v>437819.31805555552</v>
      </c>
      <c r="T943" s="11">
        <f t="shared" si="59"/>
        <v>438539.31805555552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P944">
        <f t="shared" si="57"/>
        <v>41.75</v>
      </c>
      <c r="Q944" t="s">
        <v>8324</v>
      </c>
      <c r="R944" t="s">
        <v>8326</v>
      </c>
      <c r="S944" s="11">
        <f t="shared" si="58"/>
        <v>429101.23888888885</v>
      </c>
      <c r="T944" s="11">
        <f t="shared" si="59"/>
        <v>429965.23888888885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9.6333333333333346</v>
      </c>
      <c r="P945">
        <f t="shared" si="57"/>
        <v>24.08</v>
      </c>
      <c r="Q945" t="s">
        <v>8324</v>
      </c>
      <c r="R945" t="s">
        <v>8326</v>
      </c>
      <c r="S945" s="11">
        <f t="shared" si="58"/>
        <v>436081.02916666667</v>
      </c>
      <c r="T945" s="11">
        <f t="shared" si="59"/>
        <v>436802.02916666667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13.325999999999999</v>
      </c>
      <c r="P946">
        <f t="shared" si="57"/>
        <v>69.41</v>
      </c>
      <c r="Q946" t="s">
        <v>8324</v>
      </c>
      <c r="R946" t="s">
        <v>8326</v>
      </c>
      <c r="S946" s="11">
        <f t="shared" si="58"/>
        <v>430583.01388888888</v>
      </c>
      <c r="T946" s="11">
        <f t="shared" si="59"/>
        <v>431399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P947">
        <f t="shared" si="57"/>
        <v>155.25</v>
      </c>
      <c r="Q947" t="s">
        <v>8324</v>
      </c>
      <c r="R947" t="s">
        <v>8326</v>
      </c>
      <c r="S947" s="11">
        <f t="shared" si="58"/>
        <v>437501.95166666672</v>
      </c>
      <c r="T947" s="11">
        <f t="shared" si="59"/>
        <v>438752.98333333334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1.9066666666666665</v>
      </c>
      <c r="P948">
        <f t="shared" si="57"/>
        <v>57.2</v>
      </c>
      <c r="Q948" t="s">
        <v>8324</v>
      </c>
      <c r="R948" t="s">
        <v>8326</v>
      </c>
      <c r="S948" s="11">
        <f t="shared" si="58"/>
        <v>434139.01333333337</v>
      </c>
      <c r="T948" s="11">
        <f t="shared" si="59"/>
        <v>434859.01333333337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8324</v>
      </c>
      <c r="R949" t="s">
        <v>8326</v>
      </c>
      <c r="S949" s="11">
        <f t="shared" si="58"/>
        <v>431715.75166666671</v>
      </c>
      <c r="T949" s="11">
        <f t="shared" si="59"/>
        <v>433155.75166666671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8324</v>
      </c>
      <c r="R950" t="s">
        <v>8326</v>
      </c>
      <c r="S950" s="11">
        <f t="shared" si="58"/>
        <v>429796.87888888892</v>
      </c>
      <c r="T950" s="11">
        <f t="shared" si="59"/>
        <v>430516.87888888892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P951">
        <f t="shared" si="57"/>
        <v>39</v>
      </c>
      <c r="Q951" t="s">
        <v>8324</v>
      </c>
      <c r="R951" t="s">
        <v>8326</v>
      </c>
      <c r="S951" s="11">
        <f t="shared" si="58"/>
        <v>428578.04888888891</v>
      </c>
      <c r="T951" s="11">
        <f t="shared" si="59"/>
        <v>430018.04888888891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7"/>
        <v>58.42</v>
      </c>
      <c r="Q952" t="s">
        <v>8324</v>
      </c>
      <c r="R952" t="s">
        <v>8326</v>
      </c>
      <c r="S952" s="11">
        <f t="shared" si="58"/>
        <v>428475.01694444445</v>
      </c>
      <c r="T952" s="11">
        <f t="shared" si="59"/>
        <v>429195.01694444445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7"/>
        <v>158.63999999999999</v>
      </c>
      <c r="Q953" t="s">
        <v>8324</v>
      </c>
      <c r="R953" t="s">
        <v>8326</v>
      </c>
      <c r="S953" s="11">
        <f t="shared" si="58"/>
        <v>431448.68666666665</v>
      </c>
      <c r="T953" s="11">
        <f t="shared" si="59"/>
        <v>432528.68666666665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P954">
        <f t="shared" si="57"/>
        <v>99.86</v>
      </c>
      <c r="Q954" t="s">
        <v>8324</v>
      </c>
      <c r="R954" t="s">
        <v>8326</v>
      </c>
      <c r="S954" s="11">
        <f t="shared" si="58"/>
        <v>435815.7255555556</v>
      </c>
      <c r="T954" s="11">
        <f t="shared" si="59"/>
        <v>436536.7255555556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7"/>
        <v>25.2</v>
      </c>
      <c r="Q955" t="s">
        <v>8324</v>
      </c>
      <c r="R955" t="s">
        <v>8326</v>
      </c>
      <c r="S955" s="11">
        <f t="shared" si="58"/>
        <v>419892.94416666665</v>
      </c>
      <c r="T955" s="11">
        <f t="shared" si="59"/>
        <v>420612.94416666665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P956">
        <f t="shared" si="57"/>
        <v>89.19</v>
      </c>
      <c r="Q956" t="s">
        <v>8324</v>
      </c>
      <c r="R956" t="s">
        <v>8326</v>
      </c>
      <c r="S956" s="11">
        <f t="shared" si="58"/>
        <v>424589.0108333333</v>
      </c>
      <c r="T956" s="11">
        <f t="shared" si="59"/>
        <v>425597.0108333333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P957">
        <f t="shared" si="57"/>
        <v>182.62</v>
      </c>
      <c r="Q957" t="s">
        <v>8324</v>
      </c>
      <c r="R957" t="s">
        <v>8326</v>
      </c>
      <c r="S957" s="11">
        <f t="shared" si="58"/>
        <v>433984.08333333331</v>
      </c>
      <c r="T957" s="11">
        <f t="shared" si="59"/>
        <v>434944.08333333331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P958">
        <f t="shared" si="57"/>
        <v>50.65</v>
      </c>
      <c r="Q958" t="s">
        <v>8324</v>
      </c>
      <c r="R958" t="s">
        <v>8326</v>
      </c>
      <c r="S958" s="11">
        <f t="shared" si="58"/>
        <v>421374.93305555556</v>
      </c>
      <c r="T958" s="11">
        <f t="shared" si="59"/>
        <v>422813.93305555556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1.9416666666666664</v>
      </c>
      <c r="P959">
        <f t="shared" si="57"/>
        <v>33.29</v>
      </c>
      <c r="Q959" t="s">
        <v>8324</v>
      </c>
      <c r="R959" t="s">
        <v>8326</v>
      </c>
      <c r="S959" s="11">
        <f t="shared" si="58"/>
        <v>435766.25916666666</v>
      </c>
      <c r="T959" s="11">
        <f t="shared" si="59"/>
        <v>436511.25916666666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11.328275684711327</v>
      </c>
      <c r="P960">
        <f t="shared" si="57"/>
        <v>51.82</v>
      </c>
      <c r="Q960" t="s">
        <v>8324</v>
      </c>
      <c r="R960" t="s">
        <v>8326</v>
      </c>
      <c r="S960" s="11">
        <f t="shared" si="58"/>
        <v>421900.26750000002</v>
      </c>
      <c r="T960" s="11">
        <f t="shared" si="59"/>
        <v>422413.98333333334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7"/>
        <v>113.63</v>
      </c>
      <c r="Q961" t="s">
        <v>8324</v>
      </c>
      <c r="R961" t="s">
        <v>8326</v>
      </c>
      <c r="S961" s="11">
        <f t="shared" si="58"/>
        <v>419749.18472222221</v>
      </c>
      <c r="T961" s="11">
        <f t="shared" si="59"/>
        <v>420469.18472222221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46.100628930817614</v>
      </c>
      <c r="P962">
        <f t="shared" si="57"/>
        <v>136.46</v>
      </c>
      <c r="Q962" t="s">
        <v>8324</v>
      </c>
      <c r="R962" t="s">
        <v>8326</v>
      </c>
      <c r="S962" s="11">
        <f t="shared" si="58"/>
        <v>438312.04305555555</v>
      </c>
      <c r="T962" s="11">
        <f t="shared" si="59"/>
        <v>439319.04305555555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(E963/D963)*100</f>
        <v>42.188421052631583</v>
      </c>
      <c r="P963">
        <f t="shared" ref="P963:P1026" si="61">ROUND(E963/L963,2)</f>
        <v>364.35</v>
      </c>
      <c r="Q963" t="s">
        <v>8324</v>
      </c>
      <c r="R963" t="s">
        <v>8326</v>
      </c>
      <c r="S963" s="11">
        <f t="shared" ref="S963:S1026" si="62">(((J963/60)/60)+DATE(1970,1,1))</f>
        <v>437689.64861111116</v>
      </c>
      <c r="T963" s="11">
        <f t="shared" ref="T963:T1026" si="63">(((I963/60)/60)+DATE(1970,1,1))</f>
        <v>438796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19.239999999999998</v>
      </c>
      <c r="Q964" t="s">
        <v>8324</v>
      </c>
      <c r="R964" t="s">
        <v>8326</v>
      </c>
      <c r="S964" s="11">
        <f t="shared" si="62"/>
        <v>428882.09805555554</v>
      </c>
      <c r="T964" s="11">
        <f t="shared" si="63"/>
        <v>429794.09805555554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</v>
      </c>
      <c r="P965">
        <f t="shared" si="61"/>
        <v>41.89</v>
      </c>
      <c r="Q965" t="s">
        <v>8324</v>
      </c>
      <c r="R965" t="s">
        <v>8326</v>
      </c>
      <c r="S965" s="11">
        <f t="shared" si="62"/>
        <v>434928.25527777779</v>
      </c>
      <c r="T965" s="11">
        <f t="shared" si="63"/>
        <v>435768.25527777779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0.79909090909090907</v>
      </c>
      <c r="P966">
        <f t="shared" si="61"/>
        <v>30.31</v>
      </c>
      <c r="Q966" t="s">
        <v>8324</v>
      </c>
      <c r="R966" t="s">
        <v>8326</v>
      </c>
      <c r="S966" s="11">
        <f t="shared" si="62"/>
        <v>424920.0886111111</v>
      </c>
      <c r="T966" s="11">
        <f t="shared" si="63"/>
        <v>425880.0886111111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1.1919999999999999</v>
      </c>
      <c r="P967">
        <f t="shared" si="61"/>
        <v>49.67</v>
      </c>
      <c r="Q967" t="s">
        <v>8324</v>
      </c>
      <c r="R967" t="s">
        <v>8326</v>
      </c>
      <c r="S967" s="11">
        <f t="shared" si="62"/>
        <v>435201.40166666667</v>
      </c>
      <c r="T967" s="11">
        <f t="shared" si="63"/>
        <v>435972.98333333334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14.799999999999999</v>
      </c>
      <c r="P968">
        <f t="shared" si="61"/>
        <v>59.2</v>
      </c>
      <c r="Q968" t="s">
        <v>8324</v>
      </c>
      <c r="R968" t="s">
        <v>8326</v>
      </c>
      <c r="S968" s="11">
        <f t="shared" si="62"/>
        <v>434784.25888888893</v>
      </c>
      <c r="T968" s="11">
        <f t="shared" si="63"/>
        <v>435504.25888888893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17.810000000000002</v>
      </c>
      <c r="P969">
        <f t="shared" si="61"/>
        <v>43.98</v>
      </c>
      <c r="Q969" t="s">
        <v>8324</v>
      </c>
      <c r="R969" t="s">
        <v>8326</v>
      </c>
      <c r="S969" s="11">
        <f t="shared" si="62"/>
        <v>430047.1038888889</v>
      </c>
      <c r="T969" s="11">
        <f t="shared" si="63"/>
        <v>431486.1038888889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</v>
      </c>
      <c r="P970">
        <f t="shared" si="61"/>
        <v>26.5</v>
      </c>
      <c r="Q970" t="s">
        <v>8324</v>
      </c>
      <c r="R970" t="s">
        <v>8326</v>
      </c>
      <c r="S970" s="11">
        <f t="shared" si="62"/>
        <v>415997.34277777775</v>
      </c>
      <c r="T970" s="11">
        <f t="shared" si="63"/>
        <v>416717.34277777775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46.666666666666664</v>
      </c>
      <c r="P971">
        <f t="shared" si="61"/>
        <v>1272.73</v>
      </c>
      <c r="Q971" t="s">
        <v>8324</v>
      </c>
      <c r="R971" t="s">
        <v>8326</v>
      </c>
      <c r="S971" s="11">
        <f t="shared" si="62"/>
        <v>437728.27972222224</v>
      </c>
      <c r="T971" s="11">
        <f t="shared" si="63"/>
        <v>438520.27972222224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t="s">
        <v>8324</v>
      </c>
      <c r="R972" t="s">
        <v>8326</v>
      </c>
      <c r="S972" s="11">
        <f t="shared" si="62"/>
        <v>437222.29250000004</v>
      </c>
      <c r="T972" s="11">
        <f t="shared" si="63"/>
        <v>438109.98333333334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0.22599999999999998</v>
      </c>
      <c r="P973">
        <f t="shared" si="61"/>
        <v>45.2</v>
      </c>
      <c r="Q973" t="s">
        <v>8324</v>
      </c>
      <c r="R973" t="s">
        <v>8326</v>
      </c>
      <c r="S973" s="11">
        <f t="shared" si="62"/>
        <v>422594.01666666666</v>
      </c>
      <c r="T973" s="11">
        <f t="shared" si="63"/>
        <v>423674.01666666666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34.625</v>
      </c>
      <c r="P974">
        <f t="shared" si="61"/>
        <v>153.88999999999999</v>
      </c>
      <c r="Q974" t="s">
        <v>8324</v>
      </c>
      <c r="R974" t="s">
        <v>8326</v>
      </c>
      <c r="S974" s="11">
        <f t="shared" si="62"/>
        <v>416477.77722222224</v>
      </c>
      <c r="T974" s="11">
        <f t="shared" si="63"/>
        <v>417183.98333333334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2.0549999999999997</v>
      </c>
      <c r="P975">
        <f t="shared" si="61"/>
        <v>51.38</v>
      </c>
      <c r="Q975" t="s">
        <v>8324</v>
      </c>
      <c r="R975" t="s">
        <v>8326</v>
      </c>
      <c r="S975" s="11">
        <f t="shared" si="62"/>
        <v>426081.35916666669</v>
      </c>
      <c r="T975" s="11">
        <f t="shared" si="63"/>
        <v>427522.35916666669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0.55999999999999994</v>
      </c>
      <c r="P976">
        <f t="shared" si="61"/>
        <v>93.33</v>
      </c>
      <c r="Q976" t="s">
        <v>8324</v>
      </c>
      <c r="R976" t="s">
        <v>8326</v>
      </c>
      <c r="S976" s="11">
        <f t="shared" si="62"/>
        <v>430106.98777777777</v>
      </c>
      <c r="T976" s="11">
        <f t="shared" si="63"/>
        <v>430825.98777777777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2.6069999999999998</v>
      </c>
      <c r="P977">
        <f t="shared" si="61"/>
        <v>108.63</v>
      </c>
      <c r="Q977" t="s">
        <v>8324</v>
      </c>
      <c r="R977" t="s">
        <v>8326</v>
      </c>
      <c r="S977" s="11">
        <f t="shared" si="62"/>
        <v>431665.71805555554</v>
      </c>
      <c r="T977" s="11">
        <f t="shared" si="63"/>
        <v>433105.71805555554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</v>
      </c>
      <c r="P978">
        <f t="shared" si="61"/>
        <v>160.5</v>
      </c>
      <c r="Q978" t="s">
        <v>8324</v>
      </c>
      <c r="R978" t="s">
        <v>8326</v>
      </c>
      <c r="S978" s="11">
        <f t="shared" si="62"/>
        <v>424354.41583333333</v>
      </c>
      <c r="T978" s="11">
        <f t="shared" si="63"/>
        <v>425434.41583333333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33.666666666666664</v>
      </c>
      <c r="P979">
        <f t="shared" si="61"/>
        <v>75.75</v>
      </c>
      <c r="Q979" t="s">
        <v>8324</v>
      </c>
      <c r="R979" t="s">
        <v>8326</v>
      </c>
      <c r="S979" s="11">
        <f t="shared" si="62"/>
        <v>429319.61027777777</v>
      </c>
      <c r="T979" s="11">
        <f t="shared" si="63"/>
        <v>430039.61027777777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56.263267182990241</v>
      </c>
      <c r="P980">
        <f t="shared" si="61"/>
        <v>790.84</v>
      </c>
      <c r="Q980" t="s">
        <v>8324</v>
      </c>
      <c r="R980" t="s">
        <v>8326</v>
      </c>
      <c r="S980" s="11">
        <f t="shared" si="62"/>
        <v>429400.41694444441</v>
      </c>
      <c r="T980" s="11">
        <f t="shared" si="63"/>
        <v>430120.41694444441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82.817599999999999</v>
      </c>
      <c r="P981">
        <f t="shared" si="61"/>
        <v>301.94</v>
      </c>
      <c r="Q981" t="s">
        <v>8324</v>
      </c>
      <c r="R981" t="s">
        <v>8326</v>
      </c>
      <c r="S981" s="11">
        <f t="shared" si="62"/>
        <v>432067.00777777773</v>
      </c>
      <c r="T981" s="11">
        <f t="shared" si="63"/>
        <v>432915.98333333334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14.860000000000001</v>
      </c>
      <c r="P982">
        <f t="shared" si="61"/>
        <v>47.94</v>
      </c>
      <c r="Q982" t="s">
        <v>8324</v>
      </c>
      <c r="R982" t="s">
        <v>8326</v>
      </c>
      <c r="S982" s="11">
        <f t="shared" si="62"/>
        <v>418206.70055555558</v>
      </c>
      <c r="T982" s="11">
        <f t="shared" si="63"/>
        <v>419287.70055555558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1.2375123751237513E-2</v>
      </c>
      <c r="P983">
        <f t="shared" si="61"/>
        <v>2.75</v>
      </c>
      <c r="Q983" t="s">
        <v>8324</v>
      </c>
      <c r="R983" t="s">
        <v>8326</v>
      </c>
      <c r="S983" s="11">
        <f t="shared" si="62"/>
        <v>415855.72833333333</v>
      </c>
      <c r="T983" s="11">
        <f t="shared" si="63"/>
        <v>416575.72833333333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1.7142857142857144E-2</v>
      </c>
      <c r="P984">
        <f t="shared" si="61"/>
        <v>1</v>
      </c>
      <c r="Q984" t="s">
        <v>8324</v>
      </c>
      <c r="R984" t="s">
        <v>8326</v>
      </c>
      <c r="S984" s="11">
        <f t="shared" si="62"/>
        <v>434691.07944444445</v>
      </c>
      <c r="T984" s="11">
        <f t="shared" si="63"/>
        <v>435411.07944444445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29.506136117214709</v>
      </c>
      <c r="P985">
        <f t="shared" si="61"/>
        <v>171.79</v>
      </c>
      <c r="Q985" t="s">
        <v>8324</v>
      </c>
      <c r="R985" t="s">
        <v>8326</v>
      </c>
      <c r="S985" s="11">
        <f t="shared" si="62"/>
        <v>433705.02361111116</v>
      </c>
      <c r="T985" s="11">
        <f t="shared" si="63"/>
        <v>434453.9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1"/>
        <v>35.33</v>
      </c>
      <c r="Q986" t="s">
        <v>8324</v>
      </c>
      <c r="R986" t="s">
        <v>8326</v>
      </c>
      <c r="S986" s="11">
        <f t="shared" si="62"/>
        <v>421379.78</v>
      </c>
      <c r="T986" s="11">
        <f t="shared" si="63"/>
        <v>422098.78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6.293333333333333</v>
      </c>
      <c r="P987">
        <f t="shared" si="61"/>
        <v>82.09</v>
      </c>
      <c r="Q987" t="s">
        <v>8324</v>
      </c>
      <c r="R987" t="s">
        <v>8326</v>
      </c>
      <c r="S987" s="11">
        <f t="shared" si="62"/>
        <v>428072.22499999998</v>
      </c>
      <c r="T987" s="11">
        <f t="shared" si="63"/>
        <v>428792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1"/>
        <v>110.87</v>
      </c>
      <c r="Q988" t="s">
        <v>8324</v>
      </c>
      <c r="R988" t="s">
        <v>8326</v>
      </c>
      <c r="S988" s="11">
        <f t="shared" si="62"/>
        <v>427707.41666666669</v>
      </c>
      <c r="T988" s="11">
        <f t="shared" si="63"/>
        <v>429009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1"/>
        <v>161.22</v>
      </c>
      <c r="Q989" t="s">
        <v>8324</v>
      </c>
      <c r="R989" t="s">
        <v>8326</v>
      </c>
      <c r="S989" s="11">
        <f t="shared" si="62"/>
        <v>414472.06944444444</v>
      </c>
      <c r="T989" s="11">
        <f t="shared" si="63"/>
        <v>415432.06944444444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8324</v>
      </c>
      <c r="R990" t="s">
        <v>8326</v>
      </c>
      <c r="S990" s="11">
        <f t="shared" si="62"/>
        <v>434657.5625</v>
      </c>
      <c r="T990" s="11">
        <f t="shared" si="63"/>
        <v>435377.5625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1"/>
        <v>52.41</v>
      </c>
      <c r="Q991" t="s">
        <v>8324</v>
      </c>
      <c r="R991" t="s">
        <v>8326</v>
      </c>
      <c r="S991" s="11">
        <f t="shared" si="62"/>
        <v>434599.41527777782</v>
      </c>
      <c r="T991" s="11">
        <f t="shared" si="63"/>
        <v>435319.41527777782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0.104</v>
      </c>
      <c r="P992">
        <f t="shared" si="61"/>
        <v>13</v>
      </c>
      <c r="Q992" t="s">
        <v>8324</v>
      </c>
      <c r="R992" t="s">
        <v>8326</v>
      </c>
      <c r="S992" s="11">
        <f t="shared" si="62"/>
        <v>416451.8233333333</v>
      </c>
      <c r="T992" s="11">
        <f t="shared" si="63"/>
        <v>417171.8233333333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1"/>
        <v>30.29</v>
      </c>
      <c r="Q993" t="s">
        <v>8324</v>
      </c>
      <c r="R993" t="s">
        <v>8326</v>
      </c>
      <c r="S993" s="11">
        <f t="shared" si="62"/>
        <v>432843.16333333333</v>
      </c>
      <c r="T993" s="11">
        <f t="shared" si="63"/>
        <v>433443.85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0.46699999999999997</v>
      </c>
      <c r="P994">
        <f t="shared" si="61"/>
        <v>116.75</v>
      </c>
      <c r="Q994" t="s">
        <v>8324</v>
      </c>
      <c r="R994" t="s">
        <v>8326</v>
      </c>
      <c r="S994" s="11">
        <f t="shared" si="62"/>
        <v>430423.19972222223</v>
      </c>
      <c r="T994" s="11">
        <f t="shared" si="63"/>
        <v>431862.19972222223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25.087142857142858</v>
      </c>
      <c r="P995">
        <f t="shared" si="61"/>
        <v>89.6</v>
      </c>
      <c r="Q995" t="s">
        <v>8324</v>
      </c>
      <c r="R995" t="s">
        <v>8326</v>
      </c>
      <c r="S995" s="11">
        <f t="shared" si="62"/>
        <v>435584.15777777776</v>
      </c>
      <c r="T995" s="11">
        <f t="shared" si="63"/>
        <v>436382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2.3345000000000002</v>
      </c>
      <c r="P996">
        <f t="shared" si="61"/>
        <v>424.45</v>
      </c>
      <c r="Q996" t="s">
        <v>8324</v>
      </c>
      <c r="R996" t="s">
        <v>8326</v>
      </c>
      <c r="S996" s="11">
        <f t="shared" si="62"/>
        <v>418023.31388888886</v>
      </c>
      <c r="T996" s="11">
        <f t="shared" si="63"/>
        <v>419287.98333333334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1"/>
        <v>80.67</v>
      </c>
      <c r="Q997" t="s">
        <v>8324</v>
      </c>
      <c r="R997" t="s">
        <v>8326</v>
      </c>
      <c r="S997" s="11">
        <f t="shared" si="62"/>
        <v>418663.5777777778</v>
      </c>
      <c r="T997" s="11">
        <f t="shared" si="63"/>
        <v>419257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</v>
      </c>
      <c r="P998">
        <f t="shared" si="61"/>
        <v>13</v>
      </c>
      <c r="Q998" t="s">
        <v>8324</v>
      </c>
      <c r="R998" t="s">
        <v>8326</v>
      </c>
      <c r="S998" s="11">
        <f t="shared" si="62"/>
        <v>415541.79444444447</v>
      </c>
      <c r="T998" s="11">
        <f t="shared" si="63"/>
        <v>416256.45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1"/>
        <v>8.1300000000000008</v>
      </c>
      <c r="Q999" t="s">
        <v>8324</v>
      </c>
      <c r="R999" t="s">
        <v>8326</v>
      </c>
      <c r="S999" s="11">
        <f t="shared" si="62"/>
        <v>418499.47138888889</v>
      </c>
      <c r="T999" s="11">
        <f t="shared" si="63"/>
        <v>419220.47138888889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58.558333333333337</v>
      </c>
      <c r="P1000">
        <f t="shared" si="61"/>
        <v>153.43</v>
      </c>
      <c r="Q1000" t="s">
        <v>8324</v>
      </c>
      <c r="R1000" t="s">
        <v>8326</v>
      </c>
      <c r="S1000" s="11">
        <f t="shared" si="62"/>
        <v>426685.05583333335</v>
      </c>
      <c r="T1000" s="11">
        <f t="shared" si="63"/>
        <v>427766.05583333335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7.7886666666666677</v>
      </c>
      <c r="P1001">
        <f t="shared" si="61"/>
        <v>292.08</v>
      </c>
      <c r="Q1001" t="s">
        <v>8324</v>
      </c>
      <c r="R1001" t="s">
        <v>8326</v>
      </c>
      <c r="S1001" s="11">
        <f t="shared" si="62"/>
        <v>418144.19166666665</v>
      </c>
      <c r="T1001" s="11">
        <f t="shared" si="63"/>
        <v>418865.03333333333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>
        <f t="shared" si="61"/>
        <v>3304</v>
      </c>
      <c r="Q1002" t="s">
        <v>8324</v>
      </c>
      <c r="R1002" t="s">
        <v>8326</v>
      </c>
      <c r="S1002" s="11">
        <f t="shared" si="62"/>
        <v>437890.43333333335</v>
      </c>
      <c r="T1002" s="11">
        <f t="shared" si="63"/>
        <v>439329.43333333335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8324</v>
      </c>
      <c r="R1003" t="s">
        <v>8326</v>
      </c>
      <c r="S1003" s="11">
        <f t="shared" si="62"/>
        <v>437210.28138888889</v>
      </c>
      <c r="T1003" s="11">
        <f t="shared" si="63"/>
        <v>438290.28138888889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</v>
      </c>
      <c r="P1004">
        <f t="shared" si="61"/>
        <v>134.55000000000001</v>
      </c>
      <c r="Q1004" t="s">
        <v>8324</v>
      </c>
      <c r="R1004" t="s">
        <v>8326</v>
      </c>
      <c r="S1004" s="11">
        <f t="shared" si="62"/>
        <v>427729.42055555555</v>
      </c>
      <c r="T1004" s="11">
        <f t="shared" si="63"/>
        <v>428438.98333333334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>
        <f t="shared" si="61"/>
        <v>214.07</v>
      </c>
      <c r="Q1005" t="s">
        <v>8324</v>
      </c>
      <c r="R1005" t="s">
        <v>8326</v>
      </c>
      <c r="S1005" s="11">
        <f t="shared" si="62"/>
        <v>438650.01694444445</v>
      </c>
      <c r="T1005" s="11">
        <f t="shared" si="63"/>
        <v>439369.01694444445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>
        <f t="shared" si="61"/>
        <v>216.34</v>
      </c>
      <c r="Q1006" t="s">
        <v>8324</v>
      </c>
      <c r="R1006" t="s">
        <v>8326</v>
      </c>
      <c r="S1006" s="11">
        <f t="shared" si="62"/>
        <v>429242.00750000001</v>
      </c>
      <c r="T1006" s="11">
        <f t="shared" si="63"/>
        <v>429962.00750000001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>
        <f t="shared" si="61"/>
        <v>932.31</v>
      </c>
      <c r="Q1007" t="s">
        <v>8324</v>
      </c>
      <c r="R1007" t="s">
        <v>8326</v>
      </c>
      <c r="S1007" s="11">
        <f t="shared" si="62"/>
        <v>426551.99527777772</v>
      </c>
      <c r="T1007" s="11">
        <f t="shared" si="63"/>
        <v>427295.99527777772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5.8500000000000005</v>
      </c>
      <c r="P1008">
        <f t="shared" si="61"/>
        <v>29.25</v>
      </c>
      <c r="Q1008" t="s">
        <v>8324</v>
      </c>
      <c r="R1008" t="s">
        <v>8326</v>
      </c>
      <c r="S1008" s="11">
        <f t="shared" si="62"/>
        <v>419361.96444444446</v>
      </c>
      <c r="T1008" s="11">
        <f t="shared" si="63"/>
        <v>419560.18333333335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1"/>
        <v>174.95</v>
      </c>
      <c r="Q1009" t="s">
        <v>8324</v>
      </c>
      <c r="R1009" t="s">
        <v>8326</v>
      </c>
      <c r="S1009" s="11">
        <f t="shared" si="62"/>
        <v>436151.00638888887</v>
      </c>
      <c r="T1009" s="11">
        <f t="shared" si="63"/>
        <v>437160.00638888887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0.26737967914438499</v>
      </c>
      <c r="P1010">
        <f t="shared" si="61"/>
        <v>250</v>
      </c>
      <c r="Q1010" t="s">
        <v>8324</v>
      </c>
      <c r="R1010" t="s">
        <v>8326</v>
      </c>
      <c r="S1010" s="11">
        <f t="shared" si="62"/>
        <v>436780.42083333334</v>
      </c>
      <c r="T1010" s="11">
        <f t="shared" si="63"/>
        <v>437500.42083333334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1"/>
        <v>65</v>
      </c>
      <c r="Q1011" t="s">
        <v>8324</v>
      </c>
      <c r="R1011" t="s">
        <v>8326</v>
      </c>
      <c r="S1011" s="11">
        <f t="shared" si="62"/>
        <v>432167.51277777774</v>
      </c>
      <c r="T1011" s="11">
        <f t="shared" si="63"/>
        <v>432887.51277777774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>
        <f t="shared" si="61"/>
        <v>55</v>
      </c>
      <c r="Q1012" t="s">
        <v>8324</v>
      </c>
      <c r="R1012" t="s">
        <v>8326</v>
      </c>
      <c r="S1012" s="11">
        <f t="shared" si="62"/>
        <v>433396.90611111111</v>
      </c>
      <c r="T1012" s="11">
        <f t="shared" si="63"/>
        <v>434747.98333333334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>
        <f t="shared" si="61"/>
        <v>75</v>
      </c>
      <c r="Q1013" t="s">
        <v>8324</v>
      </c>
      <c r="R1013" t="s">
        <v>8326</v>
      </c>
      <c r="S1013" s="11">
        <f t="shared" si="62"/>
        <v>418638.55416666664</v>
      </c>
      <c r="T1013" s="11">
        <f t="shared" si="63"/>
        <v>419718.55416666664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>
        <f t="shared" si="61"/>
        <v>1389.36</v>
      </c>
      <c r="Q1014" t="s">
        <v>8324</v>
      </c>
      <c r="R1014" t="s">
        <v>8326</v>
      </c>
      <c r="S1014" s="11">
        <f t="shared" si="62"/>
        <v>437059.57</v>
      </c>
      <c r="T1014" s="11">
        <f t="shared" si="63"/>
        <v>438139.57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>
        <f t="shared" si="61"/>
        <v>95.91</v>
      </c>
      <c r="Q1015" t="s">
        <v>8324</v>
      </c>
      <c r="R1015" t="s">
        <v>8326</v>
      </c>
      <c r="S1015" s="11">
        <f t="shared" si="62"/>
        <v>428069.01555555558</v>
      </c>
      <c r="T1015" s="11">
        <f t="shared" si="63"/>
        <v>428741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30.599999999999998</v>
      </c>
      <c r="P1016">
        <f t="shared" si="61"/>
        <v>191.25</v>
      </c>
      <c r="Q1016" t="s">
        <v>8324</v>
      </c>
      <c r="R1016" t="s">
        <v>8326</v>
      </c>
      <c r="S1016" s="11">
        <f t="shared" si="62"/>
        <v>418833.05972222221</v>
      </c>
      <c r="T1016" s="11">
        <f t="shared" si="63"/>
        <v>420033.05972222221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2.666666666666667</v>
      </c>
      <c r="P1017">
        <f t="shared" si="61"/>
        <v>40</v>
      </c>
      <c r="Q1017" t="s">
        <v>8324</v>
      </c>
      <c r="R1017" t="s">
        <v>8326</v>
      </c>
      <c r="S1017" s="11">
        <f t="shared" si="62"/>
        <v>427206.08194444445</v>
      </c>
      <c r="T1017" s="11">
        <f t="shared" si="63"/>
        <v>427927.08194444445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>
        <f t="shared" si="61"/>
        <v>74.790000000000006</v>
      </c>
      <c r="Q1018" t="s">
        <v>8324</v>
      </c>
      <c r="R1018" t="s">
        <v>8326</v>
      </c>
      <c r="S1018" s="11">
        <f t="shared" si="62"/>
        <v>430043.57111111109</v>
      </c>
      <c r="T1018" s="11">
        <f t="shared" si="63"/>
        <v>431122.57111111109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>
        <f t="shared" si="61"/>
        <v>161.12</v>
      </c>
      <c r="Q1019" t="s">
        <v>8324</v>
      </c>
      <c r="R1019" t="s">
        <v>8326</v>
      </c>
      <c r="S1019" s="11">
        <f t="shared" si="62"/>
        <v>426865.20416666666</v>
      </c>
      <c r="T1019" s="11">
        <f t="shared" si="63"/>
        <v>427826.20416666666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>
        <f t="shared" si="61"/>
        <v>88.71</v>
      </c>
      <c r="Q1020" t="s">
        <v>8324</v>
      </c>
      <c r="R1020" t="s">
        <v>8326</v>
      </c>
      <c r="S1020" s="11">
        <f t="shared" si="62"/>
        <v>432764.81472222222</v>
      </c>
      <c r="T1020" s="11">
        <f t="shared" si="63"/>
        <v>433484.81472222222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>
        <f t="shared" si="61"/>
        <v>53.25</v>
      </c>
      <c r="Q1021" t="s">
        <v>8324</v>
      </c>
      <c r="R1021" t="s">
        <v>8326</v>
      </c>
      <c r="S1021" s="11">
        <f t="shared" si="62"/>
        <v>420152.37472222222</v>
      </c>
      <c r="T1021" s="11">
        <f t="shared" si="63"/>
        <v>420872.37472222222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205.54838709677421</v>
      </c>
      <c r="P1022">
        <f t="shared" si="61"/>
        <v>106.2</v>
      </c>
      <c r="Q1022" t="s">
        <v>8330</v>
      </c>
      <c r="R1022" t="s">
        <v>8335</v>
      </c>
      <c r="S1022" s="11">
        <f t="shared" si="62"/>
        <v>422962.66916666663</v>
      </c>
      <c r="T1022" s="11">
        <f t="shared" si="63"/>
        <v>423681.78333333333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351.80366666666669</v>
      </c>
      <c r="P1023">
        <f t="shared" si="61"/>
        <v>22.08</v>
      </c>
      <c r="Q1023" t="s">
        <v>8330</v>
      </c>
      <c r="R1023" t="s">
        <v>8335</v>
      </c>
      <c r="S1023" s="11">
        <f t="shared" si="62"/>
        <v>426423.04750000004</v>
      </c>
      <c r="T1023" s="11">
        <f t="shared" si="63"/>
        <v>426973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1"/>
        <v>31.05</v>
      </c>
      <c r="Q1024" t="s">
        <v>8330</v>
      </c>
      <c r="R1024" t="s">
        <v>8335</v>
      </c>
      <c r="S1024" s="11">
        <f t="shared" si="62"/>
        <v>422592.52138888894</v>
      </c>
      <c r="T1024" s="11">
        <f t="shared" si="63"/>
        <v>423312.52138888894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1"/>
        <v>36.21</v>
      </c>
      <c r="Q1025" t="s">
        <v>8330</v>
      </c>
      <c r="R1025" t="s">
        <v>8335</v>
      </c>
      <c r="S1025" s="11">
        <f t="shared" si="62"/>
        <v>423415.07250000001</v>
      </c>
      <c r="T1025" s="11">
        <f t="shared" si="63"/>
        <v>424135.07250000001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118.63774999999998</v>
      </c>
      <c r="P1026">
        <f t="shared" si="61"/>
        <v>388.98</v>
      </c>
      <c r="Q1026" t="s">
        <v>8330</v>
      </c>
      <c r="R1026" t="s">
        <v>8335</v>
      </c>
      <c r="S1026" s="11">
        <f t="shared" si="62"/>
        <v>428806.9341666667</v>
      </c>
      <c r="T1026" s="11">
        <f t="shared" si="63"/>
        <v>429526.9341666667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(E1027/D1027)*100</f>
        <v>109.92831428571431</v>
      </c>
      <c r="P1027">
        <f t="shared" ref="P1027:P1090" si="65">ROUND(E1027/L1027,2)</f>
        <v>71.849999999999994</v>
      </c>
      <c r="Q1027" t="s">
        <v>8330</v>
      </c>
      <c r="R1027" t="s">
        <v>8335</v>
      </c>
      <c r="S1027" s="11">
        <f t="shared" ref="S1027:S1090" si="66">(((J1027/60)/60)+DATE(1970,1,1))</f>
        <v>421109.01027777779</v>
      </c>
      <c r="T1027" s="11">
        <f t="shared" ref="T1027:T1090" si="67">(((I1027/60)/60)+DATE(1970,1,1))</f>
        <v>421828.01027777779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100.00828571428571</v>
      </c>
      <c r="P1028">
        <f t="shared" si="65"/>
        <v>57.38</v>
      </c>
      <c r="Q1028" t="s">
        <v>8330</v>
      </c>
      <c r="R1028" t="s">
        <v>8335</v>
      </c>
      <c r="S1028" s="11">
        <f t="shared" si="66"/>
        <v>430146.78222222225</v>
      </c>
      <c r="T1028" s="11">
        <f t="shared" si="67"/>
        <v>430961.78222222225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>
        <f t="shared" si="65"/>
        <v>69.67</v>
      </c>
      <c r="Q1029" t="s">
        <v>8330</v>
      </c>
      <c r="R1029" t="s">
        <v>8335</v>
      </c>
      <c r="S1029" s="11">
        <f t="shared" si="66"/>
        <v>417633.81861111114</v>
      </c>
      <c r="T1029" s="11">
        <f t="shared" si="67"/>
        <v>418353.81861111114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117.27000000000001</v>
      </c>
      <c r="P1030">
        <f t="shared" si="65"/>
        <v>45.99</v>
      </c>
      <c r="Q1030" t="s">
        <v>8330</v>
      </c>
      <c r="R1030" t="s">
        <v>8335</v>
      </c>
      <c r="S1030" s="11">
        <f t="shared" si="66"/>
        <v>438048.05694444448</v>
      </c>
      <c r="T1030" s="11">
        <f t="shared" si="67"/>
        <v>439133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111.75999999999999</v>
      </c>
      <c r="P1031">
        <f t="shared" si="65"/>
        <v>79.260000000000005</v>
      </c>
      <c r="Q1031" t="s">
        <v>8330</v>
      </c>
      <c r="R1031" t="s">
        <v>8335</v>
      </c>
      <c r="S1031" s="11">
        <f t="shared" si="66"/>
        <v>420986.08527777781</v>
      </c>
      <c r="T1031" s="11">
        <f t="shared" si="67"/>
        <v>422286.98333333334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342.09999999999997</v>
      </c>
      <c r="P1032">
        <f t="shared" si="65"/>
        <v>43.03</v>
      </c>
      <c r="Q1032" t="s">
        <v>8330</v>
      </c>
      <c r="R1032" t="s">
        <v>8335</v>
      </c>
      <c r="S1032" s="11">
        <f t="shared" si="66"/>
        <v>434588.59694444446</v>
      </c>
      <c r="T1032" s="11">
        <f t="shared" si="67"/>
        <v>434924.59694444446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</v>
      </c>
      <c r="Q1033" t="s">
        <v>8330</v>
      </c>
      <c r="R1033" t="s">
        <v>8335</v>
      </c>
      <c r="S1033" s="11">
        <f t="shared" si="66"/>
        <v>427707.33611111116</v>
      </c>
      <c r="T1033" s="11">
        <f t="shared" si="67"/>
        <v>428427.33611111116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>
        <f t="shared" si="65"/>
        <v>61.03</v>
      </c>
      <c r="Q1034" t="s">
        <v>8330</v>
      </c>
      <c r="R1034" t="s">
        <v>8335</v>
      </c>
      <c r="S1034" s="11">
        <f t="shared" si="66"/>
        <v>432265.00694444444</v>
      </c>
      <c r="T1034" s="11">
        <f t="shared" si="67"/>
        <v>432985.00694444444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>
        <f t="shared" si="65"/>
        <v>50.59</v>
      </c>
      <c r="Q1035" t="s">
        <v>8330</v>
      </c>
      <c r="R1035" t="s">
        <v>8335</v>
      </c>
      <c r="S1035" s="11">
        <f t="shared" si="66"/>
        <v>436442.5777777778</v>
      </c>
      <c r="T1035" s="11">
        <f t="shared" si="67"/>
        <v>437114.5777777778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>
        <f t="shared" si="65"/>
        <v>39.159999999999997</v>
      </c>
      <c r="Q1036" t="s">
        <v>8330</v>
      </c>
      <c r="R1036" t="s">
        <v>8335</v>
      </c>
      <c r="S1036" s="11">
        <f t="shared" si="66"/>
        <v>433237.00111111108</v>
      </c>
      <c r="T1036" s="11">
        <f t="shared" si="67"/>
        <v>434004.98333333334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107.65217391304347</v>
      </c>
      <c r="P1037">
        <f t="shared" si="65"/>
        <v>65.16</v>
      </c>
      <c r="Q1037" t="s">
        <v>8330</v>
      </c>
      <c r="R1037" t="s">
        <v>8335</v>
      </c>
      <c r="S1037" s="11">
        <f t="shared" si="66"/>
        <v>420312.39444444445</v>
      </c>
      <c r="T1037" s="11">
        <f t="shared" si="67"/>
        <v>421032.39444444445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>
        <f t="shared" si="65"/>
        <v>23.96</v>
      </c>
      <c r="Q1038" t="s">
        <v>8330</v>
      </c>
      <c r="R1038" t="s">
        <v>8335</v>
      </c>
      <c r="S1038" s="11">
        <f t="shared" si="66"/>
        <v>401899.77500000002</v>
      </c>
      <c r="T1038" s="11">
        <f t="shared" si="67"/>
        <v>402665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48.62</v>
      </c>
      <c r="Q1039" t="s">
        <v>8330</v>
      </c>
      <c r="R1039" t="s">
        <v>8335</v>
      </c>
      <c r="S1039" s="11">
        <f t="shared" si="66"/>
        <v>422788.73944444448</v>
      </c>
      <c r="T1039" s="11">
        <f t="shared" si="67"/>
        <v>423326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>
        <f t="shared" si="65"/>
        <v>35.74</v>
      </c>
      <c r="Q1040" t="s">
        <v>8330</v>
      </c>
      <c r="R1040" t="s">
        <v>8335</v>
      </c>
      <c r="S1040" s="11">
        <f t="shared" si="66"/>
        <v>429950.56194444443</v>
      </c>
      <c r="T1040" s="11">
        <f t="shared" si="67"/>
        <v>430669.56194444443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21.37</v>
      </c>
      <c r="Q1041" t="s">
        <v>8330</v>
      </c>
      <c r="R1041" t="s">
        <v>8335</v>
      </c>
      <c r="S1041" s="11">
        <f t="shared" si="66"/>
        <v>436523.62388888892</v>
      </c>
      <c r="T1041" s="11">
        <f t="shared" si="67"/>
        <v>437128.98333333334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>
        <f t="shared" si="65"/>
        <v>250</v>
      </c>
      <c r="Q1042" t="s">
        <v>8336</v>
      </c>
      <c r="R1042" t="s">
        <v>8337</v>
      </c>
      <c r="S1042" s="11">
        <f t="shared" si="66"/>
        <v>433826.0025</v>
      </c>
      <c r="T1042" s="11">
        <f t="shared" si="67"/>
        <v>434546.0025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8336</v>
      </c>
      <c r="R1043" t="s">
        <v>8337</v>
      </c>
      <c r="S1043" s="11">
        <f t="shared" si="66"/>
        <v>415858.44222222228</v>
      </c>
      <c r="T1043" s="11">
        <f t="shared" si="67"/>
        <v>416338.44222222228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>
        <f t="shared" si="65"/>
        <v>10</v>
      </c>
      <c r="Q1044" t="s">
        <v>8336</v>
      </c>
      <c r="R1044" t="s">
        <v>8337</v>
      </c>
      <c r="S1044" s="11">
        <f t="shared" si="66"/>
        <v>416353.70777777774</v>
      </c>
      <c r="T1044" s="11">
        <f t="shared" si="67"/>
        <v>417379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>
        <f t="shared" si="65"/>
        <v>29.24</v>
      </c>
      <c r="Q1045" t="s">
        <v>8336</v>
      </c>
      <c r="R1045" t="s">
        <v>8337</v>
      </c>
      <c r="S1045" s="11">
        <f t="shared" si="66"/>
        <v>422655.07083333336</v>
      </c>
      <c r="T1045" s="11">
        <f t="shared" si="67"/>
        <v>423375.07083333336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>
        <f t="shared" si="65"/>
        <v>3</v>
      </c>
      <c r="Q1046" t="s">
        <v>8336</v>
      </c>
      <c r="R1046" t="s">
        <v>8337</v>
      </c>
      <c r="S1046" s="11">
        <f t="shared" si="66"/>
        <v>420199.22250000003</v>
      </c>
      <c r="T1046" s="11">
        <f t="shared" si="67"/>
        <v>421565.45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2.6599999999999997</v>
      </c>
      <c r="P1047">
        <f t="shared" si="65"/>
        <v>33.25</v>
      </c>
      <c r="Q1047" t="s">
        <v>8336</v>
      </c>
      <c r="R1047" t="s">
        <v>8337</v>
      </c>
      <c r="S1047" s="11">
        <f t="shared" si="66"/>
        <v>416189.98611111112</v>
      </c>
      <c r="T1047" s="11">
        <f t="shared" si="67"/>
        <v>416909.98611111112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8336</v>
      </c>
      <c r="R1048" t="s">
        <v>8337</v>
      </c>
      <c r="S1048" s="11">
        <f t="shared" si="66"/>
        <v>427589.43333333335</v>
      </c>
      <c r="T1048" s="11">
        <f t="shared" si="67"/>
        <v>428669.43333333335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5"/>
        <v>1</v>
      </c>
      <c r="Q1049" t="s">
        <v>8336</v>
      </c>
      <c r="R1049" t="s">
        <v>8337</v>
      </c>
      <c r="S1049" s="11">
        <f t="shared" si="66"/>
        <v>417964.64305555553</v>
      </c>
      <c r="T1049" s="11">
        <f t="shared" si="67"/>
        <v>418685.64305555553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>
        <f t="shared" si="65"/>
        <v>53</v>
      </c>
      <c r="Q1050" t="s">
        <v>8336</v>
      </c>
      <c r="R1050" t="s">
        <v>8337</v>
      </c>
      <c r="S1050" s="11">
        <f t="shared" si="66"/>
        <v>434266.27472222224</v>
      </c>
      <c r="T1050" s="11">
        <f t="shared" si="67"/>
        <v>435226.27472222224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8336</v>
      </c>
      <c r="R1051" t="s">
        <v>8337</v>
      </c>
      <c r="S1051" s="11">
        <f t="shared" si="66"/>
        <v>429091.34583333333</v>
      </c>
      <c r="T1051" s="11">
        <f t="shared" si="67"/>
        <v>429811.34583333333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8336</v>
      </c>
      <c r="R1052" t="s">
        <v>8337</v>
      </c>
      <c r="S1052" s="11">
        <f t="shared" si="66"/>
        <v>425476.13250000001</v>
      </c>
      <c r="T1052" s="11">
        <f t="shared" si="67"/>
        <v>426196.13250000001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8336</v>
      </c>
      <c r="R1053" t="s">
        <v>8337</v>
      </c>
      <c r="S1053" s="11">
        <f t="shared" si="66"/>
        <v>416313.34027777781</v>
      </c>
      <c r="T1053" s="11">
        <f t="shared" si="67"/>
        <v>416985.34027777781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8336</v>
      </c>
      <c r="R1054" t="s">
        <v>8337</v>
      </c>
      <c r="S1054" s="11">
        <f t="shared" si="66"/>
        <v>431524.13750000001</v>
      </c>
      <c r="T1054" s="11">
        <f t="shared" si="67"/>
        <v>432581.15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8336</v>
      </c>
      <c r="R1055" t="s">
        <v>8337</v>
      </c>
      <c r="S1055" s="11">
        <f t="shared" si="66"/>
        <v>438517.14777777781</v>
      </c>
      <c r="T1055" s="11">
        <f t="shared" si="67"/>
        <v>439117.14777777781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8336</v>
      </c>
      <c r="R1056" t="s">
        <v>8337</v>
      </c>
      <c r="S1056" s="11">
        <f t="shared" si="66"/>
        <v>415877.44416666665</v>
      </c>
      <c r="T1056" s="11">
        <f t="shared" si="67"/>
        <v>416599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8336</v>
      </c>
      <c r="R1057" t="s">
        <v>8337</v>
      </c>
      <c r="S1057" s="11">
        <f t="shared" si="66"/>
        <v>429680.81805555552</v>
      </c>
      <c r="T1057" s="11">
        <f t="shared" si="67"/>
        <v>430400.81805555552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8336</v>
      </c>
      <c r="R1058" t="s">
        <v>8337</v>
      </c>
      <c r="S1058" s="11">
        <f t="shared" si="66"/>
        <v>421322.27138888894</v>
      </c>
      <c r="T1058" s="11">
        <f t="shared" si="67"/>
        <v>422761.27138888894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8336</v>
      </c>
      <c r="R1059" t="s">
        <v>8337</v>
      </c>
      <c r="S1059" s="11">
        <f t="shared" si="66"/>
        <v>436205.91194444441</v>
      </c>
      <c r="T1059" s="11">
        <f t="shared" si="67"/>
        <v>436926.91194444441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8336</v>
      </c>
      <c r="R1060" t="s">
        <v>8337</v>
      </c>
      <c r="S1060" s="11">
        <f t="shared" si="66"/>
        <v>421062.62305555557</v>
      </c>
      <c r="T1060" s="11">
        <f t="shared" si="67"/>
        <v>422049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8336</v>
      </c>
      <c r="R1061" t="s">
        <v>8337</v>
      </c>
      <c r="S1061" s="11">
        <f t="shared" si="66"/>
        <v>421035.96</v>
      </c>
      <c r="T1061" s="11">
        <f t="shared" si="67"/>
        <v>421754.96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8336</v>
      </c>
      <c r="R1062" t="s">
        <v>8337</v>
      </c>
      <c r="S1062" s="11">
        <f t="shared" si="66"/>
        <v>421830.91472222219</v>
      </c>
      <c r="T1062" s="11">
        <f t="shared" si="67"/>
        <v>422550.91472222219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8336</v>
      </c>
      <c r="R1063" t="s">
        <v>8337</v>
      </c>
      <c r="S1063" s="11">
        <f t="shared" si="66"/>
        <v>430287.64111111109</v>
      </c>
      <c r="T1063" s="11">
        <f t="shared" si="67"/>
        <v>431722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95.477386934673376</v>
      </c>
      <c r="P1064">
        <f t="shared" si="65"/>
        <v>47.5</v>
      </c>
      <c r="Q1064" t="s">
        <v>8336</v>
      </c>
      <c r="R1064" t="s">
        <v>8337</v>
      </c>
      <c r="S1064" s="11">
        <f t="shared" si="66"/>
        <v>433276.3725</v>
      </c>
      <c r="T1064" s="11">
        <f t="shared" si="67"/>
        <v>433444.3725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8336</v>
      </c>
      <c r="R1065" t="s">
        <v>8337</v>
      </c>
      <c r="S1065" s="11">
        <f t="shared" si="66"/>
        <v>433905.73944444448</v>
      </c>
      <c r="T1065" s="11">
        <f t="shared" si="67"/>
        <v>434625.73944444448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</v>
      </c>
      <c r="P1066">
        <f t="shared" si="65"/>
        <v>65.67</v>
      </c>
      <c r="Q1066" t="s">
        <v>8338</v>
      </c>
      <c r="R1066" t="s">
        <v>8339</v>
      </c>
      <c r="S1066" s="11">
        <f t="shared" si="66"/>
        <v>405926.47305555554</v>
      </c>
      <c r="T1066" s="11">
        <f t="shared" si="67"/>
        <v>407006.47305555554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5"/>
        <v>16.2</v>
      </c>
      <c r="Q1067" t="s">
        <v>8338</v>
      </c>
      <c r="R1067" t="s">
        <v>8339</v>
      </c>
      <c r="S1067" s="11">
        <f t="shared" si="66"/>
        <v>411786.14499999996</v>
      </c>
      <c r="T1067" s="11">
        <f t="shared" si="67"/>
        <v>412458.14499999996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</v>
      </c>
      <c r="P1068">
        <f t="shared" si="65"/>
        <v>34.130000000000003</v>
      </c>
      <c r="Q1068" t="s">
        <v>8338</v>
      </c>
      <c r="R1068" t="s">
        <v>8339</v>
      </c>
      <c r="S1068" s="11">
        <f t="shared" si="66"/>
        <v>406616.10611111112</v>
      </c>
      <c r="T1068" s="11">
        <f t="shared" si="67"/>
        <v>407696.10611111112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8338</v>
      </c>
      <c r="R1069" t="s">
        <v>8339</v>
      </c>
      <c r="S1069" s="11">
        <f t="shared" si="66"/>
        <v>410309.5363888889</v>
      </c>
      <c r="T1069" s="11">
        <f t="shared" si="67"/>
        <v>411029.5363888889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5"/>
        <v>11.25</v>
      </c>
      <c r="Q1070" t="s">
        <v>8338</v>
      </c>
      <c r="R1070" t="s">
        <v>8339</v>
      </c>
      <c r="S1070" s="11">
        <f t="shared" si="66"/>
        <v>430481.90666666662</v>
      </c>
      <c r="T1070" s="11">
        <f t="shared" si="67"/>
        <v>431200.90666666662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38.636363636363633</v>
      </c>
      <c r="P1071">
        <f t="shared" si="65"/>
        <v>40.479999999999997</v>
      </c>
      <c r="Q1071" t="s">
        <v>8338</v>
      </c>
      <c r="R1071" t="s">
        <v>8339</v>
      </c>
      <c r="S1071" s="11">
        <f t="shared" si="66"/>
        <v>409646.51638888888</v>
      </c>
      <c r="T1071" s="11">
        <f t="shared" si="67"/>
        <v>410415.51638888888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0.70000000000000007</v>
      </c>
      <c r="P1072">
        <f t="shared" si="65"/>
        <v>35</v>
      </c>
      <c r="Q1072" t="s">
        <v>8338</v>
      </c>
      <c r="R1072" t="s">
        <v>8339</v>
      </c>
      <c r="S1072" s="11">
        <f t="shared" si="66"/>
        <v>399825.28388888889</v>
      </c>
      <c r="T1072" s="11">
        <f t="shared" si="67"/>
        <v>400305.28388888889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8338</v>
      </c>
      <c r="R1073" t="s">
        <v>8339</v>
      </c>
      <c r="S1073" s="11">
        <f t="shared" si="66"/>
        <v>427011.08138888888</v>
      </c>
      <c r="T1073" s="11">
        <f t="shared" si="67"/>
        <v>427732.08138888888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6.8000000000000005E-2</v>
      </c>
      <c r="P1074">
        <f t="shared" si="65"/>
        <v>12.75</v>
      </c>
      <c r="Q1074" t="s">
        <v>8338</v>
      </c>
      <c r="R1074" t="s">
        <v>8339</v>
      </c>
      <c r="S1074" s="11">
        <f t="shared" si="66"/>
        <v>411412.97138888889</v>
      </c>
      <c r="T1074" s="11">
        <f t="shared" si="67"/>
        <v>412132.97138888889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1.3333333333333335</v>
      </c>
      <c r="P1075">
        <f t="shared" si="65"/>
        <v>10</v>
      </c>
      <c r="Q1075" t="s">
        <v>8338</v>
      </c>
      <c r="R1075" t="s">
        <v>8339</v>
      </c>
      <c r="S1075" s="11">
        <f t="shared" si="66"/>
        <v>391184.15027777775</v>
      </c>
      <c r="T1075" s="11">
        <f t="shared" si="67"/>
        <v>391904.15027777775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6.3092592592592585</v>
      </c>
      <c r="P1076">
        <f t="shared" si="65"/>
        <v>113.57</v>
      </c>
      <c r="Q1076" t="s">
        <v>8338</v>
      </c>
      <c r="R1076" t="s">
        <v>8339</v>
      </c>
      <c r="S1076" s="11">
        <f t="shared" si="66"/>
        <v>410629.15138888889</v>
      </c>
      <c r="T1076" s="11">
        <f t="shared" si="67"/>
        <v>411349.15138888889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5"/>
        <v>15</v>
      </c>
      <c r="Q1077" t="s">
        <v>8338</v>
      </c>
      <c r="R1077" t="s">
        <v>8339</v>
      </c>
      <c r="S1077" s="11">
        <f t="shared" si="66"/>
        <v>396054.69888888887</v>
      </c>
      <c r="T1077" s="11">
        <f t="shared" si="67"/>
        <v>396774.69888888887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62.765333333333331</v>
      </c>
      <c r="P1078">
        <f t="shared" si="65"/>
        <v>48.28</v>
      </c>
      <c r="Q1078" t="s">
        <v>8338</v>
      </c>
      <c r="R1078" t="s">
        <v>8339</v>
      </c>
      <c r="S1078" s="11">
        <f t="shared" si="66"/>
        <v>416034.06944444444</v>
      </c>
      <c r="T1078" s="11">
        <f t="shared" si="67"/>
        <v>417354.06944444444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29.376000000000001</v>
      </c>
      <c r="P1079">
        <f t="shared" si="65"/>
        <v>43.98</v>
      </c>
      <c r="Q1079" t="s">
        <v>8338</v>
      </c>
      <c r="R1079" t="s">
        <v>8339</v>
      </c>
      <c r="S1079" s="11">
        <f t="shared" si="66"/>
        <v>428389.00305555557</v>
      </c>
      <c r="T1079" s="11">
        <f t="shared" si="67"/>
        <v>429109.00305555557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5"/>
        <v>9</v>
      </c>
      <c r="Q1080" t="s">
        <v>8338</v>
      </c>
      <c r="R1080" t="s">
        <v>8339</v>
      </c>
      <c r="S1080" s="11">
        <f t="shared" si="66"/>
        <v>388741.70027777774</v>
      </c>
      <c r="T1080" s="11">
        <f t="shared" si="67"/>
        <v>389821.70027777774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2.6076923076923078</v>
      </c>
      <c r="P1081">
        <f t="shared" si="65"/>
        <v>37.67</v>
      </c>
      <c r="Q1081" t="s">
        <v>8338</v>
      </c>
      <c r="R1081" t="s">
        <v>8339</v>
      </c>
      <c r="S1081" s="11">
        <f t="shared" si="66"/>
        <v>431422.59333333338</v>
      </c>
      <c r="T1081" s="11">
        <f t="shared" si="67"/>
        <v>432022.59333333338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9.1050000000000004</v>
      </c>
      <c r="P1082">
        <f t="shared" si="65"/>
        <v>18.579999999999998</v>
      </c>
      <c r="Q1082" t="s">
        <v>8338</v>
      </c>
      <c r="R1082" t="s">
        <v>8339</v>
      </c>
      <c r="S1082" s="11">
        <f t="shared" si="66"/>
        <v>413676.31472222222</v>
      </c>
      <c r="T1082" s="11">
        <f t="shared" si="67"/>
        <v>414396.31472222222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1.7647058823529412E-2</v>
      </c>
      <c r="P1083">
        <f t="shared" si="65"/>
        <v>3</v>
      </c>
      <c r="Q1083" t="s">
        <v>8338</v>
      </c>
      <c r="R1083" t="s">
        <v>8339</v>
      </c>
      <c r="S1083" s="11">
        <f t="shared" si="66"/>
        <v>419983.24777777778</v>
      </c>
      <c r="T1083" s="11">
        <f t="shared" si="67"/>
        <v>420703.24777777778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0.55999999999999994</v>
      </c>
      <c r="P1084">
        <f t="shared" si="65"/>
        <v>18.670000000000002</v>
      </c>
      <c r="Q1084" t="s">
        <v>8338</v>
      </c>
      <c r="R1084" t="s">
        <v>8339</v>
      </c>
      <c r="S1084" s="11">
        <f t="shared" si="66"/>
        <v>398358.7466666667</v>
      </c>
      <c r="T1084" s="11">
        <f t="shared" si="67"/>
        <v>399078.7466666667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0.82000000000000006</v>
      </c>
      <c r="P1085">
        <f t="shared" si="65"/>
        <v>410</v>
      </c>
      <c r="Q1085" t="s">
        <v>8338</v>
      </c>
      <c r="R1085" t="s">
        <v>8339</v>
      </c>
      <c r="S1085" s="11">
        <f t="shared" si="66"/>
        <v>414960.82861111109</v>
      </c>
      <c r="T1085" s="11">
        <f t="shared" si="67"/>
        <v>416400.82861111109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8338</v>
      </c>
      <c r="R1086" t="s">
        <v>8339</v>
      </c>
      <c r="S1086" s="11">
        <f t="shared" si="66"/>
        <v>415830.88999999996</v>
      </c>
      <c r="T1086" s="11">
        <f t="shared" si="67"/>
        <v>416550.88999999996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5"/>
        <v>114</v>
      </c>
      <c r="Q1087" t="s">
        <v>8338</v>
      </c>
      <c r="R1087" t="s">
        <v>8339</v>
      </c>
      <c r="S1087" s="11">
        <f t="shared" si="66"/>
        <v>429841.10416666669</v>
      </c>
      <c r="T1087" s="11">
        <f t="shared" si="67"/>
        <v>430560.10416666669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8.3333333333333343E-2</v>
      </c>
      <c r="P1088">
        <f t="shared" si="65"/>
        <v>7.5</v>
      </c>
      <c r="Q1088" t="s">
        <v>8338</v>
      </c>
      <c r="R1088" t="s">
        <v>8339</v>
      </c>
      <c r="S1088" s="11">
        <f t="shared" si="66"/>
        <v>416213.80305555556</v>
      </c>
      <c r="T1088" s="11">
        <f t="shared" si="67"/>
        <v>416933.80305555556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8338</v>
      </c>
      <c r="R1089" t="s">
        <v>8339</v>
      </c>
      <c r="S1089" s="11">
        <f t="shared" si="66"/>
        <v>414530.13527777779</v>
      </c>
      <c r="T1089" s="11">
        <f t="shared" si="67"/>
        <v>415250.13527777779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14.182977777777777</v>
      </c>
      <c r="P1090">
        <f t="shared" si="65"/>
        <v>43.42</v>
      </c>
      <c r="Q1090" t="s">
        <v>8338</v>
      </c>
      <c r="R1090" t="s">
        <v>8339</v>
      </c>
      <c r="S1090" s="11">
        <f t="shared" si="66"/>
        <v>413284.18527777778</v>
      </c>
      <c r="T1090" s="11">
        <f t="shared" si="67"/>
        <v>414004.18527777778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(E1091/D1091)*100</f>
        <v>7.8266666666666662</v>
      </c>
      <c r="P1091">
        <f t="shared" ref="P1091:P1154" si="69">ROUND(E1091/L1091,2)</f>
        <v>23.96</v>
      </c>
      <c r="Q1091" t="s">
        <v>8338</v>
      </c>
      <c r="R1091" t="s">
        <v>8339</v>
      </c>
      <c r="S1091" s="11">
        <f t="shared" ref="S1091:S1154" si="70">(((J1091/60)/60)+DATE(1970,1,1))</f>
        <v>423541.54861111112</v>
      </c>
      <c r="T1091" s="11">
        <f t="shared" ref="T1091:T1154" si="71">(((I1091/60)/60)+DATE(1970,1,1))</f>
        <v>424261.54861111112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3.8464497269020695E-2</v>
      </c>
      <c r="P1092">
        <f t="shared" si="69"/>
        <v>5</v>
      </c>
      <c r="Q1092" t="s">
        <v>8338</v>
      </c>
      <c r="R1092" t="s">
        <v>8339</v>
      </c>
      <c r="S1092" s="11">
        <f t="shared" si="70"/>
        <v>422869.45916666667</v>
      </c>
      <c r="T1092" s="11">
        <f t="shared" si="71"/>
        <v>423589.45916666667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t="s">
        <v>8338</v>
      </c>
      <c r="R1093" t="s">
        <v>8339</v>
      </c>
      <c r="S1093" s="11">
        <f t="shared" si="70"/>
        <v>430492.68666666665</v>
      </c>
      <c r="T1093" s="11">
        <f t="shared" si="71"/>
        <v>431211.68666666665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t="s">
        <v>8338</v>
      </c>
      <c r="R1094" t="s">
        <v>8339</v>
      </c>
      <c r="S1094" s="11">
        <f t="shared" si="70"/>
        <v>401913.6216666667</v>
      </c>
      <c r="T1094" s="11">
        <f t="shared" si="71"/>
        <v>402633.6216666667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14.083333333333334</v>
      </c>
      <c r="P1095">
        <f t="shared" si="69"/>
        <v>10.56</v>
      </c>
      <c r="Q1095" t="s">
        <v>8338</v>
      </c>
      <c r="R1095" t="s">
        <v>8339</v>
      </c>
      <c r="S1095" s="11">
        <f t="shared" si="70"/>
        <v>429440.37138888892</v>
      </c>
      <c r="T1095" s="11">
        <f t="shared" si="71"/>
        <v>429800.37138888892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18.300055555555556</v>
      </c>
      <c r="P1096">
        <f t="shared" si="69"/>
        <v>122</v>
      </c>
      <c r="Q1096" t="s">
        <v>8338</v>
      </c>
      <c r="R1096" t="s">
        <v>8339</v>
      </c>
      <c r="S1096" s="11">
        <f t="shared" si="70"/>
        <v>391010.12027777772</v>
      </c>
      <c r="T1096" s="11">
        <f t="shared" si="71"/>
        <v>391730.12027777772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</v>
      </c>
      <c r="P1097">
        <f t="shared" si="69"/>
        <v>267.81</v>
      </c>
      <c r="Q1097" t="s">
        <v>8338</v>
      </c>
      <c r="R1097" t="s">
        <v>8339</v>
      </c>
      <c r="S1097" s="11">
        <f t="shared" si="70"/>
        <v>407589.89444444445</v>
      </c>
      <c r="T1097" s="11">
        <f t="shared" si="71"/>
        <v>408309.89444444445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17.933333333333334</v>
      </c>
      <c r="P1098">
        <f t="shared" si="69"/>
        <v>74.209999999999994</v>
      </c>
      <c r="Q1098" t="s">
        <v>8338</v>
      </c>
      <c r="R1098" t="s">
        <v>8339</v>
      </c>
      <c r="S1098" s="11">
        <f t="shared" si="70"/>
        <v>417165.43166666664</v>
      </c>
      <c r="T1098" s="11">
        <f t="shared" si="71"/>
        <v>417900.5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4.7E-2</v>
      </c>
      <c r="P1099">
        <f t="shared" si="69"/>
        <v>6.71</v>
      </c>
      <c r="Q1099" t="s">
        <v>8338</v>
      </c>
      <c r="R1099" t="s">
        <v>8339</v>
      </c>
      <c r="S1099" s="11">
        <f t="shared" si="70"/>
        <v>411772.02138888894</v>
      </c>
      <c r="T1099" s="11">
        <f t="shared" si="71"/>
        <v>412732.02138888894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7.2120000000000006</v>
      </c>
      <c r="P1100">
        <f t="shared" si="69"/>
        <v>81.95</v>
      </c>
      <c r="Q1100" t="s">
        <v>8338</v>
      </c>
      <c r="R1100" t="s">
        <v>8339</v>
      </c>
      <c r="S1100" s="11">
        <f t="shared" si="70"/>
        <v>413019.30416666664</v>
      </c>
      <c r="T1100" s="11">
        <f t="shared" si="71"/>
        <v>413739.30416666664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t="s">
        <v>8338</v>
      </c>
      <c r="R1101" t="s">
        <v>8339</v>
      </c>
      <c r="S1101" s="11">
        <f t="shared" si="70"/>
        <v>422501.07444444444</v>
      </c>
      <c r="T1101" s="11">
        <f t="shared" si="71"/>
        <v>423221.07444444444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t="s">
        <v>8338</v>
      </c>
      <c r="R1102" t="s">
        <v>8339</v>
      </c>
      <c r="S1102" s="11">
        <f t="shared" si="70"/>
        <v>429131.65861111111</v>
      </c>
      <c r="T1102" s="11">
        <f t="shared" si="71"/>
        <v>429851.65861111111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4.1000000000000002E-2</v>
      </c>
      <c r="P1103">
        <f t="shared" si="69"/>
        <v>6.83</v>
      </c>
      <c r="Q1103" t="s">
        <v>8338</v>
      </c>
      <c r="R1103" t="s">
        <v>8339</v>
      </c>
      <c r="S1103" s="11">
        <f t="shared" si="70"/>
        <v>432843.53833333333</v>
      </c>
      <c r="T1103" s="11">
        <f t="shared" si="71"/>
        <v>433491.20000000001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5.3125</v>
      </c>
      <c r="P1104">
        <f t="shared" si="69"/>
        <v>17.71</v>
      </c>
      <c r="Q1104" t="s">
        <v>8338</v>
      </c>
      <c r="R1104" t="s">
        <v>8339</v>
      </c>
      <c r="S1104" s="11">
        <f t="shared" si="70"/>
        <v>409762.09027777781</v>
      </c>
      <c r="T1104" s="11">
        <f t="shared" si="71"/>
        <v>410726.98333333334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</v>
      </c>
      <c r="P1105">
        <f t="shared" si="69"/>
        <v>16.2</v>
      </c>
      <c r="Q1105" t="s">
        <v>8338</v>
      </c>
      <c r="R1105" t="s">
        <v>8339</v>
      </c>
      <c r="S1105" s="11">
        <f t="shared" si="70"/>
        <v>431414.33055555553</v>
      </c>
      <c r="T1105" s="11">
        <f t="shared" si="71"/>
        <v>432854.33055555553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4.9516666666666671</v>
      </c>
      <c r="P1106">
        <f t="shared" si="69"/>
        <v>80.3</v>
      </c>
      <c r="Q1106" t="s">
        <v>8338</v>
      </c>
      <c r="R1106" t="s">
        <v>8339</v>
      </c>
      <c r="S1106" s="11">
        <f t="shared" si="70"/>
        <v>414426.83916666667</v>
      </c>
      <c r="T1106" s="11">
        <f t="shared" si="71"/>
        <v>415146.83916666667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0.159</v>
      </c>
      <c r="P1107">
        <f t="shared" si="69"/>
        <v>71.55</v>
      </c>
      <c r="Q1107" t="s">
        <v>8338</v>
      </c>
      <c r="R1107" t="s">
        <v>8339</v>
      </c>
      <c r="S1107" s="11">
        <f t="shared" si="70"/>
        <v>412524.25750000001</v>
      </c>
      <c r="T1107" s="11">
        <f t="shared" si="71"/>
        <v>413243.25750000001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69"/>
        <v>23.57</v>
      </c>
      <c r="Q1108" t="s">
        <v>8338</v>
      </c>
      <c r="R1108" t="s">
        <v>8339</v>
      </c>
      <c r="S1108" s="11">
        <f t="shared" si="70"/>
        <v>395282.77083333331</v>
      </c>
      <c r="T1108" s="11">
        <f t="shared" si="71"/>
        <v>396001.77083333331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8338</v>
      </c>
      <c r="R1109" t="s">
        <v>8339</v>
      </c>
      <c r="S1109" s="11">
        <f t="shared" si="70"/>
        <v>415445.67333333328</v>
      </c>
      <c r="T1109" s="11">
        <f t="shared" si="71"/>
        <v>416165.67333333328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69"/>
        <v>34.880000000000003</v>
      </c>
      <c r="Q1110" t="s">
        <v>8338</v>
      </c>
      <c r="R1110" t="s">
        <v>8339</v>
      </c>
      <c r="S1110" s="11">
        <f t="shared" si="70"/>
        <v>394776.28749999998</v>
      </c>
      <c r="T1110" s="11">
        <f t="shared" si="71"/>
        <v>396215.28749999998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0.44999999999999996</v>
      </c>
      <c r="P1111">
        <f t="shared" si="69"/>
        <v>15</v>
      </c>
      <c r="Q1111" t="s">
        <v>8338</v>
      </c>
      <c r="R1111" t="s">
        <v>8339</v>
      </c>
      <c r="S1111" s="11">
        <f t="shared" si="70"/>
        <v>435819.05277777778</v>
      </c>
      <c r="T1111" s="11">
        <f t="shared" si="71"/>
        <v>436540.05277777778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69"/>
        <v>23.18</v>
      </c>
      <c r="Q1112" t="s">
        <v>8338</v>
      </c>
      <c r="R1112" t="s">
        <v>8339</v>
      </c>
      <c r="S1112" s="11">
        <f t="shared" si="70"/>
        <v>401215.39499999996</v>
      </c>
      <c r="T1112" s="11">
        <f t="shared" si="71"/>
        <v>401935.39499999996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69"/>
        <v>1</v>
      </c>
      <c r="Q1113" t="s">
        <v>8338</v>
      </c>
      <c r="R1113" t="s">
        <v>8339</v>
      </c>
      <c r="S1113" s="11">
        <f t="shared" si="70"/>
        <v>428245.88611111115</v>
      </c>
      <c r="T1113" s="11">
        <f t="shared" si="71"/>
        <v>428965.88611111115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35.537409090909087</v>
      </c>
      <c r="P1114">
        <f t="shared" si="69"/>
        <v>100.23</v>
      </c>
      <c r="Q1114" t="s">
        <v>8338</v>
      </c>
      <c r="R1114" t="s">
        <v>8339</v>
      </c>
      <c r="S1114" s="11">
        <f t="shared" si="70"/>
        <v>419043.22527777776</v>
      </c>
      <c r="T1114" s="11">
        <f t="shared" si="71"/>
        <v>420473.5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69"/>
        <v>5</v>
      </c>
      <c r="Q1115" t="s">
        <v>8338</v>
      </c>
      <c r="R1115" t="s">
        <v>8339</v>
      </c>
      <c r="S1115" s="11">
        <f t="shared" si="70"/>
        <v>415976.45</v>
      </c>
      <c r="T1115" s="11">
        <f t="shared" si="71"/>
        <v>416696.45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0.16666666666666669</v>
      </c>
      <c r="P1116">
        <f t="shared" si="69"/>
        <v>3.33</v>
      </c>
      <c r="Q1116" t="s">
        <v>8338</v>
      </c>
      <c r="R1116" t="s">
        <v>8339</v>
      </c>
      <c r="S1116" s="11">
        <f t="shared" si="70"/>
        <v>408545.30194444448</v>
      </c>
      <c r="T1116" s="11">
        <f t="shared" si="71"/>
        <v>409265.30194444448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0.13250000000000001</v>
      </c>
      <c r="P1117">
        <f t="shared" si="69"/>
        <v>13.25</v>
      </c>
      <c r="Q1117" t="s">
        <v>8338</v>
      </c>
      <c r="R1117" t="s">
        <v>8339</v>
      </c>
      <c r="S1117" s="11">
        <f t="shared" si="70"/>
        <v>430225.69305555552</v>
      </c>
      <c r="T1117" s="11">
        <f t="shared" si="71"/>
        <v>430944.69305555552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3.5704000000000007E-2</v>
      </c>
      <c r="P1118">
        <f t="shared" si="69"/>
        <v>17.850000000000001</v>
      </c>
      <c r="Q1118" t="s">
        <v>8338</v>
      </c>
      <c r="R1118" t="s">
        <v>8339</v>
      </c>
      <c r="S1118" s="11">
        <f t="shared" si="70"/>
        <v>396149.33555555553</v>
      </c>
      <c r="T1118" s="11">
        <f t="shared" si="71"/>
        <v>397589.33555555553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69"/>
        <v>10.38</v>
      </c>
      <c r="Q1119" t="s">
        <v>8338</v>
      </c>
      <c r="R1119" t="s">
        <v>8339</v>
      </c>
      <c r="S1119" s="11">
        <f t="shared" si="70"/>
        <v>427919.36472222221</v>
      </c>
      <c r="T1119" s="11">
        <f t="shared" si="71"/>
        <v>428639.36472222221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</v>
      </c>
      <c r="P1120">
        <f t="shared" si="69"/>
        <v>36.33</v>
      </c>
      <c r="Q1120" t="s">
        <v>8338</v>
      </c>
      <c r="R1120" t="s">
        <v>8339</v>
      </c>
      <c r="S1120" s="11">
        <f t="shared" si="70"/>
        <v>412812.99416666664</v>
      </c>
      <c r="T1120" s="11">
        <f t="shared" si="71"/>
        <v>413531.99416666664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0.23809523809523811</v>
      </c>
      <c r="P1121">
        <f t="shared" si="69"/>
        <v>5</v>
      </c>
      <c r="Q1121" t="s">
        <v>8338</v>
      </c>
      <c r="R1121" t="s">
        <v>8339</v>
      </c>
      <c r="S1121" s="11">
        <f t="shared" si="70"/>
        <v>413260.0177777778</v>
      </c>
      <c r="T1121" s="11">
        <f t="shared" si="71"/>
        <v>413572.0177777778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8338</v>
      </c>
      <c r="R1122" t="s">
        <v>8339</v>
      </c>
      <c r="S1122" s="11">
        <f t="shared" si="70"/>
        <v>391109.94444444444</v>
      </c>
      <c r="T1122" s="11">
        <f t="shared" si="71"/>
        <v>392189.94444444444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1.1599999999999999E-2</v>
      </c>
      <c r="P1123">
        <f t="shared" si="69"/>
        <v>5.8</v>
      </c>
      <c r="Q1123" t="s">
        <v>8338</v>
      </c>
      <c r="R1123" t="s">
        <v>8339</v>
      </c>
      <c r="S1123" s="11">
        <f t="shared" si="70"/>
        <v>429823.42111111112</v>
      </c>
      <c r="T1123" s="11">
        <f t="shared" si="71"/>
        <v>430542.42111111112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8338</v>
      </c>
      <c r="R1124" t="s">
        <v>8339</v>
      </c>
      <c r="S1124" s="11">
        <f t="shared" si="70"/>
        <v>405769.89583333331</v>
      </c>
      <c r="T1124" s="11">
        <f t="shared" si="71"/>
        <v>406105.89583333331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69"/>
        <v>3.67</v>
      </c>
      <c r="Q1125" t="s">
        <v>8338</v>
      </c>
      <c r="R1125" t="s">
        <v>8339</v>
      </c>
      <c r="S1125" s="11">
        <f t="shared" si="70"/>
        <v>413157.56888888887</v>
      </c>
      <c r="T1125" s="11">
        <f t="shared" si="71"/>
        <v>413877.56888888887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0.47222222222222221</v>
      </c>
      <c r="P1126">
        <f t="shared" si="69"/>
        <v>60.71</v>
      </c>
      <c r="Q1126" t="s">
        <v>8338</v>
      </c>
      <c r="R1126" t="s">
        <v>8340</v>
      </c>
      <c r="S1126" s="11">
        <f t="shared" si="70"/>
        <v>422185.01416666672</v>
      </c>
      <c r="T1126" s="11">
        <f t="shared" si="71"/>
        <v>422905.01416666672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8338</v>
      </c>
      <c r="R1127" t="s">
        <v>8340</v>
      </c>
      <c r="S1127" s="11">
        <f t="shared" si="70"/>
        <v>425015.98055555555</v>
      </c>
      <c r="T1127" s="11">
        <f t="shared" si="71"/>
        <v>426455.98055555555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69"/>
        <v>5</v>
      </c>
      <c r="Q1128" t="s">
        <v>8338</v>
      </c>
      <c r="R1128" t="s">
        <v>8340</v>
      </c>
      <c r="S1128" s="11">
        <f t="shared" si="70"/>
        <v>432760.85944444442</v>
      </c>
      <c r="T1128" s="11">
        <f t="shared" si="71"/>
        <v>433480.85944444442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</v>
      </c>
      <c r="P1129">
        <f t="shared" si="69"/>
        <v>25.43</v>
      </c>
      <c r="Q1129" t="s">
        <v>8338</v>
      </c>
      <c r="R1129" t="s">
        <v>8340</v>
      </c>
      <c r="S1129" s="11">
        <f t="shared" si="70"/>
        <v>418157.5</v>
      </c>
      <c r="T1129" s="11">
        <f t="shared" si="71"/>
        <v>418902.5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69"/>
        <v>1</v>
      </c>
      <c r="Q1130" t="s">
        <v>8338</v>
      </c>
      <c r="R1130" t="s">
        <v>8340</v>
      </c>
      <c r="S1130" s="11">
        <f t="shared" si="70"/>
        <v>415800.58805555559</v>
      </c>
      <c r="T1130" s="11">
        <f t="shared" si="71"/>
        <v>416520.58805555559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0.105</v>
      </c>
      <c r="P1131">
        <f t="shared" si="69"/>
        <v>10.5</v>
      </c>
      <c r="Q1131" t="s">
        <v>8338</v>
      </c>
      <c r="R1131" t="s">
        <v>8340</v>
      </c>
      <c r="S1131" s="11">
        <f t="shared" si="70"/>
        <v>431823.35916666669</v>
      </c>
      <c r="T1131" s="11">
        <f t="shared" si="71"/>
        <v>432543.35916666669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69"/>
        <v>3.67</v>
      </c>
      <c r="Q1132" t="s">
        <v>8338</v>
      </c>
      <c r="R1132" t="s">
        <v>8340</v>
      </c>
      <c r="S1132" s="11">
        <f t="shared" si="70"/>
        <v>417728.91666666669</v>
      </c>
      <c r="T1132" s="11">
        <f t="shared" si="71"/>
        <v>419169.91666666669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8338</v>
      </c>
      <c r="R1133" t="s">
        <v>8340</v>
      </c>
      <c r="S1133" s="11">
        <f t="shared" si="70"/>
        <v>427902.79666666669</v>
      </c>
      <c r="T1133" s="11">
        <f t="shared" si="71"/>
        <v>428622.79666666669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69"/>
        <v>110.62</v>
      </c>
      <c r="Q1134" t="s">
        <v>8338</v>
      </c>
      <c r="R1134" t="s">
        <v>8340</v>
      </c>
      <c r="S1134" s="11">
        <f t="shared" si="70"/>
        <v>436859.76972222223</v>
      </c>
      <c r="T1134" s="11">
        <f t="shared" si="71"/>
        <v>437579.76972222223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0.66666666666666674</v>
      </c>
      <c r="P1135">
        <f t="shared" si="69"/>
        <v>20</v>
      </c>
      <c r="Q1135" t="s">
        <v>8338</v>
      </c>
      <c r="R1135" t="s">
        <v>8340</v>
      </c>
      <c r="S1135" s="11">
        <f t="shared" si="70"/>
        <v>415626.77250000002</v>
      </c>
      <c r="T1135" s="11">
        <f t="shared" si="71"/>
        <v>416346.77250000002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4.0000000000000001E-3</v>
      </c>
      <c r="P1136">
        <f t="shared" si="69"/>
        <v>1</v>
      </c>
      <c r="Q1136" t="s">
        <v>8338</v>
      </c>
      <c r="R1136" t="s">
        <v>8340</v>
      </c>
      <c r="S1136" s="11">
        <f t="shared" si="70"/>
        <v>418911.84111111111</v>
      </c>
      <c r="T1136" s="11">
        <f t="shared" si="71"/>
        <v>419245.55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8338</v>
      </c>
      <c r="R1137" t="s">
        <v>8340</v>
      </c>
      <c r="S1137" s="11">
        <f t="shared" si="70"/>
        <v>433328.74833333329</v>
      </c>
      <c r="T1137" s="11">
        <f t="shared" si="71"/>
        <v>434048.74833333329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6.4439140811455857</v>
      </c>
      <c r="P1138">
        <f t="shared" si="69"/>
        <v>45</v>
      </c>
      <c r="Q1138" t="s">
        <v>8338</v>
      </c>
      <c r="R1138" t="s">
        <v>8340</v>
      </c>
      <c r="S1138" s="11">
        <f t="shared" si="70"/>
        <v>427777.11916666664</v>
      </c>
      <c r="T1138" s="11">
        <f t="shared" si="71"/>
        <v>428497.11916666664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69"/>
        <v>253.21</v>
      </c>
      <c r="Q1139" t="s">
        <v>8338</v>
      </c>
      <c r="R1139" t="s">
        <v>8340</v>
      </c>
      <c r="S1139" s="11">
        <f t="shared" si="70"/>
        <v>430804.67250000004</v>
      </c>
      <c r="T1139" s="11">
        <f t="shared" si="71"/>
        <v>431524.67250000004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0.35714285714285715</v>
      </c>
      <c r="P1140">
        <f t="shared" si="69"/>
        <v>31.25</v>
      </c>
      <c r="Q1140" t="s">
        <v>8338</v>
      </c>
      <c r="R1140" t="s">
        <v>8340</v>
      </c>
      <c r="S1140" s="11">
        <f t="shared" si="70"/>
        <v>437598.75861111109</v>
      </c>
      <c r="T1140" s="11">
        <f t="shared" si="71"/>
        <v>438078.75861111109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6.25E-2</v>
      </c>
      <c r="P1141">
        <f t="shared" si="69"/>
        <v>5</v>
      </c>
      <c r="Q1141" t="s">
        <v>8338</v>
      </c>
      <c r="R1141" t="s">
        <v>8340</v>
      </c>
      <c r="S1141" s="11">
        <f t="shared" si="70"/>
        <v>419321.34055555554</v>
      </c>
      <c r="T1141" s="11">
        <f t="shared" si="71"/>
        <v>420041.34055555554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8338</v>
      </c>
      <c r="R1142" t="s">
        <v>8340</v>
      </c>
      <c r="S1142" s="11">
        <f t="shared" si="70"/>
        <v>424532.08916666667</v>
      </c>
      <c r="T1142" s="11">
        <f t="shared" si="71"/>
        <v>425252.08916666667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8338</v>
      </c>
      <c r="R1143" t="s">
        <v>8340</v>
      </c>
      <c r="S1143" s="11">
        <f t="shared" si="70"/>
        <v>423865.79166666669</v>
      </c>
      <c r="T1143" s="11">
        <f t="shared" si="71"/>
        <v>424585.79166666669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8338</v>
      </c>
      <c r="R1144" t="s">
        <v>8340</v>
      </c>
      <c r="S1144" s="11">
        <f t="shared" si="70"/>
        <v>420441.14638888894</v>
      </c>
      <c r="T1144" s="11">
        <f t="shared" si="71"/>
        <v>421161.14638888894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0.41333333333333333</v>
      </c>
      <c r="P1145">
        <f t="shared" si="69"/>
        <v>23.25</v>
      </c>
      <c r="Q1145" t="s">
        <v>8338</v>
      </c>
      <c r="R1145" t="s">
        <v>8340</v>
      </c>
      <c r="S1145" s="11">
        <f t="shared" si="70"/>
        <v>427717.6461111111</v>
      </c>
      <c r="T1145" s="11">
        <f t="shared" si="71"/>
        <v>428437.6461111111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8341</v>
      </c>
      <c r="R1146" t="s">
        <v>8342</v>
      </c>
      <c r="S1146" s="11">
        <f t="shared" si="70"/>
        <v>422149.36666666664</v>
      </c>
      <c r="T1146" s="11">
        <f t="shared" si="71"/>
        <v>422869.36666666664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0.125</v>
      </c>
      <c r="P1147">
        <f t="shared" si="69"/>
        <v>100</v>
      </c>
      <c r="Q1147" t="s">
        <v>8341</v>
      </c>
      <c r="R1147" t="s">
        <v>8342</v>
      </c>
      <c r="S1147" s="11">
        <f t="shared" si="70"/>
        <v>416426.94222222228</v>
      </c>
      <c r="T1147" s="11">
        <f t="shared" si="71"/>
        <v>417866.94222222228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8.8333333333333339</v>
      </c>
      <c r="P1148">
        <f t="shared" si="69"/>
        <v>44.17</v>
      </c>
      <c r="Q1148" t="s">
        <v>8341</v>
      </c>
      <c r="R1148" t="s">
        <v>8342</v>
      </c>
      <c r="S1148" s="11">
        <f t="shared" si="70"/>
        <v>413287.88138888887</v>
      </c>
      <c r="T1148" s="11">
        <f t="shared" si="71"/>
        <v>414199.88138888887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8341</v>
      </c>
      <c r="R1149" t="s">
        <v>8342</v>
      </c>
      <c r="S1149" s="11">
        <f t="shared" si="70"/>
        <v>416840.32861111109</v>
      </c>
      <c r="T1149" s="11">
        <f t="shared" si="71"/>
        <v>418280.32861111109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0.48666666666666669</v>
      </c>
      <c r="P1150">
        <f t="shared" si="69"/>
        <v>24.33</v>
      </c>
      <c r="Q1150" t="s">
        <v>8341</v>
      </c>
      <c r="R1150" t="s">
        <v>8342</v>
      </c>
      <c r="S1150" s="11">
        <f t="shared" si="70"/>
        <v>436117.10583333333</v>
      </c>
      <c r="T1150" s="11">
        <f t="shared" si="71"/>
        <v>436838.10583333333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69"/>
        <v>37.5</v>
      </c>
      <c r="Q1151" t="s">
        <v>8341</v>
      </c>
      <c r="R1151" t="s">
        <v>8342</v>
      </c>
      <c r="S1151" s="11">
        <f t="shared" si="70"/>
        <v>432098.04611111112</v>
      </c>
      <c r="T1151" s="11">
        <f t="shared" si="71"/>
        <v>432818.04611111112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69"/>
        <v>42</v>
      </c>
      <c r="Q1152" t="s">
        <v>8341</v>
      </c>
      <c r="R1152" t="s">
        <v>8342</v>
      </c>
      <c r="S1152" s="11">
        <f t="shared" si="70"/>
        <v>427543.90972222219</v>
      </c>
      <c r="T1152" s="11">
        <f t="shared" si="71"/>
        <v>428983.90972222219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8341</v>
      </c>
      <c r="R1153" t="s">
        <v>8342</v>
      </c>
      <c r="S1153" s="11">
        <f t="shared" si="70"/>
        <v>425291.4619444444</v>
      </c>
      <c r="T1153" s="11">
        <f t="shared" si="71"/>
        <v>426011.4619444444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5.6937500000000005</v>
      </c>
      <c r="P1154">
        <f t="shared" si="69"/>
        <v>60.73</v>
      </c>
      <c r="Q1154" t="s">
        <v>8341</v>
      </c>
      <c r="R1154" t="s">
        <v>8342</v>
      </c>
      <c r="S1154" s="11">
        <f t="shared" si="70"/>
        <v>422546.03111111111</v>
      </c>
      <c r="T1154" s="11">
        <f t="shared" si="71"/>
        <v>423266.03111111111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(E1155/D1155)*100</f>
        <v>0.625</v>
      </c>
      <c r="P1155">
        <f t="shared" ref="P1155:P1218" si="73">ROUND(E1155/L1155,2)</f>
        <v>50</v>
      </c>
      <c r="Q1155" t="s">
        <v>8341</v>
      </c>
      <c r="R1155" t="s">
        <v>8342</v>
      </c>
      <c r="S1155" s="11">
        <f t="shared" ref="S1155:S1218" si="74">(((J1155/60)/60)+DATE(1970,1,1))</f>
        <v>423362.1402777778</v>
      </c>
      <c r="T1155" s="11">
        <f t="shared" ref="T1155:T1218" si="75">(((I1155/60)/60)+DATE(1970,1,1))</f>
        <v>424082.1402777778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</v>
      </c>
      <c r="Q1156" t="s">
        <v>8341</v>
      </c>
      <c r="R1156" t="s">
        <v>8342</v>
      </c>
      <c r="S1156" s="11">
        <f t="shared" si="74"/>
        <v>425267.61277777777</v>
      </c>
      <c r="T1156" s="11">
        <f t="shared" si="75"/>
        <v>425987.61277777777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0.752</v>
      </c>
      <c r="P1157">
        <f t="shared" si="73"/>
        <v>23.5</v>
      </c>
      <c r="Q1157" t="s">
        <v>8341</v>
      </c>
      <c r="R1157" t="s">
        <v>8342</v>
      </c>
      <c r="S1157" s="11">
        <f t="shared" si="74"/>
        <v>415971.33555555553</v>
      </c>
      <c r="T1157" s="11">
        <f t="shared" si="75"/>
        <v>416691.33555555553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8341</v>
      </c>
      <c r="R1158" t="s">
        <v>8342</v>
      </c>
      <c r="S1158" s="11">
        <f t="shared" si="74"/>
        <v>420610.71166666667</v>
      </c>
      <c r="T1158" s="11">
        <f t="shared" si="75"/>
        <v>421330.71166666667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</v>
      </c>
      <c r="Q1159" t="s">
        <v>8341</v>
      </c>
      <c r="R1159" t="s">
        <v>8342</v>
      </c>
      <c r="S1159" s="11">
        <f t="shared" si="74"/>
        <v>417960.0777777778</v>
      </c>
      <c r="T1159" s="11">
        <f t="shared" si="75"/>
        <v>419401.0777777778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0.46666666666666673</v>
      </c>
      <c r="P1160">
        <f t="shared" si="73"/>
        <v>11.67</v>
      </c>
      <c r="Q1160" t="s">
        <v>8341</v>
      </c>
      <c r="R1160" t="s">
        <v>8342</v>
      </c>
      <c r="S1160" s="11">
        <f t="shared" si="74"/>
        <v>418763.20222222223</v>
      </c>
      <c r="T1160" s="11">
        <f t="shared" si="75"/>
        <v>419483.20222222223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8341</v>
      </c>
      <c r="R1161" t="s">
        <v>8342</v>
      </c>
      <c r="S1161" s="11">
        <f t="shared" si="74"/>
        <v>423626.43472222221</v>
      </c>
      <c r="T1161" s="11">
        <f t="shared" si="75"/>
        <v>424368.75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60.79</v>
      </c>
      <c r="Q1162" t="s">
        <v>8341</v>
      </c>
      <c r="R1162" t="s">
        <v>8342</v>
      </c>
      <c r="S1162" s="11">
        <f t="shared" si="74"/>
        <v>421380.71833333338</v>
      </c>
      <c r="T1162" s="11">
        <f t="shared" si="75"/>
        <v>422099.71833333338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8341</v>
      </c>
      <c r="R1163" t="s">
        <v>8342</v>
      </c>
      <c r="S1163" s="11">
        <f t="shared" si="74"/>
        <v>422856.10805555555</v>
      </c>
      <c r="T1163" s="11">
        <f t="shared" si="75"/>
        <v>423360.10805555555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5.8333333333333341E-2</v>
      </c>
      <c r="P1164">
        <f t="shared" si="73"/>
        <v>17.5</v>
      </c>
      <c r="Q1164" t="s">
        <v>8341</v>
      </c>
      <c r="R1164" t="s">
        <v>8342</v>
      </c>
      <c r="S1164" s="11">
        <f t="shared" si="74"/>
        <v>416953.40666666662</v>
      </c>
      <c r="T1164" s="11">
        <f t="shared" si="75"/>
        <v>417697.40666666662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8341</v>
      </c>
      <c r="R1165" t="s">
        <v>8342</v>
      </c>
      <c r="S1165" s="11">
        <f t="shared" si="74"/>
        <v>415850.36666666664</v>
      </c>
      <c r="T1165" s="11">
        <f t="shared" si="75"/>
        <v>416570.36666666664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8341</v>
      </c>
      <c r="R1166" t="s">
        <v>8342</v>
      </c>
      <c r="S1166" s="11">
        <f t="shared" si="74"/>
        <v>432146.38388888893</v>
      </c>
      <c r="T1166" s="11">
        <f t="shared" si="75"/>
        <v>432866.38388888893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20.705000000000002</v>
      </c>
      <c r="P1167">
        <f t="shared" si="73"/>
        <v>82.82</v>
      </c>
      <c r="Q1167" t="s">
        <v>8341</v>
      </c>
      <c r="R1167" t="s">
        <v>8342</v>
      </c>
      <c r="S1167" s="11">
        <f t="shared" si="74"/>
        <v>414926.14722222218</v>
      </c>
      <c r="T1167" s="11">
        <f t="shared" si="75"/>
        <v>415742.14722222218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19.139999999999997</v>
      </c>
      <c r="P1168">
        <f t="shared" si="73"/>
        <v>358.88</v>
      </c>
      <c r="Q1168" t="s">
        <v>8341</v>
      </c>
      <c r="R1168" t="s">
        <v>8342</v>
      </c>
      <c r="S1168" s="11">
        <f t="shared" si="74"/>
        <v>423524.65055555559</v>
      </c>
      <c r="T1168" s="11">
        <f t="shared" si="75"/>
        <v>424261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1.6316666666666666</v>
      </c>
      <c r="P1169">
        <f t="shared" si="73"/>
        <v>61.19</v>
      </c>
      <c r="Q1169" t="s">
        <v>8341</v>
      </c>
      <c r="R1169" t="s">
        <v>8342</v>
      </c>
      <c r="S1169" s="11">
        <f t="shared" si="74"/>
        <v>416642.63750000001</v>
      </c>
      <c r="T1169" s="11">
        <f t="shared" si="75"/>
        <v>417386.63750000001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5.6666666666666661</v>
      </c>
      <c r="P1170">
        <f t="shared" si="73"/>
        <v>340</v>
      </c>
      <c r="Q1170" t="s">
        <v>8341</v>
      </c>
      <c r="R1170" t="s">
        <v>8342</v>
      </c>
      <c r="S1170" s="11">
        <f t="shared" si="74"/>
        <v>434434.29583333334</v>
      </c>
      <c r="T1170" s="11">
        <f t="shared" si="75"/>
        <v>435154.29583333334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0.16999999999999998</v>
      </c>
      <c r="P1171">
        <f t="shared" si="73"/>
        <v>5.67</v>
      </c>
      <c r="Q1171" t="s">
        <v>8341</v>
      </c>
      <c r="R1171" t="s">
        <v>8342</v>
      </c>
      <c r="S1171" s="11">
        <f t="shared" si="74"/>
        <v>420569.48972222221</v>
      </c>
      <c r="T1171" s="11">
        <f t="shared" si="75"/>
        <v>421289.48972222221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3"/>
        <v>50</v>
      </c>
      <c r="Q1172" t="s">
        <v>8341</v>
      </c>
      <c r="R1172" t="s">
        <v>8342</v>
      </c>
      <c r="S1172" s="11">
        <f t="shared" si="74"/>
        <v>422910.43638888892</v>
      </c>
      <c r="T1172" s="11">
        <f t="shared" si="75"/>
        <v>423630.43638888892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3"/>
        <v>25</v>
      </c>
      <c r="Q1173" t="s">
        <v>8341</v>
      </c>
      <c r="R1173" t="s">
        <v>8342</v>
      </c>
      <c r="S1173" s="11">
        <f t="shared" si="74"/>
        <v>418444.31305555557</v>
      </c>
      <c r="T1173" s="11">
        <f t="shared" si="75"/>
        <v>418877.31305555557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8341</v>
      </c>
      <c r="R1174" t="s">
        <v>8342</v>
      </c>
      <c r="S1174" s="11">
        <f t="shared" si="74"/>
        <v>416113.37555555557</v>
      </c>
      <c r="T1174" s="11">
        <f t="shared" si="75"/>
        <v>416833.37555555557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2.4E-2</v>
      </c>
      <c r="P1175">
        <f t="shared" si="73"/>
        <v>30</v>
      </c>
      <c r="Q1175" t="s">
        <v>8341</v>
      </c>
      <c r="R1175" t="s">
        <v>8342</v>
      </c>
      <c r="S1175" s="11">
        <f t="shared" si="74"/>
        <v>424333.46027777781</v>
      </c>
      <c r="T1175" s="11">
        <f t="shared" si="75"/>
        <v>425173.46027777781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5.9066666666666672</v>
      </c>
      <c r="P1176">
        <f t="shared" si="73"/>
        <v>46.63</v>
      </c>
      <c r="Q1176" t="s">
        <v>8341</v>
      </c>
      <c r="R1176" t="s">
        <v>8342</v>
      </c>
      <c r="S1176" s="11">
        <f t="shared" si="74"/>
        <v>431165.20194444444</v>
      </c>
      <c r="T1176" s="11">
        <f t="shared" si="75"/>
        <v>431885.20194444444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2.9250000000000003</v>
      </c>
      <c r="P1177">
        <f t="shared" si="73"/>
        <v>65</v>
      </c>
      <c r="Q1177" t="s">
        <v>8341</v>
      </c>
      <c r="R1177" t="s">
        <v>8342</v>
      </c>
      <c r="S1177" s="11">
        <f t="shared" si="74"/>
        <v>424010.48305555555</v>
      </c>
      <c r="T1177" s="11">
        <f t="shared" si="75"/>
        <v>424730.48305555555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5.7142857142857143E-3</v>
      </c>
      <c r="P1178">
        <f t="shared" si="73"/>
        <v>10</v>
      </c>
      <c r="Q1178" t="s">
        <v>8341</v>
      </c>
      <c r="R1178" t="s">
        <v>8342</v>
      </c>
      <c r="S1178" s="11">
        <f t="shared" si="74"/>
        <v>437817.47166666668</v>
      </c>
      <c r="T1178" s="11">
        <f t="shared" si="75"/>
        <v>439126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8341</v>
      </c>
      <c r="R1179" t="s">
        <v>8342</v>
      </c>
      <c r="S1179" s="11">
        <f t="shared" si="74"/>
        <v>417456.86000000004</v>
      </c>
      <c r="T1179" s="11">
        <f t="shared" si="75"/>
        <v>418176.86000000004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6.6666666666666671E-3</v>
      </c>
      <c r="P1180">
        <f t="shared" si="73"/>
        <v>5</v>
      </c>
      <c r="Q1180" t="s">
        <v>8341</v>
      </c>
      <c r="R1180" t="s">
        <v>8342</v>
      </c>
      <c r="S1180" s="11">
        <f t="shared" si="74"/>
        <v>416022.73666666663</v>
      </c>
      <c r="T1180" s="11">
        <f t="shared" si="75"/>
        <v>416742.73666666663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5.3333333333333339</v>
      </c>
      <c r="P1181">
        <f t="shared" si="73"/>
        <v>640</v>
      </c>
      <c r="Q1181" t="s">
        <v>8341</v>
      </c>
      <c r="R1181" t="s">
        <v>8342</v>
      </c>
      <c r="S1181" s="11">
        <f t="shared" si="74"/>
        <v>426530.28527777776</v>
      </c>
      <c r="T1181" s="11">
        <f t="shared" si="75"/>
        <v>427250.28527777776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3"/>
        <v>69.12</v>
      </c>
      <c r="Q1182" t="s">
        <v>8341</v>
      </c>
      <c r="R1182" t="s">
        <v>8342</v>
      </c>
      <c r="S1182" s="11">
        <f t="shared" si="74"/>
        <v>414676.36499999999</v>
      </c>
      <c r="T1182" s="11">
        <f t="shared" si="75"/>
        <v>415564.36499999999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8.0000000000000002E-3</v>
      </c>
      <c r="P1183">
        <f t="shared" si="73"/>
        <v>1.33</v>
      </c>
      <c r="Q1183" t="s">
        <v>8341</v>
      </c>
      <c r="R1183" t="s">
        <v>8342</v>
      </c>
      <c r="S1183" s="11">
        <f t="shared" si="74"/>
        <v>420737.14472222223</v>
      </c>
      <c r="T1183" s="11">
        <f t="shared" si="75"/>
        <v>421457.14472222223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3"/>
        <v>10.5</v>
      </c>
      <c r="Q1184" t="s">
        <v>8341</v>
      </c>
      <c r="R1184" t="s">
        <v>8342</v>
      </c>
      <c r="S1184" s="11">
        <f t="shared" si="74"/>
        <v>437404.85777777777</v>
      </c>
      <c r="T1184" s="11">
        <f t="shared" si="75"/>
        <v>437857.7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</v>
      </c>
      <c r="Q1185" t="s">
        <v>8341</v>
      </c>
      <c r="R1185" t="s">
        <v>8342</v>
      </c>
      <c r="S1185" s="11">
        <f t="shared" si="74"/>
        <v>435677.67305555556</v>
      </c>
      <c r="T1185" s="11">
        <f t="shared" si="75"/>
        <v>436140.98333333334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104.93636363636362</v>
      </c>
      <c r="P1186">
        <f t="shared" si="73"/>
        <v>61.56</v>
      </c>
      <c r="Q1186" t="s">
        <v>8343</v>
      </c>
      <c r="R1186" t="s">
        <v>8344</v>
      </c>
      <c r="S1186" s="11">
        <f t="shared" si="74"/>
        <v>437711.39194444445</v>
      </c>
      <c r="T1186" s="11">
        <f t="shared" si="75"/>
        <v>438455.39194444445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3"/>
        <v>118.74</v>
      </c>
      <c r="Q1187" t="s">
        <v>8343</v>
      </c>
      <c r="R1187" t="s">
        <v>8344</v>
      </c>
      <c r="S1187" s="11">
        <f t="shared" si="74"/>
        <v>423053.76361111109</v>
      </c>
      <c r="T1187" s="11">
        <f t="shared" si="75"/>
        <v>423829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106.73333333333332</v>
      </c>
      <c r="P1188">
        <f t="shared" si="73"/>
        <v>65.08</v>
      </c>
      <c r="Q1188" t="s">
        <v>8343</v>
      </c>
      <c r="R1188" t="s">
        <v>8344</v>
      </c>
      <c r="S1188" s="11">
        <f t="shared" si="74"/>
        <v>422885.72083333333</v>
      </c>
      <c r="T1188" s="11">
        <f t="shared" si="75"/>
        <v>423679.7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104.12571428571428</v>
      </c>
      <c r="P1189">
        <f t="shared" si="73"/>
        <v>130.16</v>
      </c>
      <c r="Q1189" t="s">
        <v>8343</v>
      </c>
      <c r="R1189" t="s">
        <v>8344</v>
      </c>
      <c r="S1189" s="11">
        <f t="shared" si="74"/>
        <v>422550.47861111106</v>
      </c>
      <c r="T1189" s="11">
        <f t="shared" si="75"/>
        <v>423315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160.54999999999998</v>
      </c>
      <c r="P1190">
        <f t="shared" si="73"/>
        <v>37.78</v>
      </c>
      <c r="Q1190" t="s">
        <v>8343</v>
      </c>
      <c r="R1190" t="s">
        <v>8344</v>
      </c>
      <c r="S1190" s="11">
        <f t="shared" si="74"/>
        <v>436993.81666666665</v>
      </c>
      <c r="T1190" s="11">
        <f t="shared" si="75"/>
        <v>437497.81666666665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107.77777777777777</v>
      </c>
      <c r="P1191">
        <f t="shared" si="73"/>
        <v>112.79</v>
      </c>
      <c r="Q1191" t="s">
        <v>8343</v>
      </c>
      <c r="R1191" t="s">
        <v>8344</v>
      </c>
      <c r="S1191" s="11">
        <f t="shared" si="74"/>
        <v>432632.49861111114</v>
      </c>
      <c r="T1191" s="11">
        <f t="shared" si="75"/>
        <v>433136.49861111114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</v>
      </c>
      <c r="Q1192" t="s">
        <v>8343</v>
      </c>
      <c r="R1192" t="s">
        <v>8344</v>
      </c>
      <c r="S1192" s="11">
        <f t="shared" si="74"/>
        <v>416376.97916666669</v>
      </c>
      <c r="T1192" s="11">
        <f t="shared" si="75"/>
        <v>417096.97916666669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109.07407407407408</v>
      </c>
      <c r="P1193">
        <f t="shared" si="73"/>
        <v>89.24</v>
      </c>
      <c r="Q1193" t="s">
        <v>8343</v>
      </c>
      <c r="R1193" t="s">
        <v>8344</v>
      </c>
      <c r="S1193" s="11">
        <f t="shared" si="74"/>
        <v>429983.48888888885</v>
      </c>
      <c r="T1193" s="11">
        <f t="shared" si="75"/>
        <v>430702.48888888885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19.329999999999998</v>
      </c>
      <c r="Q1194" t="s">
        <v>8343</v>
      </c>
      <c r="R1194" t="s">
        <v>8344</v>
      </c>
      <c r="S1194" s="11">
        <f t="shared" si="74"/>
        <v>437853.16055555554</v>
      </c>
      <c r="T1194" s="11">
        <f t="shared" si="75"/>
        <v>438573.16055555554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103.95714285714286</v>
      </c>
      <c r="P1195">
        <f t="shared" si="73"/>
        <v>79.97</v>
      </c>
      <c r="Q1195" t="s">
        <v>8343</v>
      </c>
      <c r="R1195" t="s">
        <v>8344</v>
      </c>
      <c r="S1195" s="11">
        <f t="shared" si="74"/>
        <v>429747.62583333335</v>
      </c>
      <c r="T1195" s="11">
        <f t="shared" si="75"/>
        <v>431186.62583333335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3"/>
        <v>56.41</v>
      </c>
      <c r="Q1196" t="s">
        <v>8343</v>
      </c>
      <c r="R1196" t="s">
        <v>8344</v>
      </c>
      <c r="S1196" s="11">
        <f t="shared" si="74"/>
        <v>421652.71638888889</v>
      </c>
      <c r="T1196" s="11">
        <f t="shared" si="75"/>
        <v>422372.71638888889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</v>
      </c>
      <c r="Q1197" t="s">
        <v>8343</v>
      </c>
      <c r="R1197" t="s">
        <v>8344</v>
      </c>
      <c r="S1197" s="11">
        <f t="shared" si="74"/>
        <v>427073.34805555554</v>
      </c>
      <c r="T1197" s="11">
        <f t="shared" si="75"/>
        <v>428514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269.91034482758624</v>
      </c>
      <c r="P1198">
        <f t="shared" si="73"/>
        <v>76.44</v>
      </c>
      <c r="Q1198" t="s">
        <v>8343</v>
      </c>
      <c r="R1198" t="s">
        <v>8344</v>
      </c>
      <c r="S1198" s="11">
        <f t="shared" si="74"/>
        <v>427756.64972222224</v>
      </c>
      <c r="T1198" s="11">
        <f t="shared" si="75"/>
        <v>428476.64972222224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253.29333333333332</v>
      </c>
      <c r="P1199">
        <f t="shared" si="73"/>
        <v>121</v>
      </c>
      <c r="Q1199" t="s">
        <v>8343</v>
      </c>
      <c r="R1199" t="s">
        <v>8344</v>
      </c>
      <c r="S1199" s="11">
        <f t="shared" si="74"/>
        <v>432000.95388888888</v>
      </c>
      <c r="T1199" s="11">
        <f t="shared" si="75"/>
        <v>432734.98333333334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260.59999999999997</v>
      </c>
      <c r="P1200">
        <f t="shared" si="73"/>
        <v>54.62</v>
      </c>
      <c r="Q1200" t="s">
        <v>8343</v>
      </c>
      <c r="R1200" t="s">
        <v>8344</v>
      </c>
      <c r="S1200" s="11">
        <f t="shared" si="74"/>
        <v>427919.8572222222</v>
      </c>
      <c r="T1200" s="11">
        <f t="shared" si="75"/>
        <v>428772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101.31677953348381</v>
      </c>
      <c r="P1201">
        <f t="shared" si="73"/>
        <v>299.22000000000003</v>
      </c>
      <c r="Q1201" t="s">
        <v>8343</v>
      </c>
      <c r="R1201" t="s">
        <v>8344</v>
      </c>
      <c r="S1201" s="11">
        <f t="shared" si="74"/>
        <v>423795.5</v>
      </c>
      <c r="T1201" s="11">
        <f t="shared" si="75"/>
        <v>424563.5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125.60416666666667</v>
      </c>
      <c r="P1202">
        <f t="shared" si="73"/>
        <v>58.53</v>
      </c>
      <c r="Q1202" t="s">
        <v>8343</v>
      </c>
      <c r="R1202" t="s">
        <v>8344</v>
      </c>
      <c r="S1202" s="11">
        <f t="shared" si="74"/>
        <v>422060.46</v>
      </c>
      <c r="T1202" s="11">
        <f t="shared" si="75"/>
        <v>422564.46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102.43783333333334</v>
      </c>
      <c r="P1203">
        <f t="shared" si="73"/>
        <v>55.37</v>
      </c>
      <c r="Q1203" t="s">
        <v>8343</v>
      </c>
      <c r="R1203" t="s">
        <v>8344</v>
      </c>
      <c r="S1203" s="11">
        <f t="shared" si="74"/>
        <v>432791.56833333336</v>
      </c>
      <c r="T1203" s="11">
        <f t="shared" si="75"/>
        <v>433511.56833333336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199.244</v>
      </c>
      <c r="P1204">
        <f t="shared" si="73"/>
        <v>183.8</v>
      </c>
      <c r="Q1204" t="s">
        <v>8343</v>
      </c>
      <c r="R1204" t="s">
        <v>8344</v>
      </c>
      <c r="S1204" s="11">
        <f t="shared" si="74"/>
        <v>423567.93166666664</v>
      </c>
      <c r="T1204" s="11">
        <f t="shared" si="75"/>
        <v>424287.93166666664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102.45398773006136</v>
      </c>
      <c r="P1205">
        <f t="shared" si="73"/>
        <v>165.35</v>
      </c>
      <c r="Q1205" t="s">
        <v>8343</v>
      </c>
      <c r="R1205" t="s">
        <v>8344</v>
      </c>
      <c r="S1205" s="11">
        <f t="shared" si="74"/>
        <v>422927.75750000001</v>
      </c>
      <c r="T1205" s="11">
        <f t="shared" si="75"/>
        <v>423647.75750000001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102.94615384615385</v>
      </c>
      <c r="P1206">
        <f t="shared" si="73"/>
        <v>234.79</v>
      </c>
      <c r="Q1206" t="s">
        <v>8343</v>
      </c>
      <c r="R1206" t="s">
        <v>8344</v>
      </c>
      <c r="S1206" s="11">
        <f t="shared" si="74"/>
        <v>427058.95361111109</v>
      </c>
      <c r="T1206" s="11">
        <f t="shared" si="75"/>
        <v>428126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100.86153846153847</v>
      </c>
      <c r="P1207">
        <f t="shared" si="73"/>
        <v>211.48</v>
      </c>
      <c r="Q1207" t="s">
        <v>8343</v>
      </c>
      <c r="R1207" t="s">
        <v>8344</v>
      </c>
      <c r="S1207" s="11">
        <f t="shared" si="74"/>
        <v>423237.15305555554</v>
      </c>
      <c r="T1207" s="11">
        <f t="shared" si="75"/>
        <v>423957.15305555554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114.99999999999999</v>
      </c>
      <c r="P1208">
        <f t="shared" si="73"/>
        <v>32.340000000000003</v>
      </c>
      <c r="Q1208" t="s">
        <v>8343</v>
      </c>
      <c r="R1208" t="s">
        <v>8344</v>
      </c>
      <c r="S1208" s="11">
        <f t="shared" si="74"/>
        <v>438459.62583333335</v>
      </c>
      <c r="T1208" s="11">
        <f t="shared" si="75"/>
        <v>439246.48333333334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104.16766467065868</v>
      </c>
      <c r="P1209">
        <f t="shared" si="73"/>
        <v>123.38</v>
      </c>
      <c r="Q1209" t="s">
        <v>8343</v>
      </c>
      <c r="R1209" t="s">
        <v>8344</v>
      </c>
      <c r="S1209" s="11">
        <f t="shared" si="74"/>
        <v>430243.32583333337</v>
      </c>
      <c r="T1209" s="11">
        <f t="shared" si="75"/>
        <v>430963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155.29999999999998</v>
      </c>
      <c r="P1210">
        <f t="shared" si="73"/>
        <v>207.07</v>
      </c>
      <c r="Q1210" t="s">
        <v>8343</v>
      </c>
      <c r="R1210" t="s">
        <v>8344</v>
      </c>
      <c r="S1210" s="11">
        <f t="shared" si="74"/>
        <v>430082.0177777778</v>
      </c>
      <c r="T1210" s="11">
        <f t="shared" si="75"/>
        <v>430801.0177777778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</v>
      </c>
      <c r="Q1211" t="s">
        <v>8343</v>
      </c>
      <c r="R1211" t="s">
        <v>8344</v>
      </c>
      <c r="S1211" s="11">
        <f t="shared" si="74"/>
        <v>438197.30694444448</v>
      </c>
      <c r="T1211" s="11">
        <f t="shared" si="75"/>
        <v>438917.30694444448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254.31499999999997</v>
      </c>
      <c r="P1212">
        <f t="shared" si="73"/>
        <v>493.82</v>
      </c>
      <c r="Q1212" t="s">
        <v>8343</v>
      </c>
      <c r="R1212" t="s">
        <v>8344</v>
      </c>
      <c r="S1212" s="11">
        <f t="shared" si="74"/>
        <v>423103.60333333333</v>
      </c>
      <c r="T1212" s="11">
        <f t="shared" si="75"/>
        <v>423654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3"/>
        <v>168.5</v>
      </c>
      <c r="Q1213" t="s">
        <v>8343</v>
      </c>
      <c r="R1213" t="s">
        <v>8344</v>
      </c>
      <c r="S1213" s="11">
        <f t="shared" si="74"/>
        <v>432293.7947222222</v>
      </c>
      <c r="T1213" s="11">
        <f t="shared" si="75"/>
        <v>432653.7947222222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3"/>
        <v>38.869999999999997</v>
      </c>
      <c r="Q1214" t="s">
        <v>8343</v>
      </c>
      <c r="R1214" t="s">
        <v>8344</v>
      </c>
      <c r="S1214" s="11">
        <f t="shared" si="74"/>
        <v>427567.80416666664</v>
      </c>
      <c r="T1214" s="11">
        <f t="shared" si="75"/>
        <v>427954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102.23076923076924</v>
      </c>
      <c r="P1215">
        <f t="shared" si="73"/>
        <v>61.53</v>
      </c>
      <c r="Q1215" t="s">
        <v>8343</v>
      </c>
      <c r="R1215" t="s">
        <v>8344</v>
      </c>
      <c r="S1215" s="11">
        <f t="shared" si="74"/>
        <v>437475.13888888888</v>
      </c>
      <c r="T1215" s="11">
        <f t="shared" si="75"/>
        <v>438315.13888888888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3"/>
        <v>105.44</v>
      </c>
      <c r="Q1216" t="s">
        <v>8343</v>
      </c>
      <c r="R1216" t="s">
        <v>8344</v>
      </c>
      <c r="S1216" s="11">
        <f t="shared" si="74"/>
        <v>422429.16805555555</v>
      </c>
      <c r="T1216" s="11">
        <f t="shared" si="75"/>
        <v>423869.16805555555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786.0802000000001</v>
      </c>
      <c r="P1217">
        <f t="shared" si="73"/>
        <v>71.59</v>
      </c>
      <c r="Q1217" t="s">
        <v>8343</v>
      </c>
      <c r="R1217" t="s">
        <v>8344</v>
      </c>
      <c r="S1217" s="11">
        <f t="shared" si="74"/>
        <v>414151.1544444444</v>
      </c>
      <c r="T1217" s="11">
        <f t="shared" si="75"/>
        <v>414871.1544444444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145.70000000000002</v>
      </c>
      <c r="P1218">
        <f t="shared" si="73"/>
        <v>91.88</v>
      </c>
      <c r="Q1218" t="s">
        <v>8343</v>
      </c>
      <c r="R1218" t="s">
        <v>8344</v>
      </c>
      <c r="S1218" s="11">
        <f t="shared" si="74"/>
        <v>425855.79361111112</v>
      </c>
      <c r="T1218" s="11">
        <f t="shared" si="75"/>
        <v>426632.05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(E1219/D1219)*100</f>
        <v>102.60000000000001</v>
      </c>
      <c r="P1219">
        <f t="shared" ref="P1219:P1282" si="77">ROUND(E1219/L1219,2)</f>
        <v>148.57</v>
      </c>
      <c r="Q1219" t="s">
        <v>8343</v>
      </c>
      <c r="R1219" t="s">
        <v>8344</v>
      </c>
      <c r="S1219" s="11">
        <f t="shared" ref="S1219:S1282" si="78">(((J1219/60)/60)+DATE(1970,1,1))</f>
        <v>432772.42777777778</v>
      </c>
      <c r="T1219" s="11">
        <f t="shared" ref="T1219:T1282" si="79">(((I1219/60)/60)+DATE(1970,1,1))</f>
        <v>433492.42777777778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>
        <f t="shared" si="77"/>
        <v>174.21</v>
      </c>
      <c r="Q1220" t="s">
        <v>8343</v>
      </c>
      <c r="R1220" t="s">
        <v>8344</v>
      </c>
      <c r="S1220" s="11">
        <f t="shared" si="78"/>
        <v>426600.88888888888</v>
      </c>
      <c r="T1220" s="11">
        <f t="shared" si="79"/>
        <v>427332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>
        <f t="shared" si="77"/>
        <v>102.86</v>
      </c>
      <c r="Q1221" t="s">
        <v>8343</v>
      </c>
      <c r="R1221" t="s">
        <v>8344</v>
      </c>
      <c r="S1221" s="11">
        <f t="shared" si="78"/>
        <v>435116.0869444444</v>
      </c>
      <c r="T1221" s="11">
        <f t="shared" si="79"/>
        <v>435836.0869444444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103.76666666666668</v>
      </c>
      <c r="P1222">
        <f t="shared" si="77"/>
        <v>111.18</v>
      </c>
      <c r="Q1222" t="s">
        <v>8343</v>
      </c>
      <c r="R1222" t="s">
        <v>8344</v>
      </c>
      <c r="S1222" s="11">
        <f t="shared" si="78"/>
        <v>424992.08666666667</v>
      </c>
      <c r="T1222" s="11">
        <f t="shared" si="79"/>
        <v>425712.08666666667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>
        <f t="shared" si="77"/>
        <v>23.8</v>
      </c>
      <c r="Q1223" t="s">
        <v>8343</v>
      </c>
      <c r="R1223" t="s">
        <v>8344</v>
      </c>
      <c r="S1223" s="11">
        <f t="shared" si="78"/>
        <v>436244.41333333333</v>
      </c>
      <c r="T1223" s="11">
        <f t="shared" si="79"/>
        <v>436905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>
        <f t="shared" si="77"/>
        <v>81.27</v>
      </c>
      <c r="Q1224" t="s">
        <v>8343</v>
      </c>
      <c r="R1224" t="s">
        <v>8344</v>
      </c>
      <c r="S1224" s="11">
        <f t="shared" si="78"/>
        <v>430250.29083333333</v>
      </c>
      <c r="T1224" s="11">
        <f t="shared" si="79"/>
        <v>430981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>
        <f t="shared" si="77"/>
        <v>116.21</v>
      </c>
      <c r="Q1225" t="s">
        <v>8343</v>
      </c>
      <c r="R1225" t="s">
        <v>8344</v>
      </c>
      <c r="S1225" s="11">
        <f t="shared" si="78"/>
        <v>435613.2525</v>
      </c>
      <c r="T1225" s="11">
        <f t="shared" si="79"/>
        <v>436334.2525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7.0666666666666673</v>
      </c>
      <c r="P1226">
        <f t="shared" si="77"/>
        <v>58.89</v>
      </c>
      <c r="Q1226" t="s">
        <v>8330</v>
      </c>
      <c r="R1226" t="s">
        <v>8345</v>
      </c>
      <c r="S1226" s="11">
        <f t="shared" si="78"/>
        <v>413590.19500000001</v>
      </c>
      <c r="T1226" s="11">
        <f t="shared" si="79"/>
        <v>415030.19500000001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4.3999999999999995</v>
      </c>
      <c r="P1227">
        <f t="shared" si="77"/>
        <v>44</v>
      </c>
      <c r="Q1227" t="s">
        <v>8330</v>
      </c>
      <c r="R1227" t="s">
        <v>8345</v>
      </c>
      <c r="S1227" s="11">
        <f t="shared" si="78"/>
        <v>408150.74388888886</v>
      </c>
      <c r="T1227" s="11">
        <f t="shared" si="79"/>
        <v>409590.74388888886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</v>
      </c>
      <c r="P1228">
        <f t="shared" si="77"/>
        <v>48.43</v>
      </c>
      <c r="Q1228" t="s">
        <v>8330</v>
      </c>
      <c r="R1228" t="s">
        <v>8345</v>
      </c>
      <c r="S1228" s="11">
        <f t="shared" si="78"/>
        <v>413093.99472222221</v>
      </c>
      <c r="T1228" s="11">
        <f t="shared" si="79"/>
        <v>413914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8330</v>
      </c>
      <c r="R1229" t="s">
        <v>8345</v>
      </c>
      <c r="S1229" s="11">
        <f t="shared" si="78"/>
        <v>415783.06</v>
      </c>
      <c r="T1229" s="11">
        <f t="shared" si="79"/>
        <v>416512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29.299999999999997</v>
      </c>
      <c r="P1230">
        <f t="shared" si="77"/>
        <v>61.04</v>
      </c>
      <c r="Q1230" t="s">
        <v>8330</v>
      </c>
      <c r="R1230" t="s">
        <v>8345</v>
      </c>
      <c r="S1230" s="11">
        <f t="shared" si="78"/>
        <v>390026.50222222222</v>
      </c>
      <c r="T1230" s="11">
        <f t="shared" si="79"/>
        <v>391466.50222222222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>
        <f t="shared" si="77"/>
        <v>25</v>
      </c>
      <c r="Q1231" t="s">
        <v>8330</v>
      </c>
      <c r="R1231" t="s">
        <v>8345</v>
      </c>
      <c r="S1231" s="11">
        <f t="shared" si="78"/>
        <v>395564.03527777776</v>
      </c>
      <c r="T1231" s="11">
        <f t="shared" si="79"/>
        <v>396289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8330</v>
      </c>
      <c r="R1232" t="s">
        <v>8345</v>
      </c>
      <c r="S1232" s="11">
        <f t="shared" si="78"/>
        <v>385568.34166666667</v>
      </c>
      <c r="T1232" s="11">
        <f t="shared" si="79"/>
        <v>386288.34166666667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8330</v>
      </c>
      <c r="R1233" t="s">
        <v>8345</v>
      </c>
      <c r="S1233" s="11">
        <f t="shared" si="78"/>
        <v>424567.60222222219</v>
      </c>
      <c r="T1233" s="11">
        <f t="shared" si="79"/>
        <v>425770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40</v>
      </c>
      <c r="Q1234" t="s">
        <v>8330</v>
      </c>
      <c r="R1234" t="s">
        <v>8345</v>
      </c>
      <c r="S1234" s="11">
        <f t="shared" si="78"/>
        <v>408077.35277777782</v>
      </c>
      <c r="T1234" s="11">
        <f t="shared" si="79"/>
        <v>409205.35277777782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11.600000000000001</v>
      </c>
      <c r="P1235">
        <f t="shared" si="77"/>
        <v>19.329999999999998</v>
      </c>
      <c r="Q1235" t="s">
        <v>8330</v>
      </c>
      <c r="R1235" t="s">
        <v>8345</v>
      </c>
      <c r="S1235" s="11">
        <f t="shared" si="78"/>
        <v>394471.77055555559</v>
      </c>
      <c r="T1235" s="11">
        <f t="shared" si="79"/>
        <v>394975.77055555559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8330</v>
      </c>
      <c r="R1236" t="s">
        <v>8345</v>
      </c>
      <c r="S1236" s="11">
        <f t="shared" si="78"/>
        <v>420099.92833333334</v>
      </c>
      <c r="T1236" s="11">
        <f t="shared" si="79"/>
        <v>420819.92833333334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>
        <f t="shared" si="77"/>
        <v>35</v>
      </c>
      <c r="Q1237" t="s">
        <v>8330</v>
      </c>
      <c r="R1237" t="s">
        <v>8345</v>
      </c>
      <c r="S1237" s="11">
        <f t="shared" si="78"/>
        <v>409908.24972222222</v>
      </c>
      <c r="T1237" s="11">
        <f t="shared" si="79"/>
        <v>410868.24972222222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8330</v>
      </c>
      <c r="R1238" t="s">
        <v>8345</v>
      </c>
      <c r="S1238" s="11">
        <f t="shared" si="78"/>
        <v>398569.3233333333</v>
      </c>
      <c r="T1238" s="11">
        <f t="shared" si="79"/>
        <v>398761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8330</v>
      </c>
      <c r="R1239" t="s">
        <v>8345</v>
      </c>
      <c r="S1239" s="11">
        <f t="shared" si="78"/>
        <v>398919.79583333334</v>
      </c>
      <c r="T1239" s="11">
        <f t="shared" si="79"/>
        <v>399399.79583333334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59.33</v>
      </c>
      <c r="Q1240" t="s">
        <v>8330</v>
      </c>
      <c r="R1240" t="s">
        <v>8345</v>
      </c>
      <c r="S1240" s="11">
        <f t="shared" si="78"/>
        <v>389471.64888888889</v>
      </c>
      <c r="T1240" s="11">
        <f t="shared" si="79"/>
        <v>390191.64888888889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8330</v>
      </c>
      <c r="R1241" t="s">
        <v>8345</v>
      </c>
      <c r="S1241" s="11">
        <f t="shared" si="78"/>
        <v>393128.10194444447</v>
      </c>
      <c r="T1241" s="11">
        <f t="shared" si="79"/>
        <v>393848.10194444447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3.0124999999999997</v>
      </c>
      <c r="P1242">
        <f t="shared" si="77"/>
        <v>30.13</v>
      </c>
      <c r="Q1242" t="s">
        <v>8330</v>
      </c>
      <c r="R1242" t="s">
        <v>8345</v>
      </c>
      <c r="S1242" s="11">
        <f t="shared" si="78"/>
        <v>405729.96027777781</v>
      </c>
      <c r="T1242" s="11">
        <f t="shared" si="79"/>
        <v>407142.85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50.739999999999995</v>
      </c>
      <c r="P1243">
        <f t="shared" si="77"/>
        <v>74.62</v>
      </c>
      <c r="Q1243" t="s">
        <v>8330</v>
      </c>
      <c r="R1243" t="s">
        <v>8345</v>
      </c>
      <c r="S1243" s="11">
        <f t="shared" si="78"/>
        <v>418085.10555555555</v>
      </c>
      <c r="T1243" s="11">
        <f t="shared" si="79"/>
        <v>418622.98333333334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>
        <f t="shared" si="77"/>
        <v>5</v>
      </c>
      <c r="Q1244" t="s">
        <v>8330</v>
      </c>
      <c r="R1244" t="s">
        <v>8345</v>
      </c>
      <c r="S1244" s="11">
        <f t="shared" si="78"/>
        <v>390684.97277777776</v>
      </c>
      <c r="T1244" s="11">
        <f t="shared" si="79"/>
        <v>391054.3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>
        <f t="shared" si="77"/>
        <v>44.5</v>
      </c>
      <c r="Q1245" t="s">
        <v>8330</v>
      </c>
      <c r="R1245" t="s">
        <v>8345</v>
      </c>
      <c r="S1245" s="11">
        <f t="shared" si="78"/>
        <v>388038.10305555555</v>
      </c>
      <c r="T1245" s="11">
        <f t="shared" si="79"/>
        <v>389502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46.13</v>
      </c>
      <c r="Q1246" t="s">
        <v>8330</v>
      </c>
      <c r="R1246" t="s">
        <v>8331</v>
      </c>
      <c r="S1246" s="11">
        <f t="shared" si="78"/>
        <v>404452.81194444443</v>
      </c>
      <c r="T1246" s="11">
        <f t="shared" si="79"/>
        <v>405198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120.24999999999999</v>
      </c>
      <c r="P1247">
        <f t="shared" si="77"/>
        <v>141.47</v>
      </c>
      <c r="Q1247" t="s">
        <v>8330</v>
      </c>
      <c r="R1247" t="s">
        <v>8331</v>
      </c>
      <c r="S1247" s="11">
        <f t="shared" si="78"/>
        <v>414503.39833333332</v>
      </c>
      <c r="T1247" s="11">
        <f t="shared" si="79"/>
        <v>415223.39833333332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</v>
      </c>
      <c r="Q1248" t="s">
        <v>8330</v>
      </c>
      <c r="R1248" t="s">
        <v>8331</v>
      </c>
      <c r="S1248" s="11">
        <f t="shared" si="78"/>
        <v>392026.0413888889</v>
      </c>
      <c r="T1248" s="11">
        <f t="shared" si="79"/>
        <v>393107.0413888889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122.14285714285715</v>
      </c>
      <c r="P1249">
        <f t="shared" si="77"/>
        <v>85.5</v>
      </c>
      <c r="Q1249" t="s">
        <v>8330</v>
      </c>
      <c r="R1249" t="s">
        <v>8331</v>
      </c>
      <c r="S1249" s="11">
        <f t="shared" si="78"/>
        <v>404800.0152777778</v>
      </c>
      <c r="T1249" s="11">
        <f t="shared" si="79"/>
        <v>405520.0152777778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7"/>
        <v>64.25</v>
      </c>
      <c r="Q1250" t="s">
        <v>8330</v>
      </c>
      <c r="R1250" t="s">
        <v>8331</v>
      </c>
      <c r="S1250" s="11">
        <f t="shared" si="78"/>
        <v>414336.76472222223</v>
      </c>
      <c r="T1250" s="11">
        <f t="shared" si="79"/>
        <v>415191.98333333334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7"/>
        <v>64.47</v>
      </c>
      <c r="Q1251" t="s">
        <v>8330</v>
      </c>
      <c r="R1251" t="s">
        <v>8331</v>
      </c>
      <c r="S1251" s="11">
        <f t="shared" si="78"/>
        <v>397538.78083333338</v>
      </c>
      <c r="T1251" s="11">
        <f t="shared" si="79"/>
        <v>398258.78083333338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200.15333333333331</v>
      </c>
      <c r="P1252">
        <f t="shared" si="77"/>
        <v>118.2</v>
      </c>
      <c r="Q1252" t="s">
        <v>8330</v>
      </c>
      <c r="R1252" t="s">
        <v>8331</v>
      </c>
      <c r="S1252" s="11">
        <f t="shared" si="78"/>
        <v>416160.42527777777</v>
      </c>
      <c r="T1252" s="11">
        <f t="shared" si="79"/>
        <v>417240.42527777777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7"/>
        <v>82.54</v>
      </c>
      <c r="Q1253" t="s">
        <v>8330</v>
      </c>
      <c r="R1253" t="s">
        <v>8331</v>
      </c>
      <c r="S1253" s="11">
        <f t="shared" si="78"/>
        <v>389956.54638888891</v>
      </c>
      <c r="T1253" s="11">
        <f t="shared" si="79"/>
        <v>391396.54638888891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137.65714285714284</v>
      </c>
      <c r="P1254">
        <f t="shared" si="77"/>
        <v>34.17</v>
      </c>
      <c r="Q1254" t="s">
        <v>8330</v>
      </c>
      <c r="R1254" t="s">
        <v>8331</v>
      </c>
      <c r="S1254" s="11">
        <f t="shared" si="78"/>
        <v>408968.7136111111</v>
      </c>
      <c r="T1254" s="11">
        <f t="shared" si="79"/>
        <v>409640.7136111111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7"/>
        <v>42.73</v>
      </c>
      <c r="Q1255" t="s">
        <v>8330</v>
      </c>
      <c r="R1255" t="s">
        <v>8331</v>
      </c>
      <c r="S1255" s="11">
        <f t="shared" si="78"/>
        <v>416451.8075</v>
      </c>
      <c r="T1255" s="11">
        <f t="shared" si="79"/>
        <v>417171.8075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198.85074626865671</v>
      </c>
      <c r="P1256">
        <f t="shared" si="77"/>
        <v>94.49</v>
      </c>
      <c r="Q1256" t="s">
        <v>8330</v>
      </c>
      <c r="R1256" t="s">
        <v>8331</v>
      </c>
      <c r="S1256" s="11">
        <f t="shared" si="78"/>
        <v>383615.91277777776</v>
      </c>
      <c r="T1256" s="11">
        <f t="shared" si="79"/>
        <v>384973.98333333334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202.36666666666667</v>
      </c>
      <c r="P1257">
        <f t="shared" si="77"/>
        <v>55.7</v>
      </c>
      <c r="Q1257" t="s">
        <v>8330</v>
      </c>
      <c r="R1257" t="s">
        <v>8331</v>
      </c>
      <c r="S1257" s="11">
        <f t="shared" si="78"/>
        <v>409829.29222222226</v>
      </c>
      <c r="T1257" s="11">
        <f t="shared" si="79"/>
        <v>410550.29222222226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117.96376666666666</v>
      </c>
      <c r="P1258">
        <f t="shared" si="77"/>
        <v>98.03</v>
      </c>
      <c r="Q1258" t="s">
        <v>8330</v>
      </c>
      <c r="R1258" t="s">
        <v>8331</v>
      </c>
      <c r="S1258" s="11">
        <f t="shared" si="78"/>
        <v>394039.06416666671</v>
      </c>
      <c r="T1258" s="11">
        <f t="shared" si="79"/>
        <v>394759.06416666671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294.72727272727275</v>
      </c>
      <c r="P1259">
        <f t="shared" si="77"/>
        <v>92.1</v>
      </c>
      <c r="Q1259" t="s">
        <v>8330</v>
      </c>
      <c r="R1259" t="s">
        <v>8331</v>
      </c>
      <c r="S1259" s="11">
        <f t="shared" si="78"/>
        <v>386003.05277777778</v>
      </c>
      <c r="T1259" s="11">
        <f t="shared" si="79"/>
        <v>387178.05277777778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213.14633333333336</v>
      </c>
      <c r="P1260">
        <f t="shared" si="77"/>
        <v>38.18</v>
      </c>
      <c r="Q1260" t="s">
        <v>8330</v>
      </c>
      <c r="R1260" t="s">
        <v>8331</v>
      </c>
      <c r="S1260" s="11">
        <f t="shared" si="78"/>
        <v>407615.67</v>
      </c>
      <c r="T1260" s="11">
        <f t="shared" si="79"/>
        <v>408335.67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7"/>
        <v>27.15</v>
      </c>
      <c r="Q1261" t="s">
        <v>8330</v>
      </c>
      <c r="R1261" t="s">
        <v>8331</v>
      </c>
      <c r="S1261" s="11">
        <f t="shared" si="78"/>
        <v>414320.29555555555</v>
      </c>
      <c r="T1261" s="11">
        <f t="shared" si="79"/>
        <v>415092.98333333334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113.66666666666667</v>
      </c>
      <c r="P1262">
        <f t="shared" si="77"/>
        <v>50.69</v>
      </c>
      <c r="Q1262" t="s">
        <v>8330</v>
      </c>
      <c r="R1262" t="s">
        <v>8331</v>
      </c>
      <c r="S1262" s="11">
        <f t="shared" si="78"/>
        <v>411917.22777777782</v>
      </c>
      <c r="T1262" s="11">
        <f t="shared" si="79"/>
        <v>412637.22777777782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7"/>
        <v>38.94</v>
      </c>
      <c r="Q1263" t="s">
        <v>8330</v>
      </c>
      <c r="R1263" t="s">
        <v>8331</v>
      </c>
      <c r="S1263" s="11">
        <f t="shared" si="78"/>
        <v>411233.22972222226</v>
      </c>
      <c r="T1263" s="11">
        <f t="shared" si="79"/>
        <v>411953.22972222226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125.41538461538462</v>
      </c>
      <c r="P1264">
        <f t="shared" si="77"/>
        <v>77.64</v>
      </c>
      <c r="Q1264" t="s">
        <v>8330</v>
      </c>
      <c r="R1264" t="s">
        <v>8331</v>
      </c>
      <c r="S1264" s="11">
        <f t="shared" si="78"/>
        <v>411675.30333333334</v>
      </c>
      <c r="T1264" s="11">
        <f t="shared" si="79"/>
        <v>412395.30333333334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43.54</v>
      </c>
      <c r="Q1265" t="s">
        <v>8330</v>
      </c>
      <c r="R1265" t="s">
        <v>8331</v>
      </c>
      <c r="S1265" s="11">
        <f t="shared" si="78"/>
        <v>412523.01944444445</v>
      </c>
      <c r="T1265" s="11">
        <f t="shared" si="79"/>
        <v>413362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166.46153846153845</v>
      </c>
      <c r="P1266">
        <f t="shared" si="77"/>
        <v>31.82</v>
      </c>
      <c r="Q1266" t="s">
        <v>8330</v>
      </c>
      <c r="R1266" t="s">
        <v>8331</v>
      </c>
      <c r="S1266" s="11">
        <f t="shared" si="78"/>
        <v>409056.91194444441</v>
      </c>
      <c r="T1266" s="11">
        <f t="shared" si="79"/>
        <v>409752.91194444441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119.14771428571429</v>
      </c>
      <c r="P1267">
        <f t="shared" si="77"/>
        <v>63.18</v>
      </c>
      <c r="Q1267" t="s">
        <v>8330</v>
      </c>
      <c r="R1267" t="s">
        <v>8331</v>
      </c>
      <c r="S1267" s="11">
        <f t="shared" si="78"/>
        <v>383088.72638888884</v>
      </c>
      <c r="T1267" s="11">
        <f t="shared" si="79"/>
        <v>384216.72638888884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100.47368421052632</v>
      </c>
      <c r="P1268">
        <f t="shared" si="77"/>
        <v>190.9</v>
      </c>
      <c r="Q1268" t="s">
        <v>8330</v>
      </c>
      <c r="R1268" t="s">
        <v>8331</v>
      </c>
      <c r="S1268" s="11">
        <f t="shared" si="78"/>
        <v>410814.04027777782</v>
      </c>
      <c r="T1268" s="11">
        <f t="shared" si="79"/>
        <v>411534.04027777782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7"/>
        <v>140.86000000000001</v>
      </c>
      <c r="Q1269" t="s">
        <v>8330</v>
      </c>
      <c r="R1269" t="s">
        <v>8331</v>
      </c>
      <c r="S1269" s="11">
        <f t="shared" si="78"/>
        <v>406703.0438888889</v>
      </c>
      <c r="T1269" s="11">
        <f t="shared" si="79"/>
        <v>407423.0438888889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116.66666666666667</v>
      </c>
      <c r="P1270">
        <f t="shared" si="77"/>
        <v>76.92</v>
      </c>
      <c r="Q1270" t="s">
        <v>8330</v>
      </c>
      <c r="R1270" t="s">
        <v>8331</v>
      </c>
      <c r="S1270" s="11">
        <f t="shared" si="78"/>
        <v>408101.29083333333</v>
      </c>
      <c r="T1270" s="11">
        <f t="shared" si="79"/>
        <v>408821.29083333333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108.64893617021276</v>
      </c>
      <c r="P1271">
        <f t="shared" si="77"/>
        <v>99.16</v>
      </c>
      <c r="Q1271" t="s">
        <v>8330</v>
      </c>
      <c r="R1271" t="s">
        <v>8331</v>
      </c>
      <c r="S1271" s="11">
        <f t="shared" si="78"/>
        <v>430612.7533333333</v>
      </c>
      <c r="T1271" s="11">
        <f t="shared" si="79"/>
        <v>431337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7"/>
        <v>67.88</v>
      </c>
      <c r="Q1272" t="s">
        <v>8330</v>
      </c>
      <c r="R1272" t="s">
        <v>8331</v>
      </c>
      <c r="S1272" s="11">
        <f t="shared" si="78"/>
        <v>394325.56722222228</v>
      </c>
      <c r="T1272" s="11">
        <f t="shared" si="79"/>
        <v>395764.56722222228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7"/>
        <v>246.29</v>
      </c>
      <c r="Q1273" t="s">
        <v>8330</v>
      </c>
      <c r="R1273" t="s">
        <v>8331</v>
      </c>
      <c r="S1273" s="11">
        <f t="shared" si="78"/>
        <v>409393.40527777775</v>
      </c>
      <c r="T1273" s="11">
        <f t="shared" si="79"/>
        <v>410114.40527777775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189.29</v>
      </c>
      <c r="Q1274" t="s">
        <v>8330</v>
      </c>
      <c r="R1274" t="s">
        <v>8331</v>
      </c>
      <c r="S1274" s="11">
        <f t="shared" si="78"/>
        <v>378506.88305555558</v>
      </c>
      <c r="T1274" s="11">
        <f t="shared" si="79"/>
        <v>380173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103.49999999999999</v>
      </c>
      <c r="P1275">
        <f t="shared" si="77"/>
        <v>76.67</v>
      </c>
      <c r="Q1275" t="s">
        <v>8330</v>
      </c>
      <c r="R1275" t="s">
        <v>8331</v>
      </c>
      <c r="S1275" s="11">
        <f t="shared" si="78"/>
        <v>416378.52527777775</v>
      </c>
      <c r="T1275" s="11">
        <f t="shared" si="79"/>
        <v>417098.52527777775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154.97535999999999</v>
      </c>
      <c r="P1276">
        <f t="shared" si="77"/>
        <v>82.96</v>
      </c>
      <c r="Q1276" t="s">
        <v>8330</v>
      </c>
      <c r="R1276" t="s">
        <v>8331</v>
      </c>
      <c r="S1276" s="11">
        <f t="shared" si="78"/>
        <v>398713.5625</v>
      </c>
      <c r="T1276" s="11">
        <f t="shared" si="79"/>
        <v>399553.5625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162.14066666666668</v>
      </c>
      <c r="P1277">
        <f t="shared" si="77"/>
        <v>62.52</v>
      </c>
      <c r="Q1277" t="s">
        <v>8330</v>
      </c>
      <c r="R1277" t="s">
        <v>8331</v>
      </c>
      <c r="S1277" s="11">
        <f t="shared" si="78"/>
        <v>406925.82972222223</v>
      </c>
      <c r="T1277" s="11">
        <f t="shared" si="79"/>
        <v>407765.82972222223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104.42100000000001</v>
      </c>
      <c r="P1278">
        <f t="shared" si="77"/>
        <v>46.07</v>
      </c>
      <c r="Q1278" t="s">
        <v>8330</v>
      </c>
      <c r="R1278" t="s">
        <v>8331</v>
      </c>
      <c r="S1278" s="11">
        <f t="shared" si="78"/>
        <v>372097.90194444446</v>
      </c>
      <c r="T1278" s="11">
        <f t="shared" si="79"/>
        <v>373285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106.12433333333333</v>
      </c>
      <c r="P1279">
        <f t="shared" si="77"/>
        <v>38.54</v>
      </c>
      <c r="Q1279" t="s">
        <v>8330</v>
      </c>
      <c r="R1279" t="s">
        <v>8331</v>
      </c>
      <c r="S1279" s="11">
        <f t="shared" si="78"/>
        <v>398830.48527777777</v>
      </c>
      <c r="T1279" s="11">
        <f t="shared" si="79"/>
        <v>399670.48527777777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154.93846153846152</v>
      </c>
      <c r="P1280">
        <f t="shared" si="77"/>
        <v>53.01</v>
      </c>
      <c r="Q1280" t="s">
        <v>8330</v>
      </c>
      <c r="R1280" t="s">
        <v>8331</v>
      </c>
      <c r="S1280" s="11">
        <f t="shared" si="78"/>
        <v>414790.32388888887</v>
      </c>
      <c r="T1280" s="11">
        <f t="shared" si="79"/>
        <v>415475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110.77157238734421</v>
      </c>
      <c r="P1281">
        <f t="shared" si="77"/>
        <v>73.36</v>
      </c>
      <c r="Q1281" t="s">
        <v>8330</v>
      </c>
      <c r="R1281" t="s">
        <v>8331</v>
      </c>
      <c r="S1281" s="11">
        <f t="shared" si="78"/>
        <v>412283.38055555552</v>
      </c>
      <c r="T1281" s="11">
        <f t="shared" si="79"/>
        <v>413242.38055555552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110.91186666666665</v>
      </c>
      <c r="P1282">
        <f t="shared" si="77"/>
        <v>127.98</v>
      </c>
      <c r="Q1282" t="s">
        <v>8330</v>
      </c>
      <c r="R1282" t="s">
        <v>8331</v>
      </c>
      <c r="S1282" s="11">
        <f t="shared" si="78"/>
        <v>384243.18166666664</v>
      </c>
      <c r="T1282" s="11">
        <f t="shared" si="79"/>
        <v>386403.18166666664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(E1283/D1283)*100</f>
        <v>110.71428571428572</v>
      </c>
      <c r="P1283">
        <f t="shared" ref="P1283:P1346" si="81">ROUND(E1283/L1283,2)</f>
        <v>104.73</v>
      </c>
      <c r="Q1283" t="s">
        <v>8330</v>
      </c>
      <c r="R1283" t="s">
        <v>8331</v>
      </c>
      <c r="S1283" s="11">
        <f t="shared" ref="S1283:S1346" si="82">(((J1283/60)/60)+DATE(1970,1,1))</f>
        <v>407042.84333333338</v>
      </c>
      <c r="T1283" s="11">
        <f t="shared" ref="T1283:T1346" si="83">(((I1283/60)/60)+DATE(1970,1,1))</f>
        <v>407522.84333333338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>
        <f t="shared" si="81"/>
        <v>67.67</v>
      </c>
      <c r="Q1284" t="s">
        <v>8330</v>
      </c>
      <c r="R1284" t="s">
        <v>8331</v>
      </c>
      <c r="S1284" s="11">
        <f t="shared" si="82"/>
        <v>409988.40416666667</v>
      </c>
      <c r="T1284" s="11">
        <f t="shared" si="83"/>
        <v>410725.98333333334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</v>
      </c>
      <c r="Q1285" t="s">
        <v>8330</v>
      </c>
      <c r="R1285" t="s">
        <v>8331</v>
      </c>
      <c r="S1285" s="11">
        <f t="shared" si="82"/>
        <v>403610.21916666662</v>
      </c>
      <c r="T1285" s="11">
        <f t="shared" si="83"/>
        <v>404173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</v>
      </c>
      <c r="Q1286" t="s">
        <v>8322</v>
      </c>
      <c r="R1286" t="s">
        <v>8323</v>
      </c>
      <c r="S1286" s="11">
        <f t="shared" si="82"/>
        <v>437006.63388888893</v>
      </c>
      <c r="T1286" s="11">
        <f t="shared" si="83"/>
        <v>437569.98333333334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101.64999999999999</v>
      </c>
      <c r="P1287">
        <f t="shared" si="81"/>
        <v>32.270000000000003</v>
      </c>
      <c r="Q1287" t="s">
        <v>8322</v>
      </c>
      <c r="R1287" t="s">
        <v>8323</v>
      </c>
      <c r="S1287" s="11">
        <f t="shared" si="82"/>
        <v>423766.99305555556</v>
      </c>
      <c r="T1287" s="11">
        <f t="shared" si="83"/>
        <v>424126.99305555556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>
        <f t="shared" si="81"/>
        <v>81.25</v>
      </c>
      <c r="Q1288" t="s">
        <v>8322</v>
      </c>
      <c r="R1288" t="s">
        <v>8323</v>
      </c>
      <c r="S1288" s="11">
        <f t="shared" si="82"/>
        <v>420858.22972222226</v>
      </c>
      <c r="T1288" s="11">
        <f t="shared" si="83"/>
        <v>421175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8322</v>
      </c>
      <c r="R1289" t="s">
        <v>8323</v>
      </c>
      <c r="S1289" s="11">
        <f t="shared" si="82"/>
        <v>422495.9044444444</v>
      </c>
      <c r="T1289" s="11">
        <f t="shared" si="83"/>
        <v>423935.9044444444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100.44999999999999</v>
      </c>
      <c r="P1290">
        <f t="shared" si="81"/>
        <v>65.87</v>
      </c>
      <c r="Q1290" t="s">
        <v>8322</v>
      </c>
      <c r="R1290" t="s">
        <v>8323</v>
      </c>
      <c r="S1290" s="11">
        <f t="shared" si="82"/>
        <v>433380.7119444444</v>
      </c>
      <c r="T1290" s="11">
        <f t="shared" si="83"/>
        <v>434125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>
        <f t="shared" si="81"/>
        <v>36.08</v>
      </c>
      <c r="Q1291" t="s">
        <v>8322</v>
      </c>
      <c r="R1291" t="s">
        <v>8323</v>
      </c>
      <c r="S1291" s="11">
        <f t="shared" si="82"/>
        <v>436932.2347222222</v>
      </c>
      <c r="T1291" s="11">
        <f t="shared" si="83"/>
        <v>437652.2347222222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>
        <f t="shared" si="81"/>
        <v>44.19</v>
      </c>
      <c r="Q1292" t="s">
        <v>8322</v>
      </c>
      <c r="R1292" t="s">
        <v>8323</v>
      </c>
      <c r="S1292" s="11">
        <f t="shared" si="82"/>
        <v>421991.75861111109</v>
      </c>
      <c r="T1292" s="11">
        <f t="shared" si="83"/>
        <v>422727.98333333334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145.70000000000002</v>
      </c>
      <c r="P1293">
        <f t="shared" si="81"/>
        <v>104.07</v>
      </c>
      <c r="Q1293" t="s">
        <v>8322</v>
      </c>
      <c r="R1293" t="s">
        <v>8323</v>
      </c>
      <c r="S1293" s="11">
        <f t="shared" si="82"/>
        <v>421464.66416666668</v>
      </c>
      <c r="T1293" s="11">
        <f t="shared" si="83"/>
        <v>422344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>
        <f t="shared" si="81"/>
        <v>35.96</v>
      </c>
      <c r="Q1294" t="s">
        <v>8322</v>
      </c>
      <c r="R1294" t="s">
        <v>8323</v>
      </c>
      <c r="S1294" s="11">
        <f t="shared" si="82"/>
        <v>426075.34111111111</v>
      </c>
      <c r="T1294" s="11">
        <f t="shared" si="83"/>
        <v>426727.98333333334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>
        <f t="shared" si="81"/>
        <v>127.79</v>
      </c>
      <c r="Q1295" t="s">
        <v>8322</v>
      </c>
      <c r="R1295" t="s">
        <v>8323</v>
      </c>
      <c r="S1295" s="11">
        <f t="shared" si="82"/>
        <v>426937.82527777774</v>
      </c>
      <c r="T1295" s="11">
        <f t="shared" si="83"/>
        <v>427658.82527777774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27.73</v>
      </c>
      <c r="Q1296" t="s">
        <v>8322</v>
      </c>
      <c r="R1296" t="s">
        <v>8323</v>
      </c>
      <c r="S1296" s="11">
        <f t="shared" si="82"/>
        <v>426595.88805555558</v>
      </c>
      <c r="T1296" s="11">
        <f t="shared" si="83"/>
        <v>427028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101.96000000000001</v>
      </c>
      <c r="P1297">
        <f t="shared" si="81"/>
        <v>39.83</v>
      </c>
      <c r="Q1297" t="s">
        <v>8322</v>
      </c>
      <c r="R1297" t="s">
        <v>8323</v>
      </c>
      <c r="S1297" s="11">
        <f t="shared" si="82"/>
        <v>424342.74916666665</v>
      </c>
      <c r="T1297" s="11">
        <f t="shared" si="83"/>
        <v>425066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>
        <f t="shared" si="81"/>
        <v>52.17</v>
      </c>
      <c r="Q1298" t="s">
        <v>8322</v>
      </c>
      <c r="R1298" t="s">
        <v>8323</v>
      </c>
      <c r="S1298" s="11">
        <f t="shared" si="82"/>
        <v>430066.21472222224</v>
      </c>
      <c r="T1298" s="11">
        <f t="shared" si="83"/>
        <v>430545.21472222224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>
        <f t="shared" si="81"/>
        <v>92.04</v>
      </c>
      <c r="Q1299" t="s">
        <v>8322</v>
      </c>
      <c r="R1299" t="s">
        <v>8323</v>
      </c>
      <c r="S1299" s="11">
        <f t="shared" si="82"/>
        <v>430994.93277777772</v>
      </c>
      <c r="T1299" s="11">
        <f t="shared" si="83"/>
        <v>431714.93277777772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1"/>
        <v>63.42</v>
      </c>
      <c r="Q1300" t="s">
        <v>8322</v>
      </c>
      <c r="R1300" t="s">
        <v>8323</v>
      </c>
      <c r="S1300" s="11">
        <f t="shared" si="82"/>
        <v>430921.34222222224</v>
      </c>
      <c r="T1300" s="11">
        <f t="shared" si="83"/>
        <v>431641.34222222224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135.63</v>
      </c>
      <c r="Q1301" t="s">
        <v>8322</v>
      </c>
      <c r="R1301" t="s">
        <v>8323</v>
      </c>
      <c r="S1301" s="11">
        <f t="shared" si="82"/>
        <v>423988.54416666663</v>
      </c>
      <c r="T1301" s="11">
        <f t="shared" si="83"/>
        <v>424708.54416666663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8322</v>
      </c>
      <c r="R1302" t="s">
        <v>8323</v>
      </c>
      <c r="S1302" s="11">
        <f t="shared" si="82"/>
        <v>431521.20500000002</v>
      </c>
      <c r="T1302" s="11">
        <f t="shared" si="83"/>
        <v>432459.95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102.75000000000001</v>
      </c>
      <c r="P1303">
        <f t="shared" si="81"/>
        <v>70.86</v>
      </c>
      <c r="Q1303" t="s">
        <v>8322</v>
      </c>
      <c r="R1303" t="s">
        <v>8323</v>
      </c>
      <c r="S1303" s="11">
        <f t="shared" si="82"/>
        <v>424610.99388888886</v>
      </c>
      <c r="T1303" s="11">
        <f t="shared" si="83"/>
        <v>424860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8322</v>
      </c>
      <c r="R1304" t="s">
        <v>8323</v>
      </c>
      <c r="S1304" s="11">
        <f t="shared" si="82"/>
        <v>436114.39194444445</v>
      </c>
      <c r="T1304" s="11">
        <f t="shared" si="83"/>
        <v>436835.39194444445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130.26085714285716</v>
      </c>
      <c r="P1305">
        <f t="shared" si="81"/>
        <v>42.21</v>
      </c>
      <c r="Q1305" t="s">
        <v>8322</v>
      </c>
      <c r="R1305" t="s">
        <v>8323</v>
      </c>
      <c r="S1305" s="11">
        <f t="shared" si="82"/>
        <v>433507.58888888889</v>
      </c>
      <c r="T1305" s="11">
        <f t="shared" si="83"/>
        <v>433892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>
        <f t="shared" si="81"/>
        <v>152.41</v>
      </c>
      <c r="Q1306" t="s">
        <v>8324</v>
      </c>
      <c r="R1306" t="s">
        <v>8326</v>
      </c>
      <c r="S1306" s="11">
        <f t="shared" si="82"/>
        <v>437845.66805555555</v>
      </c>
      <c r="T1306" s="11">
        <f t="shared" si="83"/>
        <v>439284.66805555555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25.976666666666663</v>
      </c>
      <c r="P1307">
        <f t="shared" si="81"/>
        <v>90.62</v>
      </c>
      <c r="Q1307" t="s">
        <v>8324</v>
      </c>
      <c r="R1307" t="s">
        <v>8326</v>
      </c>
      <c r="S1307" s="11">
        <f t="shared" si="82"/>
        <v>432960.97444444441</v>
      </c>
      <c r="T1307" s="11">
        <f t="shared" si="83"/>
        <v>433658.5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>
        <f t="shared" si="81"/>
        <v>201.6</v>
      </c>
      <c r="Q1308" t="s">
        <v>8324</v>
      </c>
      <c r="R1308" t="s">
        <v>8326</v>
      </c>
      <c r="S1308" s="11">
        <f t="shared" si="82"/>
        <v>418651.98166666663</v>
      </c>
      <c r="T1308" s="11">
        <f t="shared" si="83"/>
        <v>419371.98166666663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11.514000000000001</v>
      </c>
      <c r="P1309">
        <f t="shared" si="81"/>
        <v>127.93</v>
      </c>
      <c r="Q1309" t="s">
        <v>8324</v>
      </c>
      <c r="R1309" t="s">
        <v>8326</v>
      </c>
      <c r="S1309" s="11">
        <f t="shared" si="82"/>
        <v>429213.07749999996</v>
      </c>
      <c r="T1309" s="11">
        <f t="shared" si="83"/>
        <v>429933.07749999996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11.360000000000001</v>
      </c>
      <c r="P1310">
        <f t="shared" si="81"/>
        <v>29.89</v>
      </c>
      <c r="Q1310" t="s">
        <v>8324</v>
      </c>
      <c r="R1310" t="s">
        <v>8326</v>
      </c>
      <c r="S1310" s="11">
        <f t="shared" si="82"/>
        <v>434591.7255555556</v>
      </c>
      <c r="T1310" s="11">
        <f t="shared" si="83"/>
        <v>435551.7255555556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>
        <f t="shared" si="81"/>
        <v>367.97</v>
      </c>
      <c r="Q1311" t="s">
        <v>8324</v>
      </c>
      <c r="R1311" t="s">
        <v>8326</v>
      </c>
      <c r="S1311" s="11">
        <f t="shared" si="82"/>
        <v>426102.18555555557</v>
      </c>
      <c r="T1311" s="11">
        <f t="shared" si="83"/>
        <v>426942.18555555557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129.16999999999999</v>
      </c>
      <c r="Q1312" t="s">
        <v>8324</v>
      </c>
      <c r="R1312" t="s">
        <v>8326</v>
      </c>
      <c r="S1312" s="11">
        <f t="shared" si="82"/>
        <v>433273.01388888888</v>
      </c>
      <c r="T1312" s="11">
        <f t="shared" si="83"/>
        <v>434353.01388888888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>
        <f t="shared" si="81"/>
        <v>800.7</v>
      </c>
      <c r="Q1313" t="s">
        <v>8324</v>
      </c>
      <c r="R1313" t="s">
        <v>8326</v>
      </c>
      <c r="S1313" s="11">
        <f t="shared" si="82"/>
        <v>435988.25527777779</v>
      </c>
      <c r="T1313" s="11">
        <f t="shared" si="83"/>
        <v>436829.25527777779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>
        <f t="shared" si="81"/>
        <v>28</v>
      </c>
      <c r="Q1314" t="s">
        <v>8324</v>
      </c>
      <c r="R1314" t="s">
        <v>8326</v>
      </c>
      <c r="S1314" s="11">
        <f t="shared" si="82"/>
        <v>421897.86722222227</v>
      </c>
      <c r="T1314" s="11">
        <f t="shared" si="83"/>
        <v>422617.86722222227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>
        <f t="shared" si="81"/>
        <v>102.02</v>
      </c>
      <c r="Q1315" t="s">
        <v>8324</v>
      </c>
      <c r="R1315" t="s">
        <v>8326</v>
      </c>
      <c r="S1315" s="11">
        <f t="shared" si="82"/>
        <v>429578.03166666662</v>
      </c>
      <c r="T1315" s="11">
        <f t="shared" si="83"/>
        <v>430298.03166666662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>
        <f t="shared" si="81"/>
        <v>184.36</v>
      </c>
      <c r="Q1316" t="s">
        <v>8324</v>
      </c>
      <c r="R1316" t="s">
        <v>8326</v>
      </c>
      <c r="S1316" s="11">
        <f t="shared" si="82"/>
        <v>434425.07222222222</v>
      </c>
      <c r="T1316" s="11">
        <f t="shared" si="83"/>
        <v>435865.07222222222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>
        <f t="shared" si="81"/>
        <v>162.91999999999999</v>
      </c>
      <c r="Q1317" t="s">
        <v>8324</v>
      </c>
      <c r="R1317" t="s">
        <v>8326</v>
      </c>
      <c r="S1317" s="11">
        <f t="shared" si="82"/>
        <v>426596.95777777774</v>
      </c>
      <c r="T1317" s="11">
        <f t="shared" si="83"/>
        <v>427450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>
        <f t="shared" si="81"/>
        <v>1</v>
      </c>
      <c r="Q1318" t="s">
        <v>8324</v>
      </c>
      <c r="R1318" t="s">
        <v>8326</v>
      </c>
      <c r="S1318" s="11">
        <f t="shared" si="82"/>
        <v>429368.08583333332</v>
      </c>
      <c r="T1318" s="11">
        <f t="shared" si="83"/>
        <v>430208.08583333332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5.7334999999999994</v>
      </c>
      <c r="P1319">
        <f t="shared" si="81"/>
        <v>603.53</v>
      </c>
      <c r="Q1319" t="s">
        <v>8324</v>
      </c>
      <c r="R1319" t="s">
        <v>8326</v>
      </c>
      <c r="S1319" s="11">
        <f t="shared" si="82"/>
        <v>432398.65166666667</v>
      </c>
      <c r="T1319" s="11">
        <f t="shared" si="83"/>
        <v>433655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>
        <f t="shared" si="81"/>
        <v>45.41</v>
      </c>
      <c r="Q1320" t="s">
        <v>8324</v>
      </c>
      <c r="R1320" t="s">
        <v>8326</v>
      </c>
      <c r="S1320" s="11">
        <f t="shared" si="82"/>
        <v>419554.04777777777</v>
      </c>
      <c r="T1320" s="11">
        <f t="shared" si="83"/>
        <v>420274.04777777777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>
        <f t="shared" si="81"/>
        <v>97.33</v>
      </c>
      <c r="Q1321" t="s">
        <v>8324</v>
      </c>
      <c r="R1321" t="s">
        <v>8326</v>
      </c>
      <c r="S1321" s="11">
        <f t="shared" si="82"/>
        <v>415516.49027777778</v>
      </c>
      <c r="T1321" s="11">
        <f t="shared" si="83"/>
        <v>415873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>
        <f t="shared" si="81"/>
        <v>167.67</v>
      </c>
      <c r="Q1322" t="s">
        <v>8324</v>
      </c>
      <c r="R1322" t="s">
        <v>8326</v>
      </c>
      <c r="S1322" s="11">
        <f t="shared" si="82"/>
        <v>436849.56833333336</v>
      </c>
      <c r="T1322" s="11">
        <f t="shared" si="83"/>
        <v>437552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>
        <f t="shared" si="81"/>
        <v>859.86</v>
      </c>
      <c r="Q1323" t="s">
        <v>8324</v>
      </c>
      <c r="R1323" t="s">
        <v>8326</v>
      </c>
      <c r="S1323" s="11">
        <f t="shared" si="82"/>
        <v>436658.98249999998</v>
      </c>
      <c r="T1323" s="11">
        <f t="shared" si="83"/>
        <v>437378.98249999998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>
        <f t="shared" si="81"/>
        <v>26.5</v>
      </c>
      <c r="Q1324" t="s">
        <v>8324</v>
      </c>
      <c r="R1324" t="s">
        <v>8326</v>
      </c>
      <c r="S1324" s="11">
        <f t="shared" si="82"/>
        <v>422688.75694444444</v>
      </c>
      <c r="T1324" s="11">
        <f t="shared" si="83"/>
        <v>423408.75694444444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1"/>
        <v>30.27</v>
      </c>
      <c r="Q1325" t="s">
        <v>8324</v>
      </c>
      <c r="R1325" t="s">
        <v>8326</v>
      </c>
      <c r="S1325" s="11">
        <f t="shared" si="82"/>
        <v>430753.76277777774</v>
      </c>
      <c r="T1325" s="11">
        <f t="shared" si="83"/>
        <v>431583.91666666669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1"/>
        <v>54.67</v>
      </c>
      <c r="Q1326" t="s">
        <v>8324</v>
      </c>
      <c r="R1326" t="s">
        <v>8326</v>
      </c>
      <c r="S1326" s="11">
        <f t="shared" si="82"/>
        <v>434952.20888888894</v>
      </c>
      <c r="T1326" s="11">
        <f t="shared" si="83"/>
        <v>435672.20888888894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2.4299999999999997</v>
      </c>
      <c r="P1327">
        <f t="shared" si="81"/>
        <v>60.75</v>
      </c>
      <c r="Q1327" t="s">
        <v>8324</v>
      </c>
      <c r="R1327" t="s">
        <v>8326</v>
      </c>
      <c r="S1327" s="11">
        <f t="shared" si="82"/>
        <v>436811.06527777779</v>
      </c>
      <c r="T1327" s="11">
        <f t="shared" si="83"/>
        <v>437531.06527777779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1"/>
        <v>102.73</v>
      </c>
      <c r="Q1328" t="s">
        <v>8324</v>
      </c>
      <c r="R1328" t="s">
        <v>8326</v>
      </c>
      <c r="S1328" s="11">
        <f t="shared" si="82"/>
        <v>419308.00777777773</v>
      </c>
      <c r="T1328" s="11">
        <f t="shared" si="83"/>
        <v>420388.00777777773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>
        <f t="shared" si="81"/>
        <v>41.59</v>
      </c>
      <c r="Q1329" t="s">
        <v>8324</v>
      </c>
      <c r="R1329" t="s">
        <v>8326</v>
      </c>
      <c r="S1329" s="11">
        <f t="shared" si="82"/>
        <v>422881.28749999998</v>
      </c>
      <c r="T1329" s="11">
        <f t="shared" si="83"/>
        <v>423601.28749999998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>
        <f t="shared" si="81"/>
        <v>116.53</v>
      </c>
      <c r="Q1330" t="s">
        <v>8324</v>
      </c>
      <c r="R1330" t="s">
        <v>8326</v>
      </c>
      <c r="S1330" s="11">
        <f t="shared" si="82"/>
        <v>434616.42611111113</v>
      </c>
      <c r="T1330" s="11">
        <f t="shared" si="83"/>
        <v>435696.42611111113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0.81600000000000006</v>
      </c>
      <c r="P1331">
        <f t="shared" si="81"/>
        <v>45.33</v>
      </c>
      <c r="Q1331" t="s">
        <v>8324</v>
      </c>
      <c r="R1331" t="s">
        <v>8326</v>
      </c>
      <c r="S1331" s="11">
        <f t="shared" si="82"/>
        <v>418358.31805555552</v>
      </c>
      <c r="T1331" s="11">
        <f t="shared" si="83"/>
        <v>419319.31805555552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>
        <f t="shared" si="81"/>
        <v>157.46</v>
      </c>
      <c r="Q1332" t="s">
        <v>8324</v>
      </c>
      <c r="R1332" t="s">
        <v>8326</v>
      </c>
      <c r="S1332" s="11">
        <f t="shared" si="82"/>
        <v>432447.64138888888</v>
      </c>
      <c r="T1332" s="11">
        <f t="shared" si="83"/>
        <v>433189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>
        <f t="shared" si="81"/>
        <v>100.5</v>
      </c>
      <c r="Q1333" t="s">
        <v>8324</v>
      </c>
      <c r="R1333" t="s">
        <v>8326</v>
      </c>
      <c r="S1333" s="11">
        <f t="shared" si="82"/>
        <v>433581.09833333333</v>
      </c>
      <c r="T1333" s="11">
        <f t="shared" si="83"/>
        <v>434301.09833333333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8324</v>
      </c>
      <c r="R1334" t="s">
        <v>8326</v>
      </c>
      <c r="S1334" s="11">
        <f t="shared" si="82"/>
        <v>437482.44666666666</v>
      </c>
      <c r="T1334" s="11">
        <f t="shared" si="83"/>
        <v>438202.44666666666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8324</v>
      </c>
      <c r="R1335" t="s">
        <v>8326</v>
      </c>
      <c r="S1335" s="11">
        <f t="shared" si="82"/>
        <v>415259.5625</v>
      </c>
      <c r="T1335" s="11">
        <f t="shared" si="83"/>
        <v>415979.5625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>
        <f t="shared" si="81"/>
        <v>51.82</v>
      </c>
      <c r="Q1336" t="s">
        <v>8324</v>
      </c>
      <c r="R1336" t="s">
        <v>8326</v>
      </c>
      <c r="S1336" s="11">
        <f t="shared" si="82"/>
        <v>429771.57972222223</v>
      </c>
      <c r="T1336" s="11">
        <f t="shared" si="83"/>
        <v>430491.57972222223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19.759999999999998</v>
      </c>
      <c r="P1337">
        <f t="shared" si="81"/>
        <v>308.75</v>
      </c>
      <c r="Q1337" t="s">
        <v>8324</v>
      </c>
      <c r="R1337" t="s">
        <v>8326</v>
      </c>
      <c r="S1337" s="11">
        <f t="shared" si="82"/>
        <v>427447.47277777776</v>
      </c>
      <c r="T1337" s="11">
        <f t="shared" si="83"/>
        <v>428167.47277777776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84.946999999999989</v>
      </c>
      <c r="P1338">
        <f t="shared" si="81"/>
        <v>379.23</v>
      </c>
      <c r="Q1338" t="s">
        <v>8324</v>
      </c>
      <c r="R1338" t="s">
        <v>8326</v>
      </c>
      <c r="S1338" s="11">
        <f t="shared" si="82"/>
        <v>418853.73000000004</v>
      </c>
      <c r="T1338" s="11">
        <f t="shared" si="83"/>
        <v>419693.73000000004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>
        <f t="shared" si="81"/>
        <v>176.36</v>
      </c>
      <c r="Q1339" t="s">
        <v>8324</v>
      </c>
      <c r="R1339" t="s">
        <v>8326</v>
      </c>
      <c r="S1339" s="11">
        <f t="shared" si="82"/>
        <v>438334.85527777777</v>
      </c>
      <c r="T1339" s="11">
        <f t="shared" si="83"/>
        <v>439054.85527777777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>
        <f t="shared" si="81"/>
        <v>66.069999999999993</v>
      </c>
      <c r="Q1340" t="s">
        <v>8324</v>
      </c>
      <c r="R1340" t="s">
        <v>8326</v>
      </c>
      <c r="S1340" s="11">
        <f t="shared" si="82"/>
        <v>424444.28694444441</v>
      </c>
      <c r="T1340" s="11">
        <f t="shared" si="83"/>
        <v>425164.28694444441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6.6339999999999995</v>
      </c>
      <c r="P1341">
        <f t="shared" si="81"/>
        <v>89.65</v>
      </c>
      <c r="Q1341" t="s">
        <v>8324</v>
      </c>
      <c r="R1341" t="s">
        <v>8326</v>
      </c>
      <c r="S1341" s="11">
        <f t="shared" si="82"/>
        <v>418392.53194444446</v>
      </c>
      <c r="T1341" s="11">
        <f t="shared" si="83"/>
        <v>419473.53194444446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8324</v>
      </c>
      <c r="R1342" t="s">
        <v>8326</v>
      </c>
      <c r="S1342" s="11">
        <f t="shared" si="82"/>
        <v>415991.29250000004</v>
      </c>
      <c r="T1342" s="11">
        <f t="shared" si="83"/>
        <v>416711.29250000004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1"/>
        <v>382.39</v>
      </c>
      <c r="Q1343" t="s">
        <v>8324</v>
      </c>
      <c r="R1343" t="s">
        <v>8326</v>
      </c>
      <c r="S1343" s="11">
        <f t="shared" si="82"/>
        <v>434615.97694444447</v>
      </c>
      <c r="T1343" s="11">
        <f t="shared" si="83"/>
        <v>435383.97694444447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1"/>
        <v>100</v>
      </c>
      <c r="Q1344" t="s">
        <v>8324</v>
      </c>
      <c r="R1344" t="s">
        <v>8326</v>
      </c>
      <c r="S1344" s="11">
        <f t="shared" si="82"/>
        <v>424060.59416666662</v>
      </c>
      <c r="T1344" s="11">
        <f t="shared" si="83"/>
        <v>424780.59416666662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>
        <f t="shared" si="81"/>
        <v>158.36000000000001</v>
      </c>
      <c r="Q1345" t="s">
        <v>8324</v>
      </c>
      <c r="R1345" t="s">
        <v>8326</v>
      </c>
      <c r="S1345" s="11">
        <f t="shared" si="82"/>
        <v>432933.63416666666</v>
      </c>
      <c r="T1345" s="11">
        <f t="shared" si="83"/>
        <v>434340.98333333334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377.73333333333335</v>
      </c>
      <c r="P1346">
        <f t="shared" si="81"/>
        <v>40.76</v>
      </c>
      <c r="Q1346" t="s">
        <v>8327</v>
      </c>
      <c r="R1346" t="s">
        <v>8328</v>
      </c>
      <c r="S1346" s="11">
        <f t="shared" si="82"/>
        <v>432459.9552777778</v>
      </c>
      <c r="T1346" s="11">
        <f t="shared" si="83"/>
        <v>433155.9552777778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(E1347/D1347)*100</f>
        <v>125</v>
      </c>
      <c r="P1347">
        <f t="shared" ref="P1347:P1410" si="85">ROUND(E1347/L1347,2)</f>
        <v>53.57</v>
      </c>
      <c r="Q1347" t="s">
        <v>8327</v>
      </c>
      <c r="R1347" t="s">
        <v>8328</v>
      </c>
      <c r="S1347" s="11">
        <f t="shared" ref="S1347:S1410" si="86">(((J1347/60)/60)+DATE(1970,1,1))</f>
        <v>415108.54416666663</v>
      </c>
      <c r="T1347" s="11">
        <f t="shared" ref="T1347:T1410" si="87">(((I1347/60)/60)+DATE(1970,1,1))</f>
        <v>415948.54416666663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>
        <f t="shared" si="85"/>
        <v>48.45</v>
      </c>
      <c r="Q1348" t="s">
        <v>8327</v>
      </c>
      <c r="R1348" t="s">
        <v>8328</v>
      </c>
      <c r="S1348" s="11">
        <f t="shared" si="86"/>
        <v>406042.81972222222</v>
      </c>
      <c r="T1348" s="11">
        <f t="shared" si="87"/>
        <v>406762.81972222222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82.42</v>
      </c>
      <c r="Q1349" t="s">
        <v>8327</v>
      </c>
      <c r="R1349" t="s">
        <v>8328</v>
      </c>
      <c r="S1349" s="11">
        <f t="shared" si="86"/>
        <v>420888.3125</v>
      </c>
      <c r="T1349" s="11">
        <f t="shared" si="87"/>
        <v>421608.3125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</v>
      </c>
      <c r="P1350">
        <f t="shared" si="85"/>
        <v>230.19</v>
      </c>
      <c r="Q1350" t="s">
        <v>8327</v>
      </c>
      <c r="R1350" t="s">
        <v>8328</v>
      </c>
      <c r="S1350" s="11">
        <f t="shared" si="86"/>
        <v>419037.14805555553</v>
      </c>
      <c r="T1350" s="11">
        <f t="shared" si="87"/>
        <v>419709.14805555553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</v>
      </c>
      <c r="Q1351" t="s">
        <v>8327</v>
      </c>
      <c r="R1351" t="s">
        <v>8328</v>
      </c>
      <c r="S1351" s="11">
        <f t="shared" si="86"/>
        <v>427528.98194444447</v>
      </c>
      <c r="T1351" s="11">
        <f t="shared" si="87"/>
        <v>428415.98333333334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66.7</v>
      </c>
      <c r="Q1352" t="s">
        <v>8327</v>
      </c>
      <c r="R1352" t="s">
        <v>8328</v>
      </c>
      <c r="S1352" s="11">
        <f t="shared" si="86"/>
        <v>427929.315</v>
      </c>
      <c r="T1352" s="11">
        <f t="shared" si="87"/>
        <v>428649.315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>
        <f t="shared" si="85"/>
        <v>168.78</v>
      </c>
      <c r="Q1353" t="s">
        <v>8327</v>
      </c>
      <c r="R1353" t="s">
        <v>8328</v>
      </c>
      <c r="S1353" s="11">
        <f t="shared" si="86"/>
        <v>429098.76222222223</v>
      </c>
      <c r="T1353" s="11">
        <f t="shared" si="87"/>
        <v>429818.76222222223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</v>
      </c>
      <c r="Q1354" t="s">
        <v>8327</v>
      </c>
      <c r="R1354" t="s">
        <v>8328</v>
      </c>
      <c r="S1354" s="11">
        <f t="shared" si="86"/>
        <v>424726.87944444444</v>
      </c>
      <c r="T1354" s="11">
        <f t="shared" si="87"/>
        <v>425964.98333333334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31.81</v>
      </c>
      <c r="Q1355" t="s">
        <v>8327</v>
      </c>
      <c r="R1355" t="s">
        <v>8328</v>
      </c>
      <c r="S1355" s="11">
        <f t="shared" si="86"/>
        <v>403331.83</v>
      </c>
      <c r="T1355" s="11">
        <f t="shared" si="87"/>
        <v>404169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</v>
      </c>
      <c r="Q1356" t="s">
        <v>8327</v>
      </c>
      <c r="R1356" t="s">
        <v>8328</v>
      </c>
      <c r="S1356" s="11">
        <f t="shared" si="86"/>
        <v>431980.38305555558</v>
      </c>
      <c r="T1356" s="11">
        <f t="shared" si="87"/>
        <v>432700.38305555558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122.67999999999999</v>
      </c>
      <c r="P1357">
        <f t="shared" si="85"/>
        <v>25.35</v>
      </c>
      <c r="Q1357" t="s">
        <v>8327</v>
      </c>
      <c r="R1357" t="s">
        <v>8328</v>
      </c>
      <c r="S1357" s="11">
        <f t="shared" si="86"/>
        <v>401031.11249999999</v>
      </c>
      <c r="T1357" s="11">
        <f t="shared" si="87"/>
        <v>401755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>
        <f t="shared" si="85"/>
        <v>71.44</v>
      </c>
      <c r="Q1358" t="s">
        <v>8327</v>
      </c>
      <c r="R1358" t="s">
        <v>8328</v>
      </c>
      <c r="S1358" s="11">
        <f t="shared" si="86"/>
        <v>406233.93333333335</v>
      </c>
      <c r="T1358" s="11">
        <f t="shared" si="87"/>
        <v>406953.93333333335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125.29999999999998</v>
      </c>
      <c r="P1359">
        <f t="shared" si="85"/>
        <v>38.549999999999997</v>
      </c>
      <c r="Q1359" t="s">
        <v>8327</v>
      </c>
      <c r="R1359" t="s">
        <v>8328</v>
      </c>
      <c r="S1359" s="11">
        <f t="shared" si="86"/>
        <v>403232.09361111111</v>
      </c>
      <c r="T1359" s="11">
        <f t="shared" si="87"/>
        <v>403934.98333333334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>
        <f t="shared" si="85"/>
        <v>68.37</v>
      </c>
      <c r="Q1360" t="s">
        <v>8327</v>
      </c>
      <c r="R1360" t="s">
        <v>8328</v>
      </c>
      <c r="S1360" s="11">
        <f t="shared" si="86"/>
        <v>388462.70083333337</v>
      </c>
      <c r="T1360" s="11">
        <f t="shared" si="87"/>
        <v>389182.70083333337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>
        <f t="shared" si="85"/>
        <v>40.21</v>
      </c>
      <c r="Q1361" t="s">
        <v>8327</v>
      </c>
      <c r="R1361" t="s">
        <v>8328</v>
      </c>
      <c r="S1361" s="11">
        <f t="shared" si="86"/>
        <v>387964.55277777778</v>
      </c>
      <c r="T1361" s="11">
        <f t="shared" si="87"/>
        <v>389452.55277777778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32.07</v>
      </c>
      <c r="Q1362" t="s">
        <v>8327</v>
      </c>
      <c r="R1362" t="s">
        <v>8328</v>
      </c>
      <c r="S1362" s="11">
        <f t="shared" si="86"/>
        <v>398214.61666666664</v>
      </c>
      <c r="T1362" s="11">
        <f t="shared" si="87"/>
        <v>398886.61666666664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>
        <f t="shared" si="85"/>
        <v>28.63</v>
      </c>
      <c r="Q1363" t="s">
        <v>8327</v>
      </c>
      <c r="R1363" t="s">
        <v>8328</v>
      </c>
      <c r="S1363" s="11">
        <f t="shared" si="86"/>
        <v>414674.21444444446</v>
      </c>
      <c r="T1363" s="11">
        <f t="shared" si="87"/>
        <v>415394.21444444446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43.64</v>
      </c>
      <c r="Q1364" t="s">
        <v>8327</v>
      </c>
      <c r="R1364" t="s">
        <v>8328</v>
      </c>
      <c r="S1364" s="11">
        <f t="shared" si="86"/>
        <v>407071.42527777777</v>
      </c>
      <c r="T1364" s="11">
        <f t="shared" si="87"/>
        <v>408511.42527777777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8327</v>
      </c>
      <c r="R1365" t="s">
        <v>8328</v>
      </c>
      <c r="S1365" s="11">
        <f t="shared" si="86"/>
        <v>429437.25750000001</v>
      </c>
      <c r="T1365" s="11">
        <f t="shared" si="87"/>
        <v>429880.98333333334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>
        <f t="shared" si="85"/>
        <v>346.04</v>
      </c>
      <c r="Q1366" t="s">
        <v>8330</v>
      </c>
      <c r="R1366" t="s">
        <v>8331</v>
      </c>
      <c r="S1366" s="11">
        <f t="shared" si="86"/>
        <v>418753.69611111109</v>
      </c>
      <c r="T1366" s="11">
        <f t="shared" si="87"/>
        <v>420193.69611111109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>
        <f t="shared" si="85"/>
        <v>81.739999999999995</v>
      </c>
      <c r="Q1367" t="s">
        <v>8330</v>
      </c>
      <c r="R1367" t="s">
        <v>8331</v>
      </c>
      <c r="S1367" s="11">
        <f t="shared" si="86"/>
        <v>421106.59777777776</v>
      </c>
      <c r="T1367" s="11">
        <f t="shared" si="87"/>
        <v>421825.59777777776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126.48920000000001</v>
      </c>
      <c r="P1368">
        <f t="shared" si="85"/>
        <v>64.540000000000006</v>
      </c>
      <c r="Q1368" t="s">
        <v>8330</v>
      </c>
      <c r="R1368" t="s">
        <v>8331</v>
      </c>
      <c r="S1368" s="11">
        <f t="shared" si="86"/>
        <v>418112.90638888889</v>
      </c>
      <c r="T1368" s="11">
        <f t="shared" si="87"/>
        <v>419193.90638888889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5"/>
        <v>63.48</v>
      </c>
      <c r="Q1369" t="s">
        <v>8330</v>
      </c>
      <c r="R1369" t="s">
        <v>8331</v>
      </c>
      <c r="S1369" s="11">
        <f t="shared" si="86"/>
        <v>426921.06944444444</v>
      </c>
      <c r="T1369" s="11">
        <f t="shared" si="87"/>
        <v>427642.06944444444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63.62</v>
      </c>
      <c r="Q1370" t="s">
        <v>8330</v>
      </c>
      <c r="R1370" t="s">
        <v>8331</v>
      </c>
      <c r="S1370" s="11">
        <f t="shared" si="86"/>
        <v>423421.58166666667</v>
      </c>
      <c r="T1370" s="11">
        <f t="shared" si="87"/>
        <v>423997.58166666667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>
        <f t="shared" si="85"/>
        <v>83.97</v>
      </c>
      <c r="Q1371" t="s">
        <v>8330</v>
      </c>
      <c r="R1371" t="s">
        <v>8331</v>
      </c>
      <c r="S1371" s="11">
        <f t="shared" si="86"/>
        <v>412967.26277777774</v>
      </c>
      <c r="T1371" s="11">
        <f t="shared" si="87"/>
        <v>413687.26277777774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103.66666666666666</v>
      </c>
      <c r="P1372">
        <f t="shared" si="85"/>
        <v>77.75</v>
      </c>
      <c r="Q1372" t="s">
        <v>8330</v>
      </c>
      <c r="R1372" t="s">
        <v>8331</v>
      </c>
      <c r="S1372" s="11">
        <f t="shared" si="86"/>
        <v>409065.08055555553</v>
      </c>
      <c r="T1372" s="11">
        <f t="shared" si="87"/>
        <v>409425.08055555553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107.08672667523933</v>
      </c>
      <c r="P1373">
        <f t="shared" si="85"/>
        <v>107.07</v>
      </c>
      <c r="Q1373" t="s">
        <v>8330</v>
      </c>
      <c r="R1373" t="s">
        <v>8331</v>
      </c>
      <c r="S1373" s="11">
        <f t="shared" si="86"/>
        <v>422355.2061111111</v>
      </c>
      <c r="T1373" s="11">
        <f t="shared" si="87"/>
        <v>423075.2061111111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8330</v>
      </c>
      <c r="R1374" t="s">
        <v>8331</v>
      </c>
      <c r="S1374" s="11">
        <f t="shared" si="86"/>
        <v>397658.75888888893</v>
      </c>
      <c r="T1374" s="11">
        <f t="shared" si="87"/>
        <v>398378.75888888893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5"/>
        <v>201.94</v>
      </c>
      <c r="Q1375" t="s">
        <v>8330</v>
      </c>
      <c r="R1375" t="s">
        <v>8331</v>
      </c>
      <c r="S1375" s="11">
        <f t="shared" si="86"/>
        <v>436831.84250000003</v>
      </c>
      <c r="T1375" s="11">
        <f t="shared" si="87"/>
        <v>437551.84250000003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>
        <f t="shared" si="85"/>
        <v>43.06</v>
      </c>
      <c r="Q1376" t="s">
        <v>8330</v>
      </c>
      <c r="R1376" t="s">
        <v>8331</v>
      </c>
      <c r="S1376" s="11">
        <f t="shared" si="86"/>
        <v>430092.88555555552</v>
      </c>
      <c r="T1376" s="11">
        <f t="shared" si="87"/>
        <v>430811.88555555552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>
        <f t="shared" si="85"/>
        <v>62.87</v>
      </c>
      <c r="Q1377" t="s">
        <v>8330</v>
      </c>
      <c r="R1377" t="s">
        <v>8331</v>
      </c>
      <c r="S1377" s="11">
        <f t="shared" si="86"/>
        <v>437194.5886111111</v>
      </c>
      <c r="T1377" s="11">
        <f t="shared" si="87"/>
        <v>437914.5886111111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252.48648648648651</v>
      </c>
      <c r="P1378">
        <f t="shared" si="85"/>
        <v>55.61</v>
      </c>
      <c r="Q1378" t="s">
        <v>8330</v>
      </c>
      <c r="R1378" t="s">
        <v>8331</v>
      </c>
      <c r="S1378" s="11">
        <f t="shared" si="86"/>
        <v>436177.05722222221</v>
      </c>
      <c r="T1378" s="11">
        <f t="shared" si="87"/>
        <v>436898.05722222221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116.15384615384616</v>
      </c>
      <c r="P1379">
        <f t="shared" si="85"/>
        <v>48.71</v>
      </c>
      <c r="Q1379" t="s">
        <v>8330</v>
      </c>
      <c r="R1379" t="s">
        <v>8331</v>
      </c>
      <c r="S1379" s="11">
        <f t="shared" si="86"/>
        <v>437846.26944444445</v>
      </c>
      <c r="T1379" s="11">
        <f t="shared" si="87"/>
        <v>438373.18333333335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203.35000000000002</v>
      </c>
      <c r="P1380">
        <f t="shared" si="85"/>
        <v>30.58</v>
      </c>
      <c r="Q1380" t="s">
        <v>8330</v>
      </c>
      <c r="R1380" t="s">
        <v>8331</v>
      </c>
      <c r="S1380" s="11">
        <f t="shared" si="86"/>
        <v>433563.22499999998</v>
      </c>
      <c r="T1380" s="11">
        <f t="shared" si="87"/>
        <v>433923.22499999998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111.60000000000001</v>
      </c>
      <c r="P1381">
        <f t="shared" si="85"/>
        <v>73.91</v>
      </c>
      <c r="Q1381" t="s">
        <v>8330</v>
      </c>
      <c r="R1381" t="s">
        <v>8331</v>
      </c>
      <c r="S1381" s="11">
        <f t="shared" si="86"/>
        <v>423044.79888888891</v>
      </c>
      <c r="T1381" s="11">
        <f t="shared" si="87"/>
        <v>423764.79888888891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8330</v>
      </c>
      <c r="R1382" t="s">
        <v>8331</v>
      </c>
      <c r="S1382" s="11">
        <f t="shared" si="86"/>
        <v>423315.30722222221</v>
      </c>
      <c r="T1382" s="11">
        <f t="shared" si="87"/>
        <v>423851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5"/>
        <v>73.36</v>
      </c>
      <c r="Q1383" t="s">
        <v>8330</v>
      </c>
      <c r="R1383" t="s">
        <v>8331</v>
      </c>
      <c r="S1383" s="11">
        <f t="shared" si="86"/>
        <v>436790.14583333331</v>
      </c>
      <c r="T1383" s="11">
        <f t="shared" si="87"/>
        <v>437510.14583333331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104.3625</v>
      </c>
      <c r="P1384">
        <f t="shared" si="85"/>
        <v>56.41</v>
      </c>
      <c r="Q1384" t="s">
        <v>8330</v>
      </c>
      <c r="R1384" t="s">
        <v>8331</v>
      </c>
      <c r="S1384" s="11">
        <f t="shared" si="86"/>
        <v>404812.20444444445</v>
      </c>
      <c r="T1384" s="11">
        <f t="shared" si="87"/>
        <v>405532.20444444445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212.40909090909091</v>
      </c>
      <c r="P1385">
        <f t="shared" si="85"/>
        <v>50.25</v>
      </c>
      <c r="Q1385" t="s">
        <v>8330</v>
      </c>
      <c r="R1385" t="s">
        <v>8331</v>
      </c>
      <c r="S1385" s="11">
        <f t="shared" si="86"/>
        <v>436882.79944444442</v>
      </c>
      <c r="T1385" s="11">
        <f t="shared" si="87"/>
        <v>437362.79944444442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124.08571428571429</v>
      </c>
      <c r="P1386">
        <f t="shared" si="85"/>
        <v>68.94</v>
      </c>
      <c r="Q1386" t="s">
        <v>8330</v>
      </c>
      <c r="R1386" t="s">
        <v>8331</v>
      </c>
      <c r="S1386" s="11">
        <f t="shared" si="86"/>
        <v>423770.64499999996</v>
      </c>
      <c r="T1386" s="11">
        <f t="shared" si="87"/>
        <v>424490.64499999996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110.406125</v>
      </c>
      <c r="P1387">
        <f t="shared" si="85"/>
        <v>65.91</v>
      </c>
      <c r="Q1387" t="s">
        <v>8330</v>
      </c>
      <c r="R1387" t="s">
        <v>8331</v>
      </c>
      <c r="S1387" s="11">
        <f t="shared" si="86"/>
        <v>430321.53361111111</v>
      </c>
      <c r="T1387" s="11">
        <f t="shared" si="87"/>
        <v>431661.18333333335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5"/>
        <v>62.5</v>
      </c>
      <c r="Q1388" t="s">
        <v>8330</v>
      </c>
      <c r="R1388" t="s">
        <v>8331</v>
      </c>
      <c r="S1388" s="11">
        <f t="shared" si="86"/>
        <v>424344.52472222224</v>
      </c>
      <c r="T1388" s="11">
        <f t="shared" si="87"/>
        <v>425064.52472222224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136.625</v>
      </c>
      <c r="P1389">
        <f t="shared" si="85"/>
        <v>70.06</v>
      </c>
      <c r="Q1389" t="s">
        <v>8330</v>
      </c>
      <c r="R1389" t="s">
        <v>8331</v>
      </c>
      <c r="S1389" s="11">
        <f t="shared" si="86"/>
        <v>422959.1097222222</v>
      </c>
      <c r="T1389" s="11">
        <f t="shared" si="87"/>
        <v>423709.5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134.8074</v>
      </c>
      <c r="P1390">
        <f t="shared" si="85"/>
        <v>60.18</v>
      </c>
      <c r="Q1390" t="s">
        <v>8330</v>
      </c>
      <c r="R1390" t="s">
        <v>8331</v>
      </c>
      <c r="S1390" s="11">
        <f t="shared" si="86"/>
        <v>435143.75472222228</v>
      </c>
      <c r="T1390" s="11">
        <f t="shared" si="87"/>
        <v>435769.23333333334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5"/>
        <v>21.38</v>
      </c>
      <c r="Q1391" t="s">
        <v>8330</v>
      </c>
      <c r="R1391" t="s">
        <v>8331</v>
      </c>
      <c r="S1391" s="11">
        <f t="shared" si="86"/>
        <v>433484.54361111112</v>
      </c>
      <c r="T1391" s="11">
        <f t="shared" si="87"/>
        <v>434204.54361111112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109.10714285714285</v>
      </c>
      <c r="P1392">
        <f t="shared" si="85"/>
        <v>160.79</v>
      </c>
      <c r="Q1392" t="s">
        <v>8330</v>
      </c>
      <c r="R1392" t="s">
        <v>8331</v>
      </c>
      <c r="S1392" s="11">
        <f t="shared" si="86"/>
        <v>422020.2794444444</v>
      </c>
      <c r="T1392" s="11">
        <f t="shared" si="87"/>
        <v>422834.2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5"/>
        <v>42.38</v>
      </c>
      <c r="Q1393" t="s">
        <v>8330</v>
      </c>
      <c r="R1393" t="s">
        <v>8331</v>
      </c>
      <c r="S1393" s="11">
        <f t="shared" si="86"/>
        <v>424560.61611111107</v>
      </c>
      <c r="T1393" s="11">
        <f t="shared" si="87"/>
        <v>425629.98333333334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113.64000000000001</v>
      </c>
      <c r="P1394">
        <f t="shared" si="85"/>
        <v>27.32</v>
      </c>
      <c r="Q1394" t="s">
        <v>8330</v>
      </c>
      <c r="R1394" t="s">
        <v>8331</v>
      </c>
      <c r="S1394" s="11">
        <f t="shared" si="86"/>
        <v>429540.71833333338</v>
      </c>
      <c r="T1394" s="11">
        <f t="shared" si="87"/>
        <v>430284.71833333338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102.35000000000001</v>
      </c>
      <c r="P1395">
        <f t="shared" si="85"/>
        <v>196.83</v>
      </c>
      <c r="Q1395" t="s">
        <v>8330</v>
      </c>
      <c r="R1395" t="s">
        <v>8331</v>
      </c>
      <c r="S1395" s="11">
        <f t="shared" si="86"/>
        <v>433201.36749999999</v>
      </c>
      <c r="T1395" s="11">
        <f t="shared" si="87"/>
        <v>433921.36749999999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122.13333333333334</v>
      </c>
      <c r="P1396">
        <f t="shared" si="85"/>
        <v>53.88</v>
      </c>
      <c r="Q1396" t="s">
        <v>8330</v>
      </c>
      <c r="R1396" t="s">
        <v>8331</v>
      </c>
      <c r="S1396" s="11">
        <f t="shared" si="86"/>
        <v>437964.47944444441</v>
      </c>
      <c r="T1396" s="11">
        <f t="shared" si="87"/>
        <v>438996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111.88571428571427</v>
      </c>
      <c r="P1397">
        <f t="shared" si="85"/>
        <v>47.76</v>
      </c>
      <c r="Q1397" t="s">
        <v>8330</v>
      </c>
      <c r="R1397" t="s">
        <v>8331</v>
      </c>
      <c r="S1397" s="11">
        <f t="shared" si="86"/>
        <v>437190.80027777777</v>
      </c>
      <c r="T1397" s="11">
        <f t="shared" si="87"/>
        <v>437910.80027777777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5"/>
        <v>88.19</v>
      </c>
      <c r="Q1398" t="s">
        <v>8330</v>
      </c>
      <c r="R1398" t="s">
        <v>8331</v>
      </c>
      <c r="S1398" s="11">
        <f t="shared" si="86"/>
        <v>420368.96722222224</v>
      </c>
      <c r="T1398" s="11">
        <f t="shared" si="87"/>
        <v>421088.96722222224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113.85000000000001</v>
      </c>
      <c r="P1399">
        <f t="shared" si="85"/>
        <v>72.06</v>
      </c>
      <c r="Q1399" t="s">
        <v>8330</v>
      </c>
      <c r="R1399" t="s">
        <v>8331</v>
      </c>
      <c r="S1399" s="11">
        <f t="shared" si="86"/>
        <v>435295.03055555554</v>
      </c>
      <c r="T1399" s="11">
        <f t="shared" si="87"/>
        <v>436014.31666666665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109.68181818181819</v>
      </c>
      <c r="P1400">
        <f t="shared" si="85"/>
        <v>74.25</v>
      </c>
      <c r="Q1400" t="s">
        <v>8330</v>
      </c>
      <c r="R1400" t="s">
        <v>8331</v>
      </c>
      <c r="S1400" s="11">
        <f t="shared" si="86"/>
        <v>432557.98166666663</v>
      </c>
      <c r="T1400" s="11">
        <f t="shared" si="87"/>
        <v>433277.98166666663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126.14444444444443</v>
      </c>
      <c r="P1401">
        <f t="shared" si="85"/>
        <v>61.7</v>
      </c>
      <c r="Q1401" t="s">
        <v>8330</v>
      </c>
      <c r="R1401" t="s">
        <v>8331</v>
      </c>
      <c r="S1401" s="11">
        <f t="shared" si="86"/>
        <v>417249.10361111106</v>
      </c>
      <c r="T1401" s="11">
        <f t="shared" si="87"/>
        <v>417969.10361111106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167.42857142857144</v>
      </c>
      <c r="P1402">
        <f t="shared" si="85"/>
        <v>17.239999999999998</v>
      </c>
      <c r="Q1402" t="s">
        <v>8330</v>
      </c>
      <c r="R1402" t="s">
        <v>8331</v>
      </c>
      <c r="S1402" s="11">
        <f t="shared" si="86"/>
        <v>431873.18694444443</v>
      </c>
      <c r="T1402" s="11">
        <f t="shared" si="87"/>
        <v>432710.5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496.52000000000004</v>
      </c>
      <c r="P1403">
        <f t="shared" si="85"/>
        <v>51.72</v>
      </c>
      <c r="Q1403" t="s">
        <v>8330</v>
      </c>
      <c r="R1403" t="s">
        <v>8331</v>
      </c>
      <c r="S1403" s="11">
        <f t="shared" si="86"/>
        <v>405512.90944444446</v>
      </c>
      <c r="T1403" s="11">
        <f t="shared" si="87"/>
        <v>406016.90944444446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5"/>
        <v>24.15</v>
      </c>
      <c r="Q1404" t="s">
        <v>8330</v>
      </c>
      <c r="R1404" t="s">
        <v>8331</v>
      </c>
      <c r="S1404" s="11">
        <f t="shared" si="86"/>
        <v>421474.28083333338</v>
      </c>
      <c r="T1404" s="11">
        <f t="shared" si="87"/>
        <v>422913.28083333338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102.57499999999999</v>
      </c>
      <c r="P1405">
        <f t="shared" si="85"/>
        <v>62.17</v>
      </c>
      <c r="Q1405" t="s">
        <v>8330</v>
      </c>
      <c r="R1405" t="s">
        <v>8331</v>
      </c>
      <c r="S1405" s="11">
        <f t="shared" si="86"/>
        <v>406738.50972222222</v>
      </c>
      <c r="T1405" s="11">
        <f t="shared" si="87"/>
        <v>407458.50972222222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</v>
      </c>
      <c r="P1406">
        <f t="shared" si="85"/>
        <v>48.2</v>
      </c>
      <c r="Q1406" t="s">
        <v>8327</v>
      </c>
      <c r="R1406" t="s">
        <v>8346</v>
      </c>
      <c r="S1406" s="11">
        <f t="shared" si="86"/>
        <v>420693.24583333335</v>
      </c>
      <c r="T1406" s="11">
        <f t="shared" si="87"/>
        <v>421293.24583333335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5"/>
        <v>6.18</v>
      </c>
      <c r="Q1407" t="s">
        <v>8327</v>
      </c>
      <c r="R1407" t="s">
        <v>8346</v>
      </c>
      <c r="S1407" s="11">
        <f t="shared" si="86"/>
        <v>418513.3336111111</v>
      </c>
      <c r="T1407" s="11">
        <f t="shared" si="87"/>
        <v>419234.3336111111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0.125</v>
      </c>
      <c r="P1408">
        <f t="shared" si="85"/>
        <v>5</v>
      </c>
      <c r="Q1408" t="s">
        <v>8327</v>
      </c>
      <c r="R1408" t="s">
        <v>8346</v>
      </c>
      <c r="S1408" s="11">
        <f t="shared" si="86"/>
        <v>427051.39083333331</v>
      </c>
      <c r="T1408" s="11">
        <f t="shared" si="87"/>
        <v>428323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5"/>
        <v>7.5</v>
      </c>
      <c r="Q1409" t="s">
        <v>8327</v>
      </c>
      <c r="R1409" t="s">
        <v>8346</v>
      </c>
      <c r="S1409" s="11">
        <f t="shared" si="86"/>
        <v>416037.88277777773</v>
      </c>
      <c r="T1409" s="11">
        <f t="shared" si="87"/>
        <v>416637.88277777773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7.1999999999999993</v>
      </c>
      <c r="P1410">
        <f t="shared" si="85"/>
        <v>12</v>
      </c>
      <c r="Q1410" t="s">
        <v>8327</v>
      </c>
      <c r="R1410" t="s">
        <v>8346</v>
      </c>
      <c r="S1410" s="11">
        <f t="shared" si="86"/>
        <v>426917.93222222221</v>
      </c>
      <c r="T1410" s="11">
        <f t="shared" si="87"/>
        <v>427638.93222222221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(E1411/D1411)*100</f>
        <v>0</v>
      </c>
      <c r="P1411" t="e">
        <f t="shared" ref="P1411:P1474" si="89">ROUND(E1411/L1411,2)</f>
        <v>#DIV/0!</v>
      </c>
      <c r="Q1411" t="s">
        <v>8327</v>
      </c>
      <c r="R1411" t="s">
        <v>8346</v>
      </c>
      <c r="S1411" s="11">
        <f t="shared" ref="S1411:S1474" si="90">(((J1411/60)/60)+DATE(1970,1,1))</f>
        <v>418596.20416666666</v>
      </c>
      <c r="T1411" s="11">
        <f t="shared" ref="T1411:T1474" si="91">(((I1411/60)/60)+DATE(1970,1,1))</f>
        <v>420037.20416666666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1.6666666666666666E-2</v>
      </c>
      <c r="P1412">
        <f t="shared" si="89"/>
        <v>1</v>
      </c>
      <c r="Q1412" t="s">
        <v>8327</v>
      </c>
      <c r="R1412" t="s">
        <v>8346</v>
      </c>
      <c r="S1412" s="11">
        <f t="shared" si="90"/>
        <v>431416.64444444445</v>
      </c>
      <c r="T1412" s="11">
        <f t="shared" si="91"/>
        <v>432496.64444444445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0.23333333333333336</v>
      </c>
      <c r="P1413">
        <f t="shared" si="89"/>
        <v>2.33</v>
      </c>
      <c r="Q1413" t="s">
        <v>8327</v>
      </c>
      <c r="R1413" t="s">
        <v>8346</v>
      </c>
      <c r="S1413" s="11">
        <f t="shared" si="90"/>
        <v>420226.41666666669</v>
      </c>
      <c r="T1413" s="11">
        <f t="shared" si="91"/>
        <v>420898.41666666669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4.5714285714285712</v>
      </c>
      <c r="P1414">
        <f t="shared" si="89"/>
        <v>24.62</v>
      </c>
      <c r="Q1414" t="s">
        <v>8327</v>
      </c>
      <c r="R1414" t="s">
        <v>8346</v>
      </c>
      <c r="S1414" s="11">
        <f t="shared" si="90"/>
        <v>418642.52749999997</v>
      </c>
      <c r="T1414" s="11">
        <f t="shared" si="91"/>
        <v>419362.52749999997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8327</v>
      </c>
      <c r="R1415" t="s">
        <v>8346</v>
      </c>
      <c r="S1415" s="11">
        <f t="shared" si="90"/>
        <v>428563.49166666664</v>
      </c>
      <c r="T1415" s="11">
        <f t="shared" si="91"/>
        <v>430003.49166666664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t="s">
        <v>8327</v>
      </c>
      <c r="R1416" t="s">
        <v>8346</v>
      </c>
      <c r="S1416" s="11">
        <f t="shared" si="90"/>
        <v>436911.07416666666</v>
      </c>
      <c r="T1416" s="11">
        <f t="shared" si="91"/>
        <v>437631.07416666666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18.181818181818183</v>
      </c>
      <c r="P1417">
        <f t="shared" si="89"/>
        <v>88.89</v>
      </c>
      <c r="Q1417" t="s">
        <v>8327</v>
      </c>
      <c r="R1417" t="s">
        <v>8346</v>
      </c>
      <c r="S1417" s="11">
        <f t="shared" si="90"/>
        <v>424537.21972222225</v>
      </c>
      <c r="T1417" s="11">
        <f t="shared" si="91"/>
        <v>425497.21972222225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8327</v>
      </c>
      <c r="R1418" t="s">
        <v>8346</v>
      </c>
      <c r="S1418" s="11">
        <f t="shared" si="90"/>
        <v>427111.22749999998</v>
      </c>
      <c r="T1418" s="11">
        <f t="shared" si="91"/>
        <v>427832.22749999998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</v>
      </c>
      <c r="P1419">
        <f t="shared" si="89"/>
        <v>27.5</v>
      </c>
      <c r="Q1419" t="s">
        <v>8327</v>
      </c>
      <c r="R1419" t="s">
        <v>8346</v>
      </c>
      <c r="S1419" s="11">
        <f t="shared" si="90"/>
        <v>425484.6038888889</v>
      </c>
      <c r="T1419" s="11">
        <f t="shared" si="91"/>
        <v>426212.18333333335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t="s">
        <v>8327</v>
      </c>
      <c r="R1420" t="s">
        <v>8346</v>
      </c>
      <c r="S1420" s="11">
        <f t="shared" si="90"/>
        <v>429403.95388888888</v>
      </c>
      <c r="T1420" s="11">
        <f t="shared" si="91"/>
        <v>430123.95388888888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7.0634920634920633</v>
      </c>
      <c r="P1421">
        <f t="shared" si="89"/>
        <v>44.5</v>
      </c>
      <c r="Q1421" t="s">
        <v>8327</v>
      </c>
      <c r="R1421" t="s">
        <v>8346</v>
      </c>
      <c r="S1421" s="11">
        <f t="shared" si="90"/>
        <v>434851.94972222223</v>
      </c>
      <c r="T1421" s="11">
        <f t="shared" si="91"/>
        <v>435571.94972222223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</v>
      </c>
      <c r="P1422">
        <f t="shared" si="89"/>
        <v>1</v>
      </c>
      <c r="Q1422" t="s">
        <v>8327</v>
      </c>
      <c r="R1422" t="s">
        <v>8346</v>
      </c>
      <c r="S1422" s="11">
        <f t="shared" si="90"/>
        <v>432505.02388888889</v>
      </c>
      <c r="T1422" s="11">
        <f t="shared" si="91"/>
        <v>433105.02388888889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t="s">
        <v>8327</v>
      </c>
      <c r="R1423" t="s">
        <v>8346</v>
      </c>
      <c r="S1423" s="11">
        <f t="shared" si="90"/>
        <v>420246.97472222225</v>
      </c>
      <c r="T1423" s="11">
        <f t="shared" si="91"/>
        <v>420966.97472222225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0.104</v>
      </c>
      <c r="P1424">
        <f t="shared" si="89"/>
        <v>13</v>
      </c>
      <c r="Q1424" t="s">
        <v>8327</v>
      </c>
      <c r="R1424" t="s">
        <v>8346</v>
      </c>
      <c r="S1424" s="11">
        <f t="shared" si="90"/>
        <v>434414.75111111108</v>
      </c>
      <c r="T1424" s="11">
        <f t="shared" si="91"/>
        <v>435134.75111111108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0.33333333333333337</v>
      </c>
      <c r="P1425">
        <f t="shared" si="89"/>
        <v>100</v>
      </c>
      <c r="Q1425" t="s">
        <v>8327</v>
      </c>
      <c r="R1425" t="s">
        <v>8346</v>
      </c>
      <c r="S1425" s="11">
        <f t="shared" si="90"/>
        <v>428081.64750000002</v>
      </c>
      <c r="T1425" s="11">
        <f t="shared" si="91"/>
        <v>428801.64750000002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89"/>
        <v>109.07</v>
      </c>
      <c r="Q1426" t="s">
        <v>8327</v>
      </c>
      <c r="R1426" t="s">
        <v>8346</v>
      </c>
      <c r="S1426" s="11">
        <f t="shared" si="90"/>
        <v>436154.22277777776</v>
      </c>
      <c r="T1426" s="11">
        <f t="shared" si="91"/>
        <v>436467.22277777776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8327</v>
      </c>
      <c r="R1427" t="s">
        <v>8346</v>
      </c>
      <c r="S1427" s="11">
        <f t="shared" si="90"/>
        <v>422148.15527777775</v>
      </c>
      <c r="T1427" s="11">
        <f t="shared" si="91"/>
        <v>422868.15527777775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8327</v>
      </c>
      <c r="R1428" t="s">
        <v>8346</v>
      </c>
      <c r="S1428" s="11">
        <f t="shared" si="90"/>
        <v>424242.36666666664</v>
      </c>
      <c r="T1428" s="11">
        <f t="shared" si="91"/>
        <v>425682.36666666664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89"/>
        <v>104.75</v>
      </c>
      <c r="Q1429" t="s">
        <v>8327</v>
      </c>
      <c r="R1429" t="s">
        <v>8346</v>
      </c>
      <c r="S1429" s="11">
        <f t="shared" si="90"/>
        <v>434357.44027777779</v>
      </c>
      <c r="T1429" s="11">
        <f t="shared" si="91"/>
        <v>435077.44027777779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89"/>
        <v>15</v>
      </c>
      <c r="Q1430" t="s">
        <v>8327</v>
      </c>
      <c r="R1430" t="s">
        <v>8346</v>
      </c>
      <c r="S1430" s="11">
        <f t="shared" si="90"/>
        <v>430290.11583333334</v>
      </c>
      <c r="T1430" s="11">
        <f t="shared" si="91"/>
        <v>431009.11583333334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8327</v>
      </c>
      <c r="R1431" t="s">
        <v>8346</v>
      </c>
      <c r="S1431" s="11">
        <f t="shared" si="90"/>
        <v>421690.4561111111</v>
      </c>
      <c r="T1431" s="11">
        <f t="shared" si="91"/>
        <v>422410.4561111111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89"/>
        <v>80.599999999999994</v>
      </c>
      <c r="Q1432" t="s">
        <v>8327</v>
      </c>
      <c r="R1432" t="s">
        <v>8346</v>
      </c>
      <c r="S1432" s="11">
        <f t="shared" si="90"/>
        <v>418996.5244444444</v>
      </c>
      <c r="T1432" s="11">
        <f t="shared" si="91"/>
        <v>419740.5244444444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31.94705882352941</v>
      </c>
      <c r="P1433">
        <f t="shared" si="89"/>
        <v>115.55</v>
      </c>
      <c r="Q1433" t="s">
        <v>8327</v>
      </c>
      <c r="R1433" t="s">
        <v>8346</v>
      </c>
      <c r="S1433" s="11">
        <f t="shared" si="90"/>
        <v>427214.06</v>
      </c>
      <c r="T1433" s="11">
        <f t="shared" si="91"/>
        <v>427935.06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8327</v>
      </c>
      <c r="R1434" t="s">
        <v>8346</v>
      </c>
      <c r="S1434" s="11">
        <f t="shared" si="90"/>
        <v>424131.73000000004</v>
      </c>
      <c r="T1434" s="11">
        <f t="shared" si="91"/>
        <v>424851.73000000004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6.708333333333333</v>
      </c>
      <c r="P1435">
        <f t="shared" si="89"/>
        <v>80.5</v>
      </c>
      <c r="Q1435" t="s">
        <v>8327</v>
      </c>
      <c r="R1435" t="s">
        <v>8346</v>
      </c>
      <c r="S1435" s="11">
        <f t="shared" si="90"/>
        <v>436080.02083333331</v>
      </c>
      <c r="T1435" s="11">
        <f t="shared" si="91"/>
        <v>437060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9.9878048780487809</v>
      </c>
      <c r="P1436">
        <f t="shared" si="89"/>
        <v>744.55</v>
      </c>
      <c r="Q1436" t="s">
        <v>8327</v>
      </c>
      <c r="R1436" t="s">
        <v>8346</v>
      </c>
      <c r="S1436" s="11">
        <f t="shared" si="90"/>
        <v>423339.41055555554</v>
      </c>
      <c r="T1436" s="11">
        <f t="shared" si="91"/>
        <v>423840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89"/>
        <v>7.5</v>
      </c>
      <c r="Q1437" t="s">
        <v>8327</v>
      </c>
      <c r="R1437" t="s">
        <v>8346</v>
      </c>
      <c r="S1437" s="11">
        <f t="shared" si="90"/>
        <v>426123.72777777782</v>
      </c>
      <c r="T1437" s="11">
        <f t="shared" si="91"/>
        <v>426843.72777777782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89"/>
        <v>38.5</v>
      </c>
      <c r="Q1438" t="s">
        <v>8327</v>
      </c>
      <c r="R1438" t="s">
        <v>8346</v>
      </c>
      <c r="S1438" s="11">
        <f t="shared" si="90"/>
        <v>429305.40472222224</v>
      </c>
      <c r="T1438" s="11">
        <f t="shared" si="91"/>
        <v>430025.40472222224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26.900000000000002</v>
      </c>
      <c r="P1439">
        <f t="shared" si="89"/>
        <v>36.68</v>
      </c>
      <c r="Q1439" t="s">
        <v>8327</v>
      </c>
      <c r="R1439" t="s">
        <v>8346</v>
      </c>
      <c r="S1439" s="11">
        <f t="shared" si="90"/>
        <v>415029.7608333333</v>
      </c>
      <c r="T1439" s="11">
        <f t="shared" si="91"/>
        <v>415909.98333333334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8327</v>
      </c>
      <c r="R1440" t="s">
        <v>8346</v>
      </c>
      <c r="S1440" s="11">
        <f t="shared" si="90"/>
        <v>430901.9163888889</v>
      </c>
      <c r="T1440" s="11">
        <f t="shared" si="91"/>
        <v>431614.91666666669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</v>
      </c>
      <c r="P1441">
        <f t="shared" si="89"/>
        <v>30</v>
      </c>
      <c r="Q1441" t="s">
        <v>8327</v>
      </c>
      <c r="R1441" t="s">
        <v>8346</v>
      </c>
      <c r="S1441" s="11">
        <f t="shared" si="90"/>
        <v>420892.91694444441</v>
      </c>
      <c r="T1441" s="11">
        <f t="shared" si="91"/>
        <v>421612.91694444441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7.6923076923076927E-3</v>
      </c>
      <c r="P1442">
        <f t="shared" si="89"/>
        <v>1</v>
      </c>
      <c r="Q1442" t="s">
        <v>8327</v>
      </c>
      <c r="R1442" t="s">
        <v>8346</v>
      </c>
      <c r="S1442" s="11">
        <f t="shared" si="90"/>
        <v>431594.9619444444</v>
      </c>
      <c r="T1442" s="11">
        <f t="shared" si="91"/>
        <v>432314.9619444444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</v>
      </c>
      <c r="P1443">
        <f t="shared" si="89"/>
        <v>673.33</v>
      </c>
      <c r="Q1443" t="s">
        <v>8327</v>
      </c>
      <c r="R1443" t="s">
        <v>8346</v>
      </c>
      <c r="S1443" s="11">
        <f t="shared" si="90"/>
        <v>424683.38027777779</v>
      </c>
      <c r="T1443" s="11">
        <f t="shared" si="91"/>
        <v>426123.38027777779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8327</v>
      </c>
      <c r="R1444" t="s">
        <v>8346</v>
      </c>
      <c r="S1444" s="11">
        <f t="shared" si="90"/>
        <v>431568.48833333334</v>
      </c>
      <c r="T1444" s="11">
        <f t="shared" si="91"/>
        <v>432288.48833333334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8327</v>
      </c>
      <c r="R1445" t="s">
        <v>8346</v>
      </c>
      <c r="S1445" s="11">
        <f t="shared" si="90"/>
        <v>436903.22472222225</v>
      </c>
      <c r="T1445" s="11">
        <f t="shared" si="91"/>
        <v>437623.22472222225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8327</v>
      </c>
      <c r="R1446" t="s">
        <v>8346</v>
      </c>
      <c r="S1446" s="11">
        <f t="shared" si="90"/>
        <v>424709.96166666667</v>
      </c>
      <c r="T1446" s="11">
        <f t="shared" si="91"/>
        <v>426149.96166666667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8327</v>
      </c>
      <c r="R1447" t="s">
        <v>8346</v>
      </c>
      <c r="S1447" s="11">
        <f t="shared" si="90"/>
        <v>423262.0152777778</v>
      </c>
      <c r="T1447" s="11">
        <f t="shared" si="91"/>
        <v>423982.0152777778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8327</v>
      </c>
      <c r="R1448" t="s">
        <v>8346</v>
      </c>
      <c r="S1448" s="11">
        <f t="shared" si="90"/>
        <v>430987.74388888886</v>
      </c>
      <c r="T1448" s="11">
        <f t="shared" si="91"/>
        <v>431467.74388888886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1.4999999999999999E-2</v>
      </c>
      <c r="P1449">
        <f t="shared" si="89"/>
        <v>25</v>
      </c>
      <c r="Q1449" t="s">
        <v>8327</v>
      </c>
      <c r="R1449" t="s">
        <v>8346</v>
      </c>
      <c r="S1449" s="11">
        <f t="shared" si="90"/>
        <v>432626.53722222225</v>
      </c>
      <c r="T1449" s="11">
        <f t="shared" si="91"/>
        <v>433346.53722222225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8327</v>
      </c>
      <c r="R1450" t="s">
        <v>8346</v>
      </c>
      <c r="S1450" s="11">
        <f t="shared" si="90"/>
        <v>422695.47722222219</v>
      </c>
      <c r="T1450" s="11">
        <f t="shared" si="91"/>
        <v>423422.41666666669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8327</v>
      </c>
      <c r="R1451" t="s">
        <v>8346</v>
      </c>
      <c r="S1451" s="11">
        <f t="shared" si="90"/>
        <v>421996.47361111111</v>
      </c>
      <c r="T1451" s="11">
        <f t="shared" si="91"/>
        <v>423148.47361111111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1E-3</v>
      </c>
      <c r="P1452">
        <f t="shared" si="89"/>
        <v>1</v>
      </c>
      <c r="Q1452" t="s">
        <v>8327</v>
      </c>
      <c r="R1452" t="s">
        <v>8346</v>
      </c>
      <c r="S1452" s="11">
        <f t="shared" si="90"/>
        <v>429277.11027777777</v>
      </c>
      <c r="T1452" s="11">
        <f t="shared" si="91"/>
        <v>429997.11027777777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>
        <f t="shared" si="89"/>
        <v>1</v>
      </c>
      <c r="Q1453" t="s">
        <v>8327</v>
      </c>
      <c r="R1453" t="s">
        <v>8346</v>
      </c>
      <c r="S1453" s="11">
        <f t="shared" si="90"/>
        <v>418280.01638888888</v>
      </c>
      <c r="T1453" s="11">
        <f t="shared" si="91"/>
        <v>419001.01638888888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8327</v>
      </c>
      <c r="R1454" t="s">
        <v>8346</v>
      </c>
      <c r="S1454" s="11">
        <f t="shared" si="90"/>
        <v>415561.87861111108</v>
      </c>
      <c r="T1454" s="11">
        <f t="shared" si="91"/>
        <v>416281.87861111108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8327</v>
      </c>
      <c r="R1455" t="s">
        <v>8346</v>
      </c>
      <c r="S1455" s="11">
        <f t="shared" si="90"/>
        <v>439009.70749999996</v>
      </c>
      <c r="T1455" s="11">
        <f t="shared" si="91"/>
        <v>440088.70749999996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0.85714285714285721</v>
      </c>
      <c r="P1456">
        <f t="shared" si="89"/>
        <v>15</v>
      </c>
      <c r="Q1456" t="s">
        <v>8327</v>
      </c>
      <c r="R1456" t="s">
        <v>8346</v>
      </c>
      <c r="S1456" s="11">
        <f t="shared" si="90"/>
        <v>431045.8</v>
      </c>
      <c r="T1456" s="11">
        <f t="shared" si="91"/>
        <v>431550.98333333334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89"/>
        <v>225</v>
      </c>
      <c r="Q1457" t="s">
        <v>8327</v>
      </c>
      <c r="R1457" t="s">
        <v>8346</v>
      </c>
      <c r="S1457" s="11">
        <f t="shared" si="90"/>
        <v>415897.14444444445</v>
      </c>
      <c r="T1457" s="11">
        <f t="shared" si="91"/>
        <v>417214.65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2.9000000000000004</v>
      </c>
      <c r="P1458">
        <f t="shared" si="89"/>
        <v>48.33</v>
      </c>
      <c r="Q1458" t="s">
        <v>8327</v>
      </c>
      <c r="R1458" t="s">
        <v>8346</v>
      </c>
      <c r="S1458" s="11">
        <f t="shared" si="90"/>
        <v>436921.04583333334</v>
      </c>
      <c r="T1458" s="11">
        <f t="shared" si="91"/>
        <v>437641.04583333334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8327</v>
      </c>
      <c r="R1459" t="s">
        <v>8346</v>
      </c>
      <c r="S1459" s="11">
        <f t="shared" si="90"/>
        <v>426870.51222222223</v>
      </c>
      <c r="T1459" s="11">
        <f t="shared" si="91"/>
        <v>427591.51222222223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8327</v>
      </c>
      <c r="R1460" t="s">
        <v>8346</v>
      </c>
      <c r="S1460" s="11">
        <f t="shared" si="90"/>
        <v>415873.93333333335</v>
      </c>
      <c r="T1460" s="11">
        <f t="shared" si="91"/>
        <v>416605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8327</v>
      </c>
      <c r="R1461" t="s">
        <v>8346</v>
      </c>
      <c r="S1461" s="11">
        <f t="shared" si="90"/>
        <v>427405.91555555555</v>
      </c>
      <c r="T1461" s="11">
        <f t="shared" si="91"/>
        <v>428090.41666666669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8327</v>
      </c>
      <c r="R1462" t="s">
        <v>8346</v>
      </c>
      <c r="S1462" s="11">
        <f t="shared" si="90"/>
        <v>417894.52722222224</v>
      </c>
      <c r="T1462" s="11">
        <f t="shared" si="91"/>
        <v>419288.75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101.24459999999999</v>
      </c>
      <c r="P1463">
        <f t="shared" si="89"/>
        <v>44.67</v>
      </c>
      <c r="Q1463" t="s">
        <v>8327</v>
      </c>
      <c r="R1463" t="s">
        <v>8347</v>
      </c>
      <c r="S1463" s="11">
        <f t="shared" si="90"/>
        <v>417504.48722222226</v>
      </c>
      <c r="T1463" s="11">
        <f t="shared" si="91"/>
        <v>418305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108.5175</v>
      </c>
      <c r="P1464">
        <f t="shared" si="89"/>
        <v>28.94</v>
      </c>
      <c r="Q1464" t="s">
        <v>8327</v>
      </c>
      <c r="R1464" t="s">
        <v>8347</v>
      </c>
      <c r="S1464" s="11">
        <f t="shared" si="90"/>
        <v>404184.90861111111</v>
      </c>
      <c r="T1464" s="11">
        <f t="shared" si="91"/>
        <v>404904.90861111111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147.66666666666666</v>
      </c>
      <c r="P1465">
        <f t="shared" si="89"/>
        <v>35.44</v>
      </c>
      <c r="Q1465" t="s">
        <v>8327</v>
      </c>
      <c r="R1465" t="s">
        <v>8347</v>
      </c>
      <c r="S1465" s="11">
        <f t="shared" si="90"/>
        <v>403758.8716666667</v>
      </c>
      <c r="T1465" s="11">
        <f t="shared" si="91"/>
        <v>404837.8716666667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89"/>
        <v>34.869999999999997</v>
      </c>
      <c r="Q1466" t="s">
        <v>8327</v>
      </c>
      <c r="R1466" t="s">
        <v>8347</v>
      </c>
      <c r="S1466" s="11">
        <f t="shared" si="90"/>
        <v>402912.87722222222</v>
      </c>
      <c r="T1466" s="11">
        <f t="shared" si="91"/>
        <v>403632.87722222222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456.41449999999998</v>
      </c>
      <c r="P1467">
        <f t="shared" si="89"/>
        <v>52.62</v>
      </c>
      <c r="Q1467" t="s">
        <v>8327</v>
      </c>
      <c r="R1467" t="s">
        <v>8347</v>
      </c>
      <c r="S1467" s="11">
        <f t="shared" si="90"/>
        <v>394946.62555555557</v>
      </c>
      <c r="T1467" s="11">
        <f t="shared" si="91"/>
        <v>395676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107.87731249999999</v>
      </c>
      <c r="P1468">
        <f t="shared" si="89"/>
        <v>69.599999999999994</v>
      </c>
      <c r="Q1468" t="s">
        <v>8327</v>
      </c>
      <c r="R1468" t="s">
        <v>8347</v>
      </c>
      <c r="S1468" s="11">
        <f t="shared" si="90"/>
        <v>428077.12944444444</v>
      </c>
      <c r="T1468" s="11">
        <f t="shared" si="91"/>
        <v>429062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89"/>
        <v>76.72</v>
      </c>
      <c r="Q1469" t="s">
        <v>8327</v>
      </c>
      <c r="R1469" t="s">
        <v>8347</v>
      </c>
      <c r="S1469" s="11">
        <f t="shared" si="90"/>
        <v>394324.24583333335</v>
      </c>
      <c r="T1469" s="11">
        <f t="shared" si="91"/>
        <v>395763.24583333335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102.36842105263158</v>
      </c>
      <c r="P1470">
        <f t="shared" si="89"/>
        <v>33.19</v>
      </c>
      <c r="Q1470" t="s">
        <v>8327</v>
      </c>
      <c r="R1470" t="s">
        <v>8347</v>
      </c>
      <c r="S1470" s="11">
        <f t="shared" si="90"/>
        <v>387417.34694444446</v>
      </c>
      <c r="T1470" s="11">
        <f t="shared" si="91"/>
        <v>388857.34694444446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108.42485875706214</v>
      </c>
      <c r="P1471">
        <f t="shared" si="89"/>
        <v>149.46</v>
      </c>
      <c r="Q1471" t="s">
        <v>8327</v>
      </c>
      <c r="R1471" t="s">
        <v>8347</v>
      </c>
      <c r="S1471" s="11">
        <f t="shared" si="90"/>
        <v>402887.36361111113</v>
      </c>
      <c r="T1471" s="11">
        <f t="shared" si="91"/>
        <v>403607.36361111113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125.13333333333334</v>
      </c>
      <c r="P1472">
        <f t="shared" si="89"/>
        <v>23.17</v>
      </c>
      <c r="Q1472" t="s">
        <v>8327</v>
      </c>
      <c r="R1472" t="s">
        <v>8347</v>
      </c>
      <c r="S1472" s="11">
        <f t="shared" si="90"/>
        <v>401932.85083333333</v>
      </c>
      <c r="T1472" s="11">
        <f t="shared" si="91"/>
        <v>402436.85083333333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103.840625</v>
      </c>
      <c r="P1473">
        <f t="shared" si="89"/>
        <v>96.88</v>
      </c>
      <c r="Q1473" t="s">
        <v>8327</v>
      </c>
      <c r="R1473" t="s">
        <v>8347</v>
      </c>
      <c r="S1473" s="11">
        <f t="shared" si="90"/>
        <v>421687.98166666663</v>
      </c>
      <c r="T1473" s="11">
        <f t="shared" si="91"/>
        <v>422407.98166666663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138.70400000000001</v>
      </c>
      <c r="P1474">
        <f t="shared" si="89"/>
        <v>103.2</v>
      </c>
      <c r="Q1474" t="s">
        <v>8327</v>
      </c>
      <c r="R1474" t="s">
        <v>8347</v>
      </c>
      <c r="S1474" s="11">
        <f t="shared" si="90"/>
        <v>408718.02861111111</v>
      </c>
      <c r="T1474" s="11">
        <f t="shared" si="91"/>
        <v>409438.02861111111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(E1475/D1475)*100</f>
        <v>120.51600000000001</v>
      </c>
      <c r="P1475">
        <f t="shared" ref="P1475:P1538" si="93">ROUND(E1475/L1475,2)</f>
        <v>38.46</v>
      </c>
      <c r="Q1475" t="s">
        <v>8327</v>
      </c>
      <c r="R1475" t="s">
        <v>8347</v>
      </c>
      <c r="S1475" s="11">
        <f t="shared" ref="S1475:S1538" si="94">(((J1475/60)/60)+DATE(1970,1,1))</f>
        <v>394472.5108333333</v>
      </c>
      <c r="T1475" s="11">
        <f t="shared" ref="T1475:T1538" si="95">(((I1475/60)/60)+DATE(1970,1,1))</f>
        <v>395192.5108333333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>
        <f t="shared" si="93"/>
        <v>44.32</v>
      </c>
      <c r="Q1476" t="s">
        <v>8327</v>
      </c>
      <c r="R1476" t="s">
        <v>8347</v>
      </c>
      <c r="S1476" s="11">
        <f t="shared" si="94"/>
        <v>407930.47</v>
      </c>
      <c r="T1476" s="11">
        <f t="shared" si="95"/>
        <v>408650.47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>
        <f t="shared" si="93"/>
        <v>64.17</v>
      </c>
      <c r="Q1477" t="s">
        <v>8327</v>
      </c>
      <c r="R1477" t="s">
        <v>8347</v>
      </c>
      <c r="S1477" s="11">
        <f t="shared" si="94"/>
        <v>418970.35083333333</v>
      </c>
      <c r="T1477" s="11">
        <f t="shared" si="95"/>
        <v>419749.98333333334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>
        <f t="shared" si="93"/>
        <v>43.33</v>
      </c>
      <c r="Q1478" t="s">
        <v>8327</v>
      </c>
      <c r="R1478" t="s">
        <v>8347</v>
      </c>
      <c r="S1478" s="11">
        <f t="shared" si="94"/>
        <v>390298.00611111114</v>
      </c>
      <c r="T1478" s="11">
        <f t="shared" si="95"/>
        <v>391018.00611111114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90.5</v>
      </c>
      <c r="Q1479" t="s">
        <v>8327</v>
      </c>
      <c r="R1479" t="s">
        <v>8347</v>
      </c>
      <c r="S1479" s="11">
        <f t="shared" si="94"/>
        <v>392087.77888888889</v>
      </c>
      <c r="T1479" s="11">
        <f t="shared" si="95"/>
        <v>393516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>
        <f t="shared" si="93"/>
        <v>29.19</v>
      </c>
      <c r="Q1480" t="s">
        <v>8327</v>
      </c>
      <c r="R1480" t="s">
        <v>8347</v>
      </c>
      <c r="S1480" s="11">
        <f t="shared" si="94"/>
        <v>405389.92027777777</v>
      </c>
      <c r="T1480" s="11">
        <f t="shared" si="95"/>
        <v>405725.92027777777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>
        <f t="shared" si="93"/>
        <v>30.96</v>
      </c>
      <c r="Q1481" t="s">
        <v>8327</v>
      </c>
      <c r="R1481" t="s">
        <v>8347</v>
      </c>
      <c r="S1481" s="11">
        <f t="shared" si="94"/>
        <v>414026.8858333333</v>
      </c>
      <c r="T1481" s="11">
        <f t="shared" si="95"/>
        <v>414372.98333333334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>
        <f t="shared" si="93"/>
        <v>92.16</v>
      </c>
      <c r="Q1482" t="s">
        <v>8327</v>
      </c>
      <c r="R1482" t="s">
        <v>8347</v>
      </c>
      <c r="S1482" s="11">
        <f t="shared" si="94"/>
        <v>407071.4163888889</v>
      </c>
      <c r="T1482" s="11">
        <f t="shared" si="95"/>
        <v>407474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t="s">
        <v>8327</v>
      </c>
      <c r="R1483" t="s">
        <v>8329</v>
      </c>
      <c r="S1483" s="11">
        <f t="shared" si="94"/>
        <v>409135.15138888889</v>
      </c>
      <c r="T1483" s="11">
        <f t="shared" si="95"/>
        <v>409855.15138888889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t="s">
        <v>8327</v>
      </c>
      <c r="R1484" t="s">
        <v>8329</v>
      </c>
      <c r="S1484" s="11">
        <f t="shared" si="94"/>
        <v>399197.59333333338</v>
      </c>
      <c r="T1484" s="11">
        <f t="shared" si="95"/>
        <v>399736.85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0.7142857142857143</v>
      </c>
      <c r="P1485">
        <f t="shared" si="93"/>
        <v>25</v>
      </c>
      <c r="Q1485" t="s">
        <v>8327</v>
      </c>
      <c r="R1485" t="s">
        <v>8329</v>
      </c>
      <c r="S1485" s="11">
        <f t="shared" si="94"/>
        <v>433069.63194444444</v>
      </c>
      <c r="T1485" s="11">
        <f t="shared" si="95"/>
        <v>433669.63194444444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8327</v>
      </c>
      <c r="R1486" t="s">
        <v>8329</v>
      </c>
      <c r="S1486" s="11">
        <f t="shared" si="94"/>
        <v>397189.82305555552</v>
      </c>
      <c r="T1486" s="11">
        <f t="shared" si="95"/>
        <v>398591.85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2.2388059701492535</v>
      </c>
      <c r="P1487">
        <f t="shared" si="93"/>
        <v>50</v>
      </c>
      <c r="Q1487" t="s">
        <v>8327</v>
      </c>
      <c r="R1487" t="s">
        <v>8329</v>
      </c>
      <c r="S1487" s="11">
        <f t="shared" si="94"/>
        <v>423052.10361111106</v>
      </c>
      <c r="T1487" s="11">
        <f t="shared" si="95"/>
        <v>424132.10361111106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t="s">
        <v>8327</v>
      </c>
      <c r="R1488" t="s">
        <v>8329</v>
      </c>
      <c r="S1488" s="11">
        <f t="shared" si="94"/>
        <v>420685.0447222222</v>
      </c>
      <c r="T1488" s="11">
        <f t="shared" si="95"/>
        <v>421405.0447222222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8327</v>
      </c>
      <c r="R1489" t="s">
        <v>8329</v>
      </c>
      <c r="S1489" s="11">
        <f t="shared" si="94"/>
        <v>433231.01972222223</v>
      </c>
      <c r="T1489" s="11">
        <f t="shared" si="95"/>
        <v>433951.01972222223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3"/>
        <v>60</v>
      </c>
      <c r="Q1490" t="s">
        <v>8327</v>
      </c>
      <c r="R1490" t="s">
        <v>8329</v>
      </c>
      <c r="S1490" s="11">
        <f t="shared" si="94"/>
        <v>410662.51666666666</v>
      </c>
      <c r="T1490" s="11">
        <f t="shared" si="95"/>
        <v>411382.51666666666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8327</v>
      </c>
      <c r="R1491" t="s">
        <v>8329</v>
      </c>
      <c r="S1491" s="11">
        <f t="shared" si="94"/>
        <v>400679.68111111113</v>
      </c>
      <c r="T1491" s="11">
        <f t="shared" si="95"/>
        <v>401400.68111111113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30.862068965517242</v>
      </c>
      <c r="P1492">
        <f t="shared" si="93"/>
        <v>47.11</v>
      </c>
      <c r="Q1492" t="s">
        <v>8327</v>
      </c>
      <c r="R1492" t="s">
        <v>8329</v>
      </c>
      <c r="S1492" s="11">
        <f t="shared" si="94"/>
        <v>408406.46499999997</v>
      </c>
      <c r="T1492" s="11">
        <f t="shared" si="95"/>
        <v>409102.46499999997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8.3333333333333321</v>
      </c>
      <c r="P1493">
        <f t="shared" si="93"/>
        <v>100</v>
      </c>
      <c r="Q1493" t="s">
        <v>8327</v>
      </c>
      <c r="R1493" t="s">
        <v>8329</v>
      </c>
      <c r="S1493" s="11">
        <f t="shared" si="94"/>
        <v>419714.12305555557</v>
      </c>
      <c r="T1493" s="11">
        <f t="shared" si="95"/>
        <v>421128.63333333336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3"/>
        <v>15</v>
      </c>
      <c r="Q1494" t="s">
        <v>8327</v>
      </c>
      <c r="R1494" t="s">
        <v>8329</v>
      </c>
      <c r="S1494" s="11">
        <f t="shared" si="94"/>
        <v>388302.23500000004</v>
      </c>
      <c r="T1494" s="11">
        <f t="shared" si="95"/>
        <v>389022.23500000004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8327</v>
      </c>
      <c r="R1495" t="s">
        <v>8329</v>
      </c>
      <c r="S1495" s="11">
        <f t="shared" si="94"/>
        <v>405797.79861111112</v>
      </c>
      <c r="T1495" s="11">
        <f t="shared" si="95"/>
        <v>406517.79861111112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3"/>
        <v>40.450000000000003</v>
      </c>
      <c r="Q1496" t="s">
        <v>8327</v>
      </c>
      <c r="R1496" t="s">
        <v>8329</v>
      </c>
      <c r="S1496" s="11">
        <f t="shared" si="94"/>
        <v>421538.3369444444</v>
      </c>
      <c r="T1496" s="11">
        <f t="shared" si="95"/>
        <v>422256.63333333336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8327</v>
      </c>
      <c r="R1497" t="s">
        <v>8329</v>
      </c>
      <c r="S1497" s="11">
        <f t="shared" si="94"/>
        <v>389979.95305555558</v>
      </c>
      <c r="T1497" s="11">
        <f t="shared" si="95"/>
        <v>390699.95305555558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8327</v>
      </c>
      <c r="R1498" t="s">
        <v>8329</v>
      </c>
      <c r="S1498" s="11">
        <f t="shared" si="94"/>
        <v>416036.40527777775</v>
      </c>
      <c r="T1498" s="11">
        <f t="shared" si="95"/>
        <v>417476.40527777775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6.6666666666666671E-3</v>
      </c>
      <c r="P1499">
        <f t="shared" si="93"/>
        <v>1</v>
      </c>
      <c r="Q1499" t="s">
        <v>8327</v>
      </c>
      <c r="R1499" t="s">
        <v>8329</v>
      </c>
      <c r="S1499" s="11">
        <f t="shared" si="94"/>
        <v>406584.42277777777</v>
      </c>
      <c r="T1499" s="11">
        <f t="shared" si="95"/>
        <v>407596.71666666667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3"/>
        <v>19</v>
      </c>
      <c r="Q1500" t="s">
        <v>8327</v>
      </c>
      <c r="R1500" t="s">
        <v>8329</v>
      </c>
      <c r="S1500" s="11">
        <f t="shared" si="94"/>
        <v>416096.60500000004</v>
      </c>
      <c r="T1500" s="11">
        <f t="shared" si="95"/>
        <v>417176.60500000004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3"/>
        <v>5</v>
      </c>
      <c r="Q1501" t="s">
        <v>8327</v>
      </c>
      <c r="R1501" t="s">
        <v>8329</v>
      </c>
      <c r="S1501" s="11">
        <f t="shared" si="94"/>
        <v>432561.17583333334</v>
      </c>
      <c r="T1501" s="11">
        <f t="shared" si="95"/>
        <v>434001.17583333334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25.035714285714285</v>
      </c>
      <c r="P1502">
        <f t="shared" si="93"/>
        <v>46.73</v>
      </c>
      <c r="Q1502" t="s">
        <v>8327</v>
      </c>
      <c r="R1502" t="s">
        <v>8329</v>
      </c>
      <c r="S1502" s="11">
        <f t="shared" si="94"/>
        <v>404694.71027777781</v>
      </c>
      <c r="T1502" s="11">
        <f t="shared" si="95"/>
        <v>405414.71027777781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166.33076923076925</v>
      </c>
      <c r="P1503">
        <f t="shared" si="93"/>
        <v>97.73</v>
      </c>
      <c r="Q1503" t="s">
        <v>8343</v>
      </c>
      <c r="R1503" t="s">
        <v>8344</v>
      </c>
      <c r="S1503" s="11">
        <f t="shared" si="94"/>
        <v>423839.00638888887</v>
      </c>
      <c r="T1503" s="11">
        <f t="shared" si="95"/>
        <v>424559.00638888887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>
        <f t="shared" si="93"/>
        <v>67.84</v>
      </c>
      <c r="Q1504" t="s">
        <v>8343</v>
      </c>
      <c r="R1504" t="s">
        <v>8344</v>
      </c>
      <c r="S1504" s="11">
        <f t="shared" si="94"/>
        <v>430150.02222222218</v>
      </c>
      <c r="T1504" s="11">
        <f t="shared" si="95"/>
        <v>430831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>
        <f t="shared" si="93"/>
        <v>56.98</v>
      </c>
      <c r="Q1505" t="s">
        <v>8343</v>
      </c>
      <c r="R1505" t="s">
        <v>8344</v>
      </c>
      <c r="S1505" s="11">
        <f t="shared" si="94"/>
        <v>434465.3336111111</v>
      </c>
      <c r="T1505" s="11">
        <f t="shared" si="95"/>
        <v>435905.3336111111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277.93846153846158</v>
      </c>
      <c r="P1506">
        <f t="shared" si="93"/>
        <v>67.16</v>
      </c>
      <c r="Q1506" t="s">
        <v>8343</v>
      </c>
      <c r="R1506" t="s">
        <v>8344</v>
      </c>
      <c r="S1506" s="11">
        <f t="shared" si="94"/>
        <v>414456.78444444446</v>
      </c>
      <c r="T1506" s="11">
        <f t="shared" si="95"/>
        <v>415121.55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103.58125</v>
      </c>
      <c r="P1507">
        <f t="shared" si="93"/>
        <v>48.04</v>
      </c>
      <c r="Q1507" t="s">
        <v>8343</v>
      </c>
      <c r="R1507" t="s">
        <v>8344</v>
      </c>
      <c r="S1507" s="11">
        <f t="shared" si="94"/>
        <v>429859.63972222223</v>
      </c>
      <c r="T1507" s="11">
        <f t="shared" si="95"/>
        <v>430757.01666666666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3"/>
        <v>38.86</v>
      </c>
      <c r="Q1508" t="s">
        <v>8343</v>
      </c>
      <c r="R1508" t="s">
        <v>8344</v>
      </c>
      <c r="S1508" s="11">
        <f t="shared" si="94"/>
        <v>415467.86222222226</v>
      </c>
      <c r="T1508" s="11">
        <f t="shared" si="95"/>
        <v>416187.86222222226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78.180000000000007</v>
      </c>
      <c r="Q1509" t="s">
        <v>8343</v>
      </c>
      <c r="R1509" t="s">
        <v>8344</v>
      </c>
      <c r="S1509" s="11">
        <f t="shared" si="94"/>
        <v>378019.80805555556</v>
      </c>
      <c r="T1509" s="11">
        <f t="shared" si="95"/>
        <v>379433.16666666669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110.76216216216217</v>
      </c>
      <c r="P1510">
        <f t="shared" si="93"/>
        <v>97.11</v>
      </c>
      <c r="Q1510" t="s">
        <v>8343</v>
      </c>
      <c r="R1510" t="s">
        <v>8344</v>
      </c>
      <c r="S1510" s="11">
        <f t="shared" si="94"/>
        <v>414791.74472222221</v>
      </c>
      <c r="T1510" s="11">
        <f t="shared" si="95"/>
        <v>415535.74472222221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123.64125714285714</v>
      </c>
      <c r="P1511">
        <f t="shared" si="93"/>
        <v>110.39</v>
      </c>
      <c r="Q1511" t="s">
        <v>8343</v>
      </c>
      <c r="R1511" t="s">
        <v>8344</v>
      </c>
      <c r="S1511" s="11">
        <f t="shared" si="94"/>
        <v>437949.80138888885</v>
      </c>
      <c r="T1511" s="11">
        <f t="shared" si="95"/>
        <v>438655.98333333334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101.03500000000001</v>
      </c>
      <c r="P1512">
        <f t="shared" si="93"/>
        <v>39.92</v>
      </c>
      <c r="Q1512" t="s">
        <v>8343</v>
      </c>
      <c r="R1512" t="s">
        <v>8344</v>
      </c>
      <c r="S1512" s="11">
        <f t="shared" si="94"/>
        <v>415338.24388888886</v>
      </c>
      <c r="T1512" s="11">
        <f t="shared" si="95"/>
        <v>416058.24388888886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111.79285714285714</v>
      </c>
      <c r="P1513">
        <f t="shared" si="93"/>
        <v>75.98</v>
      </c>
      <c r="Q1513" t="s">
        <v>8343</v>
      </c>
      <c r="R1513" t="s">
        <v>8344</v>
      </c>
      <c r="S1513" s="11">
        <f t="shared" si="94"/>
        <v>427031.00111111108</v>
      </c>
      <c r="T1513" s="11">
        <f t="shared" si="95"/>
        <v>427752.00111111108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558.7714285714286</v>
      </c>
      <c r="P1514">
        <f t="shared" si="93"/>
        <v>58.38</v>
      </c>
      <c r="Q1514" t="s">
        <v>8343</v>
      </c>
      <c r="R1514" t="s">
        <v>8344</v>
      </c>
      <c r="S1514" s="11">
        <f t="shared" si="94"/>
        <v>437713.42749999999</v>
      </c>
      <c r="T1514" s="11">
        <f t="shared" si="95"/>
        <v>438433.42749999999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150.01875000000001</v>
      </c>
      <c r="P1515">
        <f t="shared" si="93"/>
        <v>55.82</v>
      </c>
      <c r="Q1515" t="s">
        <v>8343</v>
      </c>
      <c r="R1515" t="s">
        <v>8344</v>
      </c>
      <c r="S1515" s="11">
        <f t="shared" si="94"/>
        <v>415272.29611111112</v>
      </c>
      <c r="T1515" s="11">
        <f t="shared" si="95"/>
        <v>415992.29611111112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106.476</v>
      </c>
      <c r="P1516">
        <f t="shared" si="93"/>
        <v>151.24</v>
      </c>
      <c r="Q1516" t="s">
        <v>8343</v>
      </c>
      <c r="R1516" t="s">
        <v>8344</v>
      </c>
      <c r="S1516" s="11">
        <f t="shared" si="94"/>
        <v>425543.34444444446</v>
      </c>
      <c r="T1516" s="11">
        <f t="shared" si="95"/>
        <v>426503.34444444446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157.18899999999999</v>
      </c>
      <c r="P1517">
        <f t="shared" si="93"/>
        <v>849.67</v>
      </c>
      <c r="Q1517" t="s">
        <v>8343</v>
      </c>
      <c r="R1517" t="s">
        <v>8344</v>
      </c>
      <c r="S1517" s="11">
        <f t="shared" si="94"/>
        <v>429879.08249999996</v>
      </c>
      <c r="T1517" s="11">
        <f t="shared" si="95"/>
        <v>430598.08249999996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108.65882352941176</v>
      </c>
      <c r="P1518">
        <f t="shared" si="93"/>
        <v>159.24</v>
      </c>
      <c r="Q1518" t="s">
        <v>8343</v>
      </c>
      <c r="R1518" t="s">
        <v>8344</v>
      </c>
      <c r="S1518" s="11">
        <f t="shared" si="94"/>
        <v>434780.19222222228</v>
      </c>
      <c r="T1518" s="11">
        <f t="shared" si="95"/>
        <v>435503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3"/>
        <v>39.51</v>
      </c>
      <c r="Q1519" t="s">
        <v>8343</v>
      </c>
      <c r="R1519" t="s">
        <v>8344</v>
      </c>
      <c r="S1519" s="11">
        <f t="shared" si="94"/>
        <v>418678.59805555554</v>
      </c>
      <c r="T1519" s="11">
        <f t="shared" si="95"/>
        <v>419415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205.36666666666665</v>
      </c>
      <c r="P1520">
        <f t="shared" si="93"/>
        <v>130.53</v>
      </c>
      <c r="Q1520" t="s">
        <v>8343</v>
      </c>
      <c r="R1520" t="s">
        <v>8344</v>
      </c>
      <c r="S1520" s="11">
        <f t="shared" si="94"/>
        <v>414172.68111111113</v>
      </c>
      <c r="T1520" s="11">
        <f t="shared" si="95"/>
        <v>414892.68111111113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103.36388888888889</v>
      </c>
      <c r="P1521">
        <f t="shared" si="93"/>
        <v>64.16</v>
      </c>
      <c r="Q1521" t="s">
        <v>8343</v>
      </c>
      <c r="R1521" t="s">
        <v>8344</v>
      </c>
      <c r="S1521" s="11">
        <f t="shared" si="94"/>
        <v>414698.80083333334</v>
      </c>
      <c r="T1521" s="11">
        <f t="shared" si="95"/>
        <v>415374.98333333334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103.47222222222223</v>
      </c>
      <c r="P1522">
        <f t="shared" si="93"/>
        <v>111.53</v>
      </c>
      <c r="Q1522" t="s">
        <v>8343</v>
      </c>
      <c r="R1522" t="s">
        <v>8344</v>
      </c>
      <c r="S1522" s="11">
        <f t="shared" si="94"/>
        <v>418853.5869444444</v>
      </c>
      <c r="T1522" s="11">
        <f t="shared" si="95"/>
        <v>419725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106.81333333333333</v>
      </c>
      <c r="P1523">
        <f t="shared" si="93"/>
        <v>170.45</v>
      </c>
      <c r="Q1523" t="s">
        <v>8343</v>
      </c>
      <c r="R1523" t="s">
        <v>8344</v>
      </c>
      <c r="S1523" s="11">
        <f t="shared" si="94"/>
        <v>431749.02527777775</v>
      </c>
      <c r="T1523" s="11">
        <f t="shared" si="95"/>
        <v>432589.02527777775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138.96574712643678</v>
      </c>
      <c r="P1524">
        <f t="shared" si="93"/>
        <v>133.74</v>
      </c>
      <c r="Q1524" t="s">
        <v>8343</v>
      </c>
      <c r="R1524" t="s">
        <v>8344</v>
      </c>
      <c r="S1524" s="11">
        <f t="shared" si="94"/>
        <v>417508.92749999999</v>
      </c>
      <c r="T1524" s="11">
        <f t="shared" si="95"/>
        <v>418228.92749999999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124.84324324324325</v>
      </c>
      <c r="P1525">
        <f t="shared" si="93"/>
        <v>95.83</v>
      </c>
      <c r="Q1525" t="s">
        <v>8343</v>
      </c>
      <c r="R1525" t="s">
        <v>8344</v>
      </c>
      <c r="S1525" s="11">
        <f t="shared" si="94"/>
        <v>419067.03222222225</v>
      </c>
      <c r="T1525" s="11">
        <f t="shared" si="95"/>
        <v>419817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206.99999999999997</v>
      </c>
      <c r="P1526">
        <f t="shared" si="93"/>
        <v>221.79</v>
      </c>
      <c r="Q1526" t="s">
        <v>8343</v>
      </c>
      <c r="R1526" t="s">
        <v>8344</v>
      </c>
      <c r="S1526" s="11">
        <f t="shared" si="94"/>
        <v>438069.02500000002</v>
      </c>
      <c r="T1526" s="11">
        <f t="shared" si="95"/>
        <v>438789.02500000002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174.00576923076923</v>
      </c>
      <c r="P1527">
        <f t="shared" si="93"/>
        <v>32.32</v>
      </c>
      <c r="Q1527" t="s">
        <v>8343</v>
      </c>
      <c r="R1527" t="s">
        <v>8344</v>
      </c>
      <c r="S1527" s="11">
        <f t="shared" si="94"/>
        <v>433609.8716666667</v>
      </c>
      <c r="T1527" s="11">
        <f t="shared" si="95"/>
        <v>434329.8716666667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120.32608695652173</v>
      </c>
      <c r="P1528">
        <f t="shared" si="93"/>
        <v>98.84</v>
      </c>
      <c r="Q1528" t="s">
        <v>8343</v>
      </c>
      <c r="R1528" t="s">
        <v>8344</v>
      </c>
      <c r="S1528" s="11">
        <f t="shared" si="94"/>
        <v>428055.62416666665</v>
      </c>
      <c r="T1528" s="11">
        <f t="shared" si="95"/>
        <v>429231.62416666665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110.44428571428573</v>
      </c>
      <c r="P1529">
        <f t="shared" si="93"/>
        <v>55.22</v>
      </c>
      <c r="Q1529" t="s">
        <v>8343</v>
      </c>
      <c r="R1529" t="s">
        <v>8344</v>
      </c>
      <c r="S1529" s="11">
        <f t="shared" si="94"/>
        <v>438647.41277777776</v>
      </c>
      <c r="T1529" s="11">
        <f t="shared" si="95"/>
        <v>439318.41277777776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281.56666666666666</v>
      </c>
      <c r="P1530">
        <f t="shared" si="93"/>
        <v>52.79</v>
      </c>
      <c r="Q1530" t="s">
        <v>8343</v>
      </c>
      <c r="R1530" t="s">
        <v>8344</v>
      </c>
      <c r="S1530" s="11">
        <f t="shared" si="94"/>
        <v>437594.58944444446</v>
      </c>
      <c r="T1530" s="11">
        <f t="shared" si="95"/>
        <v>438321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100.67894736842105</v>
      </c>
      <c r="P1531">
        <f t="shared" si="93"/>
        <v>135.66999999999999</v>
      </c>
      <c r="Q1531" t="s">
        <v>8343</v>
      </c>
      <c r="R1531" t="s">
        <v>8344</v>
      </c>
      <c r="S1531" s="11">
        <f t="shared" si="94"/>
        <v>421176.08888888889</v>
      </c>
      <c r="T1531" s="11">
        <f t="shared" si="95"/>
        <v>421895.08888888889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134.82571428571427</v>
      </c>
      <c r="P1532">
        <f t="shared" si="93"/>
        <v>53.99</v>
      </c>
      <c r="Q1532" t="s">
        <v>8343</v>
      </c>
      <c r="R1532" t="s">
        <v>8344</v>
      </c>
      <c r="S1532" s="11">
        <f t="shared" si="94"/>
        <v>426531.41527777782</v>
      </c>
      <c r="T1532" s="11">
        <f t="shared" si="95"/>
        <v>427131.41527777782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175.95744680851064</v>
      </c>
      <c r="P1533">
        <f t="shared" si="93"/>
        <v>56.64</v>
      </c>
      <c r="Q1533" t="s">
        <v>8343</v>
      </c>
      <c r="R1533" t="s">
        <v>8344</v>
      </c>
      <c r="S1533" s="11">
        <f t="shared" si="94"/>
        <v>418516.25722222222</v>
      </c>
      <c r="T1533" s="11">
        <f t="shared" si="95"/>
        <v>419292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484.02000000000004</v>
      </c>
      <c r="P1534">
        <f t="shared" si="93"/>
        <v>82.32</v>
      </c>
      <c r="Q1534" t="s">
        <v>8343</v>
      </c>
      <c r="R1534" t="s">
        <v>8344</v>
      </c>
      <c r="S1534" s="11">
        <f t="shared" si="94"/>
        <v>429308.40694444446</v>
      </c>
      <c r="T1534" s="11">
        <f t="shared" si="95"/>
        <v>429888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145.14000000000001</v>
      </c>
      <c r="P1535">
        <f t="shared" si="93"/>
        <v>88.26</v>
      </c>
      <c r="Q1535" t="s">
        <v>8343</v>
      </c>
      <c r="R1535" t="s">
        <v>8344</v>
      </c>
      <c r="S1535" s="11">
        <f t="shared" si="94"/>
        <v>430545.04916666663</v>
      </c>
      <c r="T1535" s="11">
        <f t="shared" si="95"/>
        <v>431724.98333333334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417.73333333333335</v>
      </c>
      <c r="P1536">
        <f t="shared" si="93"/>
        <v>84.91</v>
      </c>
      <c r="Q1536" t="s">
        <v>8343</v>
      </c>
      <c r="R1536" t="s">
        <v>8344</v>
      </c>
      <c r="S1536" s="11">
        <f t="shared" si="94"/>
        <v>425233.18388888892</v>
      </c>
      <c r="T1536" s="11">
        <f t="shared" si="95"/>
        <v>425953.18388888892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132.42499999999998</v>
      </c>
      <c r="P1537">
        <f t="shared" si="93"/>
        <v>48.15</v>
      </c>
      <c r="Q1537" t="s">
        <v>8343</v>
      </c>
      <c r="R1537" t="s">
        <v>8344</v>
      </c>
      <c r="S1537" s="11">
        <f t="shared" si="94"/>
        <v>431548.89750000002</v>
      </c>
      <c r="T1537" s="11">
        <f t="shared" si="95"/>
        <v>432247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250.30841666666666</v>
      </c>
      <c r="P1538">
        <f t="shared" si="93"/>
        <v>66.02</v>
      </c>
      <c r="Q1538" t="s">
        <v>8343</v>
      </c>
      <c r="R1538" t="s">
        <v>8344</v>
      </c>
      <c r="S1538" s="11">
        <f t="shared" si="94"/>
        <v>425044.25277777779</v>
      </c>
      <c r="T1538" s="11">
        <f t="shared" si="95"/>
        <v>425764.25277777779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(E1539/D1539)*100</f>
        <v>179.9</v>
      </c>
      <c r="P1539">
        <f t="shared" ref="P1539:P1602" si="97">ROUND(E1539/L1539,2)</f>
        <v>96.38</v>
      </c>
      <c r="Q1539" t="s">
        <v>8343</v>
      </c>
      <c r="R1539" t="s">
        <v>8344</v>
      </c>
      <c r="S1539" s="11">
        <f t="shared" ref="S1539:S1602" si="98">(((J1539/60)/60)+DATE(1970,1,1))</f>
        <v>433168.56305555557</v>
      </c>
      <c r="T1539" s="11">
        <f t="shared" ref="T1539:T1602" si="99">(((I1539/60)/60)+DATE(1970,1,1))</f>
        <v>434043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102.62857142857142</v>
      </c>
      <c r="P1540">
        <f t="shared" si="97"/>
        <v>156.16999999999999</v>
      </c>
      <c r="Q1540" t="s">
        <v>8343</v>
      </c>
      <c r="R1540" t="s">
        <v>8344</v>
      </c>
      <c r="S1540" s="11">
        <f t="shared" si="98"/>
        <v>419475.76944444445</v>
      </c>
      <c r="T1540" s="11">
        <f t="shared" si="99"/>
        <v>420555.76944444445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>
        <f t="shared" si="97"/>
        <v>95.76</v>
      </c>
      <c r="Q1541" t="s">
        <v>8343</v>
      </c>
      <c r="R1541" t="s">
        <v>8344</v>
      </c>
      <c r="S1541" s="11">
        <f t="shared" si="98"/>
        <v>436855.06083333329</v>
      </c>
      <c r="T1541" s="11">
        <f t="shared" si="99"/>
        <v>437647.06083333329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117.86666666666667</v>
      </c>
      <c r="P1542">
        <f t="shared" si="97"/>
        <v>180.41</v>
      </c>
      <c r="Q1542" t="s">
        <v>8343</v>
      </c>
      <c r="R1542" t="s">
        <v>8344</v>
      </c>
      <c r="S1542" s="11">
        <f t="shared" si="98"/>
        <v>418449.17111111112</v>
      </c>
      <c r="T1542" s="11">
        <f t="shared" si="99"/>
        <v>419170.25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3.3333333333333333E-2</v>
      </c>
      <c r="P1543">
        <f t="shared" si="97"/>
        <v>3</v>
      </c>
      <c r="Q1543" t="s">
        <v>8343</v>
      </c>
      <c r="R1543" t="s">
        <v>8348</v>
      </c>
      <c r="S1543" s="11">
        <f t="shared" si="98"/>
        <v>419306.09388888889</v>
      </c>
      <c r="T1543" s="11">
        <f t="shared" si="99"/>
        <v>420026.09388888889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8343</v>
      </c>
      <c r="R1544" t="s">
        <v>8348</v>
      </c>
      <c r="S1544" s="11">
        <f t="shared" si="98"/>
        <v>424016.91666666669</v>
      </c>
      <c r="T1544" s="11">
        <f t="shared" si="99"/>
        <v>424376.91666666669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0.44444444444444442</v>
      </c>
      <c r="P1545">
        <f t="shared" si="97"/>
        <v>10</v>
      </c>
      <c r="Q1545" t="s">
        <v>8343</v>
      </c>
      <c r="R1545" t="s">
        <v>8348</v>
      </c>
      <c r="S1545" s="11">
        <f t="shared" si="98"/>
        <v>418365.23166666663</v>
      </c>
      <c r="T1545" s="11">
        <f t="shared" si="99"/>
        <v>419086.23166666663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8343</v>
      </c>
      <c r="R1546" t="s">
        <v>8348</v>
      </c>
      <c r="S1546" s="11">
        <f t="shared" si="98"/>
        <v>421186.2288888889</v>
      </c>
      <c r="T1546" s="11">
        <f t="shared" si="99"/>
        <v>422193.3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3.3333333333333333E-2</v>
      </c>
      <c r="P1547">
        <f t="shared" si="97"/>
        <v>1</v>
      </c>
      <c r="Q1547" t="s">
        <v>8343</v>
      </c>
      <c r="R1547" t="s">
        <v>8348</v>
      </c>
      <c r="S1547" s="11">
        <f t="shared" si="98"/>
        <v>420678.23166666663</v>
      </c>
      <c r="T1547" s="11">
        <f t="shared" si="99"/>
        <v>421494.26666666666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</v>
      </c>
      <c r="Q1548" t="s">
        <v>8343</v>
      </c>
      <c r="R1548" t="s">
        <v>8348</v>
      </c>
      <c r="S1548" s="11">
        <f t="shared" si="98"/>
        <v>416054.11083333328</v>
      </c>
      <c r="T1548" s="11">
        <f t="shared" si="99"/>
        <v>417494.11083333328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8343</v>
      </c>
      <c r="R1549" t="s">
        <v>8348</v>
      </c>
      <c r="S1549" s="11">
        <f t="shared" si="98"/>
        <v>438691.245</v>
      </c>
      <c r="T1549" s="11">
        <f t="shared" si="99"/>
        <v>438859.245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8.5714285714285712</v>
      </c>
      <c r="P1550">
        <f t="shared" si="97"/>
        <v>60</v>
      </c>
      <c r="Q1550" t="s">
        <v>8343</v>
      </c>
      <c r="R1550" t="s">
        <v>8348</v>
      </c>
      <c r="S1550" s="11">
        <f t="shared" si="98"/>
        <v>426798.1722222222</v>
      </c>
      <c r="T1550" s="11">
        <f t="shared" si="99"/>
        <v>427519.1722222222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</v>
      </c>
      <c r="Q1551" t="s">
        <v>8343</v>
      </c>
      <c r="R1551" t="s">
        <v>8348</v>
      </c>
      <c r="S1551" s="11">
        <f t="shared" si="98"/>
        <v>426660.26638888888</v>
      </c>
      <c r="T1551" s="11">
        <f t="shared" si="99"/>
        <v>427381.26638888888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13.466666666666665</v>
      </c>
      <c r="P1552">
        <f t="shared" si="97"/>
        <v>14.43</v>
      </c>
      <c r="Q1552" t="s">
        <v>8343</v>
      </c>
      <c r="R1552" t="s">
        <v>8348</v>
      </c>
      <c r="S1552" s="11">
        <f t="shared" si="98"/>
        <v>431251.78722222225</v>
      </c>
      <c r="T1552" s="11">
        <f t="shared" si="99"/>
        <v>431971.78722222225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8343</v>
      </c>
      <c r="R1553" t="s">
        <v>8348</v>
      </c>
      <c r="S1553" s="11">
        <f t="shared" si="98"/>
        <v>422836.78861111111</v>
      </c>
      <c r="T1553" s="11">
        <f t="shared" si="99"/>
        <v>423556.78861111111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49.186046511627907</v>
      </c>
      <c r="P1554">
        <f t="shared" si="97"/>
        <v>132.19</v>
      </c>
      <c r="Q1554" t="s">
        <v>8343</v>
      </c>
      <c r="R1554" t="s">
        <v>8348</v>
      </c>
      <c r="S1554" s="11">
        <f t="shared" si="98"/>
        <v>417337.53</v>
      </c>
      <c r="T1554" s="11">
        <f t="shared" si="99"/>
        <v>417828.98333333334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8343</v>
      </c>
      <c r="R1555" t="s">
        <v>8348</v>
      </c>
      <c r="S1555" s="11">
        <f t="shared" si="98"/>
        <v>425175.79083333333</v>
      </c>
      <c r="T1555" s="11">
        <f t="shared" si="99"/>
        <v>425895.79083333333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8343</v>
      </c>
      <c r="R1556" t="s">
        <v>8348</v>
      </c>
      <c r="S1556" s="11">
        <f t="shared" si="98"/>
        <v>424431.05277777778</v>
      </c>
      <c r="T1556" s="11">
        <f t="shared" si="99"/>
        <v>425151.05277777778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8343</v>
      </c>
      <c r="R1557" t="s">
        <v>8348</v>
      </c>
      <c r="S1557" s="11">
        <f t="shared" si="98"/>
        <v>425711.73111111112</v>
      </c>
      <c r="T1557" s="11">
        <f t="shared" si="99"/>
        <v>426266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45.133333333333333</v>
      </c>
      <c r="P1558">
        <f t="shared" si="97"/>
        <v>56.42</v>
      </c>
      <c r="Q1558" t="s">
        <v>8343</v>
      </c>
      <c r="R1558" t="s">
        <v>8348</v>
      </c>
      <c r="S1558" s="11">
        <f t="shared" si="98"/>
        <v>432516.67333333328</v>
      </c>
      <c r="T1558" s="11">
        <f t="shared" si="99"/>
        <v>433236.67333333328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8343</v>
      </c>
      <c r="R1559" t="s">
        <v>8348</v>
      </c>
      <c r="S1559" s="11">
        <f t="shared" si="98"/>
        <v>416832.67583333334</v>
      </c>
      <c r="T1559" s="11">
        <f t="shared" si="99"/>
        <v>417576.67583333334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4.666666666666667</v>
      </c>
      <c r="P1560">
        <f t="shared" si="97"/>
        <v>11.67</v>
      </c>
      <c r="Q1560" t="s">
        <v>8343</v>
      </c>
      <c r="R1560" t="s">
        <v>8348</v>
      </c>
      <c r="S1560" s="11">
        <f t="shared" si="98"/>
        <v>424362.54416666663</v>
      </c>
      <c r="T1560" s="11">
        <f t="shared" si="99"/>
        <v>425781.2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0.33333333333333337</v>
      </c>
      <c r="P1561">
        <f t="shared" si="97"/>
        <v>50</v>
      </c>
      <c r="Q1561" t="s">
        <v>8343</v>
      </c>
      <c r="R1561" t="s">
        <v>8348</v>
      </c>
      <c r="S1561" s="11">
        <f t="shared" si="98"/>
        <v>422506.27749999997</v>
      </c>
      <c r="T1561" s="11">
        <f t="shared" si="99"/>
        <v>422866.27749999997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3.7600000000000002</v>
      </c>
      <c r="P1562">
        <f t="shared" si="97"/>
        <v>23.5</v>
      </c>
      <c r="Q1562" t="s">
        <v>8343</v>
      </c>
      <c r="R1562" t="s">
        <v>8348</v>
      </c>
      <c r="S1562" s="11">
        <f t="shared" si="98"/>
        <v>418377.49805555557</v>
      </c>
      <c r="T1562" s="11">
        <f t="shared" si="99"/>
        <v>418858.49805555557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7"/>
        <v>67</v>
      </c>
      <c r="Q1563" t="s">
        <v>8327</v>
      </c>
      <c r="R1563" t="s">
        <v>8349</v>
      </c>
      <c r="S1563" s="11">
        <f t="shared" si="98"/>
        <v>409234.00083333335</v>
      </c>
      <c r="T1563" s="11">
        <f t="shared" si="99"/>
        <v>409955.00083333335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8327</v>
      </c>
      <c r="R1564" t="s">
        <v>8349</v>
      </c>
      <c r="S1564" s="11">
        <f t="shared" si="98"/>
        <v>373822.58777777775</v>
      </c>
      <c r="T1564" s="11">
        <f t="shared" si="99"/>
        <v>375489.83333333331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1.4166666666666665</v>
      </c>
      <c r="P1565">
        <f t="shared" si="97"/>
        <v>42.5</v>
      </c>
      <c r="Q1565" t="s">
        <v>8327</v>
      </c>
      <c r="R1565" t="s">
        <v>8349</v>
      </c>
      <c r="S1565" s="11">
        <f t="shared" si="98"/>
        <v>411578.81972222222</v>
      </c>
      <c r="T1565" s="11">
        <f t="shared" si="99"/>
        <v>413017.81972222222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10</v>
      </c>
      <c r="Q1566" t="s">
        <v>8327</v>
      </c>
      <c r="R1566" t="s">
        <v>8349</v>
      </c>
      <c r="S1566" s="11">
        <f t="shared" si="98"/>
        <v>422825.80805555556</v>
      </c>
      <c r="T1566" s="11">
        <f t="shared" si="99"/>
        <v>423581.08333333331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100</v>
      </c>
      <c r="Q1567" t="s">
        <v>8327</v>
      </c>
      <c r="R1567" t="s">
        <v>8349</v>
      </c>
      <c r="S1567" s="11">
        <f t="shared" si="98"/>
        <v>388058.51694444445</v>
      </c>
      <c r="T1567" s="11">
        <f t="shared" si="99"/>
        <v>388778.51694444445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7"/>
        <v>108.05</v>
      </c>
      <c r="Q1568" t="s">
        <v>8327</v>
      </c>
      <c r="R1568" t="s">
        <v>8349</v>
      </c>
      <c r="S1568" s="11">
        <f t="shared" si="98"/>
        <v>433111.00111111108</v>
      </c>
      <c r="T1568" s="11">
        <f t="shared" si="99"/>
        <v>433807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>
        <f t="shared" si="97"/>
        <v>26.92</v>
      </c>
      <c r="Q1569" t="s">
        <v>8327</v>
      </c>
      <c r="R1569" t="s">
        <v>8349</v>
      </c>
      <c r="S1569" s="11">
        <f t="shared" si="98"/>
        <v>412039.4847222222</v>
      </c>
      <c r="T1569" s="11">
        <f t="shared" si="99"/>
        <v>412401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13.639999999999999</v>
      </c>
      <c r="P1570">
        <f t="shared" si="97"/>
        <v>155</v>
      </c>
      <c r="Q1570" t="s">
        <v>8327</v>
      </c>
      <c r="R1570" t="s">
        <v>8349</v>
      </c>
      <c r="S1570" s="11">
        <f t="shared" si="98"/>
        <v>419002.49583333335</v>
      </c>
      <c r="T1570" s="11">
        <f t="shared" si="99"/>
        <v>419842.49583333335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8327</v>
      </c>
      <c r="R1571" t="s">
        <v>8349</v>
      </c>
      <c r="S1571" s="11">
        <f t="shared" si="98"/>
        <v>405265.30944444443</v>
      </c>
      <c r="T1571" s="11">
        <f t="shared" si="99"/>
        <v>405985.30944444443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7"/>
        <v>47.77</v>
      </c>
      <c r="Q1572" t="s">
        <v>8327</v>
      </c>
      <c r="R1572" t="s">
        <v>8349</v>
      </c>
      <c r="S1572" s="11">
        <f t="shared" si="98"/>
        <v>430444.52277777781</v>
      </c>
      <c r="T1572" s="11">
        <f t="shared" si="99"/>
        <v>431163.52277777781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>
        <f t="shared" si="97"/>
        <v>20</v>
      </c>
      <c r="Q1573" t="s">
        <v>8327</v>
      </c>
      <c r="R1573" t="s">
        <v>8349</v>
      </c>
      <c r="S1573" s="11">
        <f t="shared" si="98"/>
        <v>423387.46750000003</v>
      </c>
      <c r="T1573" s="11">
        <f t="shared" si="99"/>
        <v>424107.46750000003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41.67</v>
      </c>
      <c r="Q1574" t="s">
        <v>8327</v>
      </c>
      <c r="R1574" t="s">
        <v>8349</v>
      </c>
      <c r="S1574" s="11">
        <f t="shared" si="98"/>
        <v>429609.79416666663</v>
      </c>
      <c r="T1574" s="11">
        <f t="shared" si="99"/>
        <v>430208.98333333334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>
        <f t="shared" si="97"/>
        <v>74.33</v>
      </c>
      <c r="Q1575" t="s">
        <v>8327</v>
      </c>
      <c r="R1575" t="s">
        <v>8349</v>
      </c>
      <c r="S1575" s="11">
        <f t="shared" si="98"/>
        <v>438777.00055555557</v>
      </c>
      <c r="T1575" s="11">
        <f t="shared" si="99"/>
        <v>439740.98333333334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7"/>
        <v>84.33</v>
      </c>
      <c r="Q1576" t="s">
        <v>8327</v>
      </c>
      <c r="R1576" t="s">
        <v>8349</v>
      </c>
      <c r="S1576" s="11">
        <f t="shared" si="98"/>
        <v>420343.25805555558</v>
      </c>
      <c r="T1576" s="11">
        <f t="shared" si="99"/>
        <v>421183.25805555558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7"/>
        <v>65.459999999999994</v>
      </c>
      <c r="Q1577" t="s">
        <v>8327</v>
      </c>
      <c r="R1577" t="s">
        <v>8349</v>
      </c>
      <c r="S1577" s="11">
        <f t="shared" si="98"/>
        <v>415101.58222222223</v>
      </c>
      <c r="T1577" s="11">
        <f t="shared" si="99"/>
        <v>415821.58222222223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8327</v>
      </c>
      <c r="R1578" t="s">
        <v>8349</v>
      </c>
      <c r="S1578" s="11">
        <f t="shared" si="98"/>
        <v>423294.10222222219</v>
      </c>
      <c r="T1578" s="11">
        <f t="shared" si="99"/>
        <v>424374.10222222219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0.54999999999999993</v>
      </c>
      <c r="P1579">
        <f t="shared" si="97"/>
        <v>27.5</v>
      </c>
      <c r="Q1579" t="s">
        <v>8327</v>
      </c>
      <c r="R1579" t="s">
        <v>8349</v>
      </c>
      <c r="S1579" s="11">
        <f t="shared" si="98"/>
        <v>397229.34666666668</v>
      </c>
      <c r="T1579" s="11">
        <f t="shared" si="99"/>
        <v>398669.34666666668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10.806536636794938</v>
      </c>
      <c r="P1580">
        <f t="shared" si="97"/>
        <v>51.25</v>
      </c>
      <c r="Q1580" t="s">
        <v>8327</v>
      </c>
      <c r="R1580" t="s">
        <v>8349</v>
      </c>
      <c r="S1580" s="11">
        <f t="shared" si="98"/>
        <v>381490.58083333337</v>
      </c>
      <c r="T1580" s="11">
        <f t="shared" si="99"/>
        <v>382067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>
        <f t="shared" si="97"/>
        <v>14</v>
      </c>
      <c r="Q1581" t="s">
        <v>8327</v>
      </c>
      <c r="R1581" t="s">
        <v>8349</v>
      </c>
      <c r="S1581" s="11">
        <f t="shared" si="98"/>
        <v>407480.91416666668</v>
      </c>
      <c r="T1581" s="11">
        <f t="shared" si="99"/>
        <v>408272.91416666668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8327</v>
      </c>
      <c r="R1582" t="s">
        <v>8349</v>
      </c>
      <c r="S1582" s="11">
        <f t="shared" si="98"/>
        <v>395674.20166666672</v>
      </c>
      <c r="T1582" s="11">
        <f t="shared" si="99"/>
        <v>397114.20166666672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7"/>
        <v>5</v>
      </c>
      <c r="Q1583" t="s">
        <v>8343</v>
      </c>
      <c r="R1583" t="s">
        <v>8350</v>
      </c>
      <c r="S1583" s="11">
        <f t="shared" si="98"/>
        <v>427723.77500000002</v>
      </c>
      <c r="T1583" s="11">
        <f t="shared" si="99"/>
        <v>428491.77500000002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7"/>
        <v>31</v>
      </c>
      <c r="Q1584" t="s">
        <v>8343</v>
      </c>
      <c r="R1584" t="s">
        <v>8350</v>
      </c>
      <c r="S1584" s="11">
        <f t="shared" si="98"/>
        <v>425835.95916666667</v>
      </c>
      <c r="T1584" s="11">
        <f t="shared" si="99"/>
        <v>427206.33333333331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7.4999999999999997E-2</v>
      </c>
      <c r="P1585">
        <f t="shared" si="97"/>
        <v>15</v>
      </c>
      <c r="Q1585" t="s">
        <v>8343</v>
      </c>
      <c r="R1585" t="s">
        <v>8350</v>
      </c>
      <c r="S1585" s="11">
        <f t="shared" si="98"/>
        <v>416982.71972222225</v>
      </c>
      <c r="T1585" s="11">
        <f t="shared" si="99"/>
        <v>417702.71972222225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8343</v>
      </c>
      <c r="R1586" t="s">
        <v>8350</v>
      </c>
      <c r="S1586" s="11">
        <f t="shared" si="98"/>
        <v>414624.5836111111</v>
      </c>
      <c r="T1586" s="11">
        <f t="shared" si="99"/>
        <v>414864.5836111111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131.66999999999999</v>
      </c>
      <c r="Q1587" t="s">
        <v>8343</v>
      </c>
      <c r="R1587" t="s">
        <v>8350</v>
      </c>
      <c r="S1587" s="11">
        <f t="shared" si="98"/>
        <v>436902.49111111107</v>
      </c>
      <c r="T1587" s="11">
        <f t="shared" si="99"/>
        <v>437420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8343</v>
      </c>
      <c r="R1588" t="s">
        <v>8350</v>
      </c>
      <c r="S1588" s="11">
        <f t="shared" si="98"/>
        <v>421571.50611111114</v>
      </c>
      <c r="T1588" s="11">
        <f t="shared" si="99"/>
        <v>422290.50611111114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1.3333333333333334E-2</v>
      </c>
      <c r="P1589">
        <f t="shared" si="97"/>
        <v>1</v>
      </c>
      <c r="Q1589" t="s">
        <v>8343</v>
      </c>
      <c r="R1589" t="s">
        <v>8350</v>
      </c>
      <c r="S1589" s="11">
        <f t="shared" si="98"/>
        <v>418879.82361111115</v>
      </c>
      <c r="T1589" s="11">
        <f t="shared" si="99"/>
        <v>419599.82361111115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8343</v>
      </c>
      <c r="R1590" t="s">
        <v>8350</v>
      </c>
      <c r="S1590" s="11">
        <f t="shared" si="98"/>
        <v>420038.99972222222</v>
      </c>
      <c r="T1590" s="11">
        <f t="shared" si="99"/>
        <v>420773.2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8343</v>
      </c>
      <c r="R1591" t="s">
        <v>8350</v>
      </c>
      <c r="S1591" s="11">
        <f t="shared" si="98"/>
        <v>426080.63500000001</v>
      </c>
      <c r="T1591" s="11">
        <f t="shared" si="99"/>
        <v>426800.63500000001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1.7000000000000002</v>
      </c>
      <c r="P1592">
        <f t="shared" si="97"/>
        <v>510</v>
      </c>
      <c r="Q1592" t="s">
        <v>8343</v>
      </c>
      <c r="R1592" t="s">
        <v>8350</v>
      </c>
      <c r="S1592" s="11">
        <f t="shared" si="98"/>
        <v>425693.5733333333</v>
      </c>
      <c r="T1592" s="11">
        <f t="shared" si="99"/>
        <v>426413.5733333333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29.228571428571428</v>
      </c>
      <c r="P1593">
        <f t="shared" si="97"/>
        <v>44.48</v>
      </c>
      <c r="Q1593" t="s">
        <v>8343</v>
      </c>
      <c r="R1593" t="s">
        <v>8350</v>
      </c>
      <c r="S1593" s="11">
        <f t="shared" si="98"/>
        <v>430322.42805555556</v>
      </c>
      <c r="T1593" s="11">
        <f t="shared" si="99"/>
        <v>431041.42805555556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8343</v>
      </c>
      <c r="R1594" t="s">
        <v>8350</v>
      </c>
      <c r="S1594" s="11">
        <f t="shared" si="98"/>
        <v>421018.74583333335</v>
      </c>
      <c r="T1594" s="11">
        <f t="shared" si="99"/>
        <v>422097.74583333335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1.3636363636363637E-2</v>
      </c>
      <c r="P1595">
        <f t="shared" si="97"/>
        <v>1</v>
      </c>
      <c r="Q1595" t="s">
        <v>8343</v>
      </c>
      <c r="R1595" t="s">
        <v>8350</v>
      </c>
      <c r="S1595" s="11">
        <f t="shared" si="98"/>
        <v>420725.29305555555</v>
      </c>
      <c r="T1595" s="11">
        <f t="shared" si="99"/>
        <v>421445.29305555555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7"/>
        <v>20.5</v>
      </c>
      <c r="Q1596" t="s">
        <v>8343</v>
      </c>
      <c r="R1596" t="s">
        <v>8350</v>
      </c>
      <c r="S1596" s="11">
        <f t="shared" si="98"/>
        <v>430610.10611111112</v>
      </c>
      <c r="T1596" s="11">
        <f t="shared" si="99"/>
        <v>432049.35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0.27999999999999997</v>
      </c>
      <c r="P1597">
        <f t="shared" si="97"/>
        <v>40</v>
      </c>
      <c r="Q1597" t="s">
        <v>8343</v>
      </c>
      <c r="R1597" t="s">
        <v>8350</v>
      </c>
      <c r="S1597" s="11">
        <f t="shared" si="98"/>
        <v>414634.20222222223</v>
      </c>
      <c r="T1597" s="11">
        <f t="shared" si="99"/>
        <v>415325.21666666667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2.3076923076923079</v>
      </c>
      <c r="P1598">
        <f t="shared" si="97"/>
        <v>25</v>
      </c>
      <c r="Q1598" t="s">
        <v>8343</v>
      </c>
      <c r="R1598" t="s">
        <v>8350</v>
      </c>
      <c r="S1598" s="11">
        <f t="shared" si="98"/>
        <v>418507.32472222223</v>
      </c>
      <c r="T1598" s="11">
        <f t="shared" si="99"/>
        <v>419588.32472222223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8343</v>
      </c>
      <c r="R1599" t="s">
        <v>8350</v>
      </c>
      <c r="S1599" s="11">
        <f t="shared" si="98"/>
        <v>434393.49916666665</v>
      </c>
      <c r="T1599" s="11">
        <f t="shared" si="99"/>
        <v>435113.49916666665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0.125</v>
      </c>
      <c r="P1600">
        <f t="shared" si="97"/>
        <v>1</v>
      </c>
      <c r="Q1600" t="s">
        <v>8343</v>
      </c>
      <c r="R1600" t="s">
        <v>8350</v>
      </c>
      <c r="S1600" s="11">
        <f t="shared" si="98"/>
        <v>423553.01611111109</v>
      </c>
      <c r="T1600" s="11">
        <f t="shared" si="99"/>
        <v>424993.01611111109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8343</v>
      </c>
      <c r="R1601" t="s">
        <v>8350</v>
      </c>
      <c r="S1601" s="11">
        <f t="shared" si="98"/>
        <v>430437.93777777778</v>
      </c>
      <c r="T1601" s="11">
        <f t="shared" si="99"/>
        <v>431156.93777777778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7.3400000000000007</v>
      </c>
      <c r="P1602">
        <f t="shared" si="97"/>
        <v>40.78</v>
      </c>
      <c r="Q1602" t="s">
        <v>8343</v>
      </c>
      <c r="R1602" t="s">
        <v>8350</v>
      </c>
      <c r="S1602" s="11">
        <f t="shared" si="98"/>
        <v>414898.37555555557</v>
      </c>
      <c r="T1602" s="11">
        <f t="shared" si="99"/>
        <v>415958.18333333335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(E1603/D1603)*100</f>
        <v>108.2492</v>
      </c>
      <c r="P1603">
        <f t="shared" ref="P1603:P1666" si="101">ROUND(E1603/L1603,2)</f>
        <v>48.33</v>
      </c>
      <c r="Q1603" t="s">
        <v>8330</v>
      </c>
      <c r="R1603" t="s">
        <v>8331</v>
      </c>
      <c r="S1603" s="11">
        <f t="shared" ref="S1603:S1666" si="102">(((J1603/60)/60)+DATE(1970,1,1))</f>
        <v>387227.2313888889</v>
      </c>
      <c r="T1603" s="11">
        <f t="shared" ref="T1603:T1666" si="103">(((I1603/60)/60)+DATE(1970,1,1))</f>
        <v>387947.2313888889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>
        <f t="shared" si="101"/>
        <v>46.95</v>
      </c>
      <c r="Q1604" t="s">
        <v>8330</v>
      </c>
      <c r="R1604" t="s">
        <v>8331</v>
      </c>
      <c r="S1604" s="11">
        <f t="shared" si="102"/>
        <v>390832.1436111111</v>
      </c>
      <c r="T1604" s="11">
        <f t="shared" si="103"/>
        <v>391856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100.03299999999999</v>
      </c>
      <c r="P1605">
        <f t="shared" si="101"/>
        <v>66.69</v>
      </c>
      <c r="Q1605" t="s">
        <v>8330</v>
      </c>
      <c r="R1605" t="s">
        <v>8331</v>
      </c>
      <c r="S1605" s="11">
        <f t="shared" si="102"/>
        <v>392941.07194444444</v>
      </c>
      <c r="T1605" s="11">
        <f t="shared" si="103"/>
        <v>394381.07194444444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>
        <f t="shared" si="101"/>
        <v>48.84</v>
      </c>
      <c r="Q1606" t="s">
        <v>8330</v>
      </c>
      <c r="R1606" t="s">
        <v>8331</v>
      </c>
      <c r="S1606" s="11">
        <f t="shared" si="102"/>
        <v>394613.28749999998</v>
      </c>
      <c r="T1606" s="11">
        <f t="shared" si="103"/>
        <v>395572.28749999998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100.69333333333334</v>
      </c>
      <c r="P1607">
        <f t="shared" si="101"/>
        <v>137.31</v>
      </c>
      <c r="Q1607" t="s">
        <v>8330</v>
      </c>
      <c r="R1607" t="s">
        <v>8331</v>
      </c>
      <c r="S1607" s="11">
        <f t="shared" si="102"/>
        <v>389841.3091666667</v>
      </c>
      <c r="T1607" s="11">
        <f t="shared" si="103"/>
        <v>390064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>
        <f t="shared" si="101"/>
        <v>87.83</v>
      </c>
      <c r="Q1608" t="s">
        <v>8330</v>
      </c>
      <c r="R1608" t="s">
        <v>8331</v>
      </c>
      <c r="S1608" s="11">
        <f t="shared" si="102"/>
        <v>384779.67722222221</v>
      </c>
      <c r="T1608" s="11">
        <f t="shared" si="103"/>
        <v>386938.67722222221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70.790000000000006</v>
      </c>
      <c r="Q1609" t="s">
        <v>8330</v>
      </c>
      <c r="R1609" t="s">
        <v>8331</v>
      </c>
      <c r="S1609" s="11">
        <f t="shared" si="102"/>
        <v>397204.40305555554</v>
      </c>
      <c r="T1609" s="11">
        <f t="shared" si="103"/>
        <v>397708.40305555554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52.83</v>
      </c>
      <c r="Q1610" t="s">
        <v>8330</v>
      </c>
      <c r="R1610" t="s">
        <v>8331</v>
      </c>
      <c r="S1610" s="11">
        <f t="shared" si="102"/>
        <v>410500.94055555557</v>
      </c>
      <c r="T1610" s="11">
        <f t="shared" si="103"/>
        <v>411278.43333333335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>
        <f t="shared" si="101"/>
        <v>443.75</v>
      </c>
      <c r="Q1611" t="s">
        <v>8330</v>
      </c>
      <c r="R1611" t="s">
        <v>8331</v>
      </c>
      <c r="S1611" s="11">
        <f t="shared" si="102"/>
        <v>391017.03027777775</v>
      </c>
      <c r="T1611" s="11">
        <f t="shared" si="103"/>
        <v>392297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</v>
      </c>
      <c r="Q1612" t="s">
        <v>8330</v>
      </c>
      <c r="R1612" t="s">
        <v>8331</v>
      </c>
      <c r="S1612" s="11">
        <f t="shared" si="102"/>
        <v>401407.19722222222</v>
      </c>
      <c r="T1612" s="11">
        <f t="shared" si="103"/>
        <v>402127.19722222222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>
        <f t="shared" si="101"/>
        <v>37.07</v>
      </c>
      <c r="Q1613" t="s">
        <v>8330</v>
      </c>
      <c r="R1613" t="s">
        <v>8331</v>
      </c>
      <c r="S1613" s="11">
        <f t="shared" si="102"/>
        <v>405729.00888888893</v>
      </c>
      <c r="T1613" s="11">
        <f t="shared" si="103"/>
        <v>406233.00888888893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>
        <f t="shared" si="101"/>
        <v>50</v>
      </c>
      <c r="Q1614" t="s">
        <v>8330</v>
      </c>
      <c r="R1614" t="s">
        <v>8331</v>
      </c>
      <c r="S1614" s="11">
        <f t="shared" si="102"/>
        <v>401837.99555555556</v>
      </c>
      <c r="T1614" s="11">
        <f t="shared" si="103"/>
        <v>402557.99555555556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101.49999999999999</v>
      </c>
      <c r="P1615">
        <f t="shared" si="101"/>
        <v>39.04</v>
      </c>
      <c r="Q1615" t="s">
        <v>8330</v>
      </c>
      <c r="R1615" t="s">
        <v>8331</v>
      </c>
      <c r="S1615" s="11">
        <f t="shared" si="102"/>
        <v>397882.66722222226</v>
      </c>
      <c r="T1615" s="11">
        <f t="shared" si="103"/>
        <v>398602.66722222226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102.69999999999999</v>
      </c>
      <c r="P1616">
        <f t="shared" si="101"/>
        <v>66.69</v>
      </c>
      <c r="Q1616" t="s">
        <v>8330</v>
      </c>
      <c r="R1616" t="s">
        <v>8331</v>
      </c>
      <c r="S1616" s="11">
        <f t="shared" si="102"/>
        <v>414992.54694444442</v>
      </c>
      <c r="T1616" s="11">
        <f t="shared" si="103"/>
        <v>416426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114.12500000000001</v>
      </c>
      <c r="P1617">
        <f t="shared" si="101"/>
        <v>67.13</v>
      </c>
      <c r="Q1617" t="s">
        <v>8330</v>
      </c>
      <c r="R1617" t="s">
        <v>8331</v>
      </c>
      <c r="S1617" s="11">
        <f t="shared" si="102"/>
        <v>392194.22111111111</v>
      </c>
      <c r="T1617" s="11">
        <f t="shared" si="103"/>
        <v>393275.22111111111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66.37</v>
      </c>
      <c r="Q1618" t="s">
        <v>8330</v>
      </c>
      <c r="R1618" t="s">
        <v>8331</v>
      </c>
      <c r="S1618" s="11">
        <f t="shared" si="102"/>
        <v>400586.17250000004</v>
      </c>
      <c r="T1618" s="11">
        <f t="shared" si="103"/>
        <v>401575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>
        <f t="shared" si="101"/>
        <v>64.62</v>
      </c>
      <c r="Q1619" t="s">
        <v>8330</v>
      </c>
      <c r="R1619" t="s">
        <v>8331</v>
      </c>
      <c r="S1619" s="11">
        <f t="shared" si="102"/>
        <v>409032.94111111108</v>
      </c>
      <c r="T1619" s="11">
        <f t="shared" si="103"/>
        <v>409828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>
        <f t="shared" si="101"/>
        <v>58.37</v>
      </c>
      <c r="Q1620" t="s">
        <v>8330</v>
      </c>
      <c r="R1620" t="s">
        <v>8331</v>
      </c>
      <c r="S1620" s="11">
        <f t="shared" si="102"/>
        <v>403152.70416666666</v>
      </c>
      <c r="T1620" s="11">
        <f t="shared" si="103"/>
        <v>404112.70416666666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133.33333333333331</v>
      </c>
      <c r="P1621">
        <f t="shared" si="101"/>
        <v>86.96</v>
      </c>
      <c r="Q1621" t="s">
        <v>8330</v>
      </c>
      <c r="R1621" t="s">
        <v>8331</v>
      </c>
      <c r="S1621" s="11">
        <f t="shared" si="102"/>
        <v>416941.46833333338</v>
      </c>
      <c r="T1621" s="11">
        <f t="shared" si="103"/>
        <v>417445.46833333338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>
        <f t="shared" si="101"/>
        <v>66.47</v>
      </c>
      <c r="Q1622" t="s">
        <v>8330</v>
      </c>
      <c r="R1622" t="s">
        <v>8331</v>
      </c>
      <c r="S1622" s="11">
        <f t="shared" si="102"/>
        <v>403625.15</v>
      </c>
      <c r="T1622" s="11">
        <f t="shared" si="103"/>
        <v>403793.15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163.78</v>
      </c>
      <c r="Q1623" t="s">
        <v>8330</v>
      </c>
      <c r="R1623" t="s">
        <v>8331</v>
      </c>
      <c r="S1623" s="11">
        <f t="shared" si="102"/>
        <v>395999.55972222221</v>
      </c>
      <c r="T1623" s="11">
        <f t="shared" si="103"/>
        <v>397284.98333333334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>
        <f t="shared" si="101"/>
        <v>107.98</v>
      </c>
      <c r="Q1624" t="s">
        <v>8330</v>
      </c>
      <c r="R1624" t="s">
        <v>8331</v>
      </c>
      <c r="S1624" s="11">
        <f t="shared" si="102"/>
        <v>418720.07611111109</v>
      </c>
      <c r="T1624" s="11">
        <f t="shared" si="103"/>
        <v>419680.98333333334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>
        <f t="shared" si="101"/>
        <v>42.11</v>
      </c>
      <c r="Q1625" t="s">
        <v>8330</v>
      </c>
      <c r="R1625" t="s">
        <v>8331</v>
      </c>
      <c r="S1625" s="11">
        <f t="shared" si="102"/>
        <v>406801.52472222224</v>
      </c>
      <c r="T1625" s="11">
        <f t="shared" si="103"/>
        <v>408241.52472222224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8330</v>
      </c>
      <c r="R1626" t="s">
        <v>8331</v>
      </c>
      <c r="S1626" s="11">
        <f t="shared" si="102"/>
        <v>401753.81527777779</v>
      </c>
      <c r="T1626" s="11">
        <f t="shared" si="103"/>
        <v>402713.81527777779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155.33333333333331</v>
      </c>
      <c r="P1627">
        <f t="shared" si="101"/>
        <v>112.02</v>
      </c>
      <c r="Q1627" t="s">
        <v>8330</v>
      </c>
      <c r="R1627" t="s">
        <v>8331</v>
      </c>
      <c r="S1627" s="11">
        <f t="shared" si="102"/>
        <v>399169.79250000004</v>
      </c>
      <c r="T1627" s="11">
        <f t="shared" si="103"/>
        <v>399841.79250000004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101.18750000000001</v>
      </c>
      <c r="P1628">
        <f t="shared" si="101"/>
        <v>74.95</v>
      </c>
      <c r="Q1628" t="s">
        <v>8330</v>
      </c>
      <c r="R1628" t="s">
        <v>8331</v>
      </c>
      <c r="S1628" s="11">
        <f t="shared" si="102"/>
        <v>409829.35194444447</v>
      </c>
      <c r="T1628" s="11">
        <f t="shared" si="103"/>
        <v>410550.35194444447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61.58</v>
      </c>
      <c r="Q1629" t="s">
        <v>8330</v>
      </c>
      <c r="R1629" t="s">
        <v>8331</v>
      </c>
      <c r="S1629" s="11">
        <f t="shared" si="102"/>
        <v>400849.96916666662</v>
      </c>
      <c r="T1629" s="11">
        <f t="shared" si="103"/>
        <v>401653.98333333334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>
        <f t="shared" si="101"/>
        <v>45.88</v>
      </c>
      <c r="Q1630" t="s">
        <v>8330</v>
      </c>
      <c r="R1630" t="s">
        <v>8331</v>
      </c>
      <c r="S1630" s="11">
        <f t="shared" si="102"/>
        <v>414506.68944444443</v>
      </c>
      <c r="T1630" s="11">
        <f t="shared" si="103"/>
        <v>415298.68944444443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103.66666666666666</v>
      </c>
      <c r="P1631">
        <f t="shared" si="101"/>
        <v>75.849999999999994</v>
      </c>
      <c r="Q1631" t="s">
        <v>8330</v>
      </c>
      <c r="R1631" t="s">
        <v>8331</v>
      </c>
      <c r="S1631" s="11">
        <f t="shared" si="102"/>
        <v>411413.81472222222</v>
      </c>
      <c r="T1631" s="11">
        <f t="shared" si="103"/>
        <v>412493.81472222222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1"/>
        <v>84.21</v>
      </c>
      <c r="Q1632" t="s">
        <v>8330</v>
      </c>
      <c r="R1632" t="s">
        <v>8331</v>
      </c>
      <c r="S1632" s="11">
        <f t="shared" si="102"/>
        <v>394469.10416666669</v>
      </c>
      <c r="T1632" s="11">
        <f t="shared" si="103"/>
        <v>395199.98333333334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1"/>
        <v>117.23</v>
      </c>
      <c r="Q1633" t="s">
        <v>8330</v>
      </c>
      <c r="R1633" t="s">
        <v>8331</v>
      </c>
      <c r="S1633" s="11">
        <f t="shared" si="102"/>
        <v>399869.62805555557</v>
      </c>
      <c r="T1633" s="11">
        <f t="shared" si="103"/>
        <v>400589.62805555557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101.62500000000001</v>
      </c>
      <c r="P1634">
        <f t="shared" si="101"/>
        <v>86.49</v>
      </c>
      <c r="Q1634" t="s">
        <v>8330</v>
      </c>
      <c r="R1634" t="s">
        <v>8331</v>
      </c>
      <c r="S1634" s="11">
        <f t="shared" si="102"/>
        <v>389921.18166666664</v>
      </c>
      <c r="T1634" s="11">
        <f t="shared" si="103"/>
        <v>391361.18166666664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</v>
      </c>
      <c r="Q1635" t="s">
        <v>8330</v>
      </c>
      <c r="R1635" t="s">
        <v>8331</v>
      </c>
      <c r="S1635" s="11">
        <f t="shared" si="102"/>
        <v>393438.21</v>
      </c>
      <c r="T1635" s="11">
        <f t="shared" si="103"/>
        <v>394094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100.49999999999999</v>
      </c>
      <c r="P1636">
        <f t="shared" si="101"/>
        <v>62.81</v>
      </c>
      <c r="Q1636" t="s">
        <v>8330</v>
      </c>
      <c r="R1636" t="s">
        <v>8331</v>
      </c>
      <c r="S1636" s="11">
        <f t="shared" si="102"/>
        <v>387709.55583333335</v>
      </c>
      <c r="T1636" s="11">
        <f t="shared" si="103"/>
        <v>388622.98333333334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125.29999999999998</v>
      </c>
      <c r="P1637">
        <f t="shared" si="101"/>
        <v>67.73</v>
      </c>
      <c r="Q1637" t="s">
        <v>8330</v>
      </c>
      <c r="R1637" t="s">
        <v>8331</v>
      </c>
      <c r="S1637" s="11">
        <f t="shared" si="102"/>
        <v>431981.85027777776</v>
      </c>
      <c r="T1637" s="11">
        <f t="shared" si="103"/>
        <v>433421.85027777776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103.55555555555556</v>
      </c>
      <c r="P1638">
        <f t="shared" si="101"/>
        <v>53.56</v>
      </c>
      <c r="Q1638" t="s">
        <v>8330</v>
      </c>
      <c r="R1638" t="s">
        <v>8331</v>
      </c>
      <c r="S1638" s="11">
        <f t="shared" si="102"/>
        <v>387827.08</v>
      </c>
      <c r="T1638" s="11">
        <f t="shared" si="103"/>
        <v>388861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1"/>
        <v>34.6</v>
      </c>
      <c r="Q1639" t="s">
        <v>8330</v>
      </c>
      <c r="R1639" t="s">
        <v>8331</v>
      </c>
      <c r="S1639" s="11">
        <f t="shared" si="102"/>
        <v>374859.03888888884</v>
      </c>
      <c r="T1639" s="11">
        <f t="shared" si="103"/>
        <v>376208.65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38.89</v>
      </c>
      <c r="Q1640" t="s">
        <v>8330</v>
      </c>
      <c r="R1640" t="s">
        <v>8331</v>
      </c>
      <c r="S1640" s="11">
        <f t="shared" si="102"/>
        <v>402841.49111111107</v>
      </c>
      <c r="T1640" s="11">
        <f t="shared" si="103"/>
        <v>403926.41666666669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94.74</v>
      </c>
      <c r="Q1641" t="s">
        <v>8330</v>
      </c>
      <c r="R1641" t="s">
        <v>8331</v>
      </c>
      <c r="S1641" s="11">
        <f t="shared" si="102"/>
        <v>394512.65694444446</v>
      </c>
      <c r="T1641" s="11">
        <f t="shared" si="103"/>
        <v>395232.65694444446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1"/>
        <v>39.97</v>
      </c>
      <c r="Q1642" t="s">
        <v>8330</v>
      </c>
      <c r="R1642" t="s">
        <v>8331</v>
      </c>
      <c r="S1642" s="11">
        <f t="shared" si="102"/>
        <v>381014.54305555555</v>
      </c>
      <c r="T1642" s="11">
        <f t="shared" si="103"/>
        <v>381346.98333333334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1"/>
        <v>97.5</v>
      </c>
      <c r="Q1643" t="s">
        <v>8330</v>
      </c>
      <c r="R1643" t="s">
        <v>8351</v>
      </c>
      <c r="S1643" s="11">
        <f t="shared" si="102"/>
        <v>419015.31777777779</v>
      </c>
      <c r="T1643" s="11">
        <f t="shared" si="103"/>
        <v>419735.31777777779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42.86</v>
      </c>
      <c r="Q1644" t="s">
        <v>8330</v>
      </c>
      <c r="R1644" t="s">
        <v>8351</v>
      </c>
      <c r="S1644" s="11">
        <f t="shared" si="102"/>
        <v>388425.59083333332</v>
      </c>
      <c r="T1644" s="11">
        <f t="shared" si="103"/>
        <v>388905.59083333332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124.70000000000002</v>
      </c>
      <c r="P1645">
        <f t="shared" si="101"/>
        <v>168.51</v>
      </c>
      <c r="Q1645" t="s">
        <v>8330</v>
      </c>
      <c r="R1645" t="s">
        <v>8351</v>
      </c>
      <c r="S1645" s="11">
        <f t="shared" si="102"/>
        <v>399436.78111111111</v>
      </c>
      <c r="T1645" s="11">
        <f t="shared" si="103"/>
        <v>400156.78111111111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1"/>
        <v>85.55</v>
      </c>
      <c r="Q1646" t="s">
        <v>8330</v>
      </c>
      <c r="R1646" t="s">
        <v>8351</v>
      </c>
      <c r="S1646" s="11">
        <f t="shared" si="102"/>
        <v>400114.43333333335</v>
      </c>
      <c r="T1646" s="11">
        <f t="shared" si="103"/>
        <v>401555.43333333335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110.80000000000001</v>
      </c>
      <c r="P1647">
        <f t="shared" si="101"/>
        <v>554</v>
      </c>
      <c r="Q1647" t="s">
        <v>8330</v>
      </c>
      <c r="R1647" t="s">
        <v>8351</v>
      </c>
      <c r="S1647" s="11">
        <f t="shared" si="102"/>
        <v>408431.81666666665</v>
      </c>
      <c r="T1647" s="11">
        <f t="shared" si="103"/>
        <v>408767.81666666665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1"/>
        <v>26.55</v>
      </c>
      <c r="Q1648" t="s">
        <v>8330</v>
      </c>
      <c r="R1648" t="s">
        <v>8351</v>
      </c>
      <c r="S1648" s="11">
        <f t="shared" si="102"/>
        <v>415915.80638888886</v>
      </c>
      <c r="T1648" s="11">
        <f t="shared" si="103"/>
        <v>416691.18333333335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104.71999999999998</v>
      </c>
      <c r="P1649">
        <f t="shared" si="101"/>
        <v>113.83</v>
      </c>
      <c r="Q1649" t="s">
        <v>8330</v>
      </c>
      <c r="R1649" t="s">
        <v>8351</v>
      </c>
      <c r="S1649" s="11">
        <f t="shared" si="102"/>
        <v>396858.82694444444</v>
      </c>
      <c r="T1649" s="11">
        <f t="shared" si="103"/>
        <v>397578.82694444444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125.26086956521738</v>
      </c>
      <c r="P1650">
        <f t="shared" si="101"/>
        <v>32.01</v>
      </c>
      <c r="Q1650" t="s">
        <v>8330</v>
      </c>
      <c r="R1650" t="s">
        <v>8351</v>
      </c>
      <c r="S1650" s="11">
        <f t="shared" si="102"/>
        <v>386137.91166666668</v>
      </c>
      <c r="T1650" s="11">
        <f t="shared" si="103"/>
        <v>386856.91166666668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100.58763157894737</v>
      </c>
      <c r="P1651">
        <f t="shared" si="101"/>
        <v>47.19</v>
      </c>
      <c r="Q1651" t="s">
        <v>8330</v>
      </c>
      <c r="R1651" t="s">
        <v>8351</v>
      </c>
      <c r="S1651" s="11">
        <f t="shared" si="102"/>
        <v>413617.43194444448</v>
      </c>
      <c r="T1651" s="11">
        <f t="shared" si="103"/>
        <v>414697.43194444448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1"/>
        <v>88.47</v>
      </c>
      <c r="Q1652" t="s">
        <v>8330</v>
      </c>
      <c r="R1652" t="s">
        <v>8351</v>
      </c>
      <c r="S1652" s="11">
        <f t="shared" si="102"/>
        <v>408547.45472222223</v>
      </c>
      <c r="T1652" s="11">
        <f t="shared" si="103"/>
        <v>409267.45472222223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1"/>
        <v>100.75</v>
      </c>
      <c r="Q1653" t="s">
        <v>8330</v>
      </c>
      <c r="R1653" t="s">
        <v>8351</v>
      </c>
      <c r="S1653" s="11">
        <f t="shared" si="102"/>
        <v>386934.61666666664</v>
      </c>
      <c r="T1653" s="11">
        <f t="shared" si="103"/>
        <v>387735.98333333334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100.66666666666666</v>
      </c>
      <c r="P1654">
        <f t="shared" si="101"/>
        <v>64.709999999999994</v>
      </c>
      <c r="Q1654" t="s">
        <v>8330</v>
      </c>
      <c r="R1654" t="s">
        <v>8351</v>
      </c>
      <c r="S1654" s="11">
        <f t="shared" si="102"/>
        <v>409652.83138888888</v>
      </c>
      <c r="T1654" s="11">
        <f t="shared" si="103"/>
        <v>410373.83138888888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174.2304</v>
      </c>
      <c r="P1655">
        <f t="shared" si="101"/>
        <v>51.85</v>
      </c>
      <c r="Q1655" t="s">
        <v>8330</v>
      </c>
      <c r="R1655" t="s">
        <v>8351</v>
      </c>
      <c r="S1655" s="11">
        <f t="shared" si="102"/>
        <v>386957.02666666667</v>
      </c>
      <c r="T1655" s="11">
        <f t="shared" si="103"/>
        <v>387701.02666666667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119.90909090909089</v>
      </c>
      <c r="P1656">
        <f t="shared" si="101"/>
        <v>38.79</v>
      </c>
      <c r="Q1656" t="s">
        <v>8330</v>
      </c>
      <c r="R1656" t="s">
        <v>8351</v>
      </c>
      <c r="S1656" s="11">
        <f t="shared" si="102"/>
        <v>395622.37777777779</v>
      </c>
      <c r="T1656" s="11">
        <f t="shared" si="103"/>
        <v>396342.37777777779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142.86666666666667</v>
      </c>
      <c r="P1657">
        <f t="shared" si="101"/>
        <v>44.65</v>
      </c>
      <c r="Q1657" t="s">
        <v>8330</v>
      </c>
      <c r="R1657" t="s">
        <v>8351</v>
      </c>
      <c r="S1657" s="11">
        <f t="shared" si="102"/>
        <v>395308.00555555552</v>
      </c>
      <c r="T1657" s="11">
        <f t="shared" si="103"/>
        <v>396027.00555555552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100.33493333333334</v>
      </c>
      <c r="P1658">
        <f t="shared" si="101"/>
        <v>156.77000000000001</v>
      </c>
      <c r="Q1658" t="s">
        <v>8330</v>
      </c>
      <c r="R1658" t="s">
        <v>8351</v>
      </c>
      <c r="S1658" s="11">
        <f t="shared" si="102"/>
        <v>401359.29222222226</v>
      </c>
      <c r="T1658" s="11">
        <f t="shared" si="103"/>
        <v>402079.29222222226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104.93380000000001</v>
      </c>
      <c r="P1659">
        <f t="shared" si="101"/>
        <v>118.7</v>
      </c>
      <c r="Q1659" t="s">
        <v>8330</v>
      </c>
      <c r="R1659" t="s">
        <v>8351</v>
      </c>
      <c r="S1659" s="11">
        <f t="shared" si="102"/>
        <v>396483.76888888888</v>
      </c>
      <c r="T1659" s="11">
        <f t="shared" si="103"/>
        <v>397203.76888888888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132.23333333333335</v>
      </c>
      <c r="P1660">
        <f t="shared" si="101"/>
        <v>74.150000000000006</v>
      </c>
      <c r="Q1660" t="s">
        <v>8330</v>
      </c>
      <c r="R1660" t="s">
        <v>8351</v>
      </c>
      <c r="S1660" s="11">
        <f t="shared" si="102"/>
        <v>401270.32416666666</v>
      </c>
      <c r="T1660" s="11">
        <f t="shared" si="103"/>
        <v>402191.33333333331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112.79999999999998</v>
      </c>
      <c r="P1661">
        <f t="shared" si="101"/>
        <v>12.53</v>
      </c>
      <c r="Q1661" t="s">
        <v>8330</v>
      </c>
      <c r="R1661" t="s">
        <v>8351</v>
      </c>
      <c r="S1661" s="11">
        <f t="shared" si="102"/>
        <v>410238.92250000004</v>
      </c>
      <c r="T1661" s="11">
        <f t="shared" si="103"/>
        <v>410925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1"/>
        <v>27.86</v>
      </c>
      <c r="Q1662" t="s">
        <v>8330</v>
      </c>
      <c r="R1662" t="s">
        <v>8351</v>
      </c>
      <c r="S1662" s="11">
        <f t="shared" si="102"/>
        <v>430945.65277777781</v>
      </c>
      <c r="T1662" s="11">
        <f t="shared" si="103"/>
        <v>431694.98333333334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102.50632911392405</v>
      </c>
      <c r="P1663">
        <f t="shared" si="101"/>
        <v>80.180000000000007</v>
      </c>
      <c r="Q1663" t="s">
        <v>8330</v>
      </c>
      <c r="R1663" t="s">
        <v>8351</v>
      </c>
      <c r="S1663" s="11">
        <f t="shared" si="102"/>
        <v>428168.95305555558</v>
      </c>
      <c r="T1663" s="11">
        <f t="shared" si="103"/>
        <v>429198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102.6375</v>
      </c>
      <c r="P1664">
        <f t="shared" si="101"/>
        <v>132.44</v>
      </c>
      <c r="Q1664" t="s">
        <v>8330</v>
      </c>
      <c r="R1664" t="s">
        <v>8351</v>
      </c>
      <c r="S1664" s="11">
        <f t="shared" si="102"/>
        <v>392269.76</v>
      </c>
      <c r="T1664" s="11">
        <f t="shared" si="103"/>
        <v>393710.76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8330</v>
      </c>
      <c r="R1665" t="s">
        <v>8351</v>
      </c>
      <c r="S1665" s="11">
        <f t="shared" si="102"/>
        <v>420057.52972222224</v>
      </c>
      <c r="T1665" s="11">
        <f t="shared" si="103"/>
        <v>420777.52972222224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122.40879999999999</v>
      </c>
      <c r="P1666">
        <f t="shared" si="101"/>
        <v>34.380000000000003</v>
      </c>
      <c r="Q1666" t="s">
        <v>8330</v>
      </c>
      <c r="R1666" t="s">
        <v>8351</v>
      </c>
      <c r="S1666" s="11">
        <f t="shared" si="102"/>
        <v>394467.28277777776</v>
      </c>
      <c r="T1666" s="11">
        <f t="shared" si="103"/>
        <v>395532.98333333334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(E1667/D1667)*100</f>
        <v>119.45714285714286</v>
      </c>
      <c r="P1667">
        <f t="shared" ref="P1667:P1730" si="105">ROUND(E1667/L1667,2)</f>
        <v>44.96</v>
      </c>
      <c r="Q1667" t="s">
        <v>8330</v>
      </c>
      <c r="R1667" t="s">
        <v>8351</v>
      </c>
      <c r="S1667" s="11">
        <f t="shared" ref="S1667:S1730" si="106">(((J1667/60)/60)+DATE(1970,1,1))</f>
        <v>385464.5869444444</v>
      </c>
      <c r="T1667" s="11">
        <f t="shared" ref="T1667:T1730" si="107">(((I1667/60)/60)+DATE(1970,1,1))</f>
        <v>386220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</v>
      </c>
      <c r="Q1668" t="s">
        <v>8330</v>
      </c>
      <c r="R1668" t="s">
        <v>8351</v>
      </c>
      <c r="S1668" s="11">
        <f t="shared" si="106"/>
        <v>403863.07583333337</v>
      </c>
      <c r="T1668" s="11">
        <f t="shared" si="107"/>
        <v>404582.07583333337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>
        <f t="shared" si="105"/>
        <v>52.6</v>
      </c>
      <c r="Q1669" t="s">
        <v>8330</v>
      </c>
      <c r="R1669" t="s">
        <v>8351</v>
      </c>
      <c r="S1669" s="11">
        <f t="shared" si="106"/>
        <v>412282.69388888887</v>
      </c>
      <c r="T1669" s="11">
        <f t="shared" si="107"/>
        <v>412935.98333333334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>
        <f t="shared" si="105"/>
        <v>70.78</v>
      </c>
      <c r="Q1670" t="s">
        <v>8330</v>
      </c>
      <c r="R1670" t="s">
        <v>8351</v>
      </c>
      <c r="S1670" s="11">
        <f t="shared" si="106"/>
        <v>392196.59416666662</v>
      </c>
      <c r="T1670" s="11">
        <f t="shared" si="107"/>
        <v>392917.59416666662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t="s">
        <v>8330</v>
      </c>
      <c r="R1671" t="s">
        <v>8351</v>
      </c>
      <c r="S1671" s="11">
        <f t="shared" si="106"/>
        <v>430998.24333333335</v>
      </c>
      <c r="T1671" s="11">
        <f t="shared" si="107"/>
        <v>432438.24333333335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102.60000000000001</v>
      </c>
      <c r="P1672">
        <f t="shared" si="105"/>
        <v>44.61</v>
      </c>
      <c r="Q1672" t="s">
        <v>8330</v>
      </c>
      <c r="R1672" t="s">
        <v>8351</v>
      </c>
      <c r="S1672" s="11">
        <f t="shared" si="106"/>
        <v>379447.33305555559</v>
      </c>
      <c r="T1672" s="11">
        <f t="shared" si="107"/>
        <v>380653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100.67349999999999</v>
      </c>
      <c r="P1673">
        <f t="shared" si="105"/>
        <v>26.15</v>
      </c>
      <c r="Q1673" t="s">
        <v>8330</v>
      </c>
      <c r="R1673" t="s">
        <v>8351</v>
      </c>
      <c r="S1673" s="11">
        <f t="shared" si="106"/>
        <v>433198.05944444443</v>
      </c>
      <c r="T1673" s="11">
        <f t="shared" si="107"/>
        <v>433918.05944444443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>
        <f t="shared" si="105"/>
        <v>39.18</v>
      </c>
      <c r="Q1674" t="s">
        <v>8330</v>
      </c>
      <c r="R1674" t="s">
        <v>8351</v>
      </c>
      <c r="S1674" s="11">
        <f t="shared" si="106"/>
        <v>396744.75833333336</v>
      </c>
      <c r="T1674" s="11">
        <f t="shared" si="107"/>
        <v>397464.75833333336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128.09523809523807</v>
      </c>
      <c r="P1675">
        <f t="shared" si="105"/>
        <v>45.59</v>
      </c>
      <c r="Q1675" t="s">
        <v>8330</v>
      </c>
      <c r="R1675" t="s">
        <v>8351</v>
      </c>
      <c r="S1675" s="11">
        <f t="shared" si="106"/>
        <v>420870.0811111111</v>
      </c>
      <c r="T1675" s="11">
        <f t="shared" si="107"/>
        <v>421590.0811111111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89.25</v>
      </c>
      <c r="Q1676" t="s">
        <v>8330</v>
      </c>
      <c r="R1676" t="s">
        <v>8351</v>
      </c>
      <c r="S1676" s="11">
        <f t="shared" si="106"/>
        <v>433583.5294444444</v>
      </c>
      <c r="T1676" s="11">
        <f t="shared" si="107"/>
        <v>434319.98333333334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>
        <f t="shared" si="105"/>
        <v>40.42</v>
      </c>
      <c r="Q1677" t="s">
        <v>8330</v>
      </c>
      <c r="R1677" t="s">
        <v>8351</v>
      </c>
      <c r="S1677" s="11">
        <f t="shared" si="106"/>
        <v>391178.59444444446</v>
      </c>
      <c r="T1677" s="11">
        <f t="shared" si="107"/>
        <v>391903.05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>
        <f t="shared" si="105"/>
        <v>82.38</v>
      </c>
      <c r="Q1678" t="s">
        <v>8330</v>
      </c>
      <c r="R1678" t="s">
        <v>8351</v>
      </c>
      <c r="S1678" s="11">
        <f t="shared" si="106"/>
        <v>395282.42972222227</v>
      </c>
      <c r="T1678" s="11">
        <f t="shared" si="107"/>
        <v>396396.98333333334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>
        <f t="shared" si="105"/>
        <v>159.52000000000001</v>
      </c>
      <c r="Q1679" t="s">
        <v>8330</v>
      </c>
      <c r="R1679" t="s">
        <v>8351</v>
      </c>
      <c r="S1679" s="11">
        <f t="shared" si="106"/>
        <v>429906.7711111111</v>
      </c>
      <c r="T1679" s="11">
        <f t="shared" si="107"/>
        <v>431342.98333333334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118.39999999999999</v>
      </c>
      <c r="P1680">
        <f t="shared" si="105"/>
        <v>36.24</v>
      </c>
      <c r="Q1680" t="s">
        <v>8330</v>
      </c>
      <c r="R1680" t="s">
        <v>8351</v>
      </c>
      <c r="S1680" s="11">
        <f t="shared" si="106"/>
        <v>411821.51972222223</v>
      </c>
      <c r="T1680" s="11">
        <f t="shared" si="107"/>
        <v>412157.51972222223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8330</v>
      </c>
      <c r="R1681" t="s">
        <v>8351</v>
      </c>
      <c r="S1681" s="11">
        <f t="shared" si="106"/>
        <v>389266.65138888889</v>
      </c>
      <c r="T1681" s="11">
        <f t="shared" si="107"/>
        <v>389818.65138888889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47</v>
      </c>
      <c r="Q1682" t="s">
        <v>8330</v>
      </c>
      <c r="R1682" t="s">
        <v>8351</v>
      </c>
      <c r="S1682" s="11">
        <f t="shared" si="106"/>
        <v>415179.18527777778</v>
      </c>
      <c r="T1682" s="11">
        <f t="shared" si="107"/>
        <v>415899.18527777778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101.42212307692309</v>
      </c>
      <c r="P1683">
        <f t="shared" si="105"/>
        <v>74.58</v>
      </c>
      <c r="Q1683" t="s">
        <v>8330</v>
      </c>
      <c r="R1683" t="s">
        <v>8352</v>
      </c>
      <c r="S1683" s="11">
        <f t="shared" si="106"/>
        <v>438491.91222222225</v>
      </c>
      <c r="T1683" s="11">
        <f t="shared" si="107"/>
        <v>439667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8330</v>
      </c>
      <c r="R1684" t="s">
        <v>8352</v>
      </c>
      <c r="S1684" s="11">
        <f t="shared" si="106"/>
        <v>438614.12777777779</v>
      </c>
      <c r="T1684" s="11">
        <f t="shared" si="107"/>
        <v>440053.12777777779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>
        <f t="shared" si="105"/>
        <v>76</v>
      </c>
      <c r="Q1685" t="s">
        <v>8330</v>
      </c>
      <c r="R1685" t="s">
        <v>8352</v>
      </c>
      <c r="S1685" s="11">
        <f t="shared" si="106"/>
        <v>439323.76055555552</v>
      </c>
      <c r="T1685" s="11">
        <f t="shared" si="107"/>
        <v>439899.76055555552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>
        <f t="shared" si="105"/>
        <v>86.44</v>
      </c>
      <c r="Q1686" t="s">
        <v>8330</v>
      </c>
      <c r="R1686" t="s">
        <v>8352</v>
      </c>
      <c r="S1686" s="11">
        <f t="shared" si="106"/>
        <v>438724.56694444444</v>
      </c>
      <c r="T1686" s="11">
        <f t="shared" si="107"/>
        <v>439395.56694444444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102.85714285714285</v>
      </c>
      <c r="P1687">
        <f t="shared" si="105"/>
        <v>24</v>
      </c>
      <c r="Q1687" t="s">
        <v>8330</v>
      </c>
      <c r="R1687" t="s">
        <v>8352</v>
      </c>
      <c r="S1687" s="11">
        <f t="shared" si="106"/>
        <v>438831.00638888887</v>
      </c>
      <c r="T1687" s="11">
        <f t="shared" si="107"/>
        <v>439550.00638888887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5"/>
        <v>18</v>
      </c>
      <c r="Q1688" t="s">
        <v>8330</v>
      </c>
      <c r="R1688" t="s">
        <v>8352</v>
      </c>
      <c r="S1688" s="11">
        <f t="shared" si="106"/>
        <v>438941.25527777779</v>
      </c>
      <c r="T1688" s="11">
        <f t="shared" si="107"/>
        <v>440380.25527777779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5"/>
        <v>80.13</v>
      </c>
      <c r="Q1689" t="s">
        <v>8330</v>
      </c>
      <c r="R1689" t="s">
        <v>8352</v>
      </c>
      <c r="S1689" s="11">
        <f t="shared" si="106"/>
        <v>439162.12361111114</v>
      </c>
      <c r="T1689" s="11">
        <f t="shared" si="107"/>
        <v>439973.25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253.14</v>
      </c>
      <c r="Q1690" t="s">
        <v>8330</v>
      </c>
      <c r="R1690" t="s">
        <v>8352</v>
      </c>
      <c r="S1690" s="11">
        <f t="shared" si="106"/>
        <v>439221.83166666667</v>
      </c>
      <c r="T1690" s="11">
        <f t="shared" si="107"/>
        <v>439940.83166666667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171.43</v>
      </c>
      <c r="Q1691" t="s">
        <v>8330</v>
      </c>
      <c r="R1691" t="s">
        <v>8352</v>
      </c>
      <c r="S1691" s="11">
        <f t="shared" si="106"/>
        <v>438655.61944444448</v>
      </c>
      <c r="T1691" s="11">
        <f t="shared" si="107"/>
        <v>439374.61944444448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57.73</v>
      </c>
      <c r="Q1692" t="s">
        <v>8330</v>
      </c>
      <c r="R1692" t="s">
        <v>8352</v>
      </c>
      <c r="S1692" s="11">
        <f t="shared" si="106"/>
        <v>439147.34499999997</v>
      </c>
      <c r="T1692" s="11">
        <f t="shared" si="107"/>
        <v>439866.34499999997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33.473333333333329</v>
      </c>
      <c r="P1693">
        <f t="shared" si="105"/>
        <v>264.26</v>
      </c>
      <c r="Q1693" t="s">
        <v>8330</v>
      </c>
      <c r="R1693" t="s">
        <v>8352</v>
      </c>
      <c r="S1693" s="11">
        <f t="shared" si="106"/>
        <v>439009.83555555553</v>
      </c>
      <c r="T1693" s="11">
        <f t="shared" si="107"/>
        <v>439786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159.33000000000001</v>
      </c>
      <c r="Q1694" t="s">
        <v>8330</v>
      </c>
      <c r="R1694" t="s">
        <v>8352</v>
      </c>
      <c r="S1694" s="11">
        <f t="shared" si="106"/>
        <v>438828.62972222228</v>
      </c>
      <c r="T1694" s="11">
        <f t="shared" si="107"/>
        <v>439616.98333333334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>
        <f t="shared" si="105"/>
        <v>35</v>
      </c>
      <c r="Q1695" t="s">
        <v>8330</v>
      </c>
      <c r="R1695" t="s">
        <v>8352</v>
      </c>
      <c r="S1695" s="11">
        <f t="shared" si="106"/>
        <v>439207.08666666667</v>
      </c>
      <c r="T1695" s="11">
        <f t="shared" si="107"/>
        <v>439949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5"/>
        <v>5</v>
      </c>
      <c r="Q1696" t="s">
        <v>8330</v>
      </c>
      <c r="R1696" t="s">
        <v>8352</v>
      </c>
      <c r="S1696" s="11">
        <f t="shared" si="106"/>
        <v>438913.07611111109</v>
      </c>
      <c r="T1696" s="11">
        <f t="shared" si="107"/>
        <v>439621.6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>
        <f t="shared" si="105"/>
        <v>61.09</v>
      </c>
      <c r="Q1697" t="s">
        <v>8330</v>
      </c>
      <c r="R1697" t="s">
        <v>8352</v>
      </c>
      <c r="S1697" s="11">
        <f t="shared" si="106"/>
        <v>439137.75388888892</v>
      </c>
      <c r="T1697" s="11">
        <f t="shared" si="107"/>
        <v>439954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8330</v>
      </c>
      <c r="R1698" t="s">
        <v>8352</v>
      </c>
      <c r="S1698" s="11">
        <f t="shared" si="106"/>
        <v>439018.6697222222</v>
      </c>
      <c r="T1698" s="11">
        <f t="shared" si="107"/>
        <v>439737.6697222222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20.208000000000002</v>
      </c>
      <c r="P1699">
        <f t="shared" si="105"/>
        <v>114.82</v>
      </c>
      <c r="Q1699" t="s">
        <v>8330</v>
      </c>
      <c r="R1699" t="s">
        <v>8352</v>
      </c>
      <c r="S1699" s="11">
        <f t="shared" si="106"/>
        <v>439233.79111111106</v>
      </c>
      <c r="T1699" s="11">
        <f t="shared" si="107"/>
        <v>439952.79111111106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8330</v>
      </c>
      <c r="R1700" t="s">
        <v>8352</v>
      </c>
      <c r="S1700" s="11">
        <f t="shared" si="106"/>
        <v>439021.98888888885</v>
      </c>
      <c r="T1700" s="11">
        <f t="shared" si="107"/>
        <v>439596.55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>
        <f t="shared" si="105"/>
        <v>54</v>
      </c>
      <c r="Q1701" t="s">
        <v>8330</v>
      </c>
      <c r="R1701" t="s">
        <v>8352</v>
      </c>
      <c r="S1701" s="11">
        <f t="shared" si="106"/>
        <v>439277.7347222222</v>
      </c>
      <c r="T1701" s="11">
        <f t="shared" si="107"/>
        <v>439997.7347222222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5"/>
        <v>65.97</v>
      </c>
      <c r="Q1702" t="s">
        <v>8330</v>
      </c>
      <c r="R1702" t="s">
        <v>8352</v>
      </c>
      <c r="S1702" s="11">
        <f t="shared" si="106"/>
        <v>439018.71944444446</v>
      </c>
      <c r="T1702" s="11">
        <f t="shared" si="107"/>
        <v>439741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0.19801980198019803</v>
      </c>
      <c r="P1703">
        <f t="shared" si="105"/>
        <v>5</v>
      </c>
      <c r="Q1703" t="s">
        <v>8330</v>
      </c>
      <c r="R1703" t="s">
        <v>8352</v>
      </c>
      <c r="S1703" s="11">
        <f t="shared" si="106"/>
        <v>419664.94583333336</v>
      </c>
      <c r="T1703" s="11">
        <f t="shared" si="107"/>
        <v>420384.94583333336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6.0606060606060606E-3</v>
      </c>
      <c r="P1704">
        <f t="shared" si="105"/>
        <v>1</v>
      </c>
      <c r="Q1704" t="s">
        <v>8330</v>
      </c>
      <c r="R1704" t="s">
        <v>8352</v>
      </c>
      <c r="S1704" s="11">
        <f t="shared" si="106"/>
        <v>421445.875</v>
      </c>
      <c r="T1704" s="11">
        <f t="shared" si="107"/>
        <v>422164.875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5"/>
        <v>25.5</v>
      </c>
      <c r="Q1705" t="s">
        <v>8330</v>
      </c>
      <c r="R1705" t="s">
        <v>8352</v>
      </c>
      <c r="S1705" s="11">
        <f t="shared" si="106"/>
        <v>424407.76027777779</v>
      </c>
      <c r="T1705" s="11">
        <f t="shared" si="107"/>
        <v>425847.76027777779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65.100000000000009</v>
      </c>
      <c r="P1706">
        <f t="shared" si="105"/>
        <v>118.36</v>
      </c>
      <c r="Q1706" t="s">
        <v>8330</v>
      </c>
      <c r="R1706" t="s">
        <v>8352</v>
      </c>
      <c r="S1706" s="11">
        <f t="shared" si="106"/>
        <v>420420.35361111106</v>
      </c>
      <c r="T1706" s="11">
        <f t="shared" si="107"/>
        <v>421140.35361111106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8330</v>
      </c>
      <c r="R1707" t="s">
        <v>8352</v>
      </c>
      <c r="S1707" s="11">
        <f t="shared" si="106"/>
        <v>425793.40166666667</v>
      </c>
      <c r="T1707" s="11">
        <f t="shared" si="107"/>
        <v>426073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8330</v>
      </c>
      <c r="R1708" t="s">
        <v>8352</v>
      </c>
      <c r="S1708" s="11">
        <f t="shared" si="106"/>
        <v>424216.35333333333</v>
      </c>
      <c r="T1708" s="11">
        <f t="shared" si="107"/>
        <v>425656.35333333333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5"/>
        <v>54.11</v>
      </c>
      <c r="Q1709" t="s">
        <v>8330</v>
      </c>
      <c r="R1709" t="s">
        <v>8352</v>
      </c>
      <c r="S1709" s="11">
        <f t="shared" si="106"/>
        <v>430178.30416666664</v>
      </c>
      <c r="T1709" s="11">
        <f t="shared" si="107"/>
        <v>430897.30416666664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8330</v>
      </c>
      <c r="R1710" t="s">
        <v>8352</v>
      </c>
      <c r="S1710" s="11">
        <f t="shared" si="106"/>
        <v>430757.80722222221</v>
      </c>
      <c r="T1710" s="11">
        <f t="shared" si="107"/>
        <v>431717.80722222221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4.8571428571428568</v>
      </c>
      <c r="P1711">
        <f t="shared" si="105"/>
        <v>21.25</v>
      </c>
      <c r="Q1711" t="s">
        <v>8330</v>
      </c>
      <c r="R1711" t="s">
        <v>8352</v>
      </c>
      <c r="S1711" s="11">
        <f t="shared" si="106"/>
        <v>416110.53166666662</v>
      </c>
      <c r="T1711" s="11">
        <f t="shared" si="107"/>
        <v>417100.65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0.67999999999999994</v>
      </c>
      <c r="P1712">
        <f t="shared" si="105"/>
        <v>34</v>
      </c>
      <c r="Q1712" t="s">
        <v>8330</v>
      </c>
      <c r="R1712" t="s">
        <v>8352</v>
      </c>
      <c r="S1712" s="11">
        <f t="shared" si="106"/>
        <v>428111.19111111108</v>
      </c>
      <c r="T1712" s="11">
        <f t="shared" si="107"/>
        <v>429214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5"/>
        <v>525</v>
      </c>
      <c r="Q1713" t="s">
        <v>8330</v>
      </c>
      <c r="R1713" t="s">
        <v>8352</v>
      </c>
      <c r="S1713" s="11">
        <f t="shared" si="106"/>
        <v>416376.50944444444</v>
      </c>
      <c r="T1713" s="11">
        <f t="shared" si="107"/>
        <v>417120.50944444444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8330</v>
      </c>
      <c r="R1714" t="s">
        <v>8352</v>
      </c>
      <c r="S1714" s="11">
        <f t="shared" si="106"/>
        <v>422934.93138888886</v>
      </c>
      <c r="T1714" s="11">
        <f t="shared" si="107"/>
        <v>424374.93138888886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1.6666666666666667</v>
      </c>
      <c r="P1715">
        <f t="shared" si="105"/>
        <v>50</v>
      </c>
      <c r="Q1715" t="s">
        <v>8330</v>
      </c>
      <c r="R1715" t="s">
        <v>8352</v>
      </c>
      <c r="S1715" s="11">
        <f t="shared" si="106"/>
        <v>417220.2255555556</v>
      </c>
      <c r="T1715" s="11">
        <f t="shared" si="107"/>
        <v>417940.2255555556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7.8680000000000003</v>
      </c>
      <c r="P1716">
        <f t="shared" si="105"/>
        <v>115.71</v>
      </c>
      <c r="Q1716" t="s">
        <v>8330</v>
      </c>
      <c r="R1716" t="s">
        <v>8352</v>
      </c>
      <c r="S1716" s="11">
        <f t="shared" si="106"/>
        <v>422215.0447222222</v>
      </c>
      <c r="T1716" s="11">
        <f t="shared" si="107"/>
        <v>422935.0447222222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5"/>
        <v>5.5</v>
      </c>
      <c r="Q1717" t="s">
        <v>8330</v>
      </c>
      <c r="R1717" t="s">
        <v>8352</v>
      </c>
      <c r="S1717" s="11">
        <f t="shared" si="106"/>
        <v>421454.21805555554</v>
      </c>
      <c r="T1717" s="11">
        <f t="shared" si="107"/>
        <v>422172.36666666664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5"/>
        <v>50</v>
      </c>
      <c r="Q1718" t="s">
        <v>8330</v>
      </c>
      <c r="R1718" t="s">
        <v>8352</v>
      </c>
      <c r="S1718" s="11">
        <f t="shared" si="106"/>
        <v>436078.86083333328</v>
      </c>
      <c r="T1718" s="11">
        <f t="shared" si="107"/>
        <v>437039.86083333328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42.725880551301685</v>
      </c>
      <c r="P1719">
        <f t="shared" si="105"/>
        <v>34.020000000000003</v>
      </c>
      <c r="Q1719" t="s">
        <v>8330</v>
      </c>
      <c r="R1719" t="s">
        <v>8352</v>
      </c>
      <c r="S1719" s="11">
        <f t="shared" si="106"/>
        <v>430976.56611111108</v>
      </c>
      <c r="T1719" s="11">
        <f t="shared" si="107"/>
        <v>431461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0.2142857142857143</v>
      </c>
      <c r="P1720">
        <f t="shared" si="105"/>
        <v>37.5</v>
      </c>
      <c r="Q1720" t="s">
        <v>8330</v>
      </c>
      <c r="R1720" t="s">
        <v>8352</v>
      </c>
      <c r="S1720" s="11">
        <f t="shared" si="106"/>
        <v>430967.65249999997</v>
      </c>
      <c r="T1720" s="11">
        <f t="shared" si="107"/>
        <v>432013.98333333334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0.87500000000000011</v>
      </c>
      <c r="P1721">
        <f t="shared" si="105"/>
        <v>11.67</v>
      </c>
      <c r="Q1721" t="s">
        <v>8330</v>
      </c>
      <c r="R1721" t="s">
        <v>8352</v>
      </c>
      <c r="S1721" s="11">
        <f t="shared" si="106"/>
        <v>416781.83083333337</v>
      </c>
      <c r="T1721" s="11">
        <f t="shared" si="107"/>
        <v>417501.83083333337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</v>
      </c>
      <c r="P1722">
        <f t="shared" si="105"/>
        <v>28.13</v>
      </c>
      <c r="Q1722" t="s">
        <v>8330</v>
      </c>
      <c r="R1722" t="s">
        <v>8352</v>
      </c>
      <c r="S1722" s="11">
        <f t="shared" si="106"/>
        <v>418059.79750000004</v>
      </c>
      <c r="T1722" s="11">
        <f t="shared" si="107"/>
        <v>418780.79750000004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8330</v>
      </c>
      <c r="R1723" t="s">
        <v>8352</v>
      </c>
      <c r="S1723" s="11">
        <f t="shared" si="106"/>
        <v>427580.07305555552</v>
      </c>
      <c r="T1723" s="11">
        <f t="shared" si="107"/>
        <v>428300.07305555552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3.4722222222222224E-2</v>
      </c>
      <c r="P1724">
        <f t="shared" si="105"/>
        <v>1</v>
      </c>
      <c r="Q1724" t="s">
        <v>8330</v>
      </c>
      <c r="R1724" t="s">
        <v>8352</v>
      </c>
      <c r="S1724" s="11">
        <f t="shared" si="106"/>
        <v>430136.06361111108</v>
      </c>
      <c r="T1724" s="11">
        <f t="shared" si="107"/>
        <v>431025.16666666669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5"/>
        <v>216.67</v>
      </c>
      <c r="Q1725" t="s">
        <v>8330</v>
      </c>
      <c r="R1725" t="s">
        <v>8352</v>
      </c>
      <c r="S1725" s="11">
        <f t="shared" si="106"/>
        <v>423028.80972222221</v>
      </c>
      <c r="T1725" s="11">
        <f t="shared" si="107"/>
        <v>424383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0.58333333333333337</v>
      </c>
      <c r="P1726">
        <f t="shared" si="105"/>
        <v>8.75</v>
      </c>
      <c r="Q1726" t="s">
        <v>8330</v>
      </c>
      <c r="R1726" t="s">
        <v>8352</v>
      </c>
      <c r="S1726" s="11">
        <f t="shared" si="106"/>
        <v>417823.3783333333</v>
      </c>
      <c r="T1726" s="11">
        <f t="shared" si="107"/>
        <v>418543.3783333333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10.181818181818182</v>
      </c>
      <c r="P1727">
        <f t="shared" si="105"/>
        <v>62.22</v>
      </c>
      <c r="Q1727" t="s">
        <v>8330</v>
      </c>
      <c r="R1727" t="s">
        <v>8352</v>
      </c>
      <c r="S1727" s="11">
        <f t="shared" si="106"/>
        <v>416216.23583333328</v>
      </c>
      <c r="T1727" s="11">
        <f t="shared" si="107"/>
        <v>416936.23583333328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33.784615384615385</v>
      </c>
      <c r="P1728">
        <f t="shared" si="105"/>
        <v>137.25</v>
      </c>
      <c r="Q1728" t="s">
        <v>8330</v>
      </c>
      <c r="R1728" t="s">
        <v>8352</v>
      </c>
      <c r="S1728" s="11">
        <f t="shared" si="106"/>
        <v>414847.0733333333</v>
      </c>
      <c r="T1728" s="11">
        <f t="shared" si="107"/>
        <v>415543.0733333333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3.3333333333333333E-2</v>
      </c>
      <c r="P1729">
        <f t="shared" si="105"/>
        <v>1</v>
      </c>
      <c r="Q1729" t="s">
        <v>8330</v>
      </c>
      <c r="R1729" t="s">
        <v>8352</v>
      </c>
      <c r="S1729" s="11">
        <f t="shared" si="106"/>
        <v>420991.27138888894</v>
      </c>
      <c r="T1729" s="11">
        <f t="shared" si="107"/>
        <v>422300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>
        <f t="shared" si="105"/>
        <v>122.14</v>
      </c>
      <c r="Q1730" t="s">
        <v>8330</v>
      </c>
      <c r="R1730" t="s">
        <v>8352</v>
      </c>
      <c r="S1730" s="11">
        <f t="shared" si="106"/>
        <v>426360.02055555559</v>
      </c>
      <c r="T1730" s="11">
        <f t="shared" si="107"/>
        <v>427080.02055555559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(E1731/D1731)*100</f>
        <v>0</v>
      </c>
      <c r="P1731" t="e">
        <f t="shared" ref="P1731:P1794" si="109">ROUND(E1731/L1731,2)</f>
        <v>#DIV/0!</v>
      </c>
      <c r="Q1731" t="s">
        <v>8330</v>
      </c>
      <c r="R1731" t="s">
        <v>8352</v>
      </c>
      <c r="S1731" s="11">
        <f t="shared" ref="S1731:S1794" si="110">(((J1731/60)/60)+DATE(1970,1,1))</f>
        <v>431218.25166666671</v>
      </c>
      <c r="T1731" s="11">
        <f t="shared" ref="T1731:T1794" si="111">(((I1731/60)/60)+DATE(1970,1,1))</f>
        <v>432658.25166666671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8330</v>
      </c>
      <c r="R1732" t="s">
        <v>8352</v>
      </c>
      <c r="S1732" s="11">
        <f t="shared" si="110"/>
        <v>426443.1063888889</v>
      </c>
      <c r="T1732" s="11">
        <f t="shared" si="111"/>
        <v>427163.1063888889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8330</v>
      </c>
      <c r="R1733" t="s">
        <v>8352</v>
      </c>
      <c r="S1733" s="11">
        <f t="shared" si="110"/>
        <v>423582.76444444444</v>
      </c>
      <c r="T1733" s="11">
        <f t="shared" si="111"/>
        <v>423912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8330</v>
      </c>
      <c r="R1734" t="s">
        <v>8352</v>
      </c>
      <c r="S1734" s="11">
        <f t="shared" si="110"/>
        <v>427729.4113888889</v>
      </c>
      <c r="T1734" s="11">
        <f t="shared" si="111"/>
        <v>429158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8330</v>
      </c>
      <c r="R1735" t="s">
        <v>8352</v>
      </c>
      <c r="S1735" s="11">
        <f t="shared" si="110"/>
        <v>434665.21499999997</v>
      </c>
      <c r="T1735" s="11">
        <f t="shared" si="111"/>
        <v>434958.5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2.2222222222222223E-2</v>
      </c>
      <c r="P1736">
        <f t="shared" si="109"/>
        <v>1</v>
      </c>
      <c r="Q1736" t="s">
        <v>8330</v>
      </c>
      <c r="R1736" t="s">
        <v>8352</v>
      </c>
      <c r="S1736" s="11">
        <f t="shared" si="110"/>
        <v>422361.87666666671</v>
      </c>
      <c r="T1736" s="11">
        <f t="shared" si="111"/>
        <v>423081.87666666671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8330</v>
      </c>
      <c r="R1737" t="s">
        <v>8352</v>
      </c>
      <c r="S1737" s="11">
        <f t="shared" si="110"/>
        <v>433348.54027777782</v>
      </c>
      <c r="T1737" s="11">
        <f t="shared" si="111"/>
        <v>434068.54027777782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0.73333333333333328</v>
      </c>
      <c r="P1738">
        <f t="shared" si="109"/>
        <v>22</v>
      </c>
      <c r="Q1738" t="s">
        <v>8330</v>
      </c>
      <c r="R1738" t="s">
        <v>8352</v>
      </c>
      <c r="S1738" s="11">
        <f t="shared" si="110"/>
        <v>426797.67583333334</v>
      </c>
      <c r="T1738" s="11">
        <f t="shared" si="111"/>
        <v>427518.67583333334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56.67</v>
      </c>
      <c r="Q1739" t="s">
        <v>8330</v>
      </c>
      <c r="R1739" t="s">
        <v>8352</v>
      </c>
      <c r="S1739" s="11">
        <f t="shared" si="110"/>
        <v>424135.77555555559</v>
      </c>
      <c r="T1739" s="11">
        <f t="shared" si="111"/>
        <v>424855.77555555559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t="s">
        <v>8330</v>
      </c>
      <c r="R1740" t="s">
        <v>8352</v>
      </c>
      <c r="S1740" s="11">
        <f t="shared" si="110"/>
        <v>417149.98388888891</v>
      </c>
      <c r="T1740" s="11">
        <f t="shared" si="111"/>
        <v>417869.98388888891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t="s">
        <v>8330</v>
      </c>
      <c r="R1741" t="s">
        <v>8352</v>
      </c>
      <c r="S1741" s="11">
        <f t="shared" si="110"/>
        <v>430373.98111111112</v>
      </c>
      <c r="T1741" s="11">
        <f t="shared" si="111"/>
        <v>431788.98111111112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8330</v>
      </c>
      <c r="R1742" t="s">
        <v>8352</v>
      </c>
      <c r="S1742" s="11">
        <f t="shared" si="110"/>
        <v>424036.61722222227</v>
      </c>
      <c r="T1742" s="11">
        <f t="shared" si="111"/>
        <v>424756.61722222227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110.83333333333334</v>
      </c>
      <c r="P1743">
        <f t="shared" si="109"/>
        <v>25.58</v>
      </c>
      <c r="Q1743" t="s">
        <v>8343</v>
      </c>
      <c r="R1743" t="s">
        <v>8344</v>
      </c>
      <c r="S1743" s="11">
        <f t="shared" si="110"/>
        <v>422808.07527777774</v>
      </c>
      <c r="T1743" s="11">
        <f t="shared" si="111"/>
        <v>423888.07527777774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108.74999999999999</v>
      </c>
      <c r="P1744">
        <f t="shared" si="109"/>
        <v>63.97</v>
      </c>
      <c r="Q1744" t="s">
        <v>8343</v>
      </c>
      <c r="R1744" t="s">
        <v>8344</v>
      </c>
      <c r="S1744" s="11">
        <f t="shared" si="110"/>
        <v>436974.0472222222</v>
      </c>
      <c r="T1744" s="11">
        <f t="shared" si="111"/>
        <v>437742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>
        <f t="shared" si="109"/>
        <v>89.93</v>
      </c>
      <c r="Q1745" t="s">
        <v>8343</v>
      </c>
      <c r="R1745" t="s">
        <v>8344</v>
      </c>
      <c r="S1745" s="11">
        <f t="shared" si="110"/>
        <v>433999.21527777781</v>
      </c>
      <c r="T1745" s="11">
        <f t="shared" si="111"/>
        <v>434532.98333333334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>
        <f t="shared" si="109"/>
        <v>93.07</v>
      </c>
      <c r="Q1746" t="s">
        <v>8343</v>
      </c>
      <c r="R1746" t="s">
        <v>8344</v>
      </c>
      <c r="S1746" s="11">
        <f t="shared" si="110"/>
        <v>420551.52138888894</v>
      </c>
      <c r="T1746" s="11">
        <f t="shared" si="111"/>
        <v>421630.52138888894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114.01428571428571</v>
      </c>
      <c r="P1747">
        <f t="shared" si="109"/>
        <v>89.67</v>
      </c>
      <c r="Q1747" t="s">
        <v>8343</v>
      </c>
      <c r="R1747" t="s">
        <v>8344</v>
      </c>
      <c r="S1747" s="11">
        <f t="shared" si="110"/>
        <v>436479.23277777777</v>
      </c>
      <c r="T1747" s="11">
        <f t="shared" si="111"/>
        <v>437339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148.10000000000002</v>
      </c>
      <c r="P1748">
        <f t="shared" si="109"/>
        <v>207.62</v>
      </c>
      <c r="Q1748" t="s">
        <v>8343</v>
      </c>
      <c r="R1748" t="s">
        <v>8344</v>
      </c>
      <c r="S1748" s="11">
        <f t="shared" si="110"/>
        <v>435949.24083333334</v>
      </c>
      <c r="T1748" s="11">
        <f t="shared" si="111"/>
        <v>436667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104.95555555555556</v>
      </c>
      <c r="P1749">
        <f t="shared" si="109"/>
        <v>59.41</v>
      </c>
      <c r="Q1749" t="s">
        <v>8343</v>
      </c>
      <c r="R1749" t="s">
        <v>8344</v>
      </c>
      <c r="S1749" s="11">
        <f t="shared" si="110"/>
        <v>426931.4527777778</v>
      </c>
      <c r="T1749" s="11">
        <f t="shared" si="111"/>
        <v>427632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>
        <f t="shared" si="109"/>
        <v>358.97</v>
      </c>
      <c r="Q1750" t="s">
        <v>8343</v>
      </c>
      <c r="R1750" t="s">
        <v>8344</v>
      </c>
      <c r="S1750" s="11">
        <f t="shared" si="110"/>
        <v>425191.8175</v>
      </c>
      <c r="T1750" s="11">
        <f t="shared" si="111"/>
        <v>425911.8175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>
        <f t="shared" si="109"/>
        <v>94.74</v>
      </c>
      <c r="Q1751" t="s">
        <v>8343</v>
      </c>
      <c r="R1751" t="s">
        <v>8344</v>
      </c>
      <c r="S1751" s="11">
        <f t="shared" si="110"/>
        <v>438128.42250000004</v>
      </c>
      <c r="T1751" s="11">
        <f t="shared" si="111"/>
        <v>439012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09"/>
        <v>80.650000000000006</v>
      </c>
      <c r="Q1752" t="s">
        <v>8343</v>
      </c>
      <c r="R1752" t="s">
        <v>8344</v>
      </c>
      <c r="S1752" s="11">
        <f t="shared" si="110"/>
        <v>430829.08444444445</v>
      </c>
      <c r="T1752" s="11">
        <f t="shared" si="111"/>
        <v>431429.08444444445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102.89999999999999</v>
      </c>
      <c r="P1753">
        <f t="shared" si="109"/>
        <v>168.69</v>
      </c>
      <c r="Q1753" t="s">
        <v>8343</v>
      </c>
      <c r="R1753" t="s">
        <v>8344</v>
      </c>
      <c r="S1753" s="11">
        <f t="shared" si="110"/>
        <v>421179.75638888887</v>
      </c>
      <c r="T1753" s="11">
        <f t="shared" si="111"/>
        <v>421898.75638888887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260.16666666666663</v>
      </c>
      <c r="P1754">
        <f t="shared" si="109"/>
        <v>34.69</v>
      </c>
      <c r="Q1754" t="s">
        <v>8343</v>
      </c>
      <c r="R1754" t="s">
        <v>8344</v>
      </c>
      <c r="S1754" s="11">
        <f t="shared" si="110"/>
        <v>434967.07833333331</v>
      </c>
      <c r="T1754" s="11">
        <f t="shared" si="111"/>
        <v>435687.07833333331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462.86</v>
      </c>
      <c r="Q1755" t="s">
        <v>8343</v>
      </c>
      <c r="R1755" t="s">
        <v>8344</v>
      </c>
      <c r="S1755" s="11">
        <f t="shared" si="110"/>
        <v>430010.99111111107</v>
      </c>
      <c r="T1755" s="11">
        <f t="shared" si="111"/>
        <v>430729.99111111107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110.52941176470587</v>
      </c>
      <c r="P1756">
        <f t="shared" si="109"/>
        <v>104.39</v>
      </c>
      <c r="Q1756" t="s">
        <v>8343</v>
      </c>
      <c r="R1756" t="s">
        <v>8344</v>
      </c>
      <c r="S1756" s="11">
        <f t="shared" si="110"/>
        <v>421542.04250000004</v>
      </c>
      <c r="T1756" s="11">
        <f t="shared" si="111"/>
        <v>422261.04250000004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8343</v>
      </c>
      <c r="R1757" t="s">
        <v>8344</v>
      </c>
      <c r="S1757" s="11">
        <f t="shared" si="110"/>
        <v>425979.93361111108</v>
      </c>
      <c r="T1757" s="11">
        <f t="shared" si="111"/>
        <v>426699.93361111108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>
        <f t="shared" si="109"/>
        <v>47.13</v>
      </c>
      <c r="Q1758" t="s">
        <v>8343</v>
      </c>
      <c r="R1758" t="s">
        <v>8344</v>
      </c>
      <c r="S1758" s="11">
        <f t="shared" si="110"/>
        <v>433621.01916666667</v>
      </c>
      <c r="T1758" s="11">
        <f t="shared" si="111"/>
        <v>434581.01916666667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>
        <f t="shared" si="109"/>
        <v>414.29</v>
      </c>
      <c r="Q1759" t="s">
        <v>8343</v>
      </c>
      <c r="R1759" t="s">
        <v>8344</v>
      </c>
      <c r="S1759" s="11">
        <f t="shared" si="110"/>
        <v>437524.8563888889</v>
      </c>
      <c r="T1759" s="11">
        <f t="shared" si="111"/>
        <v>438244.48333333334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42.48</v>
      </c>
      <c r="Q1760" t="s">
        <v>8343</v>
      </c>
      <c r="R1760" t="s">
        <v>8344</v>
      </c>
      <c r="S1760" s="11">
        <f t="shared" si="110"/>
        <v>432055.94222222228</v>
      </c>
      <c r="T1760" s="11">
        <f t="shared" si="111"/>
        <v>433495.94222222228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106.60000000000001</v>
      </c>
      <c r="P1761">
        <f t="shared" si="109"/>
        <v>108.78</v>
      </c>
      <c r="Q1761" t="s">
        <v>8343</v>
      </c>
      <c r="R1761" t="s">
        <v>8344</v>
      </c>
      <c r="S1761" s="11">
        <f t="shared" si="110"/>
        <v>421564.89694444445</v>
      </c>
      <c r="T1761" s="11">
        <f t="shared" si="111"/>
        <v>422043.89694444445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09"/>
        <v>81.099999999999994</v>
      </c>
      <c r="Q1762" t="s">
        <v>8343</v>
      </c>
      <c r="R1762" t="s">
        <v>8344</v>
      </c>
      <c r="S1762" s="11">
        <f t="shared" si="110"/>
        <v>429649.14250000002</v>
      </c>
      <c r="T1762" s="11">
        <f t="shared" si="111"/>
        <v>430129.14250000002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51.67</v>
      </c>
      <c r="Q1763" t="s">
        <v>8343</v>
      </c>
      <c r="R1763" t="s">
        <v>8344</v>
      </c>
      <c r="S1763" s="11">
        <f t="shared" si="110"/>
        <v>424942.62777777779</v>
      </c>
      <c r="T1763" s="11">
        <f t="shared" si="111"/>
        <v>426142.62777777779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8343</v>
      </c>
      <c r="R1764" t="s">
        <v>8344</v>
      </c>
      <c r="S1764" s="11">
        <f t="shared" si="110"/>
        <v>429776.56805555552</v>
      </c>
      <c r="T1764" s="11">
        <f t="shared" si="111"/>
        <v>430496.56805555552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101.90833333333333</v>
      </c>
      <c r="P1765">
        <f t="shared" si="109"/>
        <v>103.64</v>
      </c>
      <c r="Q1765" t="s">
        <v>8343</v>
      </c>
      <c r="R1765" t="s">
        <v>8344</v>
      </c>
      <c r="S1765" s="11">
        <f t="shared" si="110"/>
        <v>435197.84444444446</v>
      </c>
      <c r="T1765" s="11">
        <f t="shared" si="111"/>
        <v>435917.84444444446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09"/>
        <v>55.28</v>
      </c>
      <c r="Q1766" t="s">
        <v>8343</v>
      </c>
      <c r="R1766" t="s">
        <v>8344</v>
      </c>
      <c r="S1766" s="11">
        <f t="shared" si="110"/>
        <v>415724.66083333333</v>
      </c>
      <c r="T1766" s="11">
        <f t="shared" si="111"/>
        <v>416420.66083333333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59.467839999999995</v>
      </c>
      <c r="P1767">
        <f t="shared" si="109"/>
        <v>72.17</v>
      </c>
      <c r="Q1767" t="s">
        <v>8343</v>
      </c>
      <c r="R1767" t="s">
        <v>8344</v>
      </c>
      <c r="S1767" s="11">
        <f t="shared" si="110"/>
        <v>415952.53111111111</v>
      </c>
      <c r="T1767" s="11">
        <f t="shared" si="111"/>
        <v>416672.53111111111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8343</v>
      </c>
      <c r="R1768" t="s">
        <v>8344</v>
      </c>
      <c r="S1768" s="11">
        <f t="shared" si="110"/>
        <v>416453.63555555552</v>
      </c>
      <c r="T1768" s="11">
        <f t="shared" si="111"/>
        <v>416957.63555555552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09"/>
        <v>58.62</v>
      </c>
      <c r="Q1769" t="s">
        <v>8343</v>
      </c>
      <c r="R1769" t="s">
        <v>8344</v>
      </c>
      <c r="S1769" s="11">
        <f t="shared" si="110"/>
        <v>415704.80111111113</v>
      </c>
      <c r="T1769" s="11">
        <f t="shared" si="111"/>
        <v>416424.80111111113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09"/>
        <v>12.47</v>
      </c>
      <c r="Q1770" t="s">
        <v>8343</v>
      </c>
      <c r="R1770" t="s">
        <v>8344</v>
      </c>
      <c r="S1770" s="11">
        <f t="shared" si="110"/>
        <v>416302.45666666667</v>
      </c>
      <c r="T1770" s="11">
        <f t="shared" si="111"/>
        <v>417742.45666666667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2.7025000000000001</v>
      </c>
      <c r="P1771">
        <f t="shared" si="109"/>
        <v>49.14</v>
      </c>
      <c r="Q1771" t="s">
        <v>8343</v>
      </c>
      <c r="R1771" t="s">
        <v>8344</v>
      </c>
      <c r="S1771" s="11">
        <f t="shared" si="110"/>
        <v>419620.65527777775</v>
      </c>
      <c r="T1771" s="11">
        <f t="shared" si="111"/>
        <v>420340.65527777775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56.51428571428572</v>
      </c>
      <c r="P1772">
        <f t="shared" si="109"/>
        <v>150.5</v>
      </c>
      <c r="Q1772" t="s">
        <v>8343</v>
      </c>
      <c r="R1772" t="s">
        <v>8344</v>
      </c>
      <c r="S1772" s="11">
        <f t="shared" si="110"/>
        <v>417315.7205555556</v>
      </c>
      <c r="T1772" s="11">
        <f t="shared" si="111"/>
        <v>418155.7205555556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21.30952380952381</v>
      </c>
      <c r="P1773">
        <f t="shared" si="109"/>
        <v>35.799999999999997</v>
      </c>
      <c r="Q1773" t="s">
        <v>8343</v>
      </c>
      <c r="R1773" t="s">
        <v>8344</v>
      </c>
      <c r="S1773" s="11">
        <f t="shared" si="110"/>
        <v>417656.51111111115</v>
      </c>
      <c r="T1773" s="11">
        <f t="shared" si="111"/>
        <v>418376.51111111115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09"/>
        <v>45.16</v>
      </c>
      <c r="Q1774" t="s">
        <v>8343</v>
      </c>
      <c r="R1774" t="s">
        <v>8344</v>
      </c>
      <c r="S1774" s="11">
        <f t="shared" si="110"/>
        <v>414314.2322222222</v>
      </c>
      <c r="T1774" s="11">
        <f t="shared" si="111"/>
        <v>415754.2322222222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6.2566666666666677</v>
      </c>
      <c r="P1775">
        <f t="shared" si="109"/>
        <v>98.79</v>
      </c>
      <c r="Q1775" t="s">
        <v>8343</v>
      </c>
      <c r="R1775" t="s">
        <v>8344</v>
      </c>
      <c r="S1775" s="11">
        <f t="shared" si="110"/>
        <v>419403.24944444443</v>
      </c>
      <c r="T1775" s="11">
        <f t="shared" si="111"/>
        <v>420483.24944444443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09"/>
        <v>88.31</v>
      </c>
      <c r="Q1776" t="s">
        <v>8343</v>
      </c>
      <c r="R1776" t="s">
        <v>8344</v>
      </c>
      <c r="S1776" s="11">
        <f t="shared" si="110"/>
        <v>418238.24777777778</v>
      </c>
      <c r="T1776" s="11">
        <f t="shared" si="111"/>
        <v>419255.98333333334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65.101538461538468</v>
      </c>
      <c r="P1777">
        <f t="shared" si="109"/>
        <v>170.63</v>
      </c>
      <c r="Q1777" t="s">
        <v>8343</v>
      </c>
      <c r="R1777" t="s">
        <v>8344</v>
      </c>
      <c r="S1777" s="11">
        <f t="shared" si="110"/>
        <v>417320.43333333335</v>
      </c>
      <c r="T1777" s="11">
        <f t="shared" si="111"/>
        <v>418400.43333333335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09"/>
        <v>83.75</v>
      </c>
      <c r="Q1778" t="s">
        <v>8343</v>
      </c>
      <c r="R1778" t="s">
        <v>8344</v>
      </c>
      <c r="S1778" s="11">
        <f t="shared" si="110"/>
        <v>417655.96416666667</v>
      </c>
      <c r="T1778" s="11">
        <f t="shared" si="111"/>
        <v>418519.96416666667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13.5625</v>
      </c>
      <c r="P1779">
        <f t="shared" si="109"/>
        <v>65.099999999999994</v>
      </c>
      <c r="Q1779" t="s">
        <v>8343</v>
      </c>
      <c r="R1779" t="s">
        <v>8344</v>
      </c>
      <c r="S1779" s="11">
        <f t="shared" si="110"/>
        <v>420521.57027777773</v>
      </c>
      <c r="T1779" s="11">
        <f t="shared" si="111"/>
        <v>421241.57027777773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1.9900000000000002</v>
      </c>
      <c r="P1780">
        <f t="shared" si="109"/>
        <v>66.33</v>
      </c>
      <c r="Q1780" t="s">
        <v>8343</v>
      </c>
      <c r="R1780" t="s">
        <v>8344</v>
      </c>
      <c r="S1780" s="11">
        <f t="shared" si="110"/>
        <v>421013.72083333333</v>
      </c>
      <c r="T1780" s="11">
        <f t="shared" si="111"/>
        <v>422092.72083333333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36.236363636363642</v>
      </c>
      <c r="P1781">
        <f t="shared" si="109"/>
        <v>104.89</v>
      </c>
      <c r="Q1781" t="s">
        <v>8343</v>
      </c>
      <c r="R1781" t="s">
        <v>8344</v>
      </c>
      <c r="S1781" s="11">
        <f t="shared" si="110"/>
        <v>433969.60555555555</v>
      </c>
      <c r="T1781" s="11">
        <f t="shared" si="111"/>
        <v>434689.60555555555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39.743333333333339</v>
      </c>
      <c r="P1782">
        <f t="shared" si="109"/>
        <v>78.44</v>
      </c>
      <c r="Q1782" t="s">
        <v>8343</v>
      </c>
      <c r="R1782" t="s">
        <v>8344</v>
      </c>
      <c r="S1782" s="11">
        <f t="shared" si="110"/>
        <v>431759.41944444447</v>
      </c>
      <c r="T1782" s="11">
        <f t="shared" si="111"/>
        <v>433199.41944444447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25.763636363636365</v>
      </c>
      <c r="P1783">
        <f t="shared" si="109"/>
        <v>59.04</v>
      </c>
      <c r="Q1783" t="s">
        <v>8343</v>
      </c>
      <c r="R1783" t="s">
        <v>8344</v>
      </c>
      <c r="S1783" s="11">
        <f t="shared" si="110"/>
        <v>434255.81805555552</v>
      </c>
      <c r="T1783" s="11">
        <f t="shared" si="111"/>
        <v>434999.81805555552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15.491428571428573</v>
      </c>
      <c r="P1784">
        <f t="shared" si="109"/>
        <v>71.34</v>
      </c>
      <c r="Q1784" t="s">
        <v>8343</v>
      </c>
      <c r="R1784" t="s">
        <v>8344</v>
      </c>
      <c r="S1784" s="11">
        <f t="shared" si="110"/>
        <v>429238.80249999999</v>
      </c>
      <c r="T1784" s="11">
        <f t="shared" si="111"/>
        <v>430030.80249999999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23.692499999999999</v>
      </c>
      <c r="P1785">
        <f t="shared" si="109"/>
        <v>51.23</v>
      </c>
      <c r="Q1785" t="s">
        <v>8343</v>
      </c>
      <c r="R1785" t="s">
        <v>8344</v>
      </c>
      <c r="S1785" s="11">
        <f t="shared" si="110"/>
        <v>422695.79944444442</v>
      </c>
      <c r="T1785" s="11">
        <f t="shared" si="111"/>
        <v>423415.79944444442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09"/>
        <v>60.24</v>
      </c>
      <c r="Q1786" t="s">
        <v>8343</v>
      </c>
      <c r="R1786" t="s">
        <v>8344</v>
      </c>
      <c r="S1786" s="11">
        <f t="shared" si="110"/>
        <v>420000.73333333334</v>
      </c>
      <c r="T1786" s="11">
        <f t="shared" si="111"/>
        <v>420756.41666666669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20.220833333333331</v>
      </c>
      <c r="P1787">
        <f t="shared" si="109"/>
        <v>44.94</v>
      </c>
      <c r="Q1787" t="s">
        <v>8343</v>
      </c>
      <c r="R1787" t="s">
        <v>8344</v>
      </c>
      <c r="S1787" s="11">
        <f t="shared" si="110"/>
        <v>417444.23749999999</v>
      </c>
      <c r="T1787" s="11">
        <f t="shared" si="111"/>
        <v>418185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47.631578947368418</v>
      </c>
      <c r="P1788">
        <f t="shared" si="109"/>
        <v>31.21</v>
      </c>
      <c r="Q1788" t="s">
        <v>8343</v>
      </c>
      <c r="R1788" t="s">
        <v>8344</v>
      </c>
      <c r="S1788" s="11">
        <f t="shared" si="110"/>
        <v>418918.21583333332</v>
      </c>
      <c r="T1788" s="11">
        <f t="shared" si="111"/>
        <v>419638.21583333332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15.329999999999998</v>
      </c>
      <c r="P1789">
        <f t="shared" si="109"/>
        <v>63.88</v>
      </c>
      <c r="Q1789" t="s">
        <v>8343</v>
      </c>
      <c r="R1789" t="s">
        <v>8344</v>
      </c>
      <c r="S1789" s="11">
        <f t="shared" si="110"/>
        <v>421560.73249999998</v>
      </c>
      <c r="T1789" s="11">
        <f t="shared" si="111"/>
        <v>422279.73249999998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</v>
      </c>
      <c r="P1790">
        <f t="shared" si="109"/>
        <v>19</v>
      </c>
      <c r="Q1790" t="s">
        <v>8343</v>
      </c>
      <c r="R1790" t="s">
        <v>8344</v>
      </c>
      <c r="S1790" s="11">
        <f t="shared" si="110"/>
        <v>417847.76166666666</v>
      </c>
      <c r="T1790" s="11">
        <f t="shared" si="111"/>
        <v>418567.76166666666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09"/>
        <v>10</v>
      </c>
      <c r="Q1791" t="s">
        <v>8343</v>
      </c>
      <c r="R1791" t="s">
        <v>8344</v>
      </c>
      <c r="S1791" s="11">
        <f t="shared" si="110"/>
        <v>418863.00083333335</v>
      </c>
      <c r="T1791" s="11">
        <f t="shared" si="111"/>
        <v>420303.00083333335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4.957575757575758</v>
      </c>
      <c r="P1792">
        <f t="shared" si="109"/>
        <v>109.07</v>
      </c>
      <c r="Q1792" t="s">
        <v>8343</v>
      </c>
      <c r="R1792" t="s">
        <v>8344</v>
      </c>
      <c r="S1792" s="11">
        <f t="shared" si="110"/>
        <v>420169.18833333335</v>
      </c>
      <c r="T1792" s="11">
        <f t="shared" si="111"/>
        <v>420889.18833333335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3.5666666666666664</v>
      </c>
      <c r="P1793">
        <f t="shared" si="109"/>
        <v>26.75</v>
      </c>
      <c r="Q1793" t="s">
        <v>8343</v>
      </c>
      <c r="R1793" t="s">
        <v>8344</v>
      </c>
      <c r="S1793" s="11">
        <f t="shared" si="110"/>
        <v>419282.76805555553</v>
      </c>
      <c r="T1793" s="11">
        <f t="shared" si="111"/>
        <v>420722.76805555553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61.124000000000002</v>
      </c>
      <c r="P1794">
        <f t="shared" si="109"/>
        <v>109.94</v>
      </c>
      <c r="Q1794" t="s">
        <v>8343</v>
      </c>
      <c r="R1794" t="s">
        <v>8344</v>
      </c>
      <c r="S1794" s="11">
        <f t="shared" si="110"/>
        <v>424449.745</v>
      </c>
      <c r="T1794" s="11">
        <f t="shared" si="111"/>
        <v>425343.98333333334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(E1795/D1795)*100</f>
        <v>1.3333333333333335</v>
      </c>
      <c r="P1795">
        <f t="shared" ref="P1795:P1858" si="113">ROUND(E1795/L1795,2)</f>
        <v>20</v>
      </c>
      <c r="Q1795" t="s">
        <v>8343</v>
      </c>
      <c r="R1795" t="s">
        <v>8344</v>
      </c>
      <c r="S1795" s="11">
        <f t="shared" ref="S1795:S1858" si="114">(((J1795/60)/60)+DATE(1970,1,1))</f>
        <v>418494.4</v>
      </c>
      <c r="T1795" s="11">
        <f t="shared" ref="T1795:T1858" si="115">(((I1795/60)/60)+DATE(1970,1,1))</f>
        <v>419215.4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11.077777777777778</v>
      </c>
      <c r="P1796">
        <f t="shared" si="113"/>
        <v>55.39</v>
      </c>
      <c r="Q1796" t="s">
        <v>8343</v>
      </c>
      <c r="R1796" t="s">
        <v>8344</v>
      </c>
      <c r="S1796" s="11">
        <f t="shared" si="114"/>
        <v>420190.22833333333</v>
      </c>
      <c r="T1796" s="11">
        <f t="shared" si="115"/>
        <v>421030.22833333333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38.735714285714288</v>
      </c>
      <c r="P1797">
        <f t="shared" si="113"/>
        <v>133.9</v>
      </c>
      <c r="Q1797" t="s">
        <v>8343</v>
      </c>
      <c r="R1797" t="s">
        <v>8344</v>
      </c>
      <c r="S1797" s="11">
        <f t="shared" si="114"/>
        <v>434991.92805555556</v>
      </c>
      <c r="T1797" s="11">
        <f t="shared" si="115"/>
        <v>435697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22.05263157894737</v>
      </c>
      <c r="P1798">
        <f t="shared" si="113"/>
        <v>48.72</v>
      </c>
      <c r="Q1798" t="s">
        <v>8343</v>
      </c>
      <c r="R1798" t="s">
        <v>8344</v>
      </c>
      <c r="S1798" s="11">
        <f t="shared" si="114"/>
        <v>432283.54611111112</v>
      </c>
      <c r="T1798" s="11">
        <f t="shared" si="115"/>
        <v>433723.54611111112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t="s">
        <v>8343</v>
      </c>
      <c r="R1799" t="s">
        <v>8344</v>
      </c>
      <c r="S1799" s="11">
        <f t="shared" si="114"/>
        <v>436462.66361111111</v>
      </c>
      <c r="T1799" s="11">
        <f t="shared" si="115"/>
        <v>437182.66361111111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13.637499999999999</v>
      </c>
      <c r="P1800">
        <f t="shared" si="113"/>
        <v>58.97</v>
      </c>
      <c r="Q1800" t="s">
        <v>8343</v>
      </c>
      <c r="R1800" t="s">
        <v>8344</v>
      </c>
      <c r="S1800" s="11">
        <f t="shared" si="114"/>
        <v>428176.84250000003</v>
      </c>
      <c r="T1800" s="11">
        <f t="shared" si="115"/>
        <v>429616.84250000003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</v>
      </c>
      <c r="P1801">
        <f t="shared" si="113"/>
        <v>11.64</v>
      </c>
      <c r="Q1801" t="s">
        <v>8343</v>
      </c>
      <c r="R1801" t="s">
        <v>8344</v>
      </c>
      <c r="S1801" s="11">
        <f t="shared" si="114"/>
        <v>418349.22444444441</v>
      </c>
      <c r="T1801" s="11">
        <f t="shared" si="115"/>
        <v>418830.22444444441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20.44963251188932</v>
      </c>
      <c r="P1802">
        <f t="shared" si="113"/>
        <v>83.72</v>
      </c>
      <c r="Q1802" t="s">
        <v>8343</v>
      </c>
      <c r="R1802" t="s">
        <v>8344</v>
      </c>
      <c r="S1802" s="11">
        <f t="shared" si="114"/>
        <v>434879.5472222222</v>
      </c>
      <c r="T1802" s="11">
        <f t="shared" si="115"/>
        <v>435599.5472222222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13.852941176470587</v>
      </c>
      <c r="P1803">
        <f t="shared" si="113"/>
        <v>63.65</v>
      </c>
      <c r="Q1803" t="s">
        <v>8343</v>
      </c>
      <c r="R1803" t="s">
        <v>8344</v>
      </c>
      <c r="S1803" s="11">
        <f t="shared" si="114"/>
        <v>427632.85222222219</v>
      </c>
      <c r="T1803" s="11">
        <f t="shared" si="115"/>
        <v>428397.16666666669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48.485714285714288</v>
      </c>
      <c r="P1804">
        <f t="shared" si="113"/>
        <v>94.28</v>
      </c>
      <c r="Q1804" t="s">
        <v>8343</v>
      </c>
      <c r="R1804" t="s">
        <v>8344</v>
      </c>
      <c r="S1804" s="11">
        <f t="shared" si="114"/>
        <v>423740.34166666667</v>
      </c>
      <c r="T1804" s="11">
        <f t="shared" si="115"/>
        <v>424302.98333333334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71.87</v>
      </c>
      <c r="Q1805" t="s">
        <v>8343</v>
      </c>
      <c r="R1805" t="s">
        <v>8344</v>
      </c>
      <c r="S1805" s="11">
        <f t="shared" si="114"/>
        <v>420346.71722222224</v>
      </c>
      <c r="T1805" s="11">
        <f t="shared" si="115"/>
        <v>421090.71722222224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35.174193548387095</v>
      </c>
      <c r="P1806">
        <f t="shared" si="113"/>
        <v>104.85</v>
      </c>
      <c r="Q1806" t="s">
        <v>8343</v>
      </c>
      <c r="R1806" t="s">
        <v>8344</v>
      </c>
      <c r="S1806" s="11">
        <f t="shared" si="114"/>
        <v>426697.27888888889</v>
      </c>
      <c r="T1806" s="11">
        <f t="shared" si="115"/>
        <v>427658.27888888889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36.404444444444444</v>
      </c>
      <c r="P1807">
        <f t="shared" si="113"/>
        <v>67.14</v>
      </c>
      <c r="Q1807" t="s">
        <v>8343</v>
      </c>
      <c r="R1807" t="s">
        <v>8344</v>
      </c>
      <c r="S1807" s="11">
        <f t="shared" si="114"/>
        <v>425860.2938888889</v>
      </c>
      <c r="T1807" s="11">
        <f t="shared" si="115"/>
        <v>426627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2.9550000000000001</v>
      </c>
      <c r="P1808">
        <f t="shared" si="113"/>
        <v>73.88</v>
      </c>
      <c r="Q1808" t="s">
        <v>8343</v>
      </c>
      <c r="R1808" t="s">
        <v>8344</v>
      </c>
      <c r="S1808" s="11">
        <f t="shared" si="114"/>
        <v>416976.31916666665</v>
      </c>
      <c r="T1808" s="11">
        <f t="shared" si="115"/>
        <v>417816.31916666665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69.13</v>
      </c>
      <c r="Q1809" t="s">
        <v>8343</v>
      </c>
      <c r="R1809" t="s">
        <v>8344</v>
      </c>
      <c r="S1809" s="11">
        <f t="shared" si="114"/>
        <v>417034.64250000002</v>
      </c>
      <c r="T1809" s="11">
        <f t="shared" si="115"/>
        <v>417754.64250000002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41.407142857142858</v>
      </c>
      <c r="P1810">
        <f t="shared" si="113"/>
        <v>120.77</v>
      </c>
      <c r="Q1810" t="s">
        <v>8343</v>
      </c>
      <c r="R1810" t="s">
        <v>8344</v>
      </c>
      <c r="S1810" s="11">
        <f t="shared" si="114"/>
        <v>437737.34166666667</v>
      </c>
      <c r="T1810" s="11">
        <f t="shared" si="115"/>
        <v>438577.34166666667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10.857142857142858</v>
      </c>
      <c r="P1811">
        <f t="shared" si="113"/>
        <v>42.22</v>
      </c>
      <c r="Q1811" t="s">
        <v>8343</v>
      </c>
      <c r="R1811" t="s">
        <v>8344</v>
      </c>
      <c r="S1811" s="11">
        <f t="shared" si="114"/>
        <v>420630.78861111111</v>
      </c>
      <c r="T1811" s="11">
        <f t="shared" si="115"/>
        <v>421470.78861111111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3.3333333333333335</v>
      </c>
      <c r="P1812">
        <f t="shared" si="113"/>
        <v>7.5</v>
      </c>
      <c r="Q1812" t="s">
        <v>8343</v>
      </c>
      <c r="R1812" t="s">
        <v>8344</v>
      </c>
      <c r="S1812" s="11">
        <f t="shared" si="114"/>
        <v>416574.84055555554</v>
      </c>
      <c r="T1812" s="11">
        <f t="shared" si="115"/>
        <v>416862.84055555554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7.407407407407407E-2</v>
      </c>
      <c r="P1813">
        <f t="shared" si="113"/>
        <v>1.54</v>
      </c>
      <c r="Q1813" t="s">
        <v>8343</v>
      </c>
      <c r="R1813" t="s">
        <v>8344</v>
      </c>
      <c r="S1813" s="11">
        <f t="shared" si="114"/>
        <v>416947.40833333333</v>
      </c>
      <c r="T1813" s="11">
        <f t="shared" si="115"/>
        <v>418381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13.307692307692307</v>
      </c>
      <c r="P1814">
        <f t="shared" si="113"/>
        <v>37.61</v>
      </c>
      <c r="Q1814" t="s">
        <v>8343</v>
      </c>
      <c r="R1814" t="s">
        <v>8344</v>
      </c>
      <c r="S1814" s="11">
        <f t="shared" si="114"/>
        <v>432496.64888888889</v>
      </c>
      <c r="T1814" s="11">
        <f t="shared" si="115"/>
        <v>433216.64888888889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8343</v>
      </c>
      <c r="R1815" t="s">
        <v>8344</v>
      </c>
      <c r="S1815" s="11">
        <f t="shared" si="114"/>
        <v>415830.33666666667</v>
      </c>
      <c r="T1815" s="11">
        <f t="shared" si="115"/>
        <v>416550.33666666667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49.183333333333337</v>
      </c>
      <c r="P1816">
        <f t="shared" si="113"/>
        <v>42.16</v>
      </c>
      <c r="Q1816" t="s">
        <v>8343</v>
      </c>
      <c r="R1816" t="s">
        <v>8344</v>
      </c>
      <c r="S1816" s="11">
        <f t="shared" si="114"/>
        <v>420712.53777777776</v>
      </c>
      <c r="T1816" s="11">
        <f t="shared" si="115"/>
        <v>421432.53777777776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8343</v>
      </c>
      <c r="R1817" t="s">
        <v>8344</v>
      </c>
      <c r="S1817" s="11">
        <f t="shared" si="114"/>
        <v>424062.76027777779</v>
      </c>
      <c r="T1817" s="11">
        <f t="shared" si="115"/>
        <v>424398.76027777779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</v>
      </c>
      <c r="P1818">
        <f t="shared" si="113"/>
        <v>84.83</v>
      </c>
      <c r="Q1818" t="s">
        <v>8343</v>
      </c>
      <c r="R1818" t="s">
        <v>8344</v>
      </c>
      <c r="S1818" s="11">
        <f t="shared" si="114"/>
        <v>433086.02861111111</v>
      </c>
      <c r="T1818" s="11">
        <f t="shared" si="115"/>
        <v>433756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52.327777777777776</v>
      </c>
      <c r="P1819">
        <f t="shared" si="113"/>
        <v>94.19</v>
      </c>
      <c r="Q1819" t="s">
        <v>8343</v>
      </c>
      <c r="R1819" t="s">
        <v>8344</v>
      </c>
      <c r="S1819" s="11">
        <f t="shared" si="114"/>
        <v>436848.89083333331</v>
      </c>
      <c r="T1819" s="11">
        <f t="shared" si="115"/>
        <v>438279.98333333334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8343</v>
      </c>
      <c r="R1820" t="s">
        <v>8344</v>
      </c>
      <c r="S1820" s="11">
        <f t="shared" si="114"/>
        <v>421526.625</v>
      </c>
      <c r="T1820" s="11">
        <f t="shared" si="115"/>
        <v>422245.625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</v>
      </c>
      <c r="P1821">
        <f t="shared" si="113"/>
        <v>6.25</v>
      </c>
      <c r="Q1821" t="s">
        <v>8343</v>
      </c>
      <c r="R1821" t="s">
        <v>8344</v>
      </c>
      <c r="S1821" s="11">
        <f t="shared" si="114"/>
        <v>415611.05444444442</v>
      </c>
      <c r="T1821" s="11">
        <f t="shared" si="115"/>
        <v>416331.05444444442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</v>
      </c>
      <c r="P1822">
        <f t="shared" si="113"/>
        <v>213.38</v>
      </c>
      <c r="Q1822" t="s">
        <v>8343</v>
      </c>
      <c r="R1822" t="s">
        <v>8344</v>
      </c>
      <c r="S1822" s="11">
        <f t="shared" si="114"/>
        <v>421475.02500000002</v>
      </c>
      <c r="T1822" s="11">
        <f t="shared" si="115"/>
        <v>422194.02500000002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3"/>
        <v>59.16</v>
      </c>
      <c r="Q1823" t="s">
        <v>8330</v>
      </c>
      <c r="R1823" t="s">
        <v>8331</v>
      </c>
      <c r="S1823" s="11">
        <f t="shared" si="114"/>
        <v>394144.65749999997</v>
      </c>
      <c r="T1823" s="11">
        <f t="shared" si="115"/>
        <v>395224.65749999997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</v>
      </c>
      <c r="Q1824" t="s">
        <v>8330</v>
      </c>
      <c r="R1824" t="s">
        <v>8331</v>
      </c>
      <c r="S1824" s="11">
        <f t="shared" si="114"/>
        <v>411148.1283333333</v>
      </c>
      <c r="T1824" s="11">
        <f t="shared" si="115"/>
        <v>412012.01666666666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>
        <f t="shared" si="113"/>
        <v>24.58</v>
      </c>
      <c r="Q1825" t="s">
        <v>8330</v>
      </c>
      <c r="R1825" t="s">
        <v>8331</v>
      </c>
      <c r="S1825" s="11">
        <f t="shared" si="114"/>
        <v>400153.43777777778</v>
      </c>
      <c r="T1825" s="11">
        <f t="shared" si="115"/>
        <v>400873.43777777778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100.06666666666666</v>
      </c>
      <c r="P1826">
        <f t="shared" si="113"/>
        <v>75.05</v>
      </c>
      <c r="Q1826" t="s">
        <v>8330</v>
      </c>
      <c r="R1826" t="s">
        <v>8331</v>
      </c>
      <c r="S1826" s="11">
        <f t="shared" si="114"/>
        <v>410958.99083333334</v>
      </c>
      <c r="T1826" s="11">
        <f t="shared" si="115"/>
        <v>411443.13333333336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3"/>
        <v>42.02</v>
      </c>
      <c r="Q1827" t="s">
        <v>8330</v>
      </c>
      <c r="R1827" t="s">
        <v>8331</v>
      </c>
      <c r="S1827" s="11">
        <f t="shared" si="114"/>
        <v>406565.02861111111</v>
      </c>
      <c r="T1827" s="11">
        <f t="shared" si="115"/>
        <v>407117.02861111111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53.16</v>
      </c>
      <c r="Q1828" t="s">
        <v>8330</v>
      </c>
      <c r="R1828" t="s">
        <v>8331</v>
      </c>
      <c r="S1828" s="11">
        <f t="shared" si="114"/>
        <v>411703.17138888891</v>
      </c>
      <c r="T1828" s="11">
        <f t="shared" si="115"/>
        <v>412423.17138888891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100.66250000000001</v>
      </c>
      <c r="P1829">
        <f t="shared" si="113"/>
        <v>83.89</v>
      </c>
      <c r="Q1829" t="s">
        <v>8330</v>
      </c>
      <c r="R1829" t="s">
        <v>8331</v>
      </c>
      <c r="S1829" s="11">
        <f t="shared" si="114"/>
        <v>385240.82250000001</v>
      </c>
      <c r="T1829" s="11">
        <f t="shared" si="115"/>
        <v>386440.82250000001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100.16000000000001</v>
      </c>
      <c r="P1830">
        <f t="shared" si="113"/>
        <v>417.33</v>
      </c>
      <c r="Q1830" t="s">
        <v>8330</v>
      </c>
      <c r="R1830" t="s">
        <v>8331</v>
      </c>
      <c r="S1830" s="11">
        <f t="shared" si="114"/>
        <v>413598.59166666667</v>
      </c>
      <c r="T1830" s="11">
        <f t="shared" si="115"/>
        <v>414367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166.68333333333334</v>
      </c>
      <c r="P1831">
        <f t="shared" si="113"/>
        <v>75.77</v>
      </c>
      <c r="Q1831" t="s">
        <v>8330</v>
      </c>
      <c r="R1831" t="s">
        <v>8331</v>
      </c>
      <c r="S1831" s="11">
        <f t="shared" si="114"/>
        <v>384299.10305555555</v>
      </c>
      <c r="T1831" s="11">
        <f t="shared" si="115"/>
        <v>385471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101.53333333333335</v>
      </c>
      <c r="P1832">
        <f t="shared" si="113"/>
        <v>67.39</v>
      </c>
      <c r="Q1832" t="s">
        <v>8330</v>
      </c>
      <c r="R1832" t="s">
        <v>8331</v>
      </c>
      <c r="S1832" s="11">
        <f t="shared" si="114"/>
        <v>411865.41861111112</v>
      </c>
      <c r="T1832" s="11">
        <f t="shared" si="115"/>
        <v>412585.41861111112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73.569999999999993</v>
      </c>
      <c r="Q1833" t="s">
        <v>8330</v>
      </c>
      <c r="R1833" t="s">
        <v>8331</v>
      </c>
      <c r="S1833" s="11">
        <f t="shared" si="114"/>
        <v>396560.90638888889</v>
      </c>
      <c r="T1833" s="11">
        <f t="shared" si="115"/>
        <v>396920.90638888889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142.85714285714286</v>
      </c>
      <c r="P1834">
        <f t="shared" si="113"/>
        <v>25</v>
      </c>
      <c r="Q1834" t="s">
        <v>8330</v>
      </c>
      <c r="R1834" t="s">
        <v>8331</v>
      </c>
      <c r="S1834" s="11">
        <f t="shared" si="114"/>
        <v>385749.95194444444</v>
      </c>
      <c r="T1834" s="11">
        <f t="shared" si="115"/>
        <v>386469.95194444444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3"/>
        <v>42</v>
      </c>
      <c r="Q1835" t="s">
        <v>8330</v>
      </c>
      <c r="R1835" t="s">
        <v>8331</v>
      </c>
      <c r="S1835" s="11">
        <f t="shared" si="114"/>
        <v>403186.05638888886</v>
      </c>
      <c r="T1835" s="11">
        <f t="shared" si="115"/>
        <v>403960.98333333334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118.05000000000001</v>
      </c>
      <c r="P1836">
        <f t="shared" si="113"/>
        <v>131.16999999999999</v>
      </c>
      <c r="Q1836" t="s">
        <v>8330</v>
      </c>
      <c r="R1836" t="s">
        <v>8331</v>
      </c>
      <c r="S1836" s="11">
        <f t="shared" si="114"/>
        <v>419648.13750000001</v>
      </c>
      <c r="T1836" s="11">
        <f t="shared" si="115"/>
        <v>420608.13750000001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</v>
      </c>
      <c r="Q1837" t="s">
        <v>8330</v>
      </c>
      <c r="R1837" t="s">
        <v>8331</v>
      </c>
      <c r="S1837" s="11">
        <f t="shared" si="114"/>
        <v>430249.85305555555</v>
      </c>
      <c r="T1837" s="11">
        <f t="shared" si="115"/>
        <v>430968.85305555555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3"/>
        <v>182.13</v>
      </c>
      <c r="Q1838" t="s">
        <v>8330</v>
      </c>
      <c r="R1838" t="s">
        <v>8331</v>
      </c>
      <c r="S1838" s="11">
        <f t="shared" si="114"/>
        <v>403252.42472222226</v>
      </c>
      <c r="T1838" s="11">
        <f t="shared" si="115"/>
        <v>403660.42472222226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306.83333333333331</v>
      </c>
      <c r="P1839">
        <f t="shared" si="113"/>
        <v>61.37</v>
      </c>
      <c r="Q1839" t="s">
        <v>8330</v>
      </c>
      <c r="R1839" t="s">
        <v>8331</v>
      </c>
      <c r="S1839" s="11">
        <f t="shared" si="114"/>
        <v>394138.14861111116</v>
      </c>
      <c r="T1839" s="11">
        <f t="shared" si="115"/>
        <v>395577.14861111116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100.149</v>
      </c>
      <c r="P1840">
        <f t="shared" si="113"/>
        <v>35.770000000000003</v>
      </c>
      <c r="Q1840" t="s">
        <v>8330</v>
      </c>
      <c r="R1840" t="s">
        <v>8331</v>
      </c>
      <c r="S1840" s="11">
        <f t="shared" si="114"/>
        <v>390843.87694444443</v>
      </c>
      <c r="T1840" s="11">
        <f t="shared" si="115"/>
        <v>391524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205.29999999999998</v>
      </c>
      <c r="P1841">
        <f t="shared" si="113"/>
        <v>45.62</v>
      </c>
      <c r="Q1841" t="s">
        <v>8330</v>
      </c>
      <c r="R1841" t="s">
        <v>8331</v>
      </c>
      <c r="S1841" s="11">
        <f t="shared" si="114"/>
        <v>434666.32833333331</v>
      </c>
      <c r="T1841" s="11">
        <f t="shared" si="115"/>
        <v>435386.32833333331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108.88888888888889</v>
      </c>
      <c r="P1842">
        <f t="shared" si="113"/>
        <v>75.38</v>
      </c>
      <c r="Q1842" t="s">
        <v>8330</v>
      </c>
      <c r="R1842" t="s">
        <v>8331</v>
      </c>
      <c r="S1842" s="11">
        <f t="shared" si="114"/>
        <v>405083.30833333335</v>
      </c>
      <c r="T1842" s="11">
        <f t="shared" si="115"/>
        <v>405541.98333333334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3"/>
        <v>50.88</v>
      </c>
      <c r="Q1843" t="s">
        <v>8330</v>
      </c>
      <c r="R1843" t="s">
        <v>8331</v>
      </c>
      <c r="S1843" s="11">
        <f t="shared" si="114"/>
        <v>413813.29027777782</v>
      </c>
      <c r="T1843" s="11">
        <f t="shared" si="115"/>
        <v>414613.98333333334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3"/>
        <v>119.29</v>
      </c>
      <c r="Q1844" t="s">
        <v>8330</v>
      </c>
      <c r="R1844" t="s">
        <v>8331</v>
      </c>
      <c r="S1844" s="11">
        <f t="shared" si="114"/>
        <v>420672.1613888889</v>
      </c>
      <c r="T1844" s="11">
        <f t="shared" si="115"/>
        <v>421478.98333333334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124.0061</v>
      </c>
      <c r="P1845">
        <f t="shared" si="113"/>
        <v>92.54</v>
      </c>
      <c r="Q1845" t="s">
        <v>8330</v>
      </c>
      <c r="R1845" t="s">
        <v>8331</v>
      </c>
      <c r="S1845" s="11">
        <f t="shared" si="114"/>
        <v>385472.87611111108</v>
      </c>
      <c r="T1845" s="11">
        <f t="shared" si="115"/>
        <v>386192.87611111108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3"/>
        <v>76.05</v>
      </c>
      <c r="Q1846" t="s">
        <v>8330</v>
      </c>
      <c r="R1846" t="s">
        <v>8331</v>
      </c>
      <c r="S1846" s="11">
        <f t="shared" si="114"/>
        <v>387920.36499999999</v>
      </c>
      <c r="T1846" s="11">
        <f t="shared" si="115"/>
        <v>388836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</v>
      </c>
      <c r="Q1847" t="s">
        <v>8330</v>
      </c>
      <c r="R1847" t="s">
        <v>8331</v>
      </c>
      <c r="S1847" s="11">
        <f t="shared" si="114"/>
        <v>432472.99944444443</v>
      </c>
      <c r="T1847" s="11">
        <f t="shared" si="115"/>
        <v>432829.91666666669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137.92666666666668</v>
      </c>
      <c r="P1848">
        <f t="shared" si="113"/>
        <v>98.99</v>
      </c>
      <c r="Q1848" t="s">
        <v>8330</v>
      </c>
      <c r="R1848" t="s">
        <v>8331</v>
      </c>
      <c r="S1848" s="11">
        <f t="shared" si="114"/>
        <v>401400.60472222226</v>
      </c>
      <c r="T1848" s="11">
        <f t="shared" si="115"/>
        <v>402120.60472222226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120.88000000000001</v>
      </c>
      <c r="P1849">
        <f t="shared" si="113"/>
        <v>79.53</v>
      </c>
      <c r="Q1849" t="s">
        <v>8330</v>
      </c>
      <c r="R1849" t="s">
        <v>8331</v>
      </c>
      <c r="S1849" s="11">
        <f t="shared" si="114"/>
        <v>422174.67555555556</v>
      </c>
      <c r="T1849" s="11">
        <f t="shared" si="115"/>
        <v>422678.67555555556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107.36666666666667</v>
      </c>
      <c r="P1850">
        <f t="shared" si="113"/>
        <v>134.21</v>
      </c>
      <c r="Q1850" t="s">
        <v>8330</v>
      </c>
      <c r="R1850" t="s">
        <v>8331</v>
      </c>
      <c r="S1850" s="11">
        <f t="shared" si="114"/>
        <v>388515.91333333333</v>
      </c>
      <c r="T1850" s="11">
        <f t="shared" si="115"/>
        <v>390039.98333333334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100.33333333333334</v>
      </c>
      <c r="P1851">
        <f t="shared" si="113"/>
        <v>37.630000000000003</v>
      </c>
      <c r="Q1851" t="s">
        <v>8330</v>
      </c>
      <c r="R1851" t="s">
        <v>8331</v>
      </c>
      <c r="S1851" s="11">
        <f t="shared" si="114"/>
        <v>399989.29416666663</v>
      </c>
      <c r="T1851" s="11">
        <f t="shared" si="115"/>
        <v>400709.29416666663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101.52222222222223</v>
      </c>
      <c r="P1852">
        <f t="shared" si="113"/>
        <v>51.04</v>
      </c>
      <c r="Q1852" t="s">
        <v>8330</v>
      </c>
      <c r="R1852" t="s">
        <v>8331</v>
      </c>
      <c r="S1852" s="11">
        <f t="shared" si="114"/>
        <v>415136.02777777781</v>
      </c>
      <c r="T1852" s="11">
        <f t="shared" si="115"/>
        <v>415856.02777777781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100.07692307692308</v>
      </c>
      <c r="P1853">
        <f t="shared" si="113"/>
        <v>50.04</v>
      </c>
      <c r="Q1853" t="s">
        <v>8330</v>
      </c>
      <c r="R1853" t="s">
        <v>8331</v>
      </c>
      <c r="S1853" s="11">
        <f t="shared" si="114"/>
        <v>415782.76055555552</v>
      </c>
      <c r="T1853" s="11">
        <f t="shared" si="115"/>
        <v>416266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116.96666666666667</v>
      </c>
      <c r="P1854">
        <f t="shared" si="113"/>
        <v>133.93</v>
      </c>
      <c r="Q1854" t="s">
        <v>8330</v>
      </c>
      <c r="R1854" t="s">
        <v>8331</v>
      </c>
      <c r="S1854" s="11">
        <f t="shared" si="114"/>
        <v>421875.51444444444</v>
      </c>
      <c r="T1854" s="11">
        <f t="shared" si="115"/>
        <v>422769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101.875</v>
      </c>
      <c r="P1855">
        <f t="shared" si="113"/>
        <v>58.21</v>
      </c>
      <c r="Q1855" t="s">
        <v>8330</v>
      </c>
      <c r="R1855" t="s">
        <v>8331</v>
      </c>
      <c r="S1855" s="11">
        <f t="shared" si="114"/>
        <v>400162.44916666666</v>
      </c>
      <c r="T1855" s="11">
        <f t="shared" si="115"/>
        <v>401363.44916666666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102.12366666666665</v>
      </c>
      <c r="P1856">
        <f t="shared" si="113"/>
        <v>88.04</v>
      </c>
      <c r="Q1856" t="s">
        <v>8330</v>
      </c>
      <c r="R1856" t="s">
        <v>8331</v>
      </c>
      <c r="S1856" s="11">
        <f t="shared" si="114"/>
        <v>405225.51027777779</v>
      </c>
      <c r="T1856" s="11">
        <f t="shared" si="115"/>
        <v>405945.51027777779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154.05897142857143</v>
      </c>
      <c r="P1857">
        <f t="shared" si="113"/>
        <v>70.58</v>
      </c>
      <c r="Q1857" t="s">
        <v>8330</v>
      </c>
      <c r="R1857" t="s">
        <v>8331</v>
      </c>
      <c r="S1857" s="11">
        <f t="shared" si="114"/>
        <v>410325.92777777778</v>
      </c>
      <c r="T1857" s="11">
        <f t="shared" si="115"/>
        <v>411405.92777777778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>
        <f t="shared" si="113"/>
        <v>53.29</v>
      </c>
      <c r="Q1858" t="s">
        <v>8330</v>
      </c>
      <c r="R1858" t="s">
        <v>8331</v>
      </c>
      <c r="S1858" s="11">
        <f t="shared" si="114"/>
        <v>415541.51999999996</v>
      </c>
      <c r="T1858" s="11">
        <f t="shared" si="115"/>
        <v>416045.51999999996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(E1859/D1859)*100</f>
        <v>100</v>
      </c>
      <c r="P1859">
        <f t="shared" ref="P1859:P1922" si="117">ROUND(E1859/L1859,2)</f>
        <v>136.36000000000001</v>
      </c>
      <c r="Q1859" t="s">
        <v>8330</v>
      </c>
      <c r="R1859" t="s">
        <v>8331</v>
      </c>
      <c r="S1859" s="11">
        <f t="shared" ref="S1859:S1922" si="118">(((J1859/60)/60)+DATE(1970,1,1))</f>
        <v>416667.44805555552</v>
      </c>
      <c r="T1859" s="11">
        <f t="shared" ref="T1859:T1922" si="119">(((I1859/60)/60)+DATE(1970,1,1))</f>
        <v>417387.44805555552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>
        <f t="shared" si="117"/>
        <v>40.549999999999997</v>
      </c>
      <c r="Q1860" t="s">
        <v>8330</v>
      </c>
      <c r="R1860" t="s">
        <v>8331</v>
      </c>
      <c r="S1860" s="11">
        <f t="shared" si="118"/>
        <v>391909.81138888892</v>
      </c>
      <c r="T1860" s="11">
        <f t="shared" si="119"/>
        <v>393350.81138888892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>
        <f t="shared" si="117"/>
        <v>70.63</v>
      </c>
      <c r="Q1861" t="s">
        <v>8330</v>
      </c>
      <c r="R1861" t="s">
        <v>8331</v>
      </c>
      <c r="S1861" s="11">
        <f t="shared" si="118"/>
        <v>390603.48027777777</v>
      </c>
      <c r="T1861" s="11">
        <f t="shared" si="119"/>
        <v>391323.48027777777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>
        <f t="shared" si="117"/>
        <v>52.68</v>
      </c>
      <c r="Q1862" t="s">
        <v>8330</v>
      </c>
      <c r="R1862" t="s">
        <v>8331</v>
      </c>
      <c r="S1862" s="11">
        <f t="shared" si="118"/>
        <v>411650.02333333332</v>
      </c>
      <c r="T1862" s="11">
        <f t="shared" si="119"/>
        <v>412154.02333333332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8338</v>
      </c>
      <c r="R1863" t="s">
        <v>8340</v>
      </c>
      <c r="S1863" s="11">
        <f t="shared" si="118"/>
        <v>419920.20583333337</v>
      </c>
      <c r="T1863" s="11">
        <f t="shared" si="119"/>
        <v>420640.20583333337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8.0833333333333321</v>
      </c>
      <c r="P1864">
        <f t="shared" si="117"/>
        <v>90.94</v>
      </c>
      <c r="Q1864" t="s">
        <v>8338</v>
      </c>
      <c r="R1864" t="s">
        <v>8340</v>
      </c>
      <c r="S1864" s="11">
        <f t="shared" si="118"/>
        <v>438044.82611111109</v>
      </c>
      <c r="T1864" s="11">
        <f t="shared" si="119"/>
        <v>439168.5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t="s">
        <v>8338</v>
      </c>
      <c r="R1865" t="s">
        <v>8340</v>
      </c>
      <c r="S1865" s="11">
        <f t="shared" si="118"/>
        <v>414460.13472222222</v>
      </c>
      <c r="T1865" s="11">
        <f t="shared" si="119"/>
        <v>415180.13472222222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42.892307692307689</v>
      </c>
      <c r="P1866">
        <f t="shared" si="117"/>
        <v>58.08</v>
      </c>
      <c r="Q1866" t="s">
        <v>8338</v>
      </c>
      <c r="R1866" t="s">
        <v>8340</v>
      </c>
      <c r="S1866" s="11">
        <f t="shared" si="118"/>
        <v>413522.19444444444</v>
      </c>
      <c r="T1866" s="11">
        <f t="shared" si="119"/>
        <v>414242.19444444444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3.6363636363636364E-3</v>
      </c>
      <c r="P1867">
        <f t="shared" si="117"/>
        <v>2</v>
      </c>
      <c r="Q1867" t="s">
        <v>8338</v>
      </c>
      <c r="R1867" t="s">
        <v>8340</v>
      </c>
      <c r="S1867" s="11">
        <f t="shared" si="118"/>
        <v>435401.81861111114</v>
      </c>
      <c r="T1867" s="11">
        <f t="shared" si="119"/>
        <v>436242.81861111114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t="s">
        <v>8338</v>
      </c>
      <c r="R1868" t="s">
        <v>8340</v>
      </c>
      <c r="S1868" s="11">
        <f t="shared" si="118"/>
        <v>437726.91583333333</v>
      </c>
      <c r="T1868" s="11">
        <f t="shared" si="119"/>
        <v>438997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t="s">
        <v>8338</v>
      </c>
      <c r="R1869" t="s">
        <v>8340</v>
      </c>
      <c r="S1869" s="11">
        <f t="shared" si="118"/>
        <v>435511.19777777779</v>
      </c>
      <c r="T1869" s="11">
        <f t="shared" si="119"/>
        <v>436231.19777777779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4.8680000000000003</v>
      </c>
      <c r="P1870">
        <f t="shared" si="117"/>
        <v>71.59</v>
      </c>
      <c r="Q1870" t="s">
        <v>8338</v>
      </c>
      <c r="R1870" t="s">
        <v>8340</v>
      </c>
      <c r="S1870" s="11">
        <f t="shared" si="118"/>
        <v>427803.70138888888</v>
      </c>
      <c r="T1870" s="11">
        <f t="shared" si="119"/>
        <v>428392.98333333334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8338</v>
      </c>
      <c r="R1871" t="s">
        <v>8340</v>
      </c>
      <c r="S1871" s="11">
        <f t="shared" si="118"/>
        <v>436929.06916666665</v>
      </c>
      <c r="T1871" s="11">
        <f t="shared" si="119"/>
        <v>437649.06916666665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10.314285714285715</v>
      </c>
      <c r="P1872">
        <f t="shared" si="117"/>
        <v>32.82</v>
      </c>
      <c r="Q1872" t="s">
        <v>8338</v>
      </c>
      <c r="R1872" t="s">
        <v>8340</v>
      </c>
      <c r="S1872" s="11">
        <f t="shared" si="118"/>
        <v>428825.53749999998</v>
      </c>
      <c r="T1872" s="11">
        <f t="shared" si="119"/>
        <v>429517.28333333333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71.784615384615378</v>
      </c>
      <c r="P1873">
        <f t="shared" si="117"/>
        <v>49.12</v>
      </c>
      <c r="Q1873" t="s">
        <v>8338</v>
      </c>
      <c r="R1873" t="s">
        <v>8340</v>
      </c>
      <c r="S1873" s="11">
        <f t="shared" si="118"/>
        <v>418083.80583333335</v>
      </c>
      <c r="T1873" s="11">
        <f t="shared" si="119"/>
        <v>419044.80583333335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7"/>
        <v>16.309999999999999</v>
      </c>
      <c r="Q1874" t="s">
        <v>8338</v>
      </c>
      <c r="R1874" t="s">
        <v>8340</v>
      </c>
      <c r="S1874" s="11">
        <f t="shared" si="118"/>
        <v>423636.11166666663</v>
      </c>
      <c r="T1874" s="11">
        <f t="shared" si="119"/>
        <v>424356.11166666663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0.44999999999999996</v>
      </c>
      <c r="P1875">
        <f t="shared" si="117"/>
        <v>18</v>
      </c>
      <c r="Q1875" t="s">
        <v>8338</v>
      </c>
      <c r="R1875" t="s">
        <v>8340</v>
      </c>
      <c r="S1875" s="11">
        <f t="shared" si="118"/>
        <v>423863.78055555554</v>
      </c>
      <c r="T1875" s="11">
        <f t="shared" si="119"/>
        <v>424561.75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1.6250000000000001E-2</v>
      </c>
      <c r="P1876">
        <f t="shared" si="117"/>
        <v>13</v>
      </c>
      <c r="Q1876" t="s">
        <v>8338</v>
      </c>
      <c r="R1876" t="s">
        <v>8340</v>
      </c>
      <c r="S1876" s="11">
        <f t="shared" si="118"/>
        <v>432632.25916666666</v>
      </c>
      <c r="T1876" s="11">
        <f t="shared" si="119"/>
        <v>433112.25916666666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7"/>
        <v>17</v>
      </c>
      <c r="Q1877" t="s">
        <v>8338</v>
      </c>
      <c r="R1877" t="s">
        <v>8340</v>
      </c>
      <c r="S1877" s="11">
        <f t="shared" si="118"/>
        <v>432606.58555555553</v>
      </c>
      <c r="T1877" s="11">
        <f t="shared" si="119"/>
        <v>434046.58555555553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8338</v>
      </c>
      <c r="R1878" t="s">
        <v>8340</v>
      </c>
      <c r="S1878" s="11">
        <f t="shared" si="118"/>
        <v>414543.83472222218</v>
      </c>
      <c r="T1878" s="11">
        <f t="shared" si="119"/>
        <v>415263.83472222218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8338</v>
      </c>
      <c r="R1879" t="s">
        <v>8340</v>
      </c>
      <c r="S1879" s="11">
        <f t="shared" si="118"/>
        <v>420753.70138888888</v>
      </c>
      <c r="T1879" s="11">
        <f t="shared" si="119"/>
        <v>421449.70138888888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8338</v>
      </c>
      <c r="R1880" t="s">
        <v>8340</v>
      </c>
      <c r="S1880" s="11">
        <f t="shared" si="118"/>
        <v>414465.20972222218</v>
      </c>
      <c r="T1880" s="11">
        <f t="shared" si="119"/>
        <v>415185.20972222218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7"/>
        <v>3</v>
      </c>
      <c r="Q1881" t="s">
        <v>8338</v>
      </c>
      <c r="R1881" t="s">
        <v>8340</v>
      </c>
      <c r="S1881" s="11">
        <f t="shared" si="118"/>
        <v>429840.59138888889</v>
      </c>
      <c r="T1881" s="11">
        <f t="shared" si="119"/>
        <v>430559.59138888889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20.080000000000002</v>
      </c>
      <c r="P1882">
        <f t="shared" si="117"/>
        <v>41.83</v>
      </c>
      <c r="Q1882" t="s">
        <v>8338</v>
      </c>
      <c r="R1882" t="s">
        <v>8340</v>
      </c>
      <c r="S1882" s="11">
        <f t="shared" si="118"/>
        <v>430246.60555555555</v>
      </c>
      <c r="T1882" s="11">
        <f t="shared" si="119"/>
        <v>430941.60555555555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172.68449999999999</v>
      </c>
      <c r="P1883">
        <f t="shared" si="117"/>
        <v>49.34</v>
      </c>
      <c r="Q1883" t="s">
        <v>8330</v>
      </c>
      <c r="R1883" t="s">
        <v>8334</v>
      </c>
      <c r="S1883" s="11">
        <f t="shared" si="118"/>
        <v>420948.66361111111</v>
      </c>
      <c r="T1883" s="11">
        <f t="shared" si="119"/>
        <v>421667.66361111111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>
        <f t="shared" si="117"/>
        <v>41.73</v>
      </c>
      <c r="Q1884" t="s">
        <v>8330</v>
      </c>
      <c r="R1884" t="s">
        <v>8334</v>
      </c>
      <c r="S1884" s="11">
        <f t="shared" si="118"/>
        <v>397543.78111111111</v>
      </c>
      <c r="T1884" s="11">
        <f t="shared" si="119"/>
        <v>398336.8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>
        <f t="shared" si="117"/>
        <v>32.72</v>
      </c>
      <c r="Q1885" t="s">
        <v>8330</v>
      </c>
      <c r="R1885" t="s">
        <v>8334</v>
      </c>
      <c r="S1885" s="11">
        <f t="shared" si="118"/>
        <v>395383.75222222222</v>
      </c>
      <c r="T1885" s="11">
        <f t="shared" si="119"/>
        <v>396102.75222222222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51.96</v>
      </c>
      <c r="Q1886" t="s">
        <v>8330</v>
      </c>
      <c r="R1886" t="s">
        <v>8334</v>
      </c>
      <c r="S1886" s="11">
        <f t="shared" si="118"/>
        <v>400837.75972222222</v>
      </c>
      <c r="T1886" s="11">
        <f t="shared" si="119"/>
        <v>401685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116.32786885245903</v>
      </c>
      <c r="P1887">
        <f t="shared" si="117"/>
        <v>50.69</v>
      </c>
      <c r="Q1887" t="s">
        <v>8330</v>
      </c>
      <c r="R1887" t="s">
        <v>8334</v>
      </c>
      <c r="S1887" s="11">
        <f t="shared" si="118"/>
        <v>398291.25277777779</v>
      </c>
      <c r="T1887" s="11">
        <f t="shared" si="119"/>
        <v>399079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>
        <f t="shared" si="117"/>
        <v>42.24</v>
      </c>
      <c r="Q1888" t="s">
        <v>8330</v>
      </c>
      <c r="R1888" t="s">
        <v>8334</v>
      </c>
      <c r="S1888" s="11">
        <f t="shared" si="118"/>
        <v>418134.76055555552</v>
      </c>
      <c r="T1888" s="11">
        <f t="shared" si="119"/>
        <v>418855.76055555552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111.16666666666666</v>
      </c>
      <c r="P1889">
        <f t="shared" si="117"/>
        <v>416.88</v>
      </c>
      <c r="Q1889" t="s">
        <v>8330</v>
      </c>
      <c r="R1889" t="s">
        <v>8334</v>
      </c>
      <c r="S1889" s="11">
        <f t="shared" si="118"/>
        <v>427684.20333333331</v>
      </c>
      <c r="T1889" s="11">
        <f t="shared" si="119"/>
        <v>428118.5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7"/>
        <v>46.65</v>
      </c>
      <c r="Q1890" t="s">
        <v>8330</v>
      </c>
      <c r="R1890" t="s">
        <v>8334</v>
      </c>
      <c r="S1890" s="11">
        <f t="shared" si="118"/>
        <v>379094.75888888893</v>
      </c>
      <c r="T1890" s="11">
        <f t="shared" si="119"/>
        <v>379837.98333333334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106.60000000000001</v>
      </c>
      <c r="P1891">
        <f t="shared" si="117"/>
        <v>48.45</v>
      </c>
      <c r="Q1891" t="s">
        <v>8330</v>
      </c>
      <c r="R1891" t="s">
        <v>8334</v>
      </c>
      <c r="S1891" s="11">
        <f t="shared" si="118"/>
        <v>403108.04055555555</v>
      </c>
      <c r="T1891" s="11">
        <f t="shared" si="119"/>
        <v>404187.04055555555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144.58441666666667</v>
      </c>
      <c r="P1892">
        <f t="shared" si="117"/>
        <v>70.53</v>
      </c>
      <c r="Q1892" t="s">
        <v>8330</v>
      </c>
      <c r="R1892" t="s">
        <v>8334</v>
      </c>
      <c r="S1892" s="11">
        <f t="shared" si="118"/>
        <v>401403.86888888886</v>
      </c>
      <c r="T1892" s="11">
        <f t="shared" si="119"/>
        <v>402123.86888888886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105.55000000000001</v>
      </c>
      <c r="P1893">
        <f t="shared" si="117"/>
        <v>87.96</v>
      </c>
      <c r="Q1893" t="s">
        <v>8330</v>
      </c>
      <c r="R1893" t="s">
        <v>8334</v>
      </c>
      <c r="S1893" s="11">
        <f t="shared" si="118"/>
        <v>379972.15388888889</v>
      </c>
      <c r="T1893" s="11">
        <f t="shared" si="119"/>
        <v>381063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136.60000000000002</v>
      </c>
      <c r="P1894">
        <f t="shared" si="117"/>
        <v>26.27</v>
      </c>
      <c r="Q1894" t="s">
        <v>8330</v>
      </c>
      <c r="R1894" t="s">
        <v>8334</v>
      </c>
      <c r="S1894" s="11">
        <f t="shared" si="118"/>
        <v>388032.30027777777</v>
      </c>
      <c r="T1894" s="11">
        <f t="shared" si="119"/>
        <v>388752.30027777777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57.78</v>
      </c>
      <c r="Q1895" t="s">
        <v>8330</v>
      </c>
      <c r="R1895" t="s">
        <v>8334</v>
      </c>
      <c r="S1895" s="11">
        <f t="shared" si="118"/>
        <v>387103.60694444447</v>
      </c>
      <c r="T1895" s="11">
        <f t="shared" si="119"/>
        <v>387492.98333333334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7"/>
        <v>57.25</v>
      </c>
      <c r="Q1896" t="s">
        <v>8330</v>
      </c>
      <c r="R1896" t="s">
        <v>8334</v>
      </c>
      <c r="S1896" s="11">
        <f t="shared" si="118"/>
        <v>394014.71750000003</v>
      </c>
      <c r="T1896" s="11">
        <f t="shared" si="119"/>
        <v>394758.71750000003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101.71957671957672</v>
      </c>
      <c r="P1897">
        <f t="shared" si="117"/>
        <v>196.34</v>
      </c>
      <c r="Q1897" t="s">
        <v>8330</v>
      </c>
      <c r="R1897" t="s">
        <v>8334</v>
      </c>
      <c r="S1897" s="11">
        <f t="shared" si="118"/>
        <v>426338.92277777777</v>
      </c>
      <c r="T1897" s="11">
        <f t="shared" si="119"/>
        <v>427058.92277777777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123.94678492239468</v>
      </c>
      <c r="P1898">
        <f t="shared" si="117"/>
        <v>43</v>
      </c>
      <c r="Q1898" t="s">
        <v>8330</v>
      </c>
      <c r="R1898" t="s">
        <v>8334</v>
      </c>
      <c r="S1898" s="11">
        <f t="shared" si="118"/>
        <v>395474.04583333334</v>
      </c>
      <c r="T1898" s="11">
        <f t="shared" si="119"/>
        <v>396194.04583333334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102.45669291338582</v>
      </c>
      <c r="P1899">
        <f t="shared" si="117"/>
        <v>35.549999999999997</v>
      </c>
      <c r="Q1899" t="s">
        <v>8330</v>
      </c>
      <c r="R1899" t="s">
        <v>8334</v>
      </c>
      <c r="S1899" s="11">
        <f t="shared" si="118"/>
        <v>412247.00166666671</v>
      </c>
      <c r="T1899" s="11">
        <f t="shared" si="119"/>
        <v>412782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7"/>
        <v>68.81</v>
      </c>
      <c r="Q1900" t="s">
        <v>8330</v>
      </c>
      <c r="R1900" t="s">
        <v>8334</v>
      </c>
      <c r="S1900" s="11">
        <f t="shared" si="118"/>
        <v>428701.63138888887</v>
      </c>
      <c r="T1900" s="11">
        <f t="shared" si="119"/>
        <v>429555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133.33333333333331</v>
      </c>
      <c r="P1901">
        <f t="shared" si="117"/>
        <v>28.57</v>
      </c>
      <c r="Q1901" t="s">
        <v>8330</v>
      </c>
      <c r="R1901" t="s">
        <v>8334</v>
      </c>
      <c r="S1901" s="11">
        <f t="shared" si="118"/>
        <v>421327.60166666668</v>
      </c>
      <c r="T1901" s="11">
        <f t="shared" si="119"/>
        <v>422046.60166666668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109.3644</v>
      </c>
      <c r="P1902">
        <f t="shared" si="117"/>
        <v>50.63</v>
      </c>
      <c r="Q1902" t="s">
        <v>8330</v>
      </c>
      <c r="R1902" t="s">
        <v>8334</v>
      </c>
      <c r="S1902" s="11">
        <f t="shared" si="118"/>
        <v>399773.92527777777</v>
      </c>
      <c r="T1902" s="11">
        <f t="shared" si="119"/>
        <v>400434.98333333334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2.6969696969696968</v>
      </c>
      <c r="P1903">
        <f t="shared" si="117"/>
        <v>106.8</v>
      </c>
      <c r="Q1903" t="s">
        <v>8324</v>
      </c>
      <c r="R1903" t="s">
        <v>8353</v>
      </c>
      <c r="S1903" s="11">
        <f t="shared" si="118"/>
        <v>422710.03583333333</v>
      </c>
      <c r="T1903" s="11">
        <f t="shared" si="119"/>
        <v>423430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7"/>
        <v>4</v>
      </c>
      <c r="Q1904" t="s">
        <v>8324</v>
      </c>
      <c r="R1904" t="s">
        <v>8353</v>
      </c>
      <c r="S1904" s="11">
        <f t="shared" si="118"/>
        <v>420819.95749999996</v>
      </c>
      <c r="T1904" s="11">
        <f t="shared" si="119"/>
        <v>421539.95749999996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7"/>
        <v>34.1</v>
      </c>
      <c r="Q1905" t="s">
        <v>8324</v>
      </c>
      <c r="R1905" t="s">
        <v>8353</v>
      </c>
      <c r="S1905" s="11">
        <f t="shared" si="118"/>
        <v>436779.4975</v>
      </c>
      <c r="T1905" s="11">
        <f t="shared" si="119"/>
        <v>438219.4975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7"/>
        <v>25</v>
      </c>
      <c r="Q1906" t="s">
        <v>8324</v>
      </c>
      <c r="R1906" t="s">
        <v>8353</v>
      </c>
      <c r="S1906" s="11">
        <f t="shared" si="118"/>
        <v>427753.45027777774</v>
      </c>
      <c r="T1906" s="11">
        <f t="shared" si="119"/>
        <v>428833.45027777774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0.16800000000000001</v>
      </c>
      <c r="P1907">
        <f t="shared" si="117"/>
        <v>10.5</v>
      </c>
      <c r="Q1907" t="s">
        <v>8324</v>
      </c>
      <c r="R1907" t="s">
        <v>8353</v>
      </c>
      <c r="S1907" s="11">
        <f t="shared" si="118"/>
        <v>416551.2205555556</v>
      </c>
      <c r="T1907" s="11">
        <f t="shared" si="119"/>
        <v>417271.2205555556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7"/>
        <v>215.96</v>
      </c>
      <c r="Q1908" t="s">
        <v>8324</v>
      </c>
      <c r="R1908" t="s">
        <v>8353</v>
      </c>
      <c r="S1908" s="11">
        <f t="shared" si="118"/>
        <v>432265.1063888889</v>
      </c>
      <c r="T1908" s="11">
        <f t="shared" si="119"/>
        <v>432985.1063888889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0.28333333333333333</v>
      </c>
      <c r="P1909">
        <f t="shared" si="117"/>
        <v>21.25</v>
      </c>
      <c r="Q1909" t="s">
        <v>8324</v>
      </c>
      <c r="R1909" t="s">
        <v>8353</v>
      </c>
      <c r="S1909" s="11">
        <f t="shared" si="118"/>
        <v>414335.09027777781</v>
      </c>
      <c r="T1909" s="11">
        <f t="shared" si="119"/>
        <v>414695.09027777781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1.7319999999999998</v>
      </c>
      <c r="P1910">
        <f t="shared" si="117"/>
        <v>108.25</v>
      </c>
      <c r="Q1910" t="s">
        <v>8324</v>
      </c>
      <c r="R1910" t="s">
        <v>8353</v>
      </c>
      <c r="S1910" s="11">
        <f t="shared" si="118"/>
        <v>436807.02777777781</v>
      </c>
      <c r="T1910" s="11">
        <f t="shared" si="119"/>
        <v>437527.02777777781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14.111428571428572</v>
      </c>
      <c r="P1911">
        <f t="shared" si="117"/>
        <v>129.97</v>
      </c>
      <c r="Q1911" t="s">
        <v>8324</v>
      </c>
      <c r="R1911" t="s">
        <v>8353</v>
      </c>
      <c r="S1911" s="11">
        <f t="shared" si="118"/>
        <v>417643.29972222226</v>
      </c>
      <c r="T1911" s="11">
        <f t="shared" si="119"/>
        <v>418363.29972222226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39.395294117647055</v>
      </c>
      <c r="P1912">
        <f t="shared" si="117"/>
        <v>117.49</v>
      </c>
      <c r="Q1912" t="s">
        <v>8324</v>
      </c>
      <c r="R1912" t="s">
        <v>8353</v>
      </c>
      <c r="S1912" s="11">
        <f t="shared" si="118"/>
        <v>426272.11583333334</v>
      </c>
      <c r="T1912" s="11">
        <f t="shared" si="119"/>
        <v>427327.75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2.3529411764705882E-2</v>
      </c>
      <c r="P1913">
        <f t="shared" si="117"/>
        <v>10</v>
      </c>
      <c r="Q1913" t="s">
        <v>8324</v>
      </c>
      <c r="R1913" t="s">
        <v>8353</v>
      </c>
      <c r="S1913" s="11">
        <f t="shared" si="118"/>
        <v>415833.815</v>
      </c>
      <c r="T1913" s="11">
        <f t="shared" si="119"/>
        <v>416553.815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7"/>
        <v>70.599999999999994</v>
      </c>
      <c r="Q1914" t="s">
        <v>8324</v>
      </c>
      <c r="R1914" t="s">
        <v>8353</v>
      </c>
      <c r="S1914" s="11">
        <f t="shared" si="118"/>
        <v>423014.43333333335</v>
      </c>
      <c r="T1914" s="11">
        <f t="shared" si="119"/>
        <v>423734.43333333335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</v>
      </c>
      <c r="P1915">
        <f t="shared" si="117"/>
        <v>24.5</v>
      </c>
      <c r="Q1915" t="s">
        <v>8324</v>
      </c>
      <c r="R1915" t="s">
        <v>8353</v>
      </c>
      <c r="S1915" s="11">
        <f t="shared" si="118"/>
        <v>417285.27166666667</v>
      </c>
      <c r="T1915" s="11">
        <f t="shared" si="119"/>
        <v>418005.27166666667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9.0090090090090094</v>
      </c>
      <c r="P1916">
        <f t="shared" si="117"/>
        <v>30</v>
      </c>
      <c r="Q1916" t="s">
        <v>8324</v>
      </c>
      <c r="R1916" t="s">
        <v>8353</v>
      </c>
      <c r="S1916" s="11">
        <f t="shared" si="118"/>
        <v>418213.18694444443</v>
      </c>
      <c r="T1916" s="11">
        <f t="shared" si="119"/>
        <v>418572.98333333334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7"/>
        <v>2</v>
      </c>
      <c r="Q1917" t="s">
        <v>8324</v>
      </c>
      <c r="R1917" t="s">
        <v>8353</v>
      </c>
      <c r="S1917" s="11">
        <f t="shared" si="118"/>
        <v>416650.17277777777</v>
      </c>
      <c r="T1917" s="11">
        <f t="shared" si="119"/>
        <v>417130.17277777777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7"/>
        <v>17</v>
      </c>
      <c r="Q1918" t="s">
        <v>8324</v>
      </c>
      <c r="R1918" t="s">
        <v>8353</v>
      </c>
      <c r="S1918" s="11">
        <f t="shared" si="118"/>
        <v>435674.21527777781</v>
      </c>
      <c r="T1918" s="11">
        <f t="shared" si="119"/>
        <v>436275.21527777781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52.570512820512818</v>
      </c>
      <c r="P1919">
        <f t="shared" si="117"/>
        <v>2928.93</v>
      </c>
      <c r="Q1919" t="s">
        <v>8324</v>
      </c>
      <c r="R1919" t="s">
        <v>8353</v>
      </c>
      <c r="S1919" s="11">
        <f t="shared" si="118"/>
        <v>437823.4813888889</v>
      </c>
      <c r="T1919" s="11">
        <f t="shared" si="119"/>
        <v>438543.4813888889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7"/>
        <v>28.89</v>
      </c>
      <c r="Q1920" t="s">
        <v>8324</v>
      </c>
      <c r="R1920" t="s">
        <v>8353</v>
      </c>
      <c r="S1920" s="11">
        <f t="shared" si="118"/>
        <v>415803.9586111111</v>
      </c>
      <c r="T1920" s="11">
        <f t="shared" si="119"/>
        <v>416643.9586111111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7"/>
        <v>29.63</v>
      </c>
      <c r="Q1921" t="s">
        <v>8324</v>
      </c>
      <c r="R1921" t="s">
        <v>8353</v>
      </c>
      <c r="S1921" s="11">
        <f t="shared" si="118"/>
        <v>422646.01361111109</v>
      </c>
      <c r="T1921" s="11">
        <f t="shared" si="119"/>
        <v>423366.01361111109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>
        <f t="shared" si="117"/>
        <v>40.98</v>
      </c>
      <c r="Q1922" t="s">
        <v>8324</v>
      </c>
      <c r="R1922" t="s">
        <v>8353</v>
      </c>
      <c r="S1922" s="11">
        <f t="shared" si="118"/>
        <v>426414.01694444445</v>
      </c>
      <c r="T1922" s="11">
        <f t="shared" si="119"/>
        <v>427088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(E1923/D1923)*100</f>
        <v>136.80000000000001</v>
      </c>
      <c r="P1923">
        <f t="shared" ref="P1923:P1986" si="121">ROUND(E1923/L1923,2)</f>
        <v>54</v>
      </c>
      <c r="Q1923" t="s">
        <v>8330</v>
      </c>
      <c r="R1923" t="s">
        <v>8334</v>
      </c>
      <c r="S1923" s="11">
        <f t="shared" ref="S1923:S1986" si="122">(((J1923/60)/60)+DATE(1970,1,1))</f>
        <v>397694.3175</v>
      </c>
      <c r="T1923" s="11">
        <f t="shared" ref="T1923:T1986" si="123">(((I1923/60)/60)+DATE(1970,1,1))</f>
        <v>398414.3175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36.11</v>
      </c>
      <c r="Q1924" t="s">
        <v>8330</v>
      </c>
      <c r="R1924" t="s">
        <v>8334</v>
      </c>
      <c r="S1924" s="11">
        <f t="shared" si="122"/>
        <v>410079.14083333331</v>
      </c>
      <c r="T1924" s="11">
        <f t="shared" si="123"/>
        <v>410799.14083333331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240.79999999999998</v>
      </c>
      <c r="P1925">
        <f t="shared" si="121"/>
        <v>23.15</v>
      </c>
      <c r="Q1925" t="s">
        <v>8330</v>
      </c>
      <c r="R1925" t="s">
        <v>8334</v>
      </c>
      <c r="S1925" s="11">
        <f t="shared" si="122"/>
        <v>390461.37</v>
      </c>
      <c r="T1925" s="11">
        <f t="shared" si="123"/>
        <v>391429.98333333334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114.39999999999999</v>
      </c>
      <c r="P1926">
        <f t="shared" si="121"/>
        <v>104</v>
      </c>
      <c r="Q1926" t="s">
        <v>8330</v>
      </c>
      <c r="R1926" t="s">
        <v>8334</v>
      </c>
      <c r="S1926" s="11">
        <f t="shared" si="122"/>
        <v>410955.2652777778</v>
      </c>
      <c r="T1926" s="11">
        <f t="shared" si="123"/>
        <v>411628.55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>
        <f t="shared" si="121"/>
        <v>31.83</v>
      </c>
      <c r="Q1927" t="s">
        <v>8330</v>
      </c>
      <c r="R1927" t="s">
        <v>8334</v>
      </c>
      <c r="S1927" s="11">
        <f t="shared" si="122"/>
        <v>408774.63555555552</v>
      </c>
      <c r="T1927" s="11">
        <f t="shared" si="123"/>
        <v>409305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>
        <f t="shared" si="121"/>
        <v>27.39</v>
      </c>
      <c r="Q1928" t="s">
        <v>8330</v>
      </c>
      <c r="R1928" t="s">
        <v>8334</v>
      </c>
      <c r="S1928" s="11">
        <f t="shared" si="122"/>
        <v>382879.9044444444</v>
      </c>
      <c r="T1928" s="11">
        <f t="shared" si="123"/>
        <v>383529.43333333335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103.33333333333334</v>
      </c>
      <c r="P1929">
        <f t="shared" si="121"/>
        <v>56.36</v>
      </c>
      <c r="Q1929" t="s">
        <v>8330</v>
      </c>
      <c r="R1929" t="s">
        <v>8334</v>
      </c>
      <c r="S1929" s="11">
        <f t="shared" si="122"/>
        <v>394973.67749999999</v>
      </c>
      <c r="T1929" s="11">
        <f t="shared" si="123"/>
        <v>395341.98333333334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103.1372549019608</v>
      </c>
      <c r="P1930">
        <f t="shared" si="121"/>
        <v>77.349999999999994</v>
      </c>
      <c r="Q1930" t="s">
        <v>8330</v>
      </c>
      <c r="R1930" t="s">
        <v>8334</v>
      </c>
      <c r="S1930" s="11">
        <f t="shared" si="122"/>
        <v>404832.55388888891</v>
      </c>
      <c r="T1930" s="11">
        <f t="shared" si="123"/>
        <v>405552.55388888891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>
        <f t="shared" si="121"/>
        <v>42.8</v>
      </c>
      <c r="Q1931" t="s">
        <v>8330</v>
      </c>
      <c r="R1931" t="s">
        <v>8334</v>
      </c>
      <c r="S1931" s="11">
        <f t="shared" si="122"/>
        <v>388401.51833333337</v>
      </c>
      <c r="T1931" s="11">
        <f t="shared" si="123"/>
        <v>389409.51833333337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48.85</v>
      </c>
      <c r="Q1932" t="s">
        <v>8330</v>
      </c>
      <c r="R1932" t="s">
        <v>8334</v>
      </c>
      <c r="S1932" s="11">
        <f t="shared" si="122"/>
        <v>405574.41166666668</v>
      </c>
      <c r="T1932" s="11">
        <f t="shared" si="123"/>
        <v>407014.41166666668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>
        <f t="shared" si="121"/>
        <v>48.24</v>
      </c>
      <c r="Q1933" t="s">
        <v>8330</v>
      </c>
      <c r="R1933" t="s">
        <v>8334</v>
      </c>
      <c r="S1933" s="11">
        <f t="shared" si="122"/>
        <v>396822.41916666663</v>
      </c>
      <c r="T1933" s="11">
        <f t="shared" si="123"/>
        <v>397140.5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>
        <f t="shared" si="121"/>
        <v>70.209999999999994</v>
      </c>
      <c r="Q1934" t="s">
        <v>8330</v>
      </c>
      <c r="R1934" t="s">
        <v>8334</v>
      </c>
      <c r="S1934" s="11">
        <f t="shared" si="122"/>
        <v>393796.43694444443</v>
      </c>
      <c r="T1934" s="11">
        <f t="shared" si="123"/>
        <v>394300.43694444443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>
        <f t="shared" si="121"/>
        <v>94.05</v>
      </c>
      <c r="Q1935" t="s">
        <v>8330</v>
      </c>
      <c r="R1935" t="s">
        <v>8334</v>
      </c>
      <c r="S1935" s="11">
        <f t="shared" si="122"/>
        <v>417012.14083333331</v>
      </c>
      <c r="T1935" s="11">
        <f t="shared" si="123"/>
        <v>417732.14083333331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123.61999999999999</v>
      </c>
      <c r="P1936">
        <f t="shared" si="121"/>
        <v>80.27</v>
      </c>
      <c r="Q1936" t="s">
        <v>8330</v>
      </c>
      <c r="R1936" t="s">
        <v>8334</v>
      </c>
      <c r="S1936" s="11">
        <f t="shared" si="122"/>
        <v>392693.81138888892</v>
      </c>
      <c r="T1936" s="11">
        <f t="shared" si="123"/>
        <v>393566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t="s">
        <v>8330</v>
      </c>
      <c r="R1937" t="s">
        <v>8334</v>
      </c>
      <c r="S1937" s="11">
        <f t="shared" si="122"/>
        <v>414487.38083333336</v>
      </c>
      <c r="T1937" s="11">
        <f t="shared" si="123"/>
        <v>415381.98333333334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>
        <f t="shared" si="121"/>
        <v>60.27</v>
      </c>
      <c r="Q1938" t="s">
        <v>8330</v>
      </c>
      <c r="R1938" t="s">
        <v>8334</v>
      </c>
      <c r="S1938" s="11">
        <f t="shared" si="122"/>
        <v>392382.35277777782</v>
      </c>
      <c r="T1938" s="11">
        <f t="shared" si="123"/>
        <v>393110.98333333334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>
        <f t="shared" si="121"/>
        <v>38.74</v>
      </c>
      <c r="Q1939" t="s">
        <v>8330</v>
      </c>
      <c r="R1939" t="s">
        <v>8334</v>
      </c>
      <c r="S1939" s="11">
        <f t="shared" si="122"/>
        <v>397331.85583333333</v>
      </c>
      <c r="T1939" s="11">
        <f t="shared" si="123"/>
        <v>397716.98333333334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>
        <f t="shared" si="121"/>
        <v>152.54</v>
      </c>
      <c r="Q1940" t="s">
        <v>8330</v>
      </c>
      <c r="R1940" t="s">
        <v>8334</v>
      </c>
      <c r="S1940" s="11">
        <f t="shared" si="122"/>
        <v>406143.23083333333</v>
      </c>
      <c r="T1940" s="11">
        <f t="shared" si="123"/>
        <v>406886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115.31</v>
      </c>
      <c r="Q1941" t="s">
        <v>8330</v>
      </c>
      <c r="R1941" t="s">
        <v>8334</v>
      </c>
      <c r="S1941" s="11">
        <f t="shared" si="122"/>
        <v>403448.64111111109</v>
      </c>
      <c r="T1941" s="11">
        <f t="shared" si="123"/>
        <v>404167.64111111109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>
        <f t="shared" si="121"/>
        <v>35.840000000000003</v>
      </c>
      <c r="Q1942" t="s">
        <v>8330</v>
      </c>
      <c r="R1942" t="s">
        <v>8334</v>
      </c>
      <c r="S1942" s="11">
        <f t="shared" si="122"/>
        <v>388005.17583333334</v>
      </c>
      <c r="T1942" s="11">
        <f t="shared" si="123"/>
        <v>388932.98333333334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>
        <f t="shared" si="121"/>
        <v>64.569999999999993</v>
      </c>
      <c r="Q1943" t="s">
        <v>8324</v>
      </c>
      <c r="R1943" t="s">
        <v>8354</v>
      </c>
      <c r="S1943" s="11">
        <f t="shared" si="122"/>
        <v>413775.98083333333</v>
      </c>
      <c r="T1943" s="11">
        <f t="shared" si="123"/>
        <v>414495.98083333333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>
        <f t="shared" si="121"/>
        <v>87.44</v>
      </c>
      <c r="Q1944" t="s">
        <v>8324</v>
      </c>
      <c r="R1944" t="s">
        <v>8354</v>
      </c>
      <c r="S1944" s="11">
        <f t="shared" si="122"/>
        <v>387244.87222222221</v>
      </c>
      <c r="T1944" s="11">
        <f t="shared" si="123"/>
        <v>389404.87222222221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1705.2499999999998</v>
      </c>
      <c r="P1945">
        <f t="shared" si="121"/>
        <v>68.819999999999993</v>
      </c>
      <c r="Q1945" t="s">
        <v>8324</v>
      </c>
      <c r="R1945" t="s">
        <v>8354</v>
      </c>
      <c r="S1945" s="11">
        <f t="shared" si="122"/>
        <v>433071.47666666668</v>
      </c>
      <c r="T1945" s="11">
        <f t="shared" si="123"/>
        <v>434151.47666666668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>
        <f t="shared" si="121"/>
        <v>176.2</v>
      </c>
      <c r="Q1946" t="s">
        <v>8324</v>
      </c>
      <c r="R1946" t="s">
        <v>8354</v>
      </c>
      <c r="S1946" s="11">
        <f t="shared" si="122"/>
        <v>413447.02500000002</v>
      </c>
      <c r="T1946" s="11">
        <f t="shared" si="123"/>
        <v>414167.02500000002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>
        <f t="shared" si="121"/>
        <v>511.79</v>
      </c>
      <c r="Q1947" t="s">
        <v>8324</v>
      </c>
      <c r="R1947" t="s">
        <v>8354</v>
      </c>
      <c r="S1947" s="11">
        <f t="shared" si="122"/>
        <v>423687.0438888889</v>
      </c>
      <c r="T1947" s="11">
        <f t="shared" si="123"/>
        <v>424647.0438888889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>
        <f t="shared" si="121"/>
        <v>160.44</v>
      </c>
      <c r="Q1948" t="s">
        <v>8324</v>
      </c>
      <c r="R1948" t="s">
        <v>8354</v>
      </c>
      <c r="S1948" s="11">
        <f t="shared" si="122"/>
        <v>412452.60027777776</v>
      </c>
      <c r="T1948" s="11">
        <f t="shared" si="123"/>
        <v>413891.60027777776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>
        <f t="shared" si="121"/>
        <v>35</v>
      </c>
      <c r="Q1949" t="s">
        <v>8324</v>
      </c>
      <c r="R1949" t="s">
        <v>8354</v>
      </c>
      <c r="S1949" s="11">
        <f t="shared" si="122"/>
        <v>374383.03333333333</v>
      </c>
      <c r="T1949" s="11">
        <f t="shared" si="123"/>
        <v>375278.98333333334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>
        <f t="shared" si="121"/>
        <v>188.51</v>
      </c>
      <c r="Q1950" t="s">
        <v>8324</v>
      </c>
      <c r="R1950" t="s">
        <v>8354</v>
      </c>
      <c r="S1950" s="11">
        <f t="shared" si="122"/>
        <v>431279.5025</v>
      </c>
      <c r="T1950" s="11">
        <f t="shared" si="123"/>
        <v>432578.03333333333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106.00260000000002</v>
      </c>
      <c r="P1951">
        <f t="shared" si="121"/>
        <v>56.2</v>
      </c>
      <c r="Q1951" t="s">
        <v>8324</v>
      </c>
      <c r="R1951" t="s">
        <v>8354</v>
      </c>
      <c r="S1951" s="11">
        <f t="shared" si="122"/>
        <v>415123.15305555554</v>
      </c>
      <c r="T1951" s="11">
        <f t="shared" si="123"/>
        <v>415843.15305555554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200.51866666666669</v>
      </c>
      <c r="P1952">
        <f t="shared" si="121"/>
        <v>51.31</v>
      </c>
      <c r="Q1952" t="s">
        <v>8324</v>
      </c>
      <c r="R1952" t="s">
        <v>8354</v>
      </c>
      <c r="S1952" s="11">
        <f t="shared" si="122"/>
        <v>386893.35361111106</v>
      </c>
      <c r="T1952" s="11">
        <f t="shared" si="123"/>
        <v>387637.35361111106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>
        <f t="shared" si="121"/>
        <v>127.36</v>
      </c>
      <c r="Q1953" t="s">
        <v>8324</v>
      </c>
      <c r="R1953" t="s">
        <v>8354</v>
      </c>
      <c r="S1953" s="11">
        <f t="shared" si="122"/>
        <v>435547.09361111111</v>
      </c>
      <c r="T1953" s="11">
        <f t="shared" si="123"/>
        <v>436268.09361111111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198.47237142857145</v>
      </c>
      <c r="P1954">
        <f t="shared" si="121"/>
        <v>101.86</v>
      </c>
      <c r="Q1954" t="s">
        <v>8324</v>
      </c>
      <c r="R1954" t="s">
        <v>8354</v>
      </c>
      <c r="S1954" s="11">
        <f t="shared" si="122"/>
        <v>408551.55972222221</v>
      </c>
      <c r="T1954" s="11">
        <f t="shared" si="123"/>
        <v>409439.55972222221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225.94666666666666</v>
      </c>
      <c r="P1955">
        <f t="shared" si="121"/>
        <v>230.56</v>
      </c>
      <c r="Q1955" t="s">
        <v>8324</v>
      </c>
      <c r="R1955" t="s">
        <v>8354</v>
      </c>
      <c r="S1955" s="11">
        <f t="shared" si="122"/>
        <v>394501.79583333334</v>
      </c>
      <c r="T1955" s="11">
        <f t="shared" si="123"/>
        <v>395196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698.94800000000009</v>
      </c>
      <c r="P1956">
        <f t="shared" si="121"/>
        <v>842.11</v>
      </c>
      <c r="Q1956" t="s">
        <v>8324</v>
      </c>
      <c r="R1956" t="s">
        <v>8354</v>
      </c>
      <c r="S1956" s="11">
        <f t="shared" si="122"/>
        <v>429382.93777777778</v>
      </c>
      <c r="T1956" s="11">
        <f t="shared" si="123"/>
        <v>430502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398.59528571428569</v>
      </c>
      <c r="P1957">
        <f t="shared" si="121"/>
        <v>577.28</v>
      </c>
      <c r="Q1957" t="s">
        <v>8324</v>
      </c>
      <c r="R1957" t="s">
        <v>8354</v>
      </c>
      <c r="S1957" s="11">
        <f t="shared" si="122"/>
        <v>396399.52250000002</v>
      </c>
      <c r="T1957" s="11">
        <f t="shared" si="123"/>
        <v>397180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294.0333333333333</v>
      </c>
      <c r="P1958">
        <f t="shared" si="121"/>
        <v>483.34</v>
      </c>
      <c r="Q1958" t="s">
        <v>8324</v>
      </c>
      <c r="R1958" t="s">
        <v>8354</v>
      </c>
      <c r="S1958" s="11">
        <f t="shared" si="122"/>
        <v>421543.16805555555</v>
      </c>
      <c r="T1958" s="11">
        <f t="shared" si="123"/>
        <v>422622.16805555555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167.50470000000001</v>
      </c>
      <c r="P1959">
        <f t="shared" si="121"/>
        <v>76.14</v>
      </c>
      <c r="Q1959" t="s">
        <v>8324</v>
      </c>
      <c r="R1959" t="s">
        <v>8354</v>
      </c>
      <c r="S1959" s="11">
        <f t="shared" si="122"/>
        <v>400211.36472222221</v>
      </c>
      <c r="T1959" s="11">
        <f t="shared" si="123"/>
        <v>400931.36472222221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1435.5717142857143</v>
      </c>
      <c r="P1960">
        <f t="shared" si="121"/>
        <v>74.11</v>
      </c>
      <c r="Q1960" t="s">
        <v>8324</v>
      </c>
      <c r="R1960" t="s">
        <v>8354</v>
      </c>
      <c r="S1960" s="11">
        <f t="shared" si="122"/>
        <v>403760.71138888889</v>
      </c>
      <c r="T1960" s="11">
        <f t="shared" si="123"/>
        <v>404479.71138888889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156.73439999999999</v>
      </c>
      <c r="P1961">
        <f t="shared" si="121"/>
        <v>36.97</v>
      </c>
      <c r="Q1961" t="s">
        <v>8324</v>
      </c>
      <c r="R1961" t="s">
        <v>8354</v>
      </c>
      <c r="S1961" s="11">
        <f t="shared" si="122"/>
        <v>416837.29444444447</v>
      </c>
      <c r="T1961" s="11">
        <f t="shared" si="123"/>
        <v>417825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117.90285714285716</v>
      </c>
      <c r="P1962">
        <f t="shared" si="121"/>
        <v>2500.9699999999998</v>
      </c>
      <c r="Q1962" t="s">
        <v>8324</v>
      </c>
      <c r="R1962" t="s">
        <v>8354</v>
      </c>
      <c r="S1962" s="11">
        <f t="shared" si="122"/>
        <v>419057.70583333337</v>
      </c>
      <c r="T1962" s="11">
        <f t="shared" si="123"/>
        <v>419777.70583333337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1105.3811999999998</v>
      </c>
      <c r="P1963">
        <f t="shared" si="121"/>
        <v>67.69</v>
      </c>
      <c r="Q1963" t="s">
        <v>8324</v>
      </c>
      <c r="R1963" t="s">
        <v>8354</v>
      </c>
      <c r="S1963" s="11">
        <f t="shared" si="122"/>
        <v>399469.67138888891</v>
      </c>
      <c r="T1963" s="11">
        <f t="shared" si="123"/>
        <v>400428.98333333334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192.92499999999998</v>
      </c>
      <c r="P1964">
        <f t="shared" si="121"/>
        <v>63.05</v>
      </c>
      <c r="Q1964" t="s">
        <v>8324</v>
      </c>
      <c r="R1964" t="s">
        <v>8354</v>
      </c>
      <c r="S1964" s="11">
        <f t="shared" si="122"/>
        <v>413739.7322222222</v>
      </c>
      <c r="T1964" s="11">
        <f t="shared" si="123"/>
        <v>414459.7322222222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126.8842105263158</v>
      </c>
      <c r="P1965">
        <f t="shared" si="121"/>
        <v>117.6</v>
      </c>
      <c r="Q1965" t="s">
        <v>8324</v>
      </c>
      <c r="R1965" t="s">
        <v>8354</v>
      </c>
      <c r="S1965" s="11">
        <f t="shared" si="122"/>
        <v>416635.315</v>
      </c>
      <c r="T1965" s="11">
        <f t="shared" si="123"/>
        <v>417475.315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259.57748878923763</v>
      </c>
      <c r="P1966">
        <f t="shared" si="121"/>
        <v>180.75</v>
      </c>
      <c r="Q1966" t="s">
        <v>8324</v>
      </c>
      <c r="R1966" t="s">
        <v>8354</v>
      </c>
      <c r="S1966" s="11">
        <f t="shared" si="122"/>
        <v>430767.54777777777</v>
      </c>
      <c r="T1966" s="11">
        <f t="shared" si="123"/>
        <v>431487.54777777777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1"/>
        <v>127.32</v>
      </c>
      <c r="Q1967" t="s">
        <v>8324</v>
      </c>
      <c r="R1967" t="s">
        <v>8354</v>
      </c>
      <c r="S1967" s="11">
        <f t="shared" si="122"/>
        <v>393467.14166666666</v>
      </c>
      <c r="T1967" s="11">
        <f t="shared" si="123"/>
        <v>393994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206.74309000000002</v>
      </c>
      <c r="P1968">
        <f t="shared" si="121"/>
        <v>136.63999999999999</v>
      </c>
      <c r="Q1968" t="s">
        <v>8324</v>
      </c>
      <c r="R1968" t="s">
        <v>8354</v>
      </c>
      <c r="S1968" s="11">
        <f t="shared" si="122"/>
        <v>415965.97166666668</v>
      </c>
      <c r="T1968" s="11">
        <f t="shared" si="123"/>
        <v>416685.97166666668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1"/>
        <v>182.78</v>
      </c>
      <c r="Q1969" t="s">
        <v>8324</v>
      </c>
      <c r="R1969" t="s">
        <v>8354</v>
      </c>
      <c r="S1969" s="11">
        <f t="shared" si="122"/>
        <v>413448.92472222226</v>
      </c>
      <c r="T1969" s="11">
        <f t="shared" si="123"/>
        <v>414168.92472222226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284.96600000000001</v>
      </c>
      <c r="P1970">
        <f t="shared" si="121"/>
        <v>279.38</v>
      </c>
      <c r="Q1970" t="s">
        <v>8324</v>
      </c>
      <c r="R1970" t="s">
        <v>8354</v>
      </c>
      <c r="S1970" s="11">
        <f t="shared" si="122"/>
        <v>436151.08750000002</v>
      </c>
      <c r="T1970" s="11">
        <f t="shared" si="123"/>
        <v>436896.08750000002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1"/>
        <v>61.38</v>
      </c>
      <c r="Q1971" t="s">
        <v>8324</v>
      </c>
      <c r="R1971" t="s">
        <v>8354</v>
      </c>
      <c r="S1971" s="11">
        <f t="shared" si="122"/>
        <v>433300.01888888888</v>
      </c>
      <c r="T1971" s="11">
        <f t="shared" si="123"/>
        <v>434020.01888888888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1"/>
        <v>80.73</v>
      </c>
      <c r="Q1972" t="s">
        <v>8324</v>
      </c>
      <c r="R1972" t="s">
        <v>8354</v>
      </c>
      <c r="S1972" s="11">
        <f t="shared" si="122"/>
        <v>403693.63916666672</v>
      </c>
      <c r="T1972" s="11">
        <f t="shared" si="123"/>
        <v>405132.63916666672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263.02771750000005</v>
      </c>
      <c r="P1973">
        <f t="shared" si="121"/>
        <v>272.36</v>
      </c>
      <c r="Q1973" t="s">
        <v>8324</v>
      </c>
      <c r="R1973" t="s">
        <v>8354</v>
      </c>
      <c r="S1973" s="11">
        <f t="shared" si="122"/>
        <v>409389.01694444445</v>
      </c>
      <c r="T1973" s="11">
        <f t="shared" si="123"/>
        <v>410149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1"/>
        <v>70.849999999999994</v>
      </c>
      <c r="Q1974" t="s">
        <v>8324</v>
      </c>
      <c r="R1974" t="s">
        <v>8354</v>
      </c>
      <c r="S1974" s="11">
        <f t="shared" si="122"/>
        <v>400737.29</v>
      </c>
      <c r="T1974" s="11">
        <f t="shared" si="123"/>
        <v>401458.29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256.83081313131316</v>
      </c>
      <c r="P1975">
        <f t="shared" si="121"/>
        <v>247.94</v>
      </c>
      <c r="Q1975" t="s">
        <v>8324</v>
      </c>
      <c r="R1975" t="s">
        <v>8354</v>
      </c>
      <c r="S1975" s="11">
        <f t="shared" si="122"/>
        <v>433106.35111111111</v>
      </c>
      <c r="T1975" s="11">
        <f t="shared" si="123"/>
        <v>434032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375.49599999999998</v>
      </c>
      <c r="P1976">
        <f t="shared" si="121"/>
        <v>186.81</v>
      </c>
      <c r="Q1976" t="s">
        <v>8324</v>
      </c>
      <c r="R1976" t="s">
        <v>8354</v>
      </c>
      <c r="S1976" s="11">
        <f t="shared" si="122"/>
        <v>406601.01916666667</v>
      </c>
      <c r="T1976" s="11">
        <f t="shared" si="123"/>
        <v>408041.01916666667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208.70837499999996</v>
      </c>
      <c r="P1977">
        <f t="shared" si="121"/>
        <v>131.99</v>
      </c>
      <c r="Q1977" t="s">
        <v>8324</v>
      </c>
      <c r="R1977" t="s">
        <v>8354</v>
      </c>
      <c r="S1977" s="11">
        <f t="shared" si="122"/>
        <v>403443.12527777778</v>
      </c>
      <c r="T1977" s="11">
        <f t="shared" si="123"/>
        <v>404163.12527777778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1"/>
        <v>29.31</v>
      </c>
      <c r="Q1978" t="s">
        <v>8324</v>
      </c>
      <c r="R1978" t="s">
        <v>8354</v>
      </c>
      <c r="S1978" s="11">
        <f t="shared" si="122"/>
        <v>406446.59027777781</v>
      </c>
      <c r="T1978" s="11">
        <f t="shared" si="123"/>
        <v>407166.59027777781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1"/>
        <v>245.02</v>
      </c>
      <c r="Q1979" t="s">
        <v>8324</v>
      </c>
      <c r="R1979" t="s">
        <v>8354</v>
      </c>
      <c r="S1979" s="11">
        <f t="shared" si="122"/>
        <v>427382.20555555553</v>
      </c>
      <c r="T1979" s="11">
        <f t="shared" si="123"/>
        <v>428488.98333333334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1026.8451399999999</v>
      </c>
      <c r="P1980">
        <f t="shared" si="121"/>
        <v>1323.25</v>
      </c>
      <c r="Q1980" t="s">
        <v>8324</v>
      </c>
      <c r="R1980" t="s">
        <v>8354</v>
      </c>
      <c r="S1980" s="11">
        <f t="shared" si="122"/>
        <v>396854.41444444447</v>
      </c>
      <c r="T1980" s="11">
        <f t="shared" si="123"/>
        <v>397648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114.901155</v>
      </c>
      <c r="P1981">
        <f t="shared" si="121"/>
        <v>282.66000000000003</v>
      </c>
      <c r="Q1981" t="s">
        <v>8324</v>
      </c>
      <c r="R1981" t="s">
        <v>8354</v>
      </c>
      <c r="S1981" s="11">
        <f t="shared" si="122"/>
        <v>426884.04055555555</v>
      </c>
      <c r="T1981" s="11">
        <f t="shared" si="123"/>
        <v>427765.98333333334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354.82402000000002</v>
      </c>
      <c r="P1982">
        <f t="shared" si="121"/>
        <v>91.21</v>
      </c>
      <c r="Q1982" t="s">
        <v>8324</v>
      </c>
      <c r="R1982" t="s">
        <v>8354</v>
      </c>
      <c r="S1982" s="11">
        <f t="shared" si="122"/>
        <v>430078.01722222223</v>
      </c>
      <c r="T1982" s="11">
        <f t="shared" si="123"/>
        <v>431037.01722222223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1"/>
        <v>31.75</v>
      </c>
      <c r="Q1983" t="s">
        <v>8343</v>
      </c>
      <c r="R1983" t="s">
        <v>8355</v>
      </c>
      <c r="S1983" s="11">
        <f t="shared" si="122"/>
        <v>415106.40694444446</v>
      </c>
      <c r="T1983" s="11">
        <f t="shared" si="123"/>
        <v>415826.40694444446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8343</v>
      </c>
      <c r="R1984" t="s">
        <v>8355</v>
      </c>
      <c r="S1984" s="11">
        <f t="shared" si="122"/>
        <v>436199.07972222223</v>
      </c>
      <c r="T1984" s="11">
        <f t="shared" si="123"/>
        <v>436920.07972222223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1"/>
        <v>88.69</v>
      </c>
      <c r="Q1985" t="s">
        <v>8343</v>
      </c>
      <c r="R1985" t="s">
        <v>8355</v>
      </c>
      <c r="S1985" s="11">
        <f t="shared" si="122"/>
        <v>434145.28277777776</v>
      </c>
      <c r="T1985" s="11">
        <f t="shared" si="123"/>
        <v>434680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21.146666666666665</v>
      </c>
      <c r="P1986">
        <f t="shared" si="121"/>
        <v>453.14</v>
      </c>
      <c r="Q1986" t="s">
        <v>8343</v>
      </c>
      <c r="R1986" t="s">
        <v>8355</v>
      </c>
      <c r="S1986" s="11">
        <f t="shared" si="122"/>
        <v>417843.9669444444</v>
      </c>
      <c r="T1986" s="11">
        <f t="shared" si="123"/>
        <v>419284.9669444444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(E1987/D1987)*100</f>
        <v>3.1875</v>
      </c>
      <c r="P1987">
        <f t="shared" ref="P1987:P2050" si="125">ROUND(E1987/L1987,2)</f>
        <v>12.75</v>
      </c>
      <c r="Q1987" t="s">
        <v>8343</v>
      </c>
      <c r="R1987" t="s">
        <v>8355</v>
      </c>
      <c r="S1987" s="11">
        <f t="shared" ref="S1987:S2050" si="126">(((J1987/60)/60)+DATE(1970,1,1))</f>
        <v>433249.76972222223</v>
      </c>
      <c r="T1987" s="11">
        <f t="shared" ref="T1987:T2050" si="127">(((I1987/60)/60)+DATE(1970,1,1))</f>
        <v>433952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t="s">
        <v>8343</v>
      </c>
      <c r="R1988" t="s">
        <v>8355</v>
      </c>
      <c r="S1988" s="11">
        <f t="shared" si="126"/>
        <v>429835.41194444441</v>
      </c>
      <c r="T1988" s="11">
        <f t="shared" si="127"/>
        <v>430554.41194444441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42.472727272727276</v>
      </c>
      <c r="P1989">
        <f t="shared" si="125"/>
        <v>83.43</v>
      </c>
      <c r="Q1989" t="s">
        <v>8343</v>
      </c>
      <c r="R1989" t="s">
        <v>8355</v>
      </c>
      <c r="S1989" s="11">
        <f t="shared" si="126"/>
        <v>420744.35444444441</v>
      </c>
      <c r="T1989" s="11">
        <f t="shared" si="127"/>
        <v>421464.35444444441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0.41666666666666669</v>
      </c>
      <c r="P1990">
        <f t="shared" si="125"/>
        <v>25</v>
      </c>
      <c r="Q1990" t="s">
        <v>8343</v>
      </c>
      <c r="R1990" t="s">
        <v>8355</v>
      </c>
      <c r="S1990" s="11">
        <f t="shared" si="126"/>
        <v>424875.31722222228</v>
      </c>
      <c r="T1990" s="11">
        <f t="shared" si="127"/>
        <v>425595.31722222228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8343</v>
      </c>
      <c r="R1991" t="s">
        <v>8355</v>
      </c>
      <c r="S1991" s="11">
        <f t="shared" si="126"/>
        <v>436369.33555555553</v>
      </c>
      <c r="T1991" s="11">
        <f t="shared" si="127"/>
        <v>437089.33555555553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16.966666666666665</v>
      </c>
      <c r="P1992">
        <f t="shared" si="125"/>
        <v>101.8</v>
      </c>
      <c r="Q1992" t="s">
        <v>8343</v>
      </c>
      <c r="R1992" t="s">
        <v>8355</v>
      </c>
      <c r="S1992" s="11">
        <f t="shared" si="126"/>
        <v>429469.70333333331</v>
      </c>
      <c r="T1992" s="11">
        <f t="shared" si="127"/>
        <v>429829.70333333331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P1993">
        <f t="shared" si="125"/>
        <v>46.67</v>
      </c>
      <c r="Q1993" t="s">
        <v>8343</v>
      </c>
      <c r="R1993" t="s">
        <v>8355</v>
      </c>
      <c r="S1993" s="11">
        <f t="shared" si="126"/>
        <v>423942.44055555557</v>
      </c>
      <c r="T1993" s="11">
        <f t="shared" si="127"/>
        <v>424446.44055555557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0.13333333333333333</v>
      </c>
      <c r="P1994">
        <f t="shared" si="125"/>
        <v>1</v>
      </c>
      <c r="Q1994" t="s">
        <v>8343</v>
      </c>
      <c r="R1994" t="s">
        <v>8355</v>
      </c>
      <c r="S1994" s="11">
        <f t="shared" si="126"/>
        <v>420468.44194444444</v>
      </c>
      <c r="T1994" s="11">
        <f t="shared" si="127"/>
        <v>421188.44194444444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8343</v>
      </c>
      <c r="R1995" t="s">
        <v>8355</v>
      </c>
      <c r="S1995" s="11">
        <f t="shared" si="126"/>
        <v>427823.12138888892</v>
      </c>
      <c r="T1995" s="11">
        <f t="shared" si="127"/>
        <v>428543.12138888892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8343</v>
      </c>
      <c r="R1996" t="s">
        <v>8355</v>
      </c>
      <c r="S1996" s="11">
        <f t="shared" si="126"/>
        <v>435537.15055555559</v>
      </c>
      <c r="T1996" s="11">
        <f t="shared" si="127"/>
        <v>436978.15055555559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t="s">
        <v>8343</v>
      </c>
      <c r="R1997" t="s">
        <v>8355</v>
      </c>
      <c r="S1997" s="11">
        <f t="shared" si="126"/>
        <v>424278.64888888889</v>
      </c>
      <c r="T1997" s="11">
        <f t="shared" si="127"/>
        <v>424758.64888888889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8343</v>
      </c>
      <c r="R1998" t="s">
        <v>8355</v>
      </c>
      <c r="S1998" s="11">
        <f t="shared" si="126"/>
        <v>415132.6697222222</v>
      </c>
      <c r="T1998" s="11">
        <f t="shared" si="127"/>
        <v>415852.6697222222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8343</v>
      </c>
      <c r="R1999" t="s">
        <v>8355</v>
      </c>
      <c r="S1999" s="11">
        <f t="shared" si="126"/>
        <v>416263.33666666667</v>
      </c>
      <c r="T1999" s="11">
        <f t="shared" si="127"/>
        <v>416983.33666666667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26.200000000000003</v>
      </c>
      <c r="P2000">
        <f t="shared" si="125"/>
        <v>218.33</v>
      </c>
      <c r="Q2000" t="s">
        <v>8343</v>
      </c>
      <c r="R2000" t="s">
        <v>8355</v>
      </c>
      <c r="S2000" s="11">
        <f t="shared" si="126"/>
        <v>415283.84388888889</v>
      </c>
      <c r="T2000" s="11">
        <f t="shared" si="127"/>
        <v>416363.84388888889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0.76129032258064511</v>
      </c>
      <c r="P2001">
        <f t="shared" si="125"/>
        <v>33.71</v>
      </c>
      <c r="Q2001" t="s">
        <v>8343</v>
      </c>
      <c r="R2001" t="s">
        <v>8355</v>
      </c>
      <c r="S2001" s="11">
        <f t="shared" si="126"/>
        <v>418148.58555555553</v>
      </c>
      <c r="T2001" s="11">
        <f t="shared" si="127"/>
        <v>418869.58555555553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5"/>
        <v>25</v>
      </c>
      <c r="Q2002" t="s">
        <v>8343</v>
      </c>
      <c r="R2002" t="s">
        <v>8355</v>
      </c>
      <c r="S2002" s="11">
        <f t="shared" si="126"/>
        <v>428215.8369444444</v>
      </c>
      <c r="T2002" s="11">
        <f t="shared" si="127"/>
        <v>428935.8369444444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>
        <f t="shared" si="125"/>
        <v>128.38999999999999</v>
      </c>
      <c r="Q2003" t="s">
        <v>8324</v>
      </c>
      <c r="R2003" t="s">
        <v>8354</v>
      </c>
      <c r="S2003" s="11">
        <f t="shared" si="126"/>
        <v>423182.03222222225</v>
      </c>
      <c r="T2003" s="11">
        <f t="shared" si="127"/>
        <v>423941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216.79422000000002</v>
      </c>
      <c r="P2004">
        <f t="shared" si="125"/>
        <v>78.83</v>
      </c>
      <c r="Q2004" t="s">
        <v>8324</v>
      </c>
      <c r="R2004" t="s">
        <v>8354</v>
      </c>
      <c r="S2004" s="11">
        <f t="shared" si="126"/>
        <v>437402.09527777776</v>
      </c>
      <c r="T2004" s="11">
        <f t="shared" si="127"/>
        <v>438122.09527777776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</v>
      </c>
      <c r="Q2005" t="s">
        <v>8324</v>
      </c>
      <c r="R2005" t="s">
        <v>8354</v>
      </c>
      <c r="S2005" s="11">
        <f t="shared" si="126"/>
        <v>380244.01444444444</v>
      </c>
      <c r="T2005" s="11">
        <f t="shared" si="127"/>
        <v>380600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>
        <f t="shared" si="125"/>
        <v>331.1</v>
      </c>
      <c r="Q2006" t="s">
        <v>8324</v>
      </c>
      <c r="R2006" t="s">
        <v>8354</v>
      </c>
      <c r="S2006" s="11">
        <f t="shared" si="126"/>
        <v>415127.51750000002</v>
      </c>
      <c r="T2006" s="11">
        <f t="shared" si="127"/>
        <v>415847.51750000002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123.68010000000001</v>
      </c>
      <c r="P2007">
        <f t="shared" si="125"/>
        <v>194.26</v>
      </c>
      <c r="Q2007" t="s">
        <v>8324</v>
      </c>
      <c r="R2007" t="s">
        <v>8354</v>
      </c>
      <c r="S2007" s="11">
        <f t="shared" si="126"/>
        <v>408772.505</v>
      </c>
      <c r="T2007" s="11">
        <f t="shared" si="127"/>
        <v>409428.98333333334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5"/>
        <v>408.98</v>
      </c>
      <c r="Q2008" t="s">
        <v>8324</v>
      </c>
      <c r="R2008" t="s">
        <v>8354</v>
      </c>
      <c r="S2008" s="11">
        <f t="shared" si="126"/>
        <v>418509.01250000001</v>
      </c>
      <c r="T2008" s="11">
        <f t="shared" si="127"/>
        <v>419350.01250000001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>
        <f t="shared" si="125"/>
        <v>84.46</v>
      </c>
      <c r="Q2009" t="s">
        <v>8324</v>
      </c>
      <c r="R2009" t="s">
        <v>8354</v>
      </c>
      <c r="S2009" s="11">
        <f t="shared" si="126"/>
        <v>380261.1072222222</v>
      </c>
      <c r="T2009" s="11">
        <f t="shared" si="127"/>
        <v>381853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>
        <f t="shared" si="125"/>
        <v>44.85</v>
      </c>
      <c r="Q2010" t="s">
        <v>8324</v>
      </c>
      <c r="R2010" t="s">
        <v>8354</v>
      </c>
      <c r="S2010" s="11">
        <f t="shared" si="126"/>
        <v>390191.50611111114</v>
      </c>
      <c r="T2010" s="11">
        <f t="shared" si="127"/>
        <v>391247.50611111114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>
        <f t="shared" si="125"/>
        <v>383.36</v>
      </c>
      <c r="Q2011" t="s">
        <v>8324</v>
      </c>
      <c r="R2011" t="s">
        <v>8354</v>
      </c>
      <c r="S2011" s="11">
        <f t="shared" si="126"/>
        <v>435784.76194444444</v>
      </c>
      <c r="T2011" s="11">
        <f t="shared" si="127"/>
        <v>436649.76194444444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320.05299999999994</v>
      </c>
      <c r="P2012">
        <f t="shared" si="125"/>
        <v>55.28</v>
      </c>
      <c r="Q2012" t="s">
        <v>8324</v>
      </c>
      <c r="R2012" t="s">
        <v>8354</v>
      </c>
      <c r="S2012" s="11">
        <f t="shared" si="126"/>
        <v>433616.91416666668</v>
      </c>
      <c r="T2012" s="11">
        <f t="shared" si="127"/>
        <v>434336.91416666668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>
        <f t="shared" si="125"/>
        <v>422.02</v>
      </c>
      <c r="Q2013" t="s">
        <v>8324</v>
      </c>
      <c r="R2013" t="s">
        <v>8354</v>
      </c>
      <c r="S2013" s="11">
        <f t="shared" si="126"/>
        <v>428249.60361111106</v>
      </c>
      <c r="T2013" s="11">
        <f t="shared" si="127"/>
        <v>429056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234.90000000000003</v>
      </c>
      <c r="P2014">
        <f t="shared" si="125"/>
        <v>64.180000000000007</v>
      </c>
      <c r="Q2014" t="s">
        <v>8324</v>
      </c>
      <c r="R2014" t="s">
        <v>8354</v>
      </c>
      <c r="S2014" s="11">
        <f t="shared" si="126"/>
        <v>420172.73361111112</v>
      </c>
      <c r="T2014" s="11">
        <f t="shared" si="127"/>
        <v>420892.73361111112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>
        <f t="shared" si="125"/>
        <v>173.58</v>
      </c>
      <c r="Q2015" t="s">
        <v>8324</v>
      </c>
      <c r="R2015" t="s">
        <v>8354</v>
      </c>
      <c r="S2015" s="11">
        <f t="shared" si="126"/>
        <v>431912.05944444443</v>
      </c>
      <c r="T2015" s="11">
        <f t="shared" si="127"/>
        <v>433352.05944444443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>
        <f t="shared" si="125"/>
        <v>88.6</v>
      </c>
      <c r="Q2016" t="s">
        <v>8324</v>
      </c>
      <c r="R2016" t="s">
        <v>8354</v>
      </c>
      <c r="S2016" s="11">
        <f t="shared" si="126"/>
        <v>403694.14972222224</v>
      </c>
      <c r="T2016" s="11">
        <f t="shared" si="127"/>
        <v>404509.14972222224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>
        <f t="shared" si="125"/>
        <v>50.22</v>
      </c>
      <c r="Q2017" t="s">
        <v>8324</v>
      </c>
      <c r="R2017" t="s">
        <v>8354</v>
      </c>
      <c r="S2017" s="11">
        <f t="shared" si="126"/>
        <v>390294.04527777777</v>
      </c>
      <c r="T2017" s="11">
        <f t="shared" si="127"/>
        <v>391014.04527777777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921.54219999999998</v>
      </c>
      <c r="P2018">
        <f t="shared" si="125"/>
        <v>192.39</v>
      </c>
      <c r="Q2018" t="s">
        <v>8324</v>
      </c>
      <c r="R2018" t="s">
        <v>8354</v>
      </c>
      <c r="S2018" s="11">
        <f t="shared" si="126"/>
        <v>403422.13861111109</v>
      </c>
      <c r="T2018" s="11">
        <f t="shared" si="127"/>
        <v>404142.13861111109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125.10239999999999</v>
      </c>
      <c r="P2019">
        <f t="shared" si="125"/>
        <v>73.42</v>
      </c>
      <c r="Q2019" t="s">
        <v>8324</v>
      </c>
      <c r="R2019" t="s">
        <v>8354</v>
      </c>
      <c r="S2019" s="11">
        <f t="shared" si="126"/>
        <v>394978.37638888886</v>
      </c>
      <c r="T2019" s="11">
        <f t="shared" si="127"/>
        <v>395725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102.24343076923077</v>
      </c>
      <c r="P2020">
        <f t="shared" si="125"/>
        <v>147.68</v>
      </c>
      <c r="Q2020" t="s">
        <v>8324</v>
      </c>
      <c r="R2020" t="s">
        <v>8354</v>
      </c>
      <c r="S2020" s="11">
        <f t="shared" si="126"/>
        <v>424697.78027777775</v>
      </c>
      <c r="T2020" s="11">
        <f t="shared" si="127"/>
        <v>425417.78027777775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484.90975000000003</v>
      </c>
      <c r="P2021">
        <f t="shared" si="125"/>
        <v>108.97</v>
      </c>
      <c r="Q2021" t="s">
        <v>8324</v>
      </c>
      <c r="R2021" t="s">
        <v>8354</v>
      </c>
      <c r="S2021" s="11">
        <f t="shared" si="126"/>
        <v>434450.00583333336</v>
      </c>
      <c r="T2021" s="11">
        <f t="shared" si="127"/>
        <v>435170.00583333336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192.33333333333334</v>
      </c>
      <c r="P2022">
        <f t="shared" si="125"/>
        <v>23.65</v>
      </c>
      <c r="Q2022" t="s">
        <v>8324</v>
      </c>
      <c r="R2022" t="s">
        <v>8354</v>
      </c>
      <c r="S2022" s="11">
        <f t="shared" si="126"/>
        <v>413603.33999999997</v>
      </c>
      <c r="T2022" s="11">
        <f t="shared" si="127"/>
        <v>414488.06666666665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5"/>
        <v>147.94999999999999</v>
      </c>
      <c r="Q2023" t="s">
        <v>8324</v>
      </c>
      <c r="R2023" t="s">
        <v>8354</v>
      </c>
      <c r="S2023" s="11">
        <f t="shared" si="126"/>
        <v>416578.69361111114</v>
      </c>
      <c r="T2023" s="11">
        <f t="shared" si="127"/>
        <v>417658.69361111114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125.13700000000001</v>
      </c>
      <c r="P2024">
        <f t="shared" si="125"/>
        <v>385.04</v>
      </c>
      <c r="Q2024" t="s">
        <v>8324</v>
      </c>
      <c r="R2024" t="s">
        <v>8354</v>
      </c>
      <c r="S2024" s="11">
        <f t="shared" si="126"/>
        <v>431974.65888888889</v>
      </c>
      <c r="T2024" s="11">
        <f t="shared" si="127"/>
        <v>432694.65888888889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161.459</v>
      </c>
      <c r="P2025">
        <f t="shared" si="125"/>
        <v>457.39</v>
      </c>
      <c r="Q2025" t="s">
        <v>8324</v>
      </c>
      <c r="R2025" t="s">
        <v>8354</v>
      </c>
      <c r="S2025" s="11">
        <f t="shared" si="126"/>
        <v>423187.09805555554</v>
      </c>
      <c r="T2025" s="11">
        <f t="shared" si="127"/>
        <v>423907.09805555554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5"/>
        <v>222.99</v>
      </c>
      <c r="Q2026" t="s">
        <v>8324</v>
      </c>
      <c r="R2026" t="s">
        <v>8354</v>
      </c>
      <c r="S2026" s="11">
        <f t="shared" si="126"/>
        <v>398312.20666666667</v>
      </c>
      <c r="T2026" s="11">
        <f t="shared" si="127"/>
        <v>399132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201.14999999999998</v>
      </c>
      <c r="P2027">
        <f t="shared" si="125"/>
        <v>220.74</v>
      </c>
      <c r="Q2027" t="s">
        <v>8324</v>
      </c>
      <c r="R2027" t="s">
        <v>8354</v>
      </c>
      <c r="S2027" s="11">
        <f t="shared" si="126"/>
        <v>423181.42944444442</v>
      </c>
      <c r="T2027" s="11">
        <f t="shared" si="127"/>
        <v>423901.42944444442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133.48307999999997</v>
      </c>
      <c r="P2028">
        <f t="shared" si="125"/>
        <v>73.5</v>
      </c>
      <c r="Q2028" t="s">
        <v>8324</v>
      </c>
      <c r="R2028" t="s">
        <v>8354</v>
      </c>
      <c r="S2028" s="11">
        <f t="shared" si="126"/>
        <v>412826.66249999998</v>
      </c>
      <c r="T2028" s="11">
        <f t="shared" si="127"/>
        <v>413916.98333333334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120.24900000000001</v>
      </c>
      <c r="P2029">
        <f t="shared" si="125"/>
        <v>223.1</v>
      </c>
      <c r="Q2029" t="s">
        <v>8324</v>
      </c>
      <c r="R2029" t="s">
        <v>8354</v>
      </c>
      <c r="S2029" s="11">
        <f t="shared" si="126"/>
        <v>421084.5330555556</v>
      </c>
      <c r="T2029" s="11">
        <f t="shared" si="127"/>
        <v>422163.5330555556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126.16666666666667</v>
      </c>
      <c r="P2030">
        <f t="shared" si="125"/>
        <v>47.91</v>
      </c>
      <c r="Q2030" t="s">
        <v>8324</v>
      </c>
      <c r="R2030" t="s">
        <v>8354</v>
      </c>
      <c r="S2030" s="11">
        <f t="shared" si="126"/>
        <v>377095.05722222221</v>
      </c>
      <c r="T2030" s="11">
        <f t="shared" si="127"/>
        <v>377982.91666666669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5"/>
        <v>96.06</v>
      </c>
      <c r="Q2031" t="s">
        <v>8324</v>
      </c>
      <c r="R2031" t="s">
        <v>8354</v>
      </c>
      <c r="S2031" s="11">
        <f t="shared" si="126"/>
        <v>416265.52250000002</v>
      </c>
      <c r="T2031" s="11">
        <f t="shared" si="127"/>
        <v>416985.52250000002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226.239013671875</v>
      </c>
      <c r="P2032">
        <f t="shared" si="125"/>
        <v>118.61</v>
      </c>
      <c r="Q2032" t="s">
        <v>8324</v>
      </c>
      <c r="R2032" t="s">
        <v>8354</v>
      </c>
      <c r="S2032" s="11">
        <f t="shared" si="126"/>
        <v>401024.91555555555</v>
      </c>
      <c r="T2032" s="11">
        <f t="shared" si="127"/>
        <v>401744.91555555555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5"/>
        <v>118.45</v>
      </c>
      <c r="Q2033" t="s">
        <v>8324</v>
      </c>
      <c r="R2033" t="s">
        <v>8354</v>
      </c>
      <c r="S2033" s="11">
        <f t="shared" si="126"/>
        <v>419320.90361111111</v>
      </c>
      <c r="T2033" s="11">
        <f t="shared" si="127"/>
        <v>420226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304.18799999999999</v>
      </c>
      <c r="P2034">
        <f t="shared" si="125"/>
        <v>143.21</v>
      </c>
      <c r="Q2034" t="s">
        <v>8324</v>
      </c>
      <c r="R2034" t="s">
        <v>8354</v>
      </c>
      <c r="S2034" s="11">
        <f t="shared" si="126"/>
        <v>436462.57611111109</v>
      </c>
      <c r="T2034" s="11">
        <f t="shared" si="127"/>
        <v>437174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178.67599999999999</v>
      </c>
      <c r="P2035">
        <f t="shared" si="125"/>
        <v>282.72000000000003</v>
      </c>
      <c r="Q2035" t="s">
        <v>8324</v>
      </c>
      <c r="R2035" t="s">
        <v>8354</v>
      </c>
      <c r="S2035" s="11">
        <f t="shared" si="126"/>
        <v>413314.97722222219</v>
      </c>
      <c r="T2035" s="11">
        <f t="shared" si="127"/>
        <v>414034.97722222219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386.81998717948721</v>
      </c>
      <c r="P2036">
        <f t="shared" si="125"/>
        <v>593.94000000000005</v>
      </c>
      <c r="Q2036" t="s">
        <v>8324</v>
      </c>
      <c r="R2036" t="s">
        <v>8354</v>
      </c>
      <c r="S2036" s="11">
        <f t="shared" si="126"/>
        <v>421740.12027777772</v>
      </c>
      <c r="T2036" s="11">
        <f t="shared" si="127"/>
        <v>423063.96666666667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211.03642500000004</v>
      </c>
      <c r="P2037">
        <f t="shared" si="125"/>
        <v>262.16000000000003</v>
      </c>
      <c r="Q2037" t="s">
        <v>8324</v>
      </c>
      <c r="R2037" t="s">
        <v>8354</v>
      </c>
      <c r="S2037" s="11">
        <f t="shared" si="126"/>
        <v>427392.00194444443</v>
      </c>
      <c r="T2037" s="11">
        <f t="shared" si="127"/>
        <v>428482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131.66833333333335</v>
      </c>
      <c r="P2038">
        <f t="shared" si="125"/>
        <v>46.58</v>
      </c>
      <c r="Q2038" t="s">
        <v>8324</v>
      </c>
      <c r="R2038" t="s">
        <v>8354</v>
      </c>
      <c r="S2038" s="11">
        <f t="shared" si="126"/>
        <v>413645.75527777779</v>
      </c>
      <c r="T2038" s="11">
        <f t="shared" si="127"/>
        <v>414365.75527777779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300.47639999999996</v>
      </c>
      <c r="P2039">
        <f t="shared" si="125"/>
        <v>70.040000000000006</v>
      </c>
      <c r="Q2039" t="s">
        <v>8324</v>
      </c>
      <c r="R2039" t="s">
        <v>8354</v>
      </c>
      <c r="S2039" s="11">
        <f t="shared" si="126"/>
        <v>409790.04250000004</v>
      </c>
      <c r="T2039" s="11">
        <f t="shared" si="127"/>
        <v>411231.04250000004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420.51249999999999</v>
      </c>
      <c r="P2040">
        <f t="shared" si="125"/>
        <v>164.91</v>
      </c>
      <c r="Q2040" t="s">
        <v>8324</v>
      </c>
      <c r="R2040" t="s">
        <v>8354</v>
      </c>
      <c r="S2040" s="11">
        <f t="shared" si="126"/>
        <v>406095.50583333336</v>
      </c>
      <c r="T2040" s="11">
        <f t="shared" si="127"/>
        <v>406875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136.21680000000001</v>
      </c>
      <c r="P2041">
        <f t="shared" si="125"/>
        <v>449.26</v>
      </c>
      <c r="Q2041" t="s">
        <v>8324</v>
      </c>
      <c r="R2041" t="s">
        <v>8354</v>
      </c>
      <c r="S2041" s="11">
        <f t="shared" si="126"/>
        <v>436123.53472222219</v>
      </c>
      <c r="T2041" s="11">
        <f t="shared" si="127"/>
        <v>436837.98333333334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248.17133333333334</v>
      </c>
      <c r="P2042">
        <f t="shared" si="125"/>
        <v>27.47</v>
      </c>
      <c r="Q2042" t="s">
        <v>8324</v>
      </c>
      <c r="R2042" t="s">
        <v>8354</v>
      </c>
      <c r="S2042" s="11">
        <f t="shared" si="126"/>
        <v>409807.25083333335</v>
      </c>
      <c r="T2042" s="11">
        <f t="shared" si="127"/>
        <v>410168.25083333335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181.86315789473684</v>
      </c>
      <c r="P2043">
        <f t="shared" si="125"/>
        <v>143.97999999999999</v>
      </c>
      <c r="Q2043" t="s">
        <v>8324</v>
      </c>
      <c r="R2043" t="s">
        <v>8354</v>
      </c>
      <c r="S2043" s="11">
        <f t="shared" si="126"/>
        <v>435621.61861111113</v>
      </c>
      <c r="T2043" s="11">
        <f t="shared" si="127"/>
        <v>436342.61861111113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5"/>
        <v>88.24</v>
      </c>
      <c r="Q2044" t="s">
        <v>8324</v>
      </c>
      <c r="R2044" t="s">
        <v>8354</v>
      </c>
      <c r="S2044" s="11">
        <f t="shared" si="126"/>
        <v>427873.99277777778</v>
      </c>
      <c r="T2044" s="11">
        <f t="shared" si="127"/>
        <v>429313.99277777778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506.20938628158842</v>
      </c>
      <c r="P2045">
        <f t="shared" si="125"/>
        <v>36.33</v>
      </c>
      <c r="Q2045" t="s">
        <v>8324</v>
      </c>
      <c r="R2045" t="s">
        <v>8354</v>
      </c>
      <c r="S2045" s="11">
        <f t="shared" si="126"/>
        <v>435781.24361111113</v>
      </c>
      <c r="T2045" s="11">
        <f t="shared" si="127"/>
        <v>437077.98333333334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108.21333333333334</v>
      </c>
      <c r="P2046">
        <f t="shared" si="125"/>
        <v>90.18</v>
      </c>
      <c r="Q2046" t="s">
        <v>8324</v>
      </c>
      <c r="R2046" t="s">
        <v>8354</v>
      </c>
      <c r="S2046" s="11">
        <f t="shared" si="126"/>
        <v>423241.42055555555</v>
      </c>
      <c r="T2046" s="11">
        <f t="shared" si="127"/>
        <v>423961.42055555555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819.18387755102037</v>
      </c>
      <c r="P2047">
        <f t="shared" si="125"/>
        <v>152.62</v>
      </c>
      <c r="Q2047" t="s">
        <v>8324</v>
      </c>
      <c r="R2047" t="s">
        <v>8354</v>
      </c>
      <c r="S2047" s="11">
        <f t="shared" si="126"/>
        <v>397571.12416666665</v>
      </c>
      <c r="T2047" s="11">
        <f t="shared" si="127"/>
        <v>398291.12416666665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121.10000000000001</v>
      </c>
      <c r="P2048">
        <f t="shared" si="125"/>
        <v>55.81</v>
      </c>
      <c r="Q2048" t="s">
        <v>8324</v>
      </c>
      <c r="R2048" t="s">
        <v>8354</v>
      </c>
      <c r="S2048" s="11">
        <f t="shared" si="126"/>
        <v>405205.12333333329</v>
      </c>
      <c r="T2048" s="11">
        <f t="shared" si="127"/>
        <v>405925.12333333329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102.99897959183673</v>
      </c>
      <c r="P2049">
        <f t="shared" si="125"/>
        <v>227.85</v>
      </c>
      <c r="Q2049" t="s">
        <v>8324</v>
      </c>
      <c r="R2049" t="s">
        <v>8354</v>
      </c>
      <c r="S2049" s="11">
        <f t="shared" si="126"/>
        <v>421878.68611111114</v>
      </c>
      <c r="T2049" s="11">
        <f t="shared" si="127"/>
        <v>422577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148.33229411764705</v>
      </c>
      <c r="P2050">
        <f t="shared" si="125"/>
        <v>91.83</v>
      </c>
      <c r="Q2050" t="s">
        <v>8324</v>
      </c>
      <c r="R2050" t="s">
        <v>8354</v>
      </c>
      <c r="S2050" s="11">
        <f t="shared" si="126"/>
        <v>405216.63638888887</v>
      </c>
      <c r="T2050" s="11">
        <f t="shared" si="127"/>
        <v>405936.63638888887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(E2051/D2051)*100</f>
        <v>120.19070000000001</v>
      </c>
      <c r="P2051">
        <f t="shared" ref="P2051:P2114" si="129">ROUND(E2051/L2051,2)</f>
        <v>80.989999999999995</v>
      </c>
      <c r="Q2051" t="s">
        <v>8324</v>
      </c>
      <c r="R2051" t="s">
        <v>8354</v>
      </c>
      <c r="S2051" s="11">
        <f t="shared" ref="S2051:S2114" si="130">(((J2051/60)/60)+DATE(1970,1,1))</f>
        <v>409725.65638888889</v>
      </c>
      <c r="T2051" s="11">
        <f t="shared" ref="T2051:T2114" si="131">(((I2051/60)/60)+DATE(1970,1,1))</f>
        <v>410575.98333333334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473.27000000000004</v>
      </c>
      <c r="P2052">
        <f t="shared" si="129"/>
        <v>278.39</v>
      </c>
      <c r="Q2052" t="s">
        <v>8324</v>
      </c>
      <c r="R2052" t="s">
        <v>8354</v>
      </c>
      <c r="S2052" s="11">
        <f t="shared" si="130"/>
        <v>422674.71611111111</v>
      </c>
      <c r="T2052" s="11">
        <f t="shared" si="131"/>
        <v>423634.71611111111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>
        <f t="shared" si="129"/>
        <v>43.1</v>
      </c>
      <c r="Q2053" t="s">
        <v>8324</v>
      </c>
      <c r="R2053" t="s">
        <v>8354</v>
      </c>
      <c r="S2053" s="11">
        <f t="shared" si="130"/>
        <v>410409.5380555556</v>
      </c>
      <c r="T2053" s="11">
        <f t="shared" si="131"/>
        <v>411129.5380555556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>
        <f t="shared" si="129"/>
        <v>326.29000000000002</v>
      </c>
      <c r="Q2054" t="s">
        <v>8324</v>
      </c>
      <c r="R2054" t="s">
        <v>8354</v>
      </c>
      <c r="S2054" s="11">
        <f t="shared" si="130"/>
        <v>428915.01472222223</v>
      </c>
      <c r="T2054" s="11">
        <f t="shared" si="131"/>
        <v>429995.01472222223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</v>
      </c>
      <c r="Q2055" t="s">
        <v>8324</v>
      </c>
      <c r="R2055" t="s">
        <v>8354</v>
      </c>
      <c r="S2055" s="11">
        <f t="shared" si="130"/>
        <v>427199.81972222222</v>
      </c>
      <c r="T2055" s="11">
        <f t="shared" si="131"/>
        <v>427920.81972222222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>
        <f t="shared" si="129"/>
        <v>64.02</v>
      </c>
      <c r="Q2056" t="s">
        <v>8324</v>
      </c>
      <c r="R2056" t="s">
        <v>8354</v>
      </c>
      <c r="S2056" s="11">
        <f t="shared" si="130"/>
        <v>413469.50277777779</v>
      </c>
      <c r="T2056" s="11">
        <f t="shared" si="131"/>
        <v>414189.50277777779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>
        <f t="shared" si="129"/>
        <v>99.46</v>
      </c>
      <c r="Q2057" t="s">
        <v>8324</v>
      </c>
      <c r="R2057" t="s">
        <v>8354</v>
      </c>
      <c r="S2057" s="11">
        <f t="shared" si="130"/>
        <v>418633.17861111107</v>
      </c>
      <c r="T2057" s="11">
        <f t="shared" si="131"/>
        <v>419341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>
        <f t="shared" si="129"/>
        <v>138.49</v>
      </c>
      <c r="Q2058" t="s">
        <v>8324</v>
      </c>
      <c r="R2058" t="s">
        <v>8354</v>
      </c>
      <c r="S2058" s="11">
        <f t="shared" si="130"/>
        <v>404355.26166666666</v>
      </c>
      <c r="T2058" s="11">
        <f t="shared" si="131"/>
        <v>405075.26166666666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>
        <f t="shared" si="129"/>
        <v>45.55</v>
      </c>
      <c r="Q2059" t="s">
        <v>8324</v>
      </c>
      <c r="R2059" t="s">
        <v>8354</v>
      </c>
      <c r="S2059" s="11">
        <f t="shared" si="130"/>
        <v>429428.87</v>
      </c>
      <c r="T2059" s="11">
        <f t="shared" si="131"/>
        <v>430148.87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>
        <f t="shared" si="129"/>
        <v>10.51</v>
      </c>
      <c r="Q2060" t="s">
        <v>8324</v>
      </c>
      <c r="R2060" t="s">
        <v>8354</v>
      </c>
      <c r="S2060" s="11">
        <f t="shared" si="130"/>
        <v>420545.89722222218</v>
      </c>
      <c r="T2060" s="11">
        <f t="shared" si="131"/>
        <v>421493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>
        <f t="shared" si="129"/>
        <v>114.77</v>
      </c>
      <c r="Q2061" t="s">
        <v>8324</v>
      </c>
      <c r="R2061" t="s">
        <v>8354</v>
      </c>
      <c r="S2061" s="11">
        <f t="shared" si="130"/>
        <v>428591.45944444445</v>
      </c>
      <c r="T2061" s="11">
        <f t="shared" si="131"/>
        <v>429534.98333333334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36</v>
      </c>
      <c r="Q2062" t="s">
        <v>8324</v>
      </c>
      <c r="R2062" t="s">
        <v>8354</v>
      </c>
      <c r="S2062" s="11">
        <f t="shared" si="130"/>
        <v>414720.43055555556</v>
      </c>
      <c r="T2062" s="11">
        <f t="shared" si="131"/>
        <v>416160.43055555556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107.91999999999999</v>
      </c>
      <c r="P2063">
        <f t="shared" si="129"/>
        <v>154.16999999999999</v>
      </c>
      <c r="Q2063" t="s">
        <v>8324</v>
      </c>
      <c r="R2063" t="s">
        <v>8354</v>
      </c>
      <c r="S2063" s="11">
        <f t="shared" si="130"/>
        <v>436851.34833333333</v>
      </c>
      <c r="T2063" s="11">
        <f t="shared" si="131"/>
        <v>437571.34833333333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114.97699999999999</v>
      </c>
      <c r="P2064">
        <f t="shared" si="129"/>
        <v>566.39</v>
      </c>
      <c r="Q2064" t="s">
        <v>8324</v>
      </c>
      <c r="R2064" t="s">
        <v>8354</v>
      </c>
      <c r="S2064" s="11">
        <f t="shared" si="130"/>
        <v>430074.19388888887</v>
      </c>
      <c r="T2064" s="11">
        <f t="shared" si="131"/>
        <v>430793.19388888887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148.04999999999998</v>
      </c>
      <c r="P2065">
        <f t="shared" si="129"/>
        <v>120.86</v>
      </c>
      <c r="Q2065" t="s">
        <v>8324</v>
      </c>
      <c r="R2065" t="s">
        <v>8354</v>
      </c>
      <c r="S2065" s="11">
        <f t="shared" si="130"/>
        <v>431258.5836111111</v>
      </c>
      <c r="T2065" s="11">
        <f t="shared" si="131"/>
        <v>432050.5836111111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>
        <f t="shared" si="129"/>
        <v>86.16</v>
      </c>
      <c r="Q2066" t="s">
        <v>8324</v>
      </c>
      <c r="R2066" t="s">
        <v>8354</v>
      </c>
      <c r="S2066" s="11">
        <f t="shared" si="130"/>
        <v>405257.75638888887</v>
      </c>
      <c r="T2066" s="11">
        <f t="shared" si="131"/>
        <v>406125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>
        <f t="shared" si="129"/>
        <v>51.21</v>
      </c>
      <c r="Q2067" t="s">
        <v>8324</v>
      </c>
      <c r="R2067" t="s">
        <v>8354</v>
      </c>
      <c r="S2067" s="11">
        <f t="shared" si="130"/>
        <v>410393.00805555558</v>
      </c>
      <c r="T2067" s="11">
        <f t="shared" si="131"/>
        <v>411113.00805555558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67.260000000000005</v>
      </c>
      <c r="Q2068" t="s">
        <v>8324</v>
      </c>
      <c r="R2068" t="s">
        <v>8354</v>
      </c>
      <c r="S2068" s="11">
        <f t="shared" si="130"/>
        <v>416187.52305555553</v>
      </c>
      <c r="T2068" s="11">
        <f t="shared" si="131"/>
        <v>416907.52305555553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>
        <f t="shared" si="129"/>
        <v>62.8</v>
      </c>
      <c r="Q2069" t="s">
        <v>8324</v>
      </c>
      <c r="R2069" t="s">
        <v>8354</v>
      </c>
      <c r="S2069" s="11">
        <f t="shared" si="130"/>
        <v>422693.49333333335</v>
      </c>
      <c r="T2069" s="11">
        <f t="shared" si="131"/>
        <v>423485.49333333335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105.22388000000001</v>
      </c>
      <c r="P2070">
        <f t="shared" si="129"/>
        <v>346.13</v>
      </c>
      <c r="Q2070" t="s">
        <v>8324</v>
      </c>
      <c r="R2070" t="s">
        <v>8354</v>
      </c>
      <c r="S2070" s="11">
        <f t="shared" si="130"/>
        <v>435125.19861111115</v>
      </c>
      <c r="T2070" s="11">
        <f t="shared" si="131"/>
        <v>435845.19861111115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128.40666000000002</v>
      </c>
      <c r="P2071">
        <f t="shared" si="129"/>
        <v>244.12</v>
      </c>
      <c r="Q2071" t="s">
        <v>8324</v>
      </c>
      <c r="R2071" t="s">
        <v>8354</v>
      </c>
      <c r="S2071" s="11">
        <f t="shared" si="130"/>
        <v>428096.33083333337</v>
      </c>
      <c r="T2071" s="11">
        <f t="shared" si="131"/>
        <v>428840.33083333337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>
        <f t="shared" si="129"/>
        <v>259.25</v>
      </c>
      <c r="Q2072" t="s">
        <v>8324</v>
      </c>
      <c r="R2072" t="s">
        <v>8354</v>
      </c>
      <c r="S2072" s="11">
        <f t="shared" si="130"/>
        <v>432384.75638888887</v>
      </c>
      <c r="T2072" s="11">
        <f t="shared" si="131"/>
        <v>433104.75638888887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29"/>
        <v>201.96</v>
      </c>
      <c r="Q2073" t="s">
        <v>8324</v>
      </c>
      <c r="R2073" t="s">
        <v>8354</v>
      </c>
      <c r="S2073" s="11">
        <f t="shared" si="130"/>
        <v>434319.69</v>
      </c>
      <c r="T2073" s="11">
        <f t="shared" si="131"/>
        <v>435399.69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>
        <f t="shared" si="129"/>
        <v>226.21</v>
      </c>
      <c r="Q2074" t="s">
        <v>8324</v>
      </c>
      <c r="R2074" t="s">
        <v>8354</v>
      </c>
      <c r="S2074" s="11">
        <f t="shared" si="130"/>
        <v>431134.95333333331</v>
      </c>
      <c r="T2074" s="11">
        <f t="shared" si="131"/>
        <v>431854.95333333331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>
        <f t="shared" si="129"/>
        <v>324.69</v>
      </c>
      <c r="Q2075" t="s">
        <v>8324</v>
      </c>
      <c r="R2075" t="s">
        <v>8354</v>
      </c>
      <c r="S2075" s="11">
        <f t="shared" si="130"/>
        <v>422017.03277777776</v>
      </c>
      <c r="T2075" s="11">
        <f t="shared" si="131"/>
        <v>423097.03277777776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102.49999999999999</v>
      </c>
      <c r="P2076">
        <f t="shared" si="129"/>
        <v>205</v>
      </c>
      <c r="Q2076" t="s">
        <v>8324</v>
      </c>
      <c r="R2076" t="s">
        <v>8354</v>
      </c>
      <c r="S2076" s="11">
        <f t="shared" si="130"/>
        <v>431116.82833333331</v>
      </c>
      <c r="T2076" s="11">
        <f t="shared" si="131"/>
        <v>431836.82833333331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>
        <f t="shared" si="129"/>
        <v>20.47</v>
      </c>
      <c r="Q2077" t="s">
        <v>8324</v>
      </c>
      <c r="R2077" t="s">
        <v>8354</v>
      </c>
      <c r="S2077" s="11">
        <f t="shared" si="130"/>
        <v>406729.35777777777</v>
      </c>
      <c r="T2077" s="11">
        <f t="shared" si="131"/>
        <v>407449.35777777777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>
        <f t="shared" si="129"/>
        <v>116.35</v>
      </c>
      <c r="Q2078" t="s">
        <v>8324</v>
      </c>
      <c r="R2078" t="s">
        <v>8354</v>
      </c>
      <c r="S2078" s="11">
        <f t="shared" si="130"/>
        <v>415206.1358333333</v>
      </c>
      <c r="T2078" s="11">
        <f t="shared" si="131"/>
        <v>416166.1358333333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115.50800000000001</v>
      </c>
      <c r="P2079">
        <f t="shared" si="129"/>
        <v>307.2</v>
      </c>
      <c r="Q2079" t="s">
        <v>8324</v>
      </c>
      <c r="R2079" t="s">
        <v>8354</v>
      </c>
      <c r="S2079" s="11">
        <f t="shared" si="130"/>
        <v>422386.0211111111</v>
      </c>
      <c r="T2079" s="11">
        <f t="shared" si="131"/>
        <v>423774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131.20499999999998</v>
      </c>
      <c r="P2080">
        <f t="shared" si="129"/>
        <v>546.69000000000005</v>
      </c>
      <c r="Q2080" t="s">
        <v>8324</v>
      </c>
      <c r="R2080" t="s">
        <v>8354</v>
      </c>
      <c r="S2080" s="11">
        <f t="shared" si="130"/>
        <v>436539.51583333331</v>
      </c>
      <c r="T2080" s="11">
        <f t="shared" si="131"/>
        <v>437259.51583333331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29"/>
        <v>47.47</v>
      </c>
      <c r="Q2081" t="s">
        <v>8324</v>
      </c>
      <c r="R2081" t="s">
        <v>8354</v>
      </c>
      <c r="S2081" s="11">
        <f t="shared" si="130"/>
        <v>423530.05361111107</v>
      </c>
      <c r="T2081" s="11">
        <f t="shared" si="131"/>
        <v>424252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29"/>
        <v>101.56</v>
      </c>
      <c r="Q2082" t="s">
        <v>8324</v>
      </c>
      <c r="R2082" t="s">
        <v>8354</v>
      </c>
      <c r="S2082" s="11">
        <f t="shared" si="130"/>
        <v>426871.97222222219</v>
      </c>
      <c r="T2082" s="11">
        <f t="shared" si="131"/>
        <v>427592.97222222219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114.57142857142857</v>
      </c>
      <c r="P2083">
        <f t="shared" si="129"/>
        <v>72.91</v>
      </c>
      <c r="Q2083" t="s">
        <v>8330</v>
      </c>
      <c r="R2083" t="s">
        <v>8334</v>
      </c>
      <c r="S2083" s="11">
        <f t="shared" si="130"/>
        <v>396012.7652777778</v>
      </c>
      <c r="T2083" s="11">
        <f t="shared" si="131"/>
        <v>396997.98333333334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110.73333333333333</v>
      </c>
      <c r="P2084">
        <f t="shared" si="129"/>
        <v>43.71</v>
      </c>
      <c r="Q2084" t="s">
        <v>8330</v>
      </c>
      <c r="R2084" t="s">
        <v>8334</v>
      </c>
      <c r="S2084" s="11">
        <f t="shared" si="130"/>
        <v>391379.88777777774</v>
      </c>
      <c r="T2084" s="11">
        <f t="shared" si="131"/>
        <v>392820.88777777774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113.33333333333333</v>
      </c>
      <c r="P2085">
        <f t="shared" si="129"/>
        <v>34</v>
      </c>
      <c r="Q2085" t="s">
        <v>8330</v>
      </c>
      <c r="R2085" t="s">
        <v>8334</v>
      </c>
      <c r="S2085" s="11">
        <f t="shared" si="130"/>
        <v>396746.33194444445</v>
      </c>
      <c r="T2085" s="11">
        <f t="shared" si="131"/>
        <v>397466.33194444445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108.33333333333333</v>
      </c>
      <c r="P2086">
        <f t="shared" si="129"/>
        <v>70.650000000000006</v>
      </c>
      <c r="Q2086" t="s">
        <v>8330</v>
      </c>
      <c r="R2086" t="s">
        <v>8334</v>
      </c>
      <c r="S2086" s="11">
        <f t="shared" si="130"/>
        <v>413476.995</v>
      </c>
      <c r="T2086" s="11">
        <f t="shared" si="131"/>
        <v>414231.98333333334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123.53333333333335</v>
      </c>
      <c r="P2087">
        <f t="shared" si="129"/>
        <v>89.3</v>
      </c>
      <c r="Q2087" t="s">
        <v>8330</v>
      </c>
      <c r="R2087" t="s">
        <v>8334</v>
      </c>
      <c r="S2087" s="11">
        <f t="shared" si="130"/>
        <v>397733.05194444448</v>
      </c>
      <c r="T2087" s="11">
        <f t="shared" si="131"/>
        <v>398453.05194444448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100.69999999999999</v>
      </c>
      <c r="P2088">
        <f t="shared" si="129"/>
        <v>115.09</v>
      </c>
      <c r="Q2088" t="s">
        <v>8330</v>
      </c>
      <c r="R2088" t="s">
        <v>8334</v>
      </c>
      <c r="S2088" s="11">
        <f t="shared" si="130"/>
        <v>392569.09222222224</v>
      </c>
      <c r="T2088" s="11">
        <f t="shared" si="131"/>
        <v>393301.98333333334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103.53333333333335</v>
      </c>
      <c r="P2089">
        <f t="shared" si="129"/>
        <v>62.12</v>
      </c>
      <c r="Q2089" t="s">
        <v>8330</v>
      </c>
      <c r="R2089" t="s">
        <v>8334</v>
      </c>
      <c r="S2089" s="11">
        <f t="shared" si="130"/>
        <v>390253.90500000003</v>
      </c>
      <c r="T2089" s="11">
        <f t="shared" si="131"/>
        <v>390973.90500000003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115.51066666666668</v>
      </c>
      <c r="P2090">
        <f t="shared" si="129"/>
        <v>46.2</v>
      </c>
      <c r="Q2090" t="s">
        <v>8330</v>
      </c>
      <c r="R2090" t="s">
        <v>8334</v>
      </c>
      <c r="S2090" s="11">
        <f t="shared" si="130"/>
        <v>381410.15333333332</v>
      </c>
      <c r="T2090" s="11">
        <f t="shared" si="131"/>
        <v>382284.98333333334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120.4004</v>
      </c>
      <c r="P2091">
        <f t="shared" si="129"/>
        <v>48.55</v>
      </c>
      <c r="Q2091" t="s">
        <v>8330</v>
      </c>
      <c r="R2091" t="s">
        <v>8334</v>
      </c>
      <c r="S2091" s="11">
        <f t="shared" si="130"/>
        <v>406786.83166666667</v>
      </c>
      <c r="T2091" s="11">
        <f t="shared" si="131"/>
        <v>407626.83166666667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115.040375</v>
      </c>
      <c r="P2092">
        <f t="shared" si="129"/>
        <v>57.52</v>
      </c>
      <c r="Q2092" t="s">
        <v>8330</v>
      </c>
      <c r="R2092" t="s">
        <v>8334</v>
      </c>
      <c r="S2092" s="11">
        <f t="shared" si="130"/>
        <v>403098.15416666667</v>
      </c>
      <c r="T2092" s="11">
        <f t="shared" si="131"/>
        <v>403818.15416666667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120.46777777777777</v>
      </c>
      <c r="P2093">
        <f t="shared" si="129"/>
        <v>88.15</v>
      </c>
      <c r="Q2093" t="s">
        <v>8330</v>
      </c>
      <c r="R2093" t="s">
        <v>8334</v>
      </c>
      <c r="S2093" s="11">
        <f t="shared" si="130"/>
        <v>385240.74388888886</v>
      </c>
      <c r="T2093" s="11">
        <f t="shared" si="131"/>
        <v>386405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101.28333333333333</v>
      </c>
      <c r="P2094">
        <f t="shared" si="129"/>
        <v>110.49</v>
      </c>
      <c r="Q2094" t="s">
        <v>8330</v>
      </c>
      <c r="R2094" t="s">
        <v>8334</v>
      </c>
      <c r="S2094" s="11">
        <f t="shared" si="130"/>
        <v>390241.98111111112</v>
      </c>
      <c r="T2094" s="11">
        <f t="shared" si="131"/>
        <v>391681.98111111112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102.46666666666667</v>
      </c>
      <c r="P2095">
        <f t="shared" si="129"/>
        <v>66.83</v>
      </c>
      <c r="Q2095" t="s">
        <v>8330</v>
      </c>
      <c r="R2095" t="s">
        <v>8334</v>
      </c>
      <c r="S2095" s="11">
        <f t="shared" si="130"/>
        <v>400853.50888888893</v>
      </c>
      <c r="T2095" s="11">
        <f t="shared" si="131"/>
        <v>402294.50888888893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120.54285714285714</v>
      </c>
      <c r="P2096">
        <f t="shared" si="129"/>
        <v>58.6</v>
      </c>
      <c r="Q2096" t="s">
        <v>8330</v>
      </c>
      <c r="R2096" t="s">
        <v>8334</v>
      </c>
      <c r="S2096" s="11">
        <f t="shared" si="130"/>
        <v>394449.48055555555</v>
      </c>
      <c r="T2096" s="11">
        <f t="shared" si="131"/>
        <v>395268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113.64</v>
      </c>
      <c r="Q2097" t="s">
        <v>8330</v>
      </c>
      <c r="R2097" t="s">
        <v>8334</v>
      </c>
      <c r="S2097" s="11">
        <f t="shared" si="130"/>
        <v>390122.60361111106</v>
      </c>
      <c r="T2097" s="11">
        <f t="shared" si="131"/>
        <v>391562.60361111106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101.66666666666666</v>
      </c>
      <c r="P2098">
        <f t="shared" si="129"/>
        <v>43.57</v>
      </c>
      <c r="Q2098" t="s">
        <v>8330</v>
      </c>
      <c r="R2098" t="s">
        <v>8334</v>
      </c>
      <c r="S2098" s="11">
        <f t="shared" si="130"/>
        <v>400539.20416666666</v>
      </c>
      <c r="T2098" s="11">
        <f t="shared" si="131"/>
        <v>400908.98333333334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78.95</v>
      </c>
      <c r="Q2099" t="s">
        <v>8330</v>
      </c>
      <c r="R2099" t="s">
        <v>8334</v>
      </c>
      <c r="S2099" s="11">
        <f t="shared" si="130"/>
        <v>391559.03749999998</v>
      </c>
      <c r="T2099" s="11">
        <f t="shared" si="131"/>
        <v>393000.03749999998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100.33333333333334</v>
      </c>
      <c r="P2100">
        <f t="shared" si="129"/>
        <v>188.13</v>
      </c>
      <c r="Q2100" t="s">
        <v>8330</v>
      </c>
      <c r="R2100" t="s">
        <v>8334</v>
      </c>
      <c r="S2100" s="11">
        <f t="shared" si="130"/>
        <v>394619.73194444447</v>
      </c>
      <c r="T2100" s="11">
        <f t="shared" si="131"/>
        <v>395339.73194444447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132.36666666666667</v>
      </c>
      <c r="P2101">
        <f t="shared" si="129"/>
        <v>63.03</v>
      </c>
      <c r="Q2101" t="s">
        <v>8330</v>
      </c>
      <c r="R2101" t="s">
        <v>8334</v>
      </c>
      <c r="S2101" s="11">
        <f t="shared" si="130"/>
        <v>424082.91222222225</v>
      </c>
      <c r="T2101" s="11">
        <f t="shared" si="131"/>
        <v>424404.66666666669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136.66666666666666</v>
      </c>
      <c r="P2102">
        <f t="shared" si="129"/>
        <v>30.37</v>
      </c>
      <c r="Q2102" t="s">
        <v>8330</v>
      </c>
      <c r="R2102" t="s">
        <v>8334</v>
      </c>
      <c r="S2102" s="11">
        <f t="shared" si="130"/>
        <v>397709.03916666668</v>
      </c>
      <c r="T2102" s="11">
        <f t="shared" si="131"/>
        <v>398076.98333333334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29"/>
        <v>51.48</v>
      </c>
      <c r="Q2103" t="s">
        <v>8330</v>
      </c>
      <c r="R2103" t="s">
        <v>8334</v>
      </c>
      <c r="S2103" s="11">
        <f t="shared" si="130"/>
        <v>393324.58722222224</v>
      </c>
      <c r="T2103" s="11">
        <f t="shared" si="131"/>
        <v>394764.58722222224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35.79</v>
      </c>
      <c r="Q2104" t="s">
        <v>8330</v>
      </c>
      <c r="R2104" t="s">
        <v>8334</v>
      </c>
      <c r="S2104" s="11">
        <f t="shared" si="130"/>
        <v>387245.84666666668</v>
      </c>
      <c r="T2104" s="11">
        <f t="shared" si="131"/>
        <v>387965.84666666668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146.12318374694613</v>
      </c>
      <c r="P2105">
        <f t="shared" si="129"/>
        <v>98.82</v>
      </c>
      <c r="Q2105" t="s">
        <v>8330</v>
      </c>
      <c r="R2105" t="s">
        <v>8334</v>
      </c>
      <c r="S2105" s="11">
        <f t="shared" si="130"/>
        <v>400539.11861111113</v>
      </c>
      <c r="T2105" s="11">
        <f t="shared" si="131"/>
        <v>401260.11861111113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29"/>
        <v>28</v>
      </c>
      <c r="Q2106" t="s">
        <v>8330</v>
      </c>
      <c r="R2106" t="s">
        <v>8334</v>
      </c>
      <c r="S2106" s="11">
        <f t="shared" si="130"/>
        <v>405370.78722222225</v>
      </c>
      <c r="T2106" s="11">
        <f t="shared" si="131"/>
        <v>406113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</v>
      </c>
      <c r="Q2107" t="s">
        <v>8330</v>
      </c>
      <c r="R2107" t="s">
        <v>8334</v>
      </c>
      <c r="S2107" s="11">
        <f t="shared" si="130"/>
        <v>418755.93138888886</v>
      </c>
      <c r="T2107" s="11">
        <f t="shared" si="131"/>
        <v>419053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107.04545454545456</v>
      </c>
      <c r="P2108">
        <f t="shared" si="129"/>
        <v>53.52</v>
      </c>
      <c r="Q2108" t="s">
        <v>8330</v>
      </c>
      <c r="R2108" t="s">
        <v>8334</v>
      </c>
      <c r="S2108" s="11">
        <f t="shared" si="130"/>
        <v>402398.15944444446</v>
      </c>
      <c r="T2108" s="11">
        <f t="shared" si="131"/>
        <v>403118.15944444446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107.73299999999999</v>
      </c>
      <c r="P2109">
        <f t="shared" si="129"/>
        <v>37.15</v>
      </c>
      <c r="Q2109" t="s">
        <v>8330</v>
      </c>
      <c r="R2109" t="s">
        <v>8334</v>
      </c>
      <c r="S2109" s="11">
        <f t="shared" si="130"/>
        <v>418346.05361111107</v>
      </c>
      <c r="T2109" s="11">
        <f t="shared" si="131"/>
        <v>418851.05361111107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107.31250000000001</v>
      </c>
      <c r="P2110">
        <f t="shared" si="129"/>
        <v>89.9</v>
      </c>
      <c r="Q2110" t="s">
        <v>8330</v>
      </c>
      <c r="R2110" t="s">
        <v>8334</v>
      </c>
      <c r="S2110" s="11">
        <f t="shared" si="130"/>
        <v>399157.21666666667</v>
      </c>
      <c r="T2110" s="11">
        <f t="shared" si="131"/>
        <v>399804.91666666669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106.52500000000001</v>
      </c>
      <c r="P2111">
        <f t="shared" si="129"/>
        <v>106.53</v>
      </c>
      <c r="Q2111" t="s">
        <v>8330</v>
      </c>
      <c r="R2111" t="s">
        <v>8334</v>
      </c>
      <c r="S2111" s="11">
        <f t="shared" si="130"/>
        <v>423770.00472222228</v>
      </c>
      <c r="T2111" s="11">
        <f t="shared" si="131"/>
        <v>424490.00472222228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100.35000000000001</v>
      </c>
      <c r="P2112">
        <f t="shared" si="129"/>
        <v>52.82</v>
      </c>
      <c r="Q2112" t="s">
        <v>8330</v>
      </c>
      <c r="R2112" t="s">
        <v>8334</v>
      </c>
      <c r="S2112" s="11">
        <f t="shared" si="130"/>
        <v>414145.10249999998</v>
      </c>
      <c r="T2112" s="11">
        <f t="shared" si="131"/>
        <v>414805.98333333334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29"/>
        <v>54.62</v>
      </c>
      <c r="Q2113" t="s">
        <v>8330</v>
      </c>
      <c r="R2113" t="s">
        <v>8334</v>
      </c>
      <c r="S2113" s="11">
        <f t="shared" si="130"/>
        <v>388789.72916666669</v>
      </c>
      <c r="T2113" s="11">
        <f t="shared" si="131"/>
        <v>390394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</v>
      </c>
      <c r="Q2114" t="s">
        <v>8330</v>
      </c>
      <c r="R2114" t="s">
        <v>8334</v>
      </c>
      <c r="S2114" s="11">
        <f t="shared" si="130"/>
        <v>404695.27583333332</v>
      </c>
      <c r="T2114" s="11">
        <f t="shared" si="131"/>
        <v>405031.27583333332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(E2115/D2115)*100</f>
        <v>104.85714285714285</v>
      </c>
      <c r="P2115">
        <f t="shared" ref="P2115:P2178" si="133">ROUND(E2115/L2115,2)</f>
        <v>68.599999999999994</v>
      </c>
      <c r="Q2115" t="s">
        <v>8330</v>
      </c>
      <c r="R2115" t="s">
        <v>8334</v>
      </c>
      <c r="S2115" s="11">
        <f t="shared" ref="S2115:S2178" si="134">(((J2115/60)/60)+DATE(1970,1,1))</f>
        <v>416813.7711111111</v>
      </c>
      <c r="T2115" s="11">
        <f t="shared" ref="T2115:T2178" si="135">(((I2115/60)/60)+DATE(1970,1,1))</f>
        <v>417653.7711111111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104.69999999999999</v>
      </c>
      <c r="P2116">
        <f t="shared" si="133"/>
        <v>35.61</v>
      </c>
      <c r="Q2116" t="s">
        <v>8330</v>
      </c>
      <c r="R2116" t="s">
        <v>8334</v>
      </c>
      <c r="S2116" s="11">
        <f t="shared" si="134"/>
        <v>382924.57500000001</v>
      </c>
      <c r="T2116" s="11">
        <f t="shared" si="135"/>
        <v>384421.98333333334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225.66666666666669</v>
      </c>
      <c r="P2117">
        <f t="shared" si="133"/>
        <v>94.03</v>
      </c>
      <c r="Q2117" t="s">
        <v>8330</v>
      </c>
      <c r="R2117" t="s">
        <v>8334</v>
      </c>
      <c r="S2117" s="11">
        <f t="shared" si="134"/>
        <v>385450.94472222222</v>
      </c>
      <c r="T2117" s="11">
        <f t="shared" si="135"/>
        <v>386170.94472222222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>
        <f t="shared" si="133"/>
        <v>526.46</v>
      </c>
      <c r="Q2118" t="s">
        <v>8330</v>
      </c>
      <c r="R2118" t="s">
        <v>8334</v>
      </c>
      <c r="S2118" s="11">
        <f t="shared" si="134"/>
        <v>399195.66750000004</v>
      </c>
      <c r="T2118" s="11">
        <f t="shared" si="135"/>
        <v>400347.66750000004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50.66</v>
      </c>
      <c r="Q2119" t="s">
        <v>8330</v>
      </c>
      <c r="R2119" t="s">
        <v>8334</v>
      </c>
      <c r="S2119" s="11">
        <f t="shared" si="134"/>
        <v>426874.43027777778</v>
      </c>
      <c r="T2119" s="11">
        <f t="shared" si="135"/>
        <v>427213.98333333334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>
        <f t="shared" si="133"/>
        <v>79.180000000000007</v>
      </c>
      <c r="Q2120" t="s">
        <v>8330</v>
      </c>
      <c r="R2120" t="s">
        <v>8334</v>
      </c>
      <c r="S2120" s="11">
        <f t="shared" si="134"/>
        <v>389165.14888888889</v>
      </c>
      <c r="T2120" s="11">
        <f t="shared" si="135"/>
        <v>389885.14888888889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</v>
      </c>
      <c r="Q2121" t="s">
        <v>8330</v>
      </c>
      <c r="R2121" t="s">
        <v>8334</v>
      </c>
      <c r="S2121" s="11">
        <f t="shared" si="134"/>
        <v>398484.12361111114</v>
      </c>
      <c r="T2121" s="11">
        <f t="shared" si="135"/>
        <v>399204.12361111114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>
        <f t="shared" si="133"/>
        <v>116.96</v>
      </c>
      <c r="Q2122" t="s">
        <v>8330</v>
      </c>
      <c r="R2122" t="s">
        <v>8334</v>
      </c>
      <c r="S2122" s="11">
        <f t="shared" si="134"/>
        <v>410120.14888888889</v>
      </c>
      <c r="T2122" s="11">
        <f t="shared" si="135"/>
        <v>411296.14888888889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0.56800000000000006</v>
      </c>
      <c r="P2123">
        <f t="shared" si="133"/>
        <v>28.4</v>
      </c>
      <c r="Q2123" t="s">
        <v>8338</v>
      </c>
      <c r="R2123" t="s">
        <v>8339</v>
      </c>
      <c r="S2123" s="11">
        <f t="shared" si="134"/>
        <v>437114.81888888887</v>
      </c>
      <c r="T2123" s="11">
        <f t="shared" si="135"/>
        <v>437834.81888888887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0.38750000000000001</v>
      </c>
      <c r="P2124">
        <f t="shared" si="133"/>
        <v>103.33</v>
      </c>
      <c r="Q2124" t="s">
        <v>8338</v>
      </c>
      <c r="R2124" t="s">
        <v>8339</v>
      </c>
      <c r="S2124" s="11">
        <f t="shared" si="134"/>
        <v>437008.2136111111</v>
      </c>
      <c r="T2124" s="11">
        <f t="shared" si="135"/>
        <v>437728.2136111111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8338</v>
      </c>
      <c r="R2125" t="s">
        <v>8339</v>
      </c>
      <c r="S2125" s="11">
        <f t="shared" si="134"/>
        <v>376675.19638888893</v>
      </c>
      <c r="T2125" s="11">
        <f t="shared" si="135"/>
        <v>377967.98333333334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10.454545454545453</v>
      </c>
      <c r="P2126">
        <f t="shared" si="133"/>
        <v>23</v>
      </c>
      <c r="Q2126" t="s">
        <v>8338</v>
      </c>
      <c r="R2126" t="s">
        <v>8339</v>
      </c>
      <c r="S2126" s="11">
        <f t="shared" si="134"/>
        <v>383049.67638888885</v>
      </c>
      <c r="T2126" s="11">
        <f t="shared" si="135"/>
        <v>384206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1.4200000000000002</v>
      </c>
      <c r="P2127">
        <f t="shared" si="133"/>
        <v>31.56</v>
      </c>
      <c r="Q2127" t="s">
        <v>8338</v>
      </c>
      <c r="R2127" t="s">
        <v>8339</v>
      </c>
      <c r="S2127" s="11">
        <f t="shared" si="134"/>
        <v>424497.56472222222</v>
      </c>
      <c r="T2127" s="11">
        <f t="shared" si="135"/>
        <v>425217.56472222222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t="s">
        <v>8338</v>
      </c>
      <c r="R2128" t="s">
        <v>8339</v>
      </c>
      <c r="S2128" s="11">
        <f t="shared" si="134"/>
        <v>418760.35749999998</v>
      </c>
      <c r="T2128" s="11">
        <f t="shared" si="135"/>
        <v>419480.35749999998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28.842857142857142</v>
      </c>
      <c r="P2129">
        <f t="shared" si="133"/>
        <v>34.22</v>
      </c>
      <c r="Q2129" t="s">
        <v>8338</v>
      </c>
      <c r="R2129" t="s">
        <v>8339</v>
      </c>
      <c r="S2129" s="11">
        <f t="shared" si="134"/>
        <v>421005.12861111108</v>
      </c>
      <c r="T2129" s="11">
        <f t="shared" si="135"/>
        <v>421724.12861111108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0.16666666666666669</v>
      </c>
      <c r="P2130">
        <f t="shared" si="133"/>
        <v>25</v>
      </c>
      <c r="Q2130" t="s">
        <v>8338</v>
      </c>
      <c r="R2130" t="s">
        <v>8339</v>
      </c>
      <c r="S2130" s="11">
        <f t="shared" si="134"/>
        <v>416163.54694444442</v>
      </c>
      <c r="T2130" s="11">
        <f t="shared" si="135"/>
        <v>417603.54694444442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11.799999999999999</v>
      </c>
      <c r="P2131">
        <f t="shared" si="133"/>
        <v>19.670000000000002</v>
      </c>
      <c r="Q2131" t="s">
        <v>8338</v>
      </c>
      <c r="R2131" t="s">
        <v>8339</v>
      </c>
      <c r="S2131" s="11">
        <f t="shared" si="134"/>
        <v>429729.58333333331</v>
      </c>
      <c r="T2131" s="11">
        <f t="shared" si="135"/>
        <v>430449.58333333331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0.20238095238095236</v>
      </c>
      <c r="P2132">
        <f t="shared" si="133"/>
        <v>21.25</v>
      </c>
      <c r="Q2132" t="s">
        <v>8338</v>
      </c>
      <c r="R2132" t="s">
        <v>8339</v>
      </c>
      <c r="S2132" s="11">
        <f t="shared" si="134"/>
        <v>415883.07305555552</v>
      </c>
      <c r="T2132" s="11">
        <f t="shared" si="135"/>
        <v>416723.07305555552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</v>
      </c>
      <c r="Q2133" t="s">
        <v>8338</v>
      </c>
      <c r="R2133" t="s">
        <v>8339</v>
      </c>
      <c r="S2133" s="11">
        <f t="shared" si="134"/>
        <v>423925.96972222225</v>
      </c>
      <c r="T2133" s="11">
        <f t="shared" si="135"/>
        <v>424645.96972222225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2.1129899999999995</v>
      </c>
      <c r="P2134">
        <f t="shared" si="133"/>
        <v>21.34</v>
      </c>
      <c r="Q2134" t="s">
        <v>8338</v>
      </c>
      <c r="R2134" t="s">
        <v>8339</v>
      </c>
      <c r="S2134" s="11">
        <f t="shared" si="134"/>
        <v>411356.69222222228</v>
      </c>
      <c r="T2134" s="11">
        <f t="shared" si="135"/>
        <v>412076.69222222228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3"/>
        <v>5.33</v>
      </c>
      <c r="Q2135" t="s">
        <v>8338</v>
      </c>
      <c r="R2135" t="s">
        <v>8339</v>
      </c>
      <c r="S2135" s="11">
        <f t="shared" si="134"/>
        <v>386771.33305555559</v>
      </c>
      <c r="T2135" s="11">
        <f t="shared" si="135"/>
        <v>387687.98333333334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1.7333333333333332</v>
      </c>
      <c r="P2136">
        <f t="shared" si="133"/>
        <v>34.67</v>
      </c>
      <c r="Q2136" t="s">
        <v>8338</v>
      </c>
      <c r="R2136" t="s">
        <v>8339</v>
      </c>
      <c r="S2136" s="11">
        <f t="shared" si="134"/>
        <v>404598.27527777775</v>
      </c>
      <c r="T2136" s="11">
        <f t="shared" si="135"/>
        <v>405318.27527777775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3"/>
        <v>21.73</v>
      </c>
      <c r="Q2137" t="s">
        <v>8338</v>
      </c>
      <c r="R2137" t="s">
        <v>8339</v>
      </c>
      <c r="S2137" s="11">
        <f t="shared" si="134"/>
        <v>399680.12027777772</v>
      </c>
      <c r="T2137" s="11">
        <f t="shared" si="135"/>
        <v>400400.12027777772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5.9612499999999999E-2</v>
      </c>
      <c r="P2138">
        <f t="shared" si="133"/>
        <v>11.92</v>
      </c>
      <c r="Q2138" t="s">
        <v>8338</v>
      </c>
      <c r="R2138" t="s">
        <v>8339</v>
      </c>
      <c r="S2138" s="11">
        <f t="shared" si="134"/>
        <v>408789.21833333338</v>
      </c>
      <c r="T2138" s="11">
        <f t="shared" si="135"/>
        <v>409509.21833333338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28.405999999999999</v>
      </c>
      <c r="P2139">
        <f t="shared" si="133"/>
        <v>26.6</v>
      </c>
      <c r="Q2139" t="s">
        <v>8338</v>
      </c>
      <c r="R2139" t="s">
        <v>8339</v>
      </c>
      <c r="S2139" s="11">
        <f t="shared" si="134"/>
        <v>418683.50805555558</v>
      </c>
      <c r="T2139" s="11">
        <f t="shared" si="135"/>
        <v>419403.50805555558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3"/>
        <v>10.67</v>
      </c>
      <c r="Q2140" t="s">
        <v>8338</v>
      </c>
      <c r="R2140" t="s">
        <v>8339</v>
      </c>
      <c r="S2140" s="11">
        <f t="shared" si="134"/>
        <v>409281.31638888892</v>
      </c>
      <c r="T2140" s="11">
        <f t="shared" si="135"/>
        <v>410002.31638888892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3"/>
        <v>29.04</v>
      </c>
      <c r="Q2141" t="s">
        <v>8338</v>
      </c>
      <c r="R2141" t="s">
        <v>8339</v>
      </c>
      <c r="S2141" s="11">
        <f t="shared" si="134"/>
        <v>435459.00222222222</v>
      </c>
      <c r="T2141" s="11">
        <f t="shared" si="135"/>
        <v>436179.00222222222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0.11199999999999999</v>
      </c>
      <c r="P2142">
        <f t="shared" si="133"/>
        <v>50.91</v>
      </c>
      <c r="Q2142" t="s">
        <v>8338</v>
      </c>
      <c r="R2142" t="s">
        <v>8339</v>
      </c>
      <c r="S2142" s="11">
        <f t="shared" si="134"/>
        <v>402053.00666666665</v>
      </c>
      <c r="T2142" s="11">
        <f t="shared" si="135"/>
        <v>402773.00666666665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8338</v>
      </c>
      <c r="R2143" t="s">
        <v>8339</v>
      </c>
      <c r="S2143" s="11">
        <f t="shared" si="134"/>
        <v>418166.65527777775</v>
      </c>
      <c r="T2143" s="11">
        <f t="shared" si="135"/>
        <v>418887.65527777775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5.7238095238095239</v>
      </c>
      <c r="P2144">
        <f t="shared" si="133"/>
        <v>50.08</v>
      </c>
      <c r="Q2144" t="s">
        <v>8338</v>
      </c>
      <c r="R2144" t="s">
        <v>8339</v>
      </c>
      <c r="S2144" s="11">
        <f t="shared" si="134"/>
        <v>428089.83611111116</v>
      </c>
      <c r="T2144" s="11">
        <f t="shared" si="135"/>
        <v>428761.83611111116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3"/>
        <v>45</v>
      </c>
      <c r="Q2145" t="s">
        <v>8338</v>
      </c>
      <c r="R2145" t="s">
        <v>8339</v>
      </c>
      <c r="S2145" s="11">
        <f t="shared" si="134"/>
        <v>379902.28111111111</v>
      </c>
      <c r="T2145" s="11">
        <f t="shared" si="135"/>
        <v>381052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1.7098591549295776</v>
      </c>
      <c r="P2146">
        <f t="shared" si="133"/>
        <v>25.29</v>
      </c>
      <c r="Q2146" t="s">
        <v>8338</v>
      </c>
      <c r="R2146" t="s">
        <v>8339</v>
      </c>
      <c r="S2146" s="11">
        <f t="shared" si="134"/>
        <v>407902.12222222221</v>
      </c>
      <c r="T2146" s="11">
        <f t="shared" si="135"/>
        <v>408670.12222222221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30.433333333333334</v>
      </c>
      <c r="P2147">
        <f t="shared" si="133"/>
        <v>51.29</v>
      </c>
      <c r="Q2147" t="s">
        <v>8338</v>
      </c>
      <c r="R2147" t="s">
        <v>8339</v>
      </c>
      <c r="S2147" s="11">
        <f t="shared" si="134"/>
        <v>409718.6983333333</v>
      </c>
      <c r="T2147" s="11">
        <f t="shared" si="135"/>
        <v>410439.6983333333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3"/>
        <v>1</v>
      </c>
      <c r="Q2148" t="s">
        <v>8338</v>
      </c>
      <c r="R2148" t="s">
        <v>8339</v>
      </c>
      <c r="S2148" s="11">
        <f t="shared" si="134"/>
        <v>429457.30833333335</v>
      </c>
      <c r="T2148" s="11">
        <f t="shared" si="135"/>
        <v>429793.30833333335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0.69641025641025645</v>
      </c>
      <c r="P2149">
        <f t="shared" si="133"/>
        <v>49.38</v>
      </c>
      <c r="Q2149" t="s">
        <v>8338</v>
      </c>
      <c r="R2149" t="s">
        <v>8339</v>
      </c>
      <c r="S2149" s="11">
        <f t="shared" si="134"/>
        <v>418168.09666666668</v>
      </c>
      <c r="T2149" s="11">
        <f t="shared" si="135"/>
        <v>418937.09666666668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8338</v>
      </c>
      <c r="R2150" t="s">
        <v>8339</v>
      </c>
      <c r="S2150" s="11">
        <f t="shared" si="134"/>
        <v>421514.60611111112</v>
      </c>
      <c r="T2150" s="11">
        <f t="shared" si="135"/>
        <v>422233.60611111112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8338</v>
      </c>
      <c r="R2151" t="s">
        <v>8339</v>
      </c>
      <c r="S2151" s="11">
        <f t="shared" si="134"/>
        <v>380433.5988888889</v>
      </c>
      <c r="T2151" s="11">
        <f t="shared" si="135"/>
        <v>381273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0.80999999999999994</v>
      </c>
      <c r="P2152">
        <f t="shared" si="133"/>
        <v>101.25</v>
      </c>
      <c r="Q2152" t="s">
        <v>8338</v>
      </c>
      <c r="R2152" t="s">
        <v>8339</v>
      </c>
      <c r="S2152" s="11">
        <f t="shared" si="134"/>
        <v>432735.83305555559</v>
      </c>
      <c r="T2152" s="11">
        <f t="shared" si="135"/>
        <v>433455.83305555559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0.26222222222222225</v>
      </c>
      <c r="P2153">
        <f t="shared" si="133"/>
        <v>19.670000000000002</v>
      </c>
      <c r="Q2153" t="s">
        <v>8338</v>
      </c>
      <c r="R2153" t="s">
        <v>8339</v>
      </c>
      <c r="S2153" s="11">
        <f t="shared" si="134"/>
        <v>432413.33722222224</v>
      </c>
      <c r="T2153" s="11">
        <f t="shared" si="135"/>
        <v>433133.33722222224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0.16666666666666669</v>
      </c>
      <c r="P2154">
        <f t="shared" si="133"/>
        <v>12.5</v>
      </c>
      <c r="Q2154" t="s">
        <v>8338</v>
      </c>
      <c r="R2154" t="s">
        <v>8339</v>
      </c>
      <c r="S2154" s="11">
        <f t="shared" si="134"/>
        <v>412324.97472222225</v>
      </c>
      <c r="T2154" s="11">
        <f t="shared" si="135"/>
        <v>413043.97472222225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9.124454880912446E-3</v>
      </c>
      <c r="P2155">
        <f t="shared" si="133"/>
        <v>8.5</v>
      </c>
      <c r="Q2155" t="s">
        <v>8338</v>
      </c>
      <c r="R2155" t="s">
        <v>8339</v>
      </c>
      <c r="S2155" s="11">
        <f t="shared" si="134"/>
        <v>419310.86611111107</v>
      </c>
      <c r="T2155" s="11">
        <f t="shared" si="135"/>
        <v>420256.98333333334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3"/>
        <v>1</v>
      </c>
      <c r="Q2156" t="s">
        <v>8338</v>
      </c>
      <c r="R2156" t="s">
        <v>8339</v>
      </c>
      <c r="S2156" s="11">
        <f t="shared" si="134"/>
        <v>411456.17416666663</v>
      </c>
      <c r="T2156" s="11">
        <f t="shared" si="135"/>
        <v>411936.17416666663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3"/>
        <v>23</v>
      </c>
      <c r="Q2157" t="s">
        <v>8338</v>
      </c>
      <c r="R2157" t="s">
        <v>8339</v>
      </c>
      <c r="S2157" s="11">
        <f t="shared" si="134"/>
        <v>430250.94027777779</v>
      </c>
      <c r="T2157" s="11">
        <f t="shared" si="135"/>
        <v>430969.94027777779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2.6660714285714282</v>
      </c>
      <c r="P2158">
        <f t="shared" si="133"/>
        <v>17.989999999999998</v>
      </c>
      <c r="Q2158" t="s">
        <v>8338</v>
      </c>
      <c r="R2158" t="s">
        <v>8339</v>
      </c>
      <c r="S2158" s="11">
        <f t="shared" si="134"/>
        <v>407645.50166666671</v>
      </c>
      <c r="T2158" s="11">
        <f t="shared" si="135"/>
        <v>408725.50166666671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28.192</v>
      </c>
      <c r="P2159">
        <f t="shared" si="133"/>
        <v>370.95</v>
      </c>
      <c r="Q2159" t="s">
        <v>8338</v>
      </c>
      <c r="R2159" t="s">
        <v>8339</v>
      </c>
      <c r="S2159" s="11">
        <f t="shared" si="134"/>
        <v>436592.55083333334</v>
      </c>
      <c r="T2159" s="11">
        <f t="shared" si="135"/>
        <v>437368.98333333334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6.5900366666666672</v>
      </c>
      <c r="P2160">
        <f t="shared" si="133"/>
        <v>63.57</v>
      </c>
      <c r="Q2160" t="s">
        <v>8338</v>
      </c>
      <c r="R2160" t="s">
        <v>8339</v>
      </c>
      <c r="S2160" s="11">
        <f t="shared" si="134"/>
        <v>402269.49277777778</v>
      </c>
      <c r="T2160" s="11">
        <f t="shared" si="135"/>
        <v>403349.49277777778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0.72222222222222221</v>
      </c>
      <c r="P2161">
        <f t="shared" si="133"/>
        <v>13</v>
      </c>
      <c r="Q2161" t="s">
        <v>8338</v>
      </c>
      <c r="R2161" t="s">
        <v>8339</v>
      </c>
      <c r="S2161" s="11">
        <f t="shared" si="134"/>
        <v>388970.54833333328</v>
      </c>
      <c r="T2161" s="11">
        <f t="shared" si="135"/>
        <v>389690.54833333328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0.85000000000000009</v>
      </c>
      <c r="P2162">
        <f t="shared" si="133"/>
        <v>5.31</v>
      </c>
      <c r="Q2162" t="s">
        <v>8338</v>
      </c>
      <c r="R2162" t="s">
        <v>8339</v>
      </c>
      <c r="S2162" s="11">
        <f t="shared" si="134"/>
        <v>396362.08472222218</v>
      </c>
      <c r="T2162" s="11">
        <f t="shared" si="135"/>
        <v>397082.08472222218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3"/>
        <v>35.619999999999997</v>
      </c>
      <c r="Q2163" t="s">
        <v>8330</v>
      </c>
      <c r="R2163" t="s">
        <v>8331</v>
      </c>
      <c r="S2163" s="11">
        <f t="shared" si="134"/>
        <v>425693.46083333332</v>
      </c>
      <c r="T2163" s="11">
        <f t="shared" si="135"/>
        <v>426413.46083333332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112.26666666666667</v>
      </c>
      <c r="P2164">
        <f t="shared" si="133"/>
        <v>87.1</v>
      </c>
      <c r="Q2164" t="s">
        <v>8330</v>
      </c>
      <c r="R2164" t="s">
        <v>8331</v>
      </c>
      <c r="S2164" s="11">
        <f t="shared" si="134"/>
        <v>415443.38638888887</v>
      </c>
      <c r="T2164" s="11">
        <f t="shared" si="135"/>
        <v>416187.38638888887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132.20000000000002</v>
      </c>
      <c r="P2165">
        <f t="shared" si="133"/>
        <v>75.11</v>
      </c>
      <c r="Q2165" t="s">
        <v>8330</v>
      </c>
      <c r="R2165" t="s">
        <v>8331</v>
      </c>
      <c r="S2165" s="11">
        <f t="shared" si="134"/>
        <v>422598.58888888889</v>
      </c>
      <c r="T2165" s="11">
        <f t="shared" si="135"/>
        <v>423828.83333333331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102.63636363636364</v>
      </c>
      <c r="P2166">
        <f t="shared" si="133"/>
        <v>68.010000000000005</v>
      </c>
      <c r="Q2166" t="s">
        <v>8330</v>
      </c>
      <c r="R2166" t="s">
        <v>8331</v>
      </c>
      <c r="S2166" s="11">
        <f t="shared" si="134"/>
        <v>432290.22611111111</v>
      </c>
      <c r="T2166" s="11">
        <f t="shared" si="135"/>
        <v>433020.98333333334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138.64000000000001</v>
      </c>
      <c r="P2167">
        <f t="shared" si="133"/>
        <v>29.62</v>
      </c>
      <c r="Q2167" t="s">
        <v>8330</v>
      </c>
      <c r="R2167" t="s">
        <v>8331</v>
      </c>
      <c r="S2167" s="11">
        <f t="shared" si="134"/>
        <v>430441.00972222222</v>
      </c>
      <c r="T2167" s="11">
        <f t="shared" si="135"/>
        <v>431160.00972222222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3"/>
        <v>91.63</v>
      </c>
      <c r="Q2168" t="s">
        <v>8330</v>
      </c>
      <c r="R2168" t="s">
        <v>8331</v>
      </c>
      <c r="S2168" s="11">
        <f t="shared" si="134"/>
        <v>418325.11611111107</v>
      </c>
      <c r="T2168" s="11">
        <f t="shared" si="135"/>
        <v>419406.11611111107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8330</v>
      </c>
      <c r="R2169" t="s">
        <v>8331</v>
      </c>
      <c r="S2169" s="11">
        <f t="shared" si="134"/>
        <v>399586.59361111111</v>
      </c>
      <c r="T2169" s="11">
        <f t="shared" si="135"/>
        <v>399922.59361111111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121.5816111111111</v>
      </c>
      <c r="P2170">
        <f t="shared" si="133"/>
        <v>64.37</v>
      </c>
      <c r="Q2170" t="s">
        <v>8330</v>
      </c>
      <c r="R2170" t="s">
        <v>8331</v>
      </c>
      <c r="S2170" s="11">
        <f t="shared" si="134"/>
        <v>437807.40583333338</v>
      </c>
      <c r="T2170" s="11">
        <f t="shared" si="135"/>
        <v>438542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21.86</v>
      </c>
      <c r="Q2171" t="s">
        <v>8330</v>
      </c>
      <c r="R2171" t="s">
        <v>8331</v>
      </c>
      <c r="S2171" s="11">
        <f t="shared" si="134"/>
        <v>438961.81972222222</v>
      </c>
      <c r="T2171" s="11">
        <f t="shared" si="135"/>
        <v>439033.81972222222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180.85714285714286</v>
      </c>
      <c r="P2172">
        <f t="shared" si="133"/>
        <v>33.32</v>
      </c>
      <c r="Q2172" t="s">
        <v>8330</v>
      </c>
      <c r="R2172" t="s">
        <v>8331</v>
      </c>
      <c r="S2172" s="11">
        <f t="shared" si="134"/>
        <v>424683.00611111114</v>
      </c>
      <c r="T2172" s="11">
        <f t="shared" si="135"/>
        <v>425643.00611111114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106.075</v>
      </c>
      <c r="P2173">
        <f t="shared" si="133"/>
        <v>90.28</v>
      </c>
      <c r="Q2173" t="s">
        <v>8330</v>
      </c>
      <c r="R2173" t="s">
        <v>8331</v>
      </c>
      <c r="S2173" s="11">
        <f t="shared" si="134"/>
        <v>423319.97083333333</v>
      </c>
      <c r="T2173" s="11">
        <f t="shared" si="135"/>
        <v>424166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</v>
      </c>
      <c r="Q2174" t="s">
        <v>8330</v>
      </c>
      <c r="R2174" t="s">
        <v>8331</v>
      </c>
      <c r="S2174" s="11">
        <f t="shared" si="134"/>
        <v>421894.9222222222</v>
      </c>
      <c r="T2174" s="11">
        <f t="shared" si="135"/>
        <v>422614.9222222222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126.92857142857143</v>
      </c>
      <c r="P2175">
        <f t="shared" si="133"/>
        <v>59.23</v>
      </c>
      <c r="Q2175" t="s">
        <v>8330</v>
      </c>
      <c r="R2175" t="s">
        <v>8331</v>
      </c>
      <c r="S2175" s="11">
        <f t="shared" si="134"/>
        <v>407809.62305555557</v>
      </c>
      <c r="T2175" s="11">
        <f t="shared" si="135"/>
        <v>408564.98333333334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102.97499999999999</v>
      </c>
      <c r="P2176">
        <f t="shared" si="133"/>
        <v>65.38</v>
      </c>
      <c r="Q2176" t="s">
        <v>8330</v>
      </c>
      <c r="R2176" t="s">
        <v>8331</v>
      </c>
      <c r="S2176" s="11">
        <f t="shared" si="134"/>
        <v>431086.02972222224</v>
      </c>
      <c r="T2176" s="11">
        <f t="shared" si="135"/>
        <v>431806.02972222224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67.31</v>
      </c>
      <c r="Q2177" t="s">
        <v>8330</v>
      </c>
      <c r="R2177" t="s">
        <v>8331</v>
      </c>
      <c r="S2177" s="11">
        <f t="shared" si="134"/>
        <v>433473.21833333338</v>
      </c>
      <c r="T2177" s="11">
        <f t="shared" si="135"/>
        <v>433641.21833333338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>
        <f t="shared" si="133"/>
        <v>88.75</v>
      </c>
      <c r="Q2178" t="s">
        <v>8330</v>
      </c>
      <c r="R2178" t="s">
        <v>8331</v>
      </c>
      <c r="S2178" s="11">
        <f t="shared" si="134"/>
        <v>422232.19694444444</v>
      </c>
      <c r="T2178" s="11">
        <f t="shared" si="135"/>
        <v>422952.19694444444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(E2179/D2179)*100</f>
        <v>100.12</v>
      </c>
      <c r="P2179">
        <f t="shared" ref="P2179:P2242" si="137">ROUND(E2179/L2179,2)</f>
        <v>65.87</v>
      </c>
      <c r="Q2179" t="s">
        <v>8330</v>
      </c>
      <c r="R2179" t="s">
        <v>8331</v>
      </c>
      <c r="S2179" s="11">
        <f t="shared" ref="S2179:S2242" si="138">(((J2179/60)/60)+DATE(1970,1,1))</f>
        <v>431967.0186111111</v>
      </c>
      <c r="T2179" s="11">
        <f t="shared" ref="T2179:T2242" si="139">(((I2179/60)/60)+DATE(1970,1,1))</f>
        <v>432567.0186111111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138.64000000000001</v>
      </c>
      <c r="P2180">
        <f t="shared" si="137"/>
        <v>40.35</v>
      </c>
      <c r="Q2180" t="s">
        <v>8330</v>
      </c>
      <c r="R2180" t="s">
        <v>8331</v>
      </c>
      <c r="S2180" s="11">
        <f t="shared" si="138"/>
        <v>437280.27694444446</v>
      </c>
      <c r="T2180" s="11">
        <f t="shared" si="139"/>
        <v>438000.27694444446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76.86</v>
      </c>
      <c r="Q2181" t="s">
        <v>8330</v>
      </c>
      <c r="R2181" t="s">
        <v>8331</v>
      </c>
      <c r="S2181" s="11">
        <f t="shared" si="138"/>
        <v>421717.10888888891</v>
      </c>
      <c r="T2181" s="11">
        <f t="shared" si="139"/>
        <v>422437.10888888891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107.18419999999999</v>
      </c>
      <c r="P2182">
        <f t="shared" si="137"/>
        <v>68.709999999999994</v>
      </c>
      <c r="Q2182" t="s">
        <v>8330</v>
      </c>
      <c r="R2182" t="s">
        <v>8331</v>
      </c>
      <c r="S2182" s="11">
        <f t="shared" si="138"/>
        <v>426625.07444444444</v>
      </c>
      <c r="T2182" s="11">
        <f t="shared" si="139"/>
        <v>427634.07444444444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</v>
      </c>
      <c r="Q2183" t="s">
        <v>8338</v>
      </c>
      <c r="R2183" t="s">
        <v>8356</v>
      </c>
      <c r="S2183" s="11">
        <f t="shared" si="138"/>
        <v>438465.12583333335</v>
      </c>
      <c r="T2183" s="11">
        <f t="shared" si="139"/>
        <v>438801.12583333335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>
        <f t="shared" si="137"/>
        <v>44.17</v>
      </c>
      <c r="Q2184" t="s">
        <v>8338</v>
      </c>
      <c r="R2184" t="s">
        <v>8356</v>
      </c>
      <c r="S2184" s="11">
        <f t="shared" si="138"/>
        <v>417030.61805555556</v>
      </c>
      <c r="T2184" s="11">
        <f t="shared" si="139"/>
        <v>417870.61805555556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>
        <f t="shared" si="137"/>
        <v>31.57</v>
      </c>
      <c r="Q2185" t="s">
        <v>8338</v>
      </c>
      <c r="R2185" t="s">
        <v>8356</v>
      </c>
      <c r="S2185" s="11">
        <f t="shared" si="138"/>
        <v>437801.77138888894</v>
      </c>
      <c r="T2185" s="11">
        <f t="shared" si="139"/>
        <v>438518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107.05</v>
      </c>
      <c r="Q2186" t="s">
        <v>8338</v>
      </c>
      <c r="R2186" t="s">
        <v>8356</v>
      </c>
      <c r="S2186" s="11">
        <f t="shared" si="138"/>
        <v>429049.56694444444</v>
      </c>
      <c r="T2186" s="11">
        <f t="shared" si="139"/>
        <v>429385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</v>
      </c>
      <c r="Q2187" t="s">
        <v>8338</v>
      </c>
      <c r="R2187" t="s">
        <v>8356</v>
      </c>
      <c r="S2187" s="11">
        <f t="shared" si="138"/>
        <v>403577.39972222224</v>
      </c>
      <c r="T2187" s="11">
        <f t="shared" si="139"/>
        <v>404537.39972222224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109.67499999999998</v>
      </c>
      <c r="P2188">
        <f t="shared" si="137"/>
        <v>55.96</v>
      </c>
      <c r="Q2188" t="s">
        <v>8338</v>
      </c>
      <c r="R2188" t="s">
        <v>8356</v>
      </c>
      <c r="S2188" s="11">
        <f t="shared" si="138"/>
        <v>433919.76194444444</v>
      </c>
      <c r="T2188" s="11">
        <f t="shared" si="139"/>
        <v>434795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>
        <f t="shared" si="137"/>
        <v>56.97</v>
      </c>
      <c r="Q2189" t="s">
        <v>8338</v>
      </c>
      <c r="R2189" t="s">
        <v>8356</v>
      </c>
      <c r="S2189" s="11">
        <f t="shared" si="138"/>
        <v>421550.01833333337</v>
      </c>
      <c r="T2189" s="11">
        <f t="shared" si="139"/>
        <v>422244.98333333334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>
        <f t="shared" si="137"/>
        <v>44.06</v>
      </c>
      <c r="Q2190" t="s">
        <v>8338</v>
      </c>
      <c r="R2190" t="s">
        <v>8356</v>
      </c>
      <c r="S2190" s="11">
        <f t="shared" si="138"/>
        <v>435119.06694444444</v>
      </c>
      <c r="T2190" s="11">
        <f t="shared" si="139"/>
        <v>435962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68.63</v>
      </c>
      <c r="Q2191" t="s">
        <v>8338</v>
      </c>
      <c r="R2191" t="s">
        <v>8356</v>
      </c>
      <c r="S2191" s="11">
        <f t="shared" si="138"/>
        <v>431139.91666666669</v>
      </c>
      <c r="T2191" s="11">
        <f t="shared" si="139"/>
        <v>431479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184.61052631578946</v>
      </c>
      <c r="P2192">
        <f t="shared" si="137"/>
        <v>65.319999999999993</v>
      </c>
      <c r="Q2192" t="s">
        <v>8338</v>
      </c>
      <c r="R2192" t="s">
        <v>8356</v>
      </c>
      <c r="S2192" s="11">
        <f t="shared" si="138"/>
        <v>429936.00111111108</v>
      </c>
      <c r="T2192" s="11">
        <f t="shared" si="139"/>
        <v>430767.98333333334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>
        <f t="shared" si="137"/>
        <v>35.92</v>
      </c>
      <c r="Q2193" t="s">
        <v>8338</v>
      </c>
      <c r="R2193" t="s">
        <v>8356</v>
      </c>
      <c r="S2193" s="11">
        <f t="shared" si="138"/>
        <v>438365.00750000001</v>
      </c>
      <c r="T2193" s="11">
        <f t="shared" si="139"/>
        <v>438653.00750000001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>
        <f t="shared" si="137"/>
        <v>40.07</v>
      </c>
      <c r="Q2194" t="s">
        <v>8338</v>
      </c>
      <c r="R2194" t="s">
        <v>8356</v>
      </c>
      <c r="S2194" s="11">
        <f t="shared" si="138"/>
        <v>436517.42888888891</v>
      </c>
      <c r="T2194" s="11">
        <f t="shared" si="139"/>
        <v>437192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>
        <f t="shared" si="137"/>
        <v>75.650000000000006</v>
      </c>
      <c r="Q2195" t="s">
        <v>8338</v>
      </c>
      <c r="R2195" t="s">
        <v>8356</v>
      </c>
      <c r="S2195" s="11">
        <f t="shared" si="138"/>
        <v>435858.74222222227</v>
      </c>
      <c r="T2195" s="11">
        <f t="shared" si="139"/>
        <v>436597.98333333334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7"/>
        <v>61.2</v>
      </c>
      <c r="Q2196" t="s">
        <v>8338</v>
      </c>
      <c r="R2196" t="s">
        <v>8356</v>
      </c>
      <c r="S2196" s="11">
        <f t="shared" si="138"/>
        <v>430131.19166666665</v>
      </c>
      <c r="T2196" s="11">
        <f t="shared" si="139"/>
        <v>430850.19166666665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>
        <f t="shared" si="137"/>
        <v>48.13</v>
      </c>
      <c r="Q2197" t="s">
        <v>8338</v>
      </c>
      <c r="R2197" t="s">
        <v>8356</v>
      </c>
      <c r="S2197" s="11">
        <f t="shared" si="138"/>
        <v>424659.52777777781</v>
      </c>
      <c r="T2197" s="11">
        <f t="shared" si="139"/>
        <v>425379.52777777781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>
        <f t="shared" si="137"/>
        <v>68.11</v>
      </c>
      <c r="Q2198" t="s">
        <v>8338</v>
      </c>
      <c r="R2198" t="s">
        <v>8356</v>
      </c>
      <c r="S2198" s="11">
        <f t="shared" si="138"/>
        <v>436124.69500000001</v>
      </c>
      <c r="T2198" s="11">
        <f t="shared" si="139"/>
        <v>436864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951.03109999999992</v>
      </c>
      <c r="P2199">
        <f t="shared" si="137"/>
        <v>65.89</v>
      </c>
      <c r="Q2199" t="s">
        <v>8338</v>
      </c>
      <c r="R2199" t="s">
        <v>8356</v>
      </c>
      <c r="S2199" s="11">
        <f t="shared" si="138"/>
        <v>420719.01638888888</v>
      </c>
      <c r="T2199" s="11">
        <f t="shared" si="139"/>
        <v>421439.01638888888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132.89249999999998</v>
      </c>
      <c r="P2200">
        <f t="shared" si="137"/>
        <v>81.650000000000006</v>
      </c>
      <c r="Q2200" t="s">
        <v>8338</v>
      </c>
      <c r="R2200" t="s">
        <v>8356</v>
      </c>
      <c r="S2200" s="11">
        <f t="shared" si="138"/>
        <v>426933.33333333331</v>
      </c>
      <c r="T2200" s="11">
        <f t="shared" si="139"/>
        <v>427654.33333333331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>
        <f t="shared" si="137"/>
        <v>52.7</v>
      </c>
      <c r="Q2201" t="s">
        <v>8338</v>
      </c>
      <c r="R2201" t="s">
        <v>8356</v>
      </c>
      <c r="S2201" s="11">
        <f t="shared" si="138"/>
        <v>426210.99944444443</v>
      </c>
      <c r="T2201" s="11">
        <f t="shared" si="139"/>
        <v>426930.99944444443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7"/>
        <v>41.23</v>
      </c>
      <c r="Q2202" t="s">
        <v>8338</v>
      </c>
      <c r="R2202" t="s">
        <v>8356</v>
      </c>
      <c r="S2202" s="11">
        <f t="shared" si="138"/>
        <v>423840.01888888888</v>
      </c>
      <c r="T2202" s="11">
        <f t="shared" si="139"/>
        <v>424500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382.71818181818185</v>
      </c>
      <c r="P2203">
        <f t="shared" si="137"/>
        <v>15.04</v>
      </c>
      <c r="Q2203" t="s">
        <v>8330</v>
      </c>
      <c r="R2203" t="s">
        <v>8335</v>
      </c>
      <c r="S2203" s="11">
        <f t="shared" si="138"/>
        <v>402557.32361111115</v>
      </c>
      <c r="T2203" s="11">
        <f t="shared" si="139"/>
        <v>402893.32361111115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>
        <f t="shared" si="137"/>
        <v>39.07</v>
      </c>
      <c r="Q2204" t="s">
        <v>8330</v>
      </c>
      <c r="R2204" t="s">
        <v>8335</v>
      </c>
      <c r="S2204" s="11">
        <f t="shared" si="138"/>
        <v>400349.38</v>
      </c>
      <c r="T2204" s="11">
        <f t="shared" si="139"/>
        <v>401069.38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7"/>
        <v>43.82</v>
      </c>
      <c r="Q2205" t="s">
        <v>8330</v>
      </c>
      <c r="R2205" t="s">
        <v>8335</v>
      </c>
      <c r="S2205" s="11">
        <f t="shared" si="138"/>
        <v>425717.63388888893</v>
      </c>
      <c r="T2205" s="11">
        <f t="shared" si="139"/>
        <v>426437.63388888893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>
        <f t="shared" si="137"/>
        <v>27.3</v>
      </c>
      <c r="Q2206" t="s">
        <v>8330</v>
      </c>
      <c r="R2206" t="s">
        <v>8335</v>
      </c>
      <c r="S2206" s="11">
        <f t="shared" si="138"/>
        <v>403408.47749999998</v>
      </c>
      <c r="T2206" s="11">
        <f t="shared" si="139"/>
        <v>404128.47749999998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</v>
      </c>
      <c r="Q2207" t="s">
        <v>8330</v>
      </c>
      <c r="R2207" t="s">
        <v>8335</v>
      </c>
      <c r="S2207" s="11">
        <f t="shared" si="138"/>
        <v>396676.71916666662</v>
      </c>
      <c r="T2207" s="11">
        <f t="shared" si="139"/>
        <v>397396.71916666662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>
        <f t="shared" si="137"/>
        <v>33.24</v>
      </c>
      <c r="Q2208" t="s">
        <v>8330</v>
      </c>
      <c r="R2208" t="s">
        <v>8335</v>
      </c>
      <c r="S2208" s="11">
        <f t="shared" si="138"/>
        <v>395847.17333333328</v>
      </c>
      <c r="T2208" s="11">
        <f t="shared" si="139"/>
        <v>396279.17333333328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285.70999999999998</v>
      </c>
      <c r="Q2209" t="s">
        <v>8330</v>
      </c>
      <c r="R2209" t="s">
        <v>8335</v>
      </c>
      <c r="S2209" s="11">
        <f t="shared" si="138"/>
        <v>409453.65916666668</v>
      </c>
      <c r="T2209" s="11">
        <f t="shared" si="139"/>
        <v>410174.65916666668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7"/>
        <v>42.33</v>
      </c>
      <c r="Q2210" t="s">
        <v>8330</v>
      </c>
      <c r="R2210" t="s">
        <v>8335</v>
      </c>
      <c r="S2210" s="11">
        <f t="shared" si="138"/>
        <v>394638.17388888891</v>
      </c>
      <c r="T2210" s="11">
        <f t="shared" si="139"/>
        <v>396061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7"/>
        <v>50.27</v>
      </c>
      <c r="Q2211" t="s">
        <v>8330</v>
      </c>
      <c r="R2211" t="s">
        <v>8335</v>
      </c>
      <c r="S2211" s="11">
        <f t="shared" si="138"/>
        <v>413492.51222222223</v>
      </c>
      <c r="T2211" s="11">
        <f t="shared" si="139"/>
        <v>413768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111.425</v>
      </c>
      <c r="P2212">
        <f t="shared" si="137"/>
        <v>61.9</v>
      </c>
      <c r="Q2212" t="s">
        <v>8330</v>
      </c>
      <c r="R2212" t="s">
        <v>8335</v>
      </c>
      <c r="S2212" s="11">
        <f t="shared" si="138"/>
        <v>394858.58611111116</v>
      </c>
      <c r="T2212" s="11">
        <f t="shared" si="139"/>
        <v>396242.6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7"/>
        <v>40.75</v>
      </c>
      <c r="Q2213" t="s">
        <v>8330</v>
      </c>
      <c r="R2213" t="s">
        <v>8335</v>
      </c>
      <c r="S2213" s="11">
        <f t="shared" si="138"/>
        <v>413115.84027777781</v>
      </c>
      <c r="T2213" s="11">
        <f t="shared" si="139"/>
        <v>413655.98333333334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114.38333333333333</v>
      </c>
      <c r="P2214">
        <f t="shared" si="137"/>
        <v>55.8</v>
      </c>
      <c r="Q2214" t="s">
        <v>8330</v>
      </c>
      <c r="R2214" t="s">
        <v>8335</v>
      </c>
      <c r="S2214" s="11">
        <f t="shared" si="138"/>
        <v>409082.93805555557</v>
      </c>
      <c r="T2214" s="11">
        <f t="shared" si="139"/>
        <v>409882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8330</v>
      </c>
      <c r="R2215" t="s">
        <v>8335</v>
      </c>
      <c r="S2215" s="11">
        <f t="shared" si="138"/>
        <v>422548.82749999996</v>
      </c>
      <c r="T2215" s="11">
        <f t="shared" si="139"/>
        <v>423268.82749999996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292.50166666666667</v>
      </c>
      <c r="P2216">
        <f t="shared" si="137"/>
        <v>73.13</v>
      </c>
      <c r="Q2216" t="s">
        <v>8330</v>
      </c>
      <c r="R2216" t="s">
        <v>8335</v>
      </c>
      <c r="S2216" s="11">
        <f t="shared" si="138"/>
        <v>411436.01333333337</v>
      </c>
      <c r="T2216" s="11">
        <f t="shared" si="139"/>
        <v>412156.01333333337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156.36363636363637</v>
      </c>
      <c r="P2217">
        <f t="shared" si="137"/>
        <v>26.06</v>
      </c>
      <c r="Q2217" t="s">
        <v>8330</v>
      </c>
      <c r="R2217" t="s">
        <v>8335</v>
      </c>
      <c r="S2217" s="11">
        <f t="shared" si="138"/>
        <v>394922.21444444446</v>
      </c>
      <c r="T2217" s="11">
        <f t="shared" si="139"/>
        <v>395463.98333333334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105.66666666666666</v>
      </c>
      <c r="P2218">
        <f t="shared" si="137"/>
        <v>22.64</v>
      </c>
      <c r="Q2218" t="s">
        <v>8330</v>
      </c>
      <c r="R2218" t="s">
        <v>8335</v>
      </c>
      <c r="S2218" s="11">
        <f t="shared" si="138"/>
        <v>424587.04027777782</v>
      </c>
      <c r="T2218" s="11">
        <f t="shared" si="139"/>
        <v>424923.04027777782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101.19047619047619</v>
      </c>
      <c r="P2219">
        <f t="shared" si="137"/>
        <v>47.22</v>
      </c>
      <c r="Q2219" t="s">
        <v>8330</v>
      </c>
      <c r="R2219" t="s">
        <v>8335</v>
      </c>
      <c r="S2219" s="11">
        <f t="shared" si="138"/>
        <v>427107.64250000002</v>
      </c>
      <c r="T2219" s="11">
        <f t="shared" si="139"/>
        <v>427361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122.833</v>
      </c>
      <c r="P2220">
        <f t="shared" si="137"/>
        <v>32.32</v>
      </c>
      <c r="Q2220" t="s">
        <v>8330</v>
      </c>
      <c r="R2220" t="s">
        <v>8335</v>
      </c>
      <c r="S2220" s="11">
        <f t="shared" si="138"/>
        <v>398980.49527777772</v>
      </c>
      <c r="T2220" s="11">
        <f t="shared" si="139"/>
        <v>399513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101.49999999999999</v>
      </c>
      <c r="P2221">
        <f t="shared" si="137"/>
        <v>53.42</v>
      </c>
      <c r="Q2221" t="s">
        <v>8330</v>
      </c>
      <c r="R2221" t="s">
        <v>8335</v>
      </c>
      <c r="S2221" s="11">
        <f t="shared" si="138"/>
        <v>424850.2533333333</v>
      </c>
      <c r="T2221" s="11">
        <f t="shared" si="139"/>
        <v>425570.2533333333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101.14285714285714</v>
      </c>
      <c r="P2222">
        <f t="shared" si="137"/>
        <v>51.3</v>
      </c>
      <c r="Q2222" t="s">
        <v>8330</v>
      </c>
      <c r="R2222" t="s">
        <v>8335</v>
      </c>
      <c r="S2222" s="11">
        <f t="shared" si="138"/>
        <v>406762.45444444445</v>
      </c>
      <c r="T2222" s="11">
        <f t="shared" si="139"/>
        <v>407482.45444444445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108.11999999999999</v>
      </c>
      <c r="P2223">
        <f t="shared" si="137"/>
        <v>37.200000000000003</v>
      </c>
      <c r="Q2223" t="s">
        <v>8338</v>
      </c>
      <c r="R2223" t="s">
        <v>8356</v>
      </c>
      <c r="S2223" s="11">
        <f t="shared" si="138"/>
        <v>430777.0025</v>
      </c>
      <c r="T2223" s="11">
        <f t="shared" si="139"/>
        <v>431505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7"/>
        <v>27.1</v>
      </c>
      <c r="Q2224" t="s">
        <v>8338</v>
      </c>
      <c r="R2224" t="s">
        <v>8356</v>
      </c>
      <c r="S2224" s="11">
        <f t="shared" si="138"/>
        <v>393675.90194444446</v>
      </c>
      <c r="T2224" s="11">
        <f t="shared" si="139"/>
        <v>394395.90194444446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105.80000000000001</v>
      </c>
      <c r="P2225">
        <f t="shared" si="137"/>
        <v>206.31</v>
      </c>
      <c r="Q2225" t="s">
        <v>8338</v>
      </c>
      <c r="R2225" t="s">
        <v>8356</v>
      </c>
      <c r="S2225" s="11">
        <f t="shared" si="138"/>
        <v>423576.38</v>
      </c>
      <c r="T2225" s="11">
        <f t="shared" si="139"/>
        <v>424296.38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243.15000000000003</v>
      </c>
      <c r="P2226">
        <f t="shared" si="137"/>
        <v>82.15</v>
      </c>
      <c r="Q2226" t="s">
        <v>8338</v>
      </c>
      <c r="R2226" t="s">
        <v>8356</v>
      </c>
      <c r="S2226" s="11">
        <f t="shared" si="138"/>
        <v>435385.02083333331</v>
      </c>
      <c r="T2226" s="11">
        <f t="shared" si="139"/>
        <v>436060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944.83338095238094</v>
      </c>
      <c r="P2227">
        <f t="shared" si="137"/>
        <v>164.8</v>
      </c>
      <c r="Q2227" t="s">
        <v>8338</v>
      </c>
      <c r="R2227" t="s">
        <v>8356</v>
      </c>
      <c r="S2227" s="11">
        <f t="shared" si="138"/>
        <v>416884.00416666665</v>
      </c>
      <c r="T2227" s="11">
        <f t="shared" si="139"/>
        <v>417604.00416666665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108.46283333333334</v>
      </c>
      <c r="P2228">
        <f t="shared" si="137"/>
        <v>60.82</v>
      </c>
      <c r="Q2228" t="s">
        <v>8338</v>
      </c>
      <c r="R2228" t="s">
        <v>8356</v>
      </c>
      <c r="S2228" s="11">
        <f t="shared" si="138"/>
        <v>429076.17277777777</v>
      </c>
      <c r="T2228" s="11">
        <f t="shared" si="139"/>
        <v>429805.98333333334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157.37692307692308</v>
      </c>
      <c r="P2229">
        <f t="shared" si="137"/>
        <v>67.97</v>
      </c>
      <c r="Q2229" t="s">
        <v>8338</v>
      </c>
      <c r="R2229" t="s">
        <v>8356</v>
      </c>
      <c r="S2229" s="11">
        <f t="shared" si="138"/>
        <v>409396.37638888886</v>
      </c>
      <c r="T2229" s="11">
        <f t="shared" si="139"/>
        <v>410117.37638888886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7"/>
        <v>81.56</v>
      </c>
      <c r="Q2230" t="s">
        <v>8338</v>
      </c>
      <c r="R2230" t="s">
        <v>8356</v>
      </c>
      <c r="S2230" s="11">
        <f t="shared" si="138"/>
        <v>424767.6766666667</v>
      </c>
      <c r="T2230" s="11">
        <f t="shared" si="139"/>
        <v>425487.6766666667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171.04755366949576</v>
      </c>
      <c r="P2231">
        <f t="shared" si="137"/>
        <v>25.43</v>
      </c>
      <c r="Q2231" t="s">
        <v>8338</v>
      </c>
      <c r="R2231" t="s">
        <v>8356</v>
      </c>
      <c r="S2231" s="11">
        <f t="shared" si="138"/>
        <v>407544.94194444444</v>
      </c>
      <c r="T2231" s="11">
        <f t="shared" si="139"/>
        <v>408397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125.95294117647057</v>
      </c>
      <c r="P2232">
        <f t="shared" si="137"/>
        <v>21.5</v>
      </c>
      <c r="Q2232" t="s">
        <v>8338</v>
      </c>
      <c r="R2232" t="s">
        <v>8356</v>
      </c>
      <c r="S2232" s="11">
        <f t="shared" si="138"/>
        <v>413310.14638888894</v>
      </c>
      <c r="T2232" s="11">
        <f t="shared" si="139"/>
        <v>414030.14638888894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1212.1296000000002</v>
      </c>
      <c r="P2233">
        <f t="shared" si="137"/>
        <v>27.23</v>
      </c>
      <c r="Q2233" t="s">
        <v>8338</v>
      </c>
      <c r="R2233" t="s">
        <v>8356</v>
      </c>
      <c r="S2233" s="11">
        <f t="shared" si="138"/>
        <v>406086.86138888891</v>
      </c>
      <c r="T2233" s="11">
        <f t="shared" si="139"/>
        <v>406718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7"/>
        <v>25.09</v>
      </c>
      <c r="Q2234" t="s">
        <v>8338</v>
      </c>
      <c r="R2234" t="s">
        <v>8356</v>
      </c>
      <c r="S2234" s="11">
        <f t="shared" si="138"/>
        <v>415276.05777777772</v>
      </c>
      <c r="T2234" s="11">
        <f t="shared" si="139"/>
        <v>416052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332.03999999999996</v>
      </c>
      <c r="P2235">
        <f t="shared" si="137"/>
        <v>21.23</v>
      </c>
      <c r="Q2235" t="s">
        <v>8338</v>
      </c>
      <c r="R2235" t="s">
        <v>8356</v>
      </c>
      <c r="S2235" s="11">
        <f t="shared" si="138"/>
        <v>427866.09416666662</v>
      </c>
      <c r="T2235" s="11">
        <f t="shared" si="139"/>
        <v>428361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41.61</v>
      </c>
      <c r="Q2236" t="s">
        <v>8338</v>
      </c>
      <c r="R2236" t="s">
        <v>8356</v>
      </c>
      <c r="S2236" s="11">
        <f t="shared" si="138"/>
        <v>436972.79083333333</v>
      </c>
      <c r="T2236" s="11">
        <f t="shared" si="139"/>
        <v>437692.79083333333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153.3153846153846</v>
      </c>
      <c r="P2237">
        <f t="shared" si="137"/>
        <v>135.59</v>
      </c>
      <c r="Q2237" t="s">
        <v>8338</v>
      </c>
      <c r="R2237" t="s">
        <v>8356</v>
      </c>
      <c r="S2237" s="11">
        <f t="shared" si="138"/>
        <v>421401.53083333338</v>
      </c>
      <c r="T2237" s="11">
        <f t="shared" si="139"/>
        <v>422120.53083333338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537.10714285714289</v>
      </c>
      <c r="P2238">
        <f t="shared" si="137"/>
        <v>22.12</v>
      </c>
      <c r="Q2238" t="s">
        <v>8338</v>
      </c>
      <c r="R2238" t="s">
        <v>8356</v>
      </c>
      <c r="S2238" s="11">
        <f t="shared" si="138"/>
        <v>428831.81194444443</v>
      </c>
      <c r="T2238" s="11">
        <f t="shared" si="139"/>
        <v>429551.81194444443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352.92777777777775</v>
      </c>
      <c r="P2239">
        <f t="shared" si="137"/>
        <v>64.63</v>
      </c>
      <c r="Q2239" t="s">
        <v>8338</v>
      </c>
      <c r="R2239" t="s">
        <v>8356</v>
      </c>
      <c r="S2239" s="11">
        <f t="shared" si="138"/>
        <v>417873.07861111109</v>
      </c>
      <c r="T2239" s="11">
        <f t="shared" si="139"/>
        <v>418840.98333333334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7"/>
        <v>69.569999999999993</v>
      </c>
      <c r="Q2240" t="s">
        <v>8338</v>
      </c>
      <c r="R2240" t="s">
        <v>8356</v>
      </c>
      <c r="S2240" s="11">
        <f t="shared" si="138"/>
        <v>438503.92111111112</v>
      </c>
      <c r="T2240" s="11">
        <f t="shared" si="139"/>
        <v>439223.92111111112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128.02668</v>
      </c>
      <c r="P2241">
        <f t="shared" si="137"/>
        <v>75.13</v>
      </c>
      <c r="Q2241" t="s">
        <v>8338</v>
      </c>
      <c r="R2241" t="s">
        <v>8356</v>
      </c>
      <c r="S2241" s="11">
        <f t="shared" si="138"/>
        <v>409664.00388888892</v>
      </c>
      <c r="T2241" s="11">
        <f t="shared" si="139"/>
        <v>410533.03333333333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>
        <f t="shared" si="137"/>
        <v>140.97999999999999</v>
      </c>
      <c r="Q2242" t="s">
        <v>8338</v>
      </c>
      <c r="R2242" t="s">
        <v>8356</v>
      </c>
      <c r="S2242" s="11">
        <f t="shared" si="138"/>
        <v>430780.81777777779</v>
      </c>
      <c r="T2242" s="11">
        <f t="shared" si="139"/>
        <v>431500.81777777779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(E2243/D2243)*100</f>
        <v>806.4</v>
      </c>
      <c r="P2243">
        <f t="shared" ref="P2243:P2306" si="141">ROUND(E2243/L2243,2)</f>
        <v>49.47</v>
      </c>
      <c r="Q2243" t="s">
        <v>8338</v>
      </c>
      <c r="R2243" t="s">
        <v>8356</v>
      </c>
      <c r="S2243" s="11">
        <f t="shared" ref="S2243:S2306" si="142">(((J2243/60)/60)+DATE(1970,1,1))</f>
        <v>438316.86111111112</v>
      </c>
      <c r="T2243" s="11">
        <f t="shared" ref="T2243:T2306" si="143">(((I2243/60)/60)+DATE(1970,1,1))</f>
        <v>439036.86111111112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>
        <f t="shared" si="141"/>
        <v>53.87</v>
      </c>
      <c r="Q2244" t="s">
        <v>8338</v>
      </c>
      <c r="R2244" t="s">
        <v>8356</v>
      </c>
      <c r="S2244" s="11">
        <f t="shared" si="142"/>
        <v>409582.81472222222</v>
      </c>
      <c r="T2244" s="11">
        <f t="shared" si="143"/>
        <v>410436.03333333333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</v>
      </c>
      <c r="Q2245" t="s">
        <v>8338</v>
      </c>
      <c r="R2245" t="s">
        <v>8356</v>
      </c>
      <c r="S2245" s="11">
        <f t="shared" si="142"/>
        <v>439131.02500000002</v>
      </c>
      <c r="T2245" s="11">
        <f t="shared" si="143"/>
        <v>439284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</v>
      </c>
      <c r="Q2246" t="s">
        <v>8338</v>
      </c>
      <c r="R2246" t="s">
        <v>8356</v>
      </c>
      <c r="S2246" s="11">
        <f t="shared" si="142"/>
        <v>435460.65166666667</v>
      </c>
      <c r="T2246" s="11">
        <f t="shared" si="143"/>
        <v>435749.5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>
        <f t="shared" si="141"/>
        <v>53.48</v>
      </c>
      <c r="Q2247" t="s">
        <v>8338</v>
      </c>
      <c r="R2247" t="s">
        <v>8356</v>
      </c>
      <c r="S2247" s="11">
        <f t="shared" si="142"/>
        <v>411770.00472222228</v>
      </c>
      <c r="T2247" s="11">
        <f t="shared" si="143"/>
        <v>412515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</v>
      </c>
      <c r="Q2248" t="s">
        <v>8338</v>
      </c>
      <c r="R2248" t="s">
        <v>8356</v>
      </c>
      <c r="S2248" s="11">
        <f t="shared" si="142"/>
        <v>425236.00277777779</v>
      </c>
      <c r="T2248" s="11">
        <f t="shared" si="143"/>
        <v>425956.00277777779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>
        <f t="shared" si="141"/>
        <v>50.85</v>
      </c>
      <c r="Q2249" t="s">
        <v>8338</v>
      </c>
      <c r="R2249" t="s">
        <v>8356</v>
      </c>
      <c r="S2249" s="11">
        <f t="shared" si="142"/>
        <v>424728.99027777778</v>
      </c>
      <c r="T2249" s="11">
        <f t="shared" si="143"/>
        <v>425064.99027777778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>
        <f t="shared" si="141"/>
        <v>58.63</v>
      </c>
      <c r="Q2250" t="s">
        <v>8338</v>
      </c>
      <c r="R2250" t="s">
        <v>8356</v>
      </c>
      <c r="S2250" s="11">
        <f t="shared" si="142"/>
        <v>436446.02166666667</v>
      </c>
      <c r="T2250" s="11">
        <f t="shared" si="143"/>
        <v>437166.02166666667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>
        <f t="shared" si="141"/>
        <v>32.82</v>
      </c>
      <c r="Q2251" t="s">
        <v>8338</v>
      </c>
      <c r="R2251" t="s">
        <v>8356</v>
      </c>
      <c r="S2251" s="11">
        <f t="shared" si="142"/>
        <v>403993.87916666665</v>
      </c>
      <c r="T2251" s="11">
        <f t="shared" si="143"/>
        <v>404712.87916666665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975.11200000000008</v>
      </c>
      <c r="P2252">
        <f t="shared" si="141"/>
        <v>426.93</v>
      </c>
      <c r="Q2252" t="s">
        <v>8338</v>
      </c>
      <c r="R2252" t="s">
        <v>8356</v>
      </c>
      <c r="S2252" s="11">
        <f t="shared" si="142"/>
        <v>436161.13138888887</v>
      </c>
      <c r="T2252" s="11">
        <f t="shared" si="143"/>
        <v>436882.13138888887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134.44929411764704</v>
      </c>
      <c r="P2253">
        <f t="shared" si="141"/>
        <v>23.81</v>
      </c>
      <c r="Q2253" t="s">
        <v>8338</v>
      </c>
      <c r="R2253" t="s">
        <v>8356</v>
      </c>
      <c r="S2253" s="11">
        <f t="shared" si="142"/>
        <v>416225.29916666663</v>
      </c>
      <c r="T2253" s="11">
        <f t="shared" si="143"/>
        <v>416729.29916666663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>
        <f t="shared" si="141"/>
        <v>98.41</v>
      </c>
      <c r="Q2254" t="s">
        <v>8338</v>
      </c>
      <c r="R2254" t="s">
        <v>8356</v>
      </c>
      <c r="S2254" s="11">
        <f t="shared" si="142"/>
        <v>433672.8716666667</v>
      </c>
      <c r="T2254" s="11">
        <f t="shared" si="143"/>
        <v>434032.8716666667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>
        <f t="shared" si="141"/>
        <v>107.32</v>
      </c>
      <c r="Q2255" t="s">
        <v>8338</v>
      </c>
      <c r="R2255" t="s">
        <v>8356</v>
      </c>
      <c r="S2255" s="11">
        <f t="shared" si="142"/>
        <v>427032.15194444446</v>
      </c>
      <c r="T2255" s="11">
        <f t="shared" si="143"/>
        <v>427753.15194444446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</v>
      </c>
      <c r="Q2256" t="s">
        <v>8338</v>
      </c>
      <c r="R2256" t="s">
        <v>8356</v>
      </c>
      <c r="S2256" s="11">
        <f t="shared" si="142"/>
        <v>437976.54666666669</v>
      </c>
      <c r="T2256" s="11">
        <f t="shared" si="143"/>
        <v>438144.54666666669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>
        <f t="shared" si="141"/>
        <v>41.78</v>
      </c>
      <c r="Q2257" t="s">
        <v>8338</v>
      </c>
      <c r="R2257" t="s">
        <v>8356</v>
      </c>
      <c r="S2257" s="11">
        <f t="shared" si="142"/>
        <v>431143.84750000003</v>
      </c>
      <c r="T2257" s="11">
        <f t="shared" si="143"/>
        <v>431863.84750000003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>
        <f t="shared" si="141"/>
        <v>21.38</v>
      </c>
      <c r="Q2258" t="s">
        <v>8338</v>
      </c>
      <c r="R2258" t="s">
        <v>8356</v>
      </c>
      <c r="S2258" s="11">
        <f t="shared" si="142"/>
        <v>436291.84611111111</v>
      </c>
      <c r="T2258" s="11">
        <f t="shared" si="143"/>
        <v>436627.84611111111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1"/>
        <v>94.1</v>
      </c>
      <c r="Q2259" t="s">
        <v>8338</v>
      </c>
      <c r="R2259" t="s">
        <v>8356</v>
      </c>
      <c r="S2259" s="11">
        <f t="shared" si="142"/>
        <v>432055.48027777777</v>
      </c>
      <c r="T2259" s="11">
        <f t="shared" si="143"/>
        <v>432896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15.72</v>
      </c>
      <c r="Q2260" t="s">
        <v>8338</v>
      </c>
      <c r="R2260" t="s">
        <v>8356</v>
      </c>
      <c r="S2260" s="11">
        <f t="shared" si="142"/>
        <v>423195.02416666667</v>
      </c>
      <c r="T2260" s="11">
        <f t="shared" si="143"/>
        <v>423915.02416666667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90.64</v>
      </c>
      <c r="Q2261" t="s">
        <v>8338</v>
      </c>
      <c r="R2261" t="s">
        <v>8356</v>
      </c>
      <c r="S2261" s="11">
        <f t="shared" si="142"/>
        <v>436780.31555555557</v>
      </c>
      <c r="T2261" s="11">
        <f t="shared" si="143"/>
        <v>437020.31555555557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1"/>
        <v>97.3</v>
      </c>
      <c r="Q2262" t="s">
        <v>8338</v>
      </c>
      <c r="R2262" t="s">
        <v>8356</v>
      </c>
      <c r="S2262" s="11">
        <f t="shared" si="142"/>
        <v>412593.40277777781</v>
      </c>
      <c r="T2262" s="11">
        <f t="shared" si="143"/>
        <v>413312.40277777781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37.119999999999997</v>
      </c>
      <c r="Q2263" t="s">
        <v>8338</v>
      </c>
      <c r="R2263" t="s">
        <v>8356</v>
      </c>
      <c r="S2263" s="11">
        <f t="shared" si="142"/>
        <v>438146.39444444445</v>
      </c>
      <c r="T2263" s="11">
        <f t="shared" si="143"/>
        <v>438650.39444444445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>
        <f t="shared" si="141"/>
        <v>28.1</v>
      </c>
      <c r="Q2264" t="s">
        <v>8338</v>
      </c>
      <c r="R2264" t="s">
        <v>8356</v>
      </c>
      <c r="S2264" s="11">
        <f t="shared" si="142"/>
        <v>418151.0438888889</v>
      </c>
      <c r="T2264" s="11">
        <f t="shared" si="143"/>
        <v>418977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>
        <f t="shared" si="141"/>
        <v>144.43</v>
      </c>
      <c r="Q2265" t="s">
        <v>8338</v>
      </c>
      <c r="R2265" t="s">
        <v>8356</v>
      </c>
      <c r="S2265" s="11">
        <f t="shared" si="142"/>
        <v>420268.97583333333</v>
      </c>
      <c r="T2265" s="11">
        <f t="shared" si="143"/>
        <v>420772.97583333333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>
        <f t="shared" si="141"/>
        <v>24.27</v>
      </c>
      <c r="Q2266" t="s">
        <v>8338</v>
      </c>
      <c r="R2266" t="s">
        <v>8356</v>
      </c>
      <c r="S2266" s="11">
        <f t="shared" si="142"/>
        <v>431830.97611111111</v>
      </c>
      <c r="T2266" s="11">
        <f t="shared" si="143"/>
        <v>432228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35.119999999999997</v>
      </c>
      <c r="Q2267" t="s">
        <v>8338</v>
      </c>
      <c r="R2267" t="s">
        <v>8356</v>
      </c>
      <c r="S2267" s="11">
        <f t="shared" si="142"/>
        <v>436469.47416666668</v>
      </c>
      <c r="T2267" s="11">
        <f t="shared" si="143"/>
        <v>436637.47416666668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>
        <f t="shared" si="141"/>
        <v>24.76</v>
      </c>
      <c r="Q2268" t="s">
        <v>8338</v>
      </c>
      <c r="R2268" t="s">
        <v>8356</v>
      </c>
      <c r="S2268" s="11">
        <f t="shared" si="142"/>
        <v>431189.99777777778</v>
      </c>
      <c r="T2268" s="11">
        <f t="shared" si="143"/>
        <v>431603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>
        <f t="shared" si="141"/>
        <v>188.38</v>
      </c>
      <c r="Q2269" t="s">
        <v>8338</v>
      </c>
      <c r="R2269" t="s">
        <v>8356</v>
      </c>
      <c r="S2269" s="11">
        <f t="shared" si="142"/>
        <v>419164.91583333333</v>
      </c>
      <c r="T2269" s="11">
        <f t="shared" si="143"/>
        <v>419770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102.60000000000001</v>
      </c>
      <c r="P2270">
        <f t="shared" si="141"/>
        <v>148.08000000000001</v>
      </c>
      <c r="Q2270" t="s">
        <v>8338</v>
      </c>
      <c r="R2270" t="s">
        <v>8356</v>
      </c>
      <c r="S2270" s="11">
        <f t="shared" si="142"/>
        <v>438538.97638888884</v>
      </c>
      <c r="T2270" s="11">
        <f t="shared" si="143"/>
        <v>439258.97638888884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1"/>
        <v>49.93</v>
      </c>
      <c r="Q2271" t="s">
        <v>8338</v>
      </c>
      <c r="R2271" t="s">
        <v>8356</v>
      </c>
      <c r="S2271" s="11">
        <f t="shared" si="142"/>
        <v>438553.90638888889</v>
      </c>
      <c r="T2271" s="11">
        <f t="shared" si="143"/>
        <v>439142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>
        <f t="shared" si="141"/>
        <v>107.82</v>
      </c>
      <c r="Q2272" t="s">
        <v>8338</v>
      </c>
      <c r="R2272" t="s">
        <v>8356</v>
      </c>
      <c r="S2272" s="11">
        <f t="shared" si="142"/>
        <v>437333.86472222221</v>
      </c>
      <c r="T2272" s="11">
        <f t="shared" si="143"/>
        <v>437814.98333333334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283.09000000000003</v>
      </c>
      <c r="P2273">
        <f t="shared" si="141"/>
        <v>42.63</v>
      </c>
      <c r="Q2273" t="s">
        <v>8338</v>
      </c>
      <c r="R2273" t="s">
        <v>8356</v>
      </c>
      <c r="S2273" s="11">
        <f t="shared" si="142"/>
        <v>436329.00111111108</v>
      </c>
      <c r="T2273" s="11">
        <f t="shared" si="143"/>
        <v>437049.00111111108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1356.6000000000001</v>
      </c>
      <c r="P2274">
        <f t="shared" si="141"/>
        <v>14.37</v>
      </c>
      <c r="Q2274" t="s">
        <v>8338</v>
      </c>
      <c r="R2274" t="s">
        <v>8356</v>
      </c>
      <c r="S2274" s="11">
        <f t="shared" si="142"/>
        <v>427489.78777777776</v>
      </c>
      <c r="T2274" s="11">
        <f t="shared" si="143"/>
        <v>428209.78777777776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220.35999999999999</v>
      </c>
      <c r="P2275">
        <f t="shared" si="141"/>
        <v>37.479999999999997</v>
      </c>
      <c r="Q2275" t="s">
        <v>8338</v>
      </c>
      <c r="R2275" t="s">
        <v>8356</v>
      </c>
      <c r="S2275" s="11">
        <f t="shared" si="142"/>
        <v>438670.17833333334</v>
      </c>
      <c r="T2275" s="11">
        <f t="shared" si="143"/>
        <v>439269.17833333334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1"/>
        <v>30.2</v>
      </c>
      <c r="Q2276" t="s">
        <v>8338</v>
      </c>
      <c r="R2276" t="s">
        <v>8356</v>
      </c>
      <c r="S2276" s="11">
        <f t="shared" si="142"/>
        <v>411837.01583333331</v>
      </c>
      <c r="T2276" s="11">
        <f t="shared" si="143"/>
        <v>412557.01583333331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407.76923076923077</v>
      </c>
      <c r="P2277">
        <f t="shared" si="141"/>
        <v>33.549999999999997</v>
      </c>
      <c r="Q2277" t="s">
        <v>8338</v>
      </c>
      <c r="R2277" t="s">
        <v>8356</v>
      </c>
      <c r="S2277" s="11">
        <f t="shared" si="142"/>
        <v>419087.79972222226</v>
      </c>
      <c r="T2277" s="11">
        <f t="shared" si="143"/>
        <v>419807.79972222226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105.81826105905425</v>
      </c>
      <c r="P2278">
        <f t="shared" si="141"/>
        <v>64.75</v>
      </c>
      <c r="Q2278" t="s">
        <v>8338</v>
      </c>
      <c r="R2278" t="s">
        <v>8356</v>
      </c>
      <c r="S2278" s="11">
        <f t="shared" si="142"/>
        <v>410664.6358333333</v>
      </c>
      <c r="T2278" s="11">
        <f t="shared" si="143"/>
        <v>411384.6358333333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141.08235294117648</v>
      </c>
      <c r="P2279">
        <f t="shared" si="141"/>
        <v>57.93</v>
      </c>
      <c r="Q2279" t="s">
        <v>8338</v>
      </c>
      <c r="R2279" t="s">
        <v>8356</v>
      </c>
      <c r="S2279" s="11">
        <f t="shared" si="142"/>
        <v>394393.28416666668</v>
      </c>
      <c r="T2279" s="11">
        <f t="shared" si="143"/>
        <v>395113.28416666668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1"/>
        <v>53.08</v>
      </c>
      <c r="Q2280" t="s">
        <v>8338</v>
      </c>
      <c r="R2280" t="s">
        <v>8356</v>
      </c>
      <c r="S2280" s="11">
        <f t="shared" si="142"/>
        <v>428042.0186111111</v>
      </c>
      <c r="T2280" s="11">
        <f t="shared" si="143"/>
        <v>428863.98333333334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1"/>
        <v>48.06</v>
      </c>
      <c r="Q2281" t="s">
        <v>8338</v>
      </c>
      <c r="R2281" t="s">
        <v>8356</v>
      </c>
      <c r="S2281" s="11">
        <f t="shared" si="142"/>
        <v>420412.36083333328</v>
      </c>
      <c r="T2281" s="11">
        <f t="shared" si="143"/>
        <v>420853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403.57653061224488</v>
      </c>
      <c r="P2282">
        <f t="shared" si="141"/>
        <v>82.4</v>
      </c>
      <c r="Q2282" t="s">
        <v>8338</v>
      </c>
      <c r="R2282" t="s">
        <v>8356</v>
      </c>
      <c r="S2282" s="11">
        <f t="shared" si="142"/>
        <v>425543.9975</v>
      </c>
      <c r="T2282" s="11">
        <f t="shared" si="143"/>
        <v>426263.9975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</v>
      </c>
      <c r="Q2283" t="s">
        <v>8330</v>
      </c>
      <c r="R2283" t="s">
        <v>8331</v>
      </c>
      <c r="S2283" s="11">
        <f t="shared" si="142"/>
        <v>388407.86027777777</v>
      </c>
      <c r="T2283" s="11">
        <f t="shared" si="143"/>
        <v>389895.83333333331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185.33333333333331</v>
      </c>
      <c r="P2284">
        <f t="shared" si="141"/>
        <v>115.83</v>
      </c>
      <c r="Q2284" t="s">
        <v>8330</v>
      </c>
      <c r="R2284" t="s">
        <v>8331</v>
      </c>
      <c r="S2284" s="11">
        <f t="shared" si="142"/>
        <v>427669.19055555557</v>
      </c>
      <c r="T2284" s="11">
        <f t="shared" si="143"/>
        <v>429109.19055555557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100.85533333333332</v>
      </c>
      <c r="P2285">
        <f t="shared" si="141"/>
        <v>63.03</v>
      </c>
      <c r="Q2285" t="s">
        <v>8330</v>
      </c>
      <c r="R2285" t="s">
        <v>8331</v>
      </c>
      <c r="S2285" s="11">
        <f t="shared" si="142"/>
        <v>395388.00111111108</v>
      </c>
      <c r="T2285" s="11">
        <f t="shared" si="143"/>
        <v>396827.00111111108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106.22116666666668</v>
      </c>
      <c r="P2286">
        <f t="shared" si="141"/>
        <v>108.02</v>
      </c>
      <c r="Q2286" t="s">
        <v>8330</v>
      </c>
      <c r="R2286" t="s">
        <v>8331</v>
      </c>
      <c r="S2286" s="11">
        <f t="shared" si="142"/>
        <v>385972.12361111114</v>
      </c>
      <c r="T2286" s="11">
        <f t="shared" si="143"/>
        <v>386653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121.36666666666667</v>
      </c>
      <c r="P2287">
        <f t="shared" si="141"/>
        <v>46.09</v>
      </c>
      <c r="Q2287" t="s">
        <v>8330</v>
      </c>
      <c r="R2287" t="s">
        <v>8331</v>
      </c>
      <c r="S2287" s="11">
        <f t="shared" si="142"/>
        <v>397333.45638888888</v>
      </c>
      <c r="T2287" s="11">
        <f t="shared" si="143"/>
        <v>398053.45638888888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100.06666666666666</v>
      </c>
      <c r="P2288">
        <f t="shared" si="141"/>
        <v>107.21</v>
      </c>
      <c r="Q2288" t="s">
        <v>8330</v>
      </c>
      <c r="R2288" t="s">
        <v>8331</v>
      </c>
      <c r="S2288" s="11">
        <f t="shared" si="142"/>
        <v>407792.12611111108</v>
      </c>
      <c r="T2288" s="11">
        <f t="shared" si="143"/>
        <v>408468.98333333334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119.97755555555555</v>
      </c>
      <c r="P2289">
        <f t="shared" si="141"/>
        <v>50.93</v>
      </c>
      <c r="Q2289" t="s">
        <v>8330</v>
      </c>
      <c r="R2289" t="s">
        <v>8331</v>
      </c>
      <c r="S2289" s="11">
        <f t="shared" si="142"/>
        <v>414937.01666666666</v>
      </c>
      <c r="T2289" s="11">
        <f t="shared" si="143"/>
        <v>415441.01666666666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1"/>
        <v>40.04</v>
      </c>
      <c r="Q2290" t="s">
        <v>8330</v>
      </c>
      <c r="R2290" t="s">
        <v>8331</v>
      </c>
      <c r="S2290" s="11">
        <f t="shared" si="142"/>
        <v>397540.85805555555</v>
      </c>
      <c r="T2290" s="11">
        <f t="shared" si="143"/>
        <v>397995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1"/>
        <v>64.44</v>
      </c>
      <c r="Q2291" t="s">
        <v>8330</v>
      </c>
      <c r="R2291" t="s">
        <v>8331</v>
      </c>
      <c r="S2291" s="11">
        <f t="shared" si="142"/>
        <v>409640.96111111116</v>
      </c>
      <c r="T2291" s="11">
        <f t="shared" si="143"/>
        <v>410672.36666666664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104.06666666666666</v>
      </c>
      <c r="P2292">
        <f t="shared" si="141"/>
        <v>53.83</v>
      </c>
      <c r="Q2292" t="s">
        <v>8330</v>
      </c>
      <c r="R2292" t="s">
        <v>8331</v>
      </c>
      <c r="S2292" s="11">
        <f t="shared" si="142"/>
        <v>373599.09166666667</v>
      </c>
      <c r="T2292" s="11">
        <f t="shared" si="143"/>
        <v>375482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1"/>
        <v>100.47</v>
      </c>
      <c r="Q2293" t="s">
        <v>8330</v>
      </c>
      <c r="R2293" t="s">
        <v>8331</v>
      </c>
      <c r="S2293" s="11">
        <f t="shared" si="142"/>
        <v>395624.44944444444</v>
      </c>
      <c r="T2293" s="11">
        <f t="shared" si="143"/>
        <v>396445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107.2505</v>
      </c>
      <c r="P2294">
        <f t="shared" si="141"/>
        <v>46.63</v>
      </c>
      <c r="Q2294" t="s">
        <v>8330</v>
      </c>
      <c r="R2294" t="s">
        <v>8331</v>
      </c>
      <c r="S2294" s="11">
        <f t="shared" si="142"/>
        <v>395617.74333333335</v>
      </c>
      <c r="T2294" s="11">
        <f t="shared" si="143"/>
        <v>396337.74333333335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108.23529411764706</v>
      </c>
      <c r="P2295">
        <f t="shared" si="141"/>
        <v>34.07</v>
      </c>
      <c r="Q2295" t="s">
        <v>8330</v>
      </c>
      <c r="R2295" t="s">
        <v>8331</v>
      </c>
      <c r="S2295" s="11">
        <f t="shared" si="142"/>
        <v>399553.99972222222</v>
      </c>
      <c r="T2295" s="11">
        <f t="shared" si="143"/>
        <v>400164.98333333334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146.08079999999998</v>
      </c>
      <c r="P2296">
        <f t="shared" si="141"/>
        <v>65.209999999999994</v>
      </c>
      <c r="Q2296" t="s">
        <v>8330</v>
      </c>
      <c r="R2296" t="s">
        <v>8331</v>
      </c>
      <c r="S2296" s="11">
        <f t="shared" si="142"/>
        <v>402266.35555555555</v>
      </c>
      <c r="T2296" s="11">
        <f t="shared" si="143"/>
        <v>402986.35555555555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1"/>
        <v>44.21</v>
      </c>
      <c r="Q2297" t="s">
        <v>8330</v>
      </c>
      <c r="R2297" t="s">
        <v>8331</v>
      </c>
      <c r="S2297" s="11">
        <f t="shared" si="142"/>
        <v>402415.9044444444</v>
      </c>
      <c r="T2297" s="11">
        <f t="shared" si="143"/>
        <v>403135.9044444444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149.07142857142856</v>
      </c>
      <c r="P2298">
        <f t="shared" si="141"/>
        <v>71.97</v>
      </c>
      <c r="Q2298" t="s">
        <v>8330</v>
      </c>
      <c r="R2298" t="s">
        <v>8331</v>
      </c>
      <c r="S2298" s="11">
        <f t="shared" si="142"/>
        <v>394178.56277777778</v>
      </c>
      <c r="T2298" s="11">
        <f t="shared" si="143"/>
        <v>395018.56277777778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1"/>
        <v>52.95</v>
      </c>
      <c r="Q2299" t="s">
        <v>8330</v>
      </c>
      <c r="R2299" t="s">
        <v>8331</v>
      </c>
      <c r="S2299" s="11">
        <f t="shared" si="142"/>
        <v>394666.01361111109</v>
      </c>
      <c r="T2299" s="11">
        <f t="shared" si="143"/>
        <v>395484.98333333334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105.07333333333332</v>
      </c>
      <c r="P2300">
        <f t="shared" si="141"/>
        <v>109.45</v>
      </c>
      <c r="Q2300" t="s">
        <v>8330</v>
      </c>
      <c r="R2300" t="s">
        <v>8331</v>
      </c>
      <c r="S2300" s="11">
        <f t="shared" si="142"/>
        <v>412589.17583333334</v>
      </c>
      <c r="T2300" s="11">
        <f t="shared" si="143"/>
        <v>413308.17583333334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350.16666666666663</v>
      </c>
      <c r="P2301">
        <f t="shared" si="141"/>
        <v>75.040000000000006</v>
      </c>
      <c r="Q2301" t="s">
        <v>8330</v>
      </c>
      <c r="R2301" t="s">
        <v>8331</v>
      </c>
      <c r="S2301" s="11">
        <f t="shared" si="142"/>
        <v>385473.78027777775</v>
      </c>
      <c r="T2301" s="11">
        <f t="shared" si="143"/>
        <v>385833.78027777775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1"/>
        <v>115.71</v>
      </c>
      <c r="Q2302" t="s">
        <v>8330</v>
      </c>
      <c r="R2302" t="s">
        <v>8331</v>
      </c>
      <c r="S2302" s="11">
        <f t="shared" si="142"/>
        <v>397706.44888888887</v>
      </c>
      <c r="T2302" s="11">
        <f t="shared" si="143"/>
        <v>398042.44888888887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133.6044</v>
      </c>
      <c r="P2303">
        <f t="shared" si="141"/>
        <v>31.66</v>
      </c>
      <c r="Q2303" t="s">
        <v>8330</v>
      </c>
      <c r="R2303" t="s">
        <v>8334</v>
      </c>
      <c r="S2303" s="11">
        <f t="shared" si="142"/>
        <v>405900.52666666667</v>
      </c>
      <c r="T2303" s="11">
        <f t="shared" si="143"/>
        <v>406620.52666666667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170.65217391304347</v>
      </c>
      <c r="P2304">
        <f t="shared" si="141"/>
        <v>46.18</v>
      </c>
      <c r="Q2304" t="s">
        <v>8330</v>
      </c>
      <c r="R2304" t="s">
        <v>8334</v>
      </c>
      <c r="S2304" s="11">
        <f t="shared" si="142"/>
        <v>410453.84277777775</v>
      </c>
      <c r="T2304" s="11">
        <f t="shared" si="143"/>
        <v>411256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109.35829457364341</v>
      </c>
      <c r="P2305">
        <f t="shared" si="141"/>
        <v>68.48</v>
      </c>
      <c r="Q2305" t="s">
        <v>8330</v>
      </c>
      <c r="R2305" t="s">
        <v>8334</v>
      </c>
      <c r="S2305" s="11">
        <f t="shared" si="142"/>
        <v>392315.66555555555</v>
      </c>
      <c r="T2305" s="11">
        <f t="shared" si="143"/>
        <v>393276.66555555555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100.70033333333335</v>
      </c>
      <c r="P2306">
        <f t="shared" si="141"/>
        <v>53.47</v>
      </c>
      <c r="Q2306" t="s">
        <v>8330</v>
      </c>
      <c r="R2306" t="s">
        <v>8334</v>
      </c>
      <c r="S2306" s="11">
        <f t="shared" si="142"/>
        <v>383980.58083333337</v>
      </c>
      <c r="T2306" s="11">
        <f t="shared" si="143"/>
        <v>384973.98333333334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(E2307/D2307)*100</f>
        <v>101.22777777777779</v>
      </c>
      <c r="P2307">
        <f t="shared" ref="P2307:P2370" si="145">ROUND(E2307/L2307,2)</f>
        <v>109.11</v>
      </c>
      <c r="Q2307" t="s">
        <v>8330</v>
      </c>
      <c r="R2307" t="s">
        <v>8334</v>
      </c>
      <c r="S2307" s="11">
        <f t="shared" ref="S2307:S2370" si="146">(((J2307/60)/60)+DATE(1970,1,1))</f>
        <v>415945.68666666665</v>
      </c>
      <c r="T2307" s="11">
        <f t="shared" ref="T2307:T2370" si="147">(((I2307/60)/60)+DATE(1970,1,1))</f>
        <v>416547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>
        <f t="shared" si="145"/>
        <v>51.19</v>
      </c>
      <c r="Q2308" t="s">
        <v>8330</v>
      </c>
      <c r="R2308" t="s">
        <v>8334</v>
      </c>
      <c r="S2308" s="11">
        <f t="shared" si="146"/>
        <v>394669.03583333333</v>
      </c>
      <c r="T2308" s="11">
        <f t="shared" si="147"/>
        <v>395389.03583333333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>
        <f t="shared" si="145"/>
        <v>27.94</v>
      </c>
      <c r="Q2309" t="s">
        <v>8330</v>
      </c>
      <c r="R2309" t="s">
        <v>8334</v>
      </c>
      <c r="S2309" s="11">
        <f t="shared" si="146"/>
        <v>396028.25916666666</v>
      </c>
      <c r="T2309" s="11">
        <f t="shared" si="147"/>
        <v>396748.25777777773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>
        <f t="shared" si="145"/>
        <v>82.5</v>
      </c>
      <c r="Q2310" t="s">
        <v>8330</v>
      </c>
      <c r="R2310" t="s">
        <v>8334</v>
      </c>
      <c r="S2310" s="11">
        <f t="shared" si="146"/>
        <v>416360.11000000004</v>
      </c>
      <c r="T2310" s="11">
        <f t="shared" si="147"/>
        <v>417034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106.67450000000001</v>
      </c>
      <c r="P2311">
        <f t="shared" si="145"/>
        <v>59.82</v>
      </c>
      <c r="Q2311" t="s">
        <v>8330</v>
      </c>
      <c r="R2311" t="s">
        <v>8334</v>
      </c>
      <c r="S2311" s="11">
        <f t="shared" si="146"/>
        <v>403304.70472222223</v>
      </c>
      <c r="T2311" s="11">
        <f t="shared" si="147"/>
        <v>404144.70472222223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>
        <f t="shared" si="145"/>
        <v>64.819999999999993</v>
      </c>
      <c r="Q2312" t="s">
        <v>8330</v>
      </c>
      <c r="R2312" t="s">
        <v>8334</v>
      </c>
      <c r="S2312" s="11">
        <f t="shared" si="146"/>
        <v>403708.05972222221</v>
      </c>
      <c r="T2312" s="11">
        <f t="shared" si="147"/>
        <v>404427.05972222221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>
        <f t="shared" si="145"/>
        <v>90.1</v>
      </c>
      <c r="Q2313" t="s">
        <v>8330</v>
      </c>
      <c r="R2313" t="s">
        <v>8334</v>
      </c>
      <c r="S2313" s="11">
        <f t="shared" si="146"/>
        <v>413577.10805555555</v>
      </c>
      <c r="T2313" s="11">
        <f t="shared" si="147"/>
        <v>414297.10805555555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>
        <f t="shared" si="145"/>
        <v>40.96</v>
      </c>
      <c r="Q2314" t="s">
        <v>8330</v>
      </c>
      <c r="R2314" t="s">
        <v>8334</v>
      </c>
      <c r="S2314" s="11">
        <f t="shared" si="146"/>
        <v>413112.18833333335</v>
      </c>
      <c r="T2314" s="11">
        <f t="shared" si="147"/>
        <v>413864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175.84040000000002</v>
      </c>
      <c r="P2315">
        <f t="shared" si="145"/>
        <v>56</v>
      </c>
      <c r="Q2315" t="s">
        <v>8330</v>
      </c>
      <c r="R2315" t="s">
        <v>8334</v>
      </c>
      <c r="S2315" s="11">
        <f t="shared" si="146"/>
        <v>395984.00722222222</v>
      </c>
      <c r="T2315" s="11">
        <f t="shared" si="147"/>
        <v>396704.00722222222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</v>
      </c>
      <c r="Q2316" t="s">
        <v>8330</v>
      </c>
      <c r="R2316" t="s">
        <v>8334</v>
      </c>
      <c r="S2316" s="11">
        <f t="shared" si="146"/>
        <v>396814.23805555556</v>
      </c>
      <c r="T2316" s="11">
        <f t="shared" si="147"/>
        <v>397534.23805555556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102.60000000000001</v>
      </c>
      <c r="P2317">
        <f t="shared" si="145"/>
        <v>40.08</v>
      </c>
      <c r="Q2317" t="s">
        <v>8330</v>
      </c>
      <c r="R2317" t="s">
        <v>8334</v>
      </c>
      <c r="S2317" s="11">
        <f t="shared" si="146"/>
        <v>396026.42861111107</v>
      </c>
      <c r="T2317" s="11">
        <f t="shared" si="147"/>
        <v>396746.42861111107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>
        <f t="shared" si="145"/>
        <v>78.03</v>
      </c>
      <c r="Q2318" t="s">
        <v>8330</v>
      </c>
      <c r="R2318" t="s">
        <v>8334</v>
      </c>
      <c r="S2318" s="11">
        <f t="shared" si="146"/>
        <v>373826.40277777781</v>
      </c>
      <c r="T2318" s="11">
        <f t="shared" si="147"/>
        <v>375675.4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18.91</v>
      </c>
      <c r="Q2319" t="s">
        <v>8330</v>
      </c>
      <c r="R2319" t="s">
        <v>8334</v>
      </c>
      <c r="S2319" s="11">
        <f t="shared" si="146"/>
        <v>376534.01361111109</v>
      </c>
      <c r="T2319" s="11">
        <f t="shared" si="147"/>
        <v>377294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121.05999999999999</v>
      </c>
      <c r="P2320">
        <f t="shared" si="145"/>
        <v>37.130000000000003</v>
      </c>
      <c r="Q2320" t="s">
        <v>8330</v>
      </c>
      <c r="R2320" t="s">
        <v>8334</v>
      </c>
      <c r="S2320" s="11">
        <f t="shared" si="146"/>
        <v>373128.4483333333</v>
      </c>
      <c r="T2320" s="11">
        <f t="shared" si="147"/>
        <v>373884.98333333334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107.69999999999999</v>
      </c>
      <c r="P2321">
        <f t="shared" si="145"/>
        <v>41.96</v>
      </c>
      <c r="Q2321" t="s">
        <v>8330</v>
      </c>
      <c r="R2321" t="s">
        <v>8334</v>
      </c>
      <c r="S2321" s="11">
        <f t="shared" si="146"/>
        <v>410146.96805555554</v>
      </c>
      <c r="T2321" s="11">
        <f t="shared" si="147"/>
        <v>410866.96805555554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5"/>
        <v>61.04</v>
      </c>
      <c r="Q2322" t="s">
        <v>8330</v>
      </c>
      <c r="R2322" t="s">
        <v>8334</v>
      </c>
      <c r="S2322" s="11">
        <f t="shared" si="146"/>
        <v>412636.61111111112</v>
      </c>
      <c r="T2322" s="11">
        <f t="shared" si="147"/>
        <v>413475.61111111112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>
        <f t="shared" si="145"/>
        <v>64.53</v>
      </c>
      <c r="Q2323" t="s">
        <v>8341</v>
      </c>
      <c r="R2323" t="s">
        <v>8357</v>
      </c>
      <c r="S2323" s="11">
        <f t="shared" si="146"/>
        <v>439095.25027777778</v>
      </c>
      <c r="T2323" s="11">
        <f t="shared" si="147"/>
        <v>439814.25027777778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3.1481481481481479</v>
      </c>
      <c r="P2324">
        <f t="shared" si="145"/>
        <v>21.25</v>
      </c>
      <c r="Q2324" t="s">
        <v>8341</v>
      </c>
      <c r="R2324" t="s">
        <v>8357</v>
      </c>
      <c r="S2324" s="11">
        <f t="shared" si="146"/>
        <v>439230.49138888891</v>
      </c>
      <c r="T2324" s="11">
        <f t="shared" si="147"/>
        <v>439949.49138888891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8341</v>
      </c>
      <c r="R2325" t="s">
        <v>8357</v>
      </c>
      <c r="S2325" s="11">
        <f t="shared" si="146"/>
        <v>439299.12416666665</v>
      </c>
      <c r="T2325" s="11">
        <f t="shared" si="147"/>
        <v>439467.12416666665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>
        <f t="shared" si="145"/>
        <v>25.49</v>
      </c>
      <c r="Q2326" t="s">
        <v>8341</v>
      </c>
      <c r="R2326" t="s">
        <v>8357</v>
      </c>
      <c r="S2326" s="11">
        <f t="shared" si="146"/>
        <v>438894.24583333335</v>
      </c>
      <c r="T2326" s="11">
        <f t="shared" si="147"/>
        <v>439613.24583333335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11.43</v>
      </c>
      <c r="Q2327" t="s">
        <v>8341</v>
      </c>
      <c r="R2327" t="s">
        <v>8357</v>
      </c>
      <c r="S2327" s="11">
        <f t="shared" si="146"/>
        <v>438969.5363888889</v>
      </c>
      <c r="T2327" s="11">
        <f t="shared" si="147"/>
        <v>439688.5363888889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5"/>
        <v>108</v>
      </c>
      <c r="Q2328" t="s">
        <v>8341</v>
      </c>
      <c r="R2328" t="s">
        <v>8357</v>
      </c>
      <c r="S2328" s="11">
        <f t="shared" si="146"/>
        <v>439209.81888888887</v>
      </c>
      <c r="T2328" s="11">
        <f t="shared" si="147"/>
        <v>440450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>
        <f t="shared" si="145"/>
        <v>54.88</v>
      </c>
      <c r="Q2329" t="s">
        <v>8341</v>
      </c>
      <c r="R2329" t="s">
        <v>8357</v>
      </c>
      <c r="S2329" s="11">
        <f t="shared" si="146"/>
        <v>416143.01111111115</v>
      </c>
      <c r="T2329" s="11">
        <f t="shared" si="147"/>
        <v>416983.01111111115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254.45000000000002</v>
      </c>
      <c r="P2330">
        <f t="shared" si="145"/>
        <v>47.38</v>
      </c>
      <c r="Q2330" t="s">
        <v>8341</v>
      </c>
      <c r="R2330" t="s">
        <v>8357</v>
      </c>
      <c r="S2330" s="11">
        <f t="shared" si="146"/>
        <v>423267.76027777779</v>
      </c>
      <c r="T2330" s="11">
        <f t="shared" si="147"/>
        <v>423987.76027777779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105.91999999999999</v>
      </c>
      <c r="P2331">
        <f t="shared" si="145"/>
        <v>211.84</v>
      </c>
      <c r="Q2331" t="s">
        <v>8341</v>
      </c>
      <c r="R2331" t="s">
        <v>8357</v>
      </c>
      <c r="S2331" s="11">
        <f t="shared" si="146"/>
        <v>415295.98500000004</v>
      </c>
      <c r="T2331" s="11">
        <f t="shared" si="147"/>
        <v>416015.98500000004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102.42285714285715</v>
      </c>
      <c r="P2332">
        <f t="shared" si="145"/>
        <v>219.93</v>
      </c>
      <c r="Q2332" t="s">
        <v>8341</v>
      </c>
      <c r="R2332" t="s">
        <v>8357</v>
      </c>
      <c r="S2332" s="11">
        <f t="shared" si="146"/>
        <v>427902.59527777776</v>
      </c>
      <c r="T2332" s="11">
        <f t="shared" si="147"/>
        <v>428625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>
        <f t="shared" si="145"/>
        <v>40.799999999999997</v>
      </c>
      <c r="Q2333" t="s">
        <v>8341</v>
      </c>
      <c r="R2333" t="s">
        <v>8357</v>
      </c>
      <c r="S2333" s="11">
        <f t="shared" si="146"/>
        <v>416049.13611111115</v>
      </c>
      <c r="T2333" s="11">
        <f t="shared" si="147"/>
        <v>416769.13611111115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>
        <f t="shared" si="145"/>
        <v>75.5</v>
      </c>
      <c r="Q2334" t="s">
        <v>8341</v>
      </c>
      <c r="R2334" t="s">
        <v>8357</v>
      </c>
      <c r="S2334" s="11">
        <f t="shared" si="146"/>
        <v>420192.07527777774</v>
      </c>
      <c r="T2334" s="11">
        <f t="shared" si="147"/>
        <v>420912.07527777774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>
        <f t="shared" si="145"/>
        <v>13.54</v>
      </c>
      <c r="Q2335" t="s">
        <v>8341</v>
      </c>
      <c r="R2335" t="s">
        <v>8357</v>
      </c>
      <c r="S2335" s="11">
        <f t="shared" si="146"/>
        <v>414336.60833333334</v>
      </c>
      <c r="T2335" s="11">
        <f t="shared" si="147"/>
        <v>414842.83333333331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5"/>
        <v>60.87</v>
      </c>
      <c r="Q2336" t="s">
        <v>8341</v>
      </c>
      <c r="R2336" t="s">
        <v>8357</v>
      </c>
      <c r="S2336" s="11">
        <f t="shared" si="146"/>
        <v>417961.08277777774</v>
      </c>
      <c r="T2336" s="11">
        <f t="shared" si="147"/>
        <v>418682.56666666665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>
        <f t="shared" si="145"/>
        <v>115.69</v>
      </c>
      <c r="Q2337" t="s">
        <v>8341</v>
      </c>
      <c r="R2337" t="s">
        <v>8357</v>
      </c>
      <c r="S2337" s="11">
        <f t="shared" si="146"/>
        <v>414430.73416666669</v>
      </c>
      <c r="T2337" s="11">
        <f t="shared" si="147"/>
        <v>415150.73416666669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520.73254999999995</v>
      </c>
      <c r="P2338">
        <f t="shared" si="145"/>
        <v>48.1</v>
      </c>
      <c r="Q2338" t="s">
        <v>8341</v>
      </c>
      <c r="R2338" t="s">
        <v>8357</v>
      </c>
      <c r="S2338" s="11">
        <f t="shared" si="146"/>
        <v>411919.19305555552</v>
      </c>
      <c r="T2338" s="11">
        <f t="shared" si="147"/>
        <v>412879.19305555552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110.65833333333333</v>
      </c>
      <c r="P2339">
        <f t="shared" si="145"/>
        <v>74.180000000000007</v>
      </c>
      <c r="Q2339" t="s">
        <v>8341</v>
      </c>
      <c r="R2339" t="s">
        <v>8357</v>
      </c>
      <c r="S2339" s="11">
        <f t="shared" si="146"/>
        <v>414792.37305555557</v>
      </c>
      <c r="T2339" s="11">
        <f t="shared" si="147"/>
        <v>415512.37305555557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101.14333333333335</v>
      </c>
      <c r="P2340">
        <f t="shared" si="145"/>
        <v>123.35</v>
      </c>
      <c r="Q2340" t="s">
        <v>8341</v>
      </c>
      <c r="R2340" t="s">
        <v>8357</v>
      </c>
      <c r="S2340" s="11">
        <f t="shared" si="146"/>
        <v>414870.52333333332</v>
      </c>
      <c r="T2340" s="11">
        <f t="shared" si="147"/>
        <v>415590.52333333332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294.20799999999997</v>
      </c>
      <c r="P2341">
        <f t="shared" si="145"/>
        <v>66.62</v>
      </c>
      <c r="Q2341" t="s">
        <v>8341</v>
      </c>
      <c r="R2341" t="s">
        <v>8357</v>
      </c>
      <c r="S2341" s="11">
        <f t="shared" si="146"/>
        <v>436540.19694444444</v>
      </c>
      <c r="T2341" s="11">
        <f t="shared" si="147"/>
        <v>437272.98333333334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105.77749999999999</v>
      </c>
      <c r="P2342">
        <f t="shared" si="145"/>
        <v>104.99</v>
      </c>
      <c r="Q2342" t="s">
        <v>8341</v>
      </c>
      <c r="R2342" t="s">
        <v>8357</v>
      </c>
      <c r="S2342" s="11">
        <f t="shared" si="146"/>
        <v>435360.42722222221</v>
      </c>
      <c r="T2342" s="11">
        <f t="shared" si="147"/>
        <v>436080.42722222221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8324</v>
      </c>
      <c r="R2343" t="s">
        <v>8325</v>
      </c>
      <c r="S2343" s="11">
        <f t="shared" si="146"/>
        <v>423940.52888888889</v>
      </c>
      <c r="T2343" s="11">
        <f t="shared" si="147"/>
        <v>424660.52888888889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8324</v>
      </c>
      <c r="R2344" t="s">
        <v>8325</v>
      </c>
      <c r="S2344" s="11">
        <f t="shared" si="146"/>
        <v>417457.85277777782</v>
      </c>
      <c r="T2344" s="11">
        <f t="shared" si="147"/>
        <v>417950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8324</v>
      </c>
      <c r="R2345" t="s">
        <v>8325</v>
      </c>
      <c r="S2345" s="11">
        <f t="shared" si="146"/>
        <v>427780.80694444448</v>
      </c>
      <c r="T2345" s="11">
        <f t="shared" si="147"/>
        <v>428980.78333333333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5"/>
        <v>1</v>
      </c>
      <c r="Q2346" t="s">
        <v>8324</v>
      </c>
      <c r="R2346" t="s">
        <v>8325</v>
      </c>
      <c r="S2346" s="11">
        <f t="shared" si="146"/>
        <v>432290.4636111111</v>
      </c>
      <c r="T2346" s="11">
        <f t="shared" si="147"/>
        <v>433010.4636111111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8324</v>
      </c>
      <c r="R2347" t="s">
        <v>8325</v>
      </c>
      <c r="S2347" s="11">
        <f t="shared" si="146"/>
        <v>421353.04333333333</v>
      </c>
      <c r="T2347" s="11">
        <f t="shared" si="147"/>
        <v>422192.65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>
        <f t="shared" si="145"/>
        <v>13</v>
      </c>
      <c r="Q2348" t="s">
        <v>8324</v>
      </c>
      <c r="R2348" t="s">
        <v>8325</v>
      </c>
      <c r="S2348" s="11">
        <f t="shared" si="146"/>
        <v>434692.17527777777</v>
      </c>
      <c r="T2348" s="11">
        <f t="shared" si="147"/>
        <v>435772.17527777777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5"/>
        <v>15</v>
      </c>
      <c r="Q2349" t="s">
        <v>8324</v>
      </c>
      <c r="R2349" t="s">
        <v>8325</v>
      </c>
      <c r="S2349" s="11">
        <f t="shared" si="146"/>
        <v>433775.57666666672</v>
      </c>
      <c r="T2349" s="11">
        <f t="shared" si="147"/>
        <v>434495.57666666672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>
        <f t="shared" si="145"/>
        <v>54</v>
      </c>
      <c r="Q2350" t="s">
        <v>8324</v>
      </c>
      <c r="R2350" t="s">
        <v>8325</v>
      </c>
      <c r="S2350" s="11">
        <f t="shared" si="146"/>
        <v>428575.3716666667</v>
      </c>
      <c r="T2350" s="11">
        <f t="shared" si="147"/>
        <v>430015.3716666667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8324</v>
      </c>
      <c r="R2351" t="s">
        <v>8325</v>
      </c>
      <c r="S2351" s="11">
        <f t="shared" si="146"/>
        <v>424683.61888888886</v>
      </c>
      <c r="T2351" s="11">
        <f t="shared" si="147"/>
        <v>425379.61888888886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8324</v>
      </c>
      <c r="R2352" t="s">
        <v>8325</v>
      </c>
      <c r="S2352" s="11">
        <f t="shared" si="146"/>
        <v>436925.21388888889</v>
      </c>
      <c r="T2352" s="11">
        <f t="shared" si="147"/>
        <v>437645.21388888889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>
        <f t="shared" si="145"/>
        <v>15.43</v>
      </c>
      <c r="Q2353" t="s">
        <v>8324</v>
      </c>
      <c r="R2353" t="s">
        <v>8325</v>
      </c>
      <c r="S2353" s="11">
        <f t="shared" si="146"/>
        <v>422171.42749999999</v>
      </c>
      <c r="T2353" s="11">
        <f t="shared" si="147"/>
        <v>422891.42749999999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8324</v>
      </c>
      <c r="R2354" t="s">
        <v>8325</v>
      </c>
      <c r="S2354" s="11">
        <f t="shared" si="146"/>
        <v>422352.20888888894</v>
      </c>
      <c r="T2354" s="11">
        <f t="shared" si="147"/>
        <v>423792.20888888894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8324</v>
      </c>
      <c r="R2355" t="s">
        <v>8325</v>
      </c>
      <c r="S2355" s="11">
        <f t="shared" si="146"/>
        <v>422401.22833333333</v>
      </c>
      <c r="T2355" s="11">
        <f t="shared" si="147"/>
        <v>422689.22833333333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>
        <f t="shared" si="145"/>
        <v>25</v>
      </c>
      <c r="Q2356" t="s">
        <v>8324</v>
      </c>
      <c r="R2356" t="s">
        <v>8325</v>
      </c>
      <c r="S2356" s="11">
        <f t="shared" si="146"/>
        <v>418826.35</v>
      </c>
      <c r="T2356" s="11">
        <f t="shared" si="147"/>
        <v>420266.35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>
        <f t="shared" si="145"/>
        <v>27.5</v>
      </c>
      <c r="Q2357" t="s">
        <v>8324</v>
      </c>
      <c r="R2357" t="s">
        <v>8325</v>
      </c>
      <c r="S2357" s="11">
        <f t="shared" si="146"/>
        <v>422239.03777777776</v>
      </c>
      <c r="T2357" s="11">
        <f t="shared" si="147"/>
        <v>422959.03777777776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8324</v>
      </c>
      <c r="R2358" t="s">
        <v>8325</v>
      </c>
      <c r="S2358" s="11">
        <f t="shared" si="146"/>
        <v>423051.80666666664</v>
      </c>
      <c r="T2358" s="11">
        <f t="shared" si="147"/>
        <v>423771.80666666664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8324</v>
      </c>
      <c r="R2359" t="s">
        <v>8325</v>
      </c>
      <c r="S2359" s="11">
        <f t="shared" si="146"/>
        <v>426263.88277777773</v>
      </c>
      <c r="T2359" s="11">
        <f t="shared" si="147"/>
        <v>426983.88277777773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8324</v>
      </c>
      <c r="R2360" t="s">
        <v>8325</v>
      </c>
      <c r="S2360" s="11">
        <f t="shared" si="146"/>
        <v>419407.34333333338</v>
      </c>
      <c r="T2360" s="11">
        <f t="shared" si="147"/>
        <v>420753.65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14.680000000000001</v>
      </c>
      <c r="P2361">
        <f t="shared" si="145"/>
        <v>367</v>
      </c>
      <c r="Q2361" t="s">
        <v>8324</v>
      </c>
      <c r="R2361" t="s">
        <v>8325</v>
      </c>
      <c r="S2361" s="11">
        <f t="shared" si="146"/>
        <v>423744.58999999997</v>
      </c>
      <c r="T2361" s="11">
        <f t="shared" si="147"/>
        <v>425184.58999999997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5"/>
        <v>2</v>
      </c>
      <c r="Q2362" t="s">
        <v>8324</v>
      </c>
      <c r="R2362" t="s">
        <v>8325</v>
      </c>
      <c r="S2362" s="11">
        <f t="shared" si="146"/>
        <v>428977.96666666667</v>
      </c>
      <c r="T2362" s="11">
        <f t="shared" si="147"/>
        <v>429697.96666666667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8324</v>
      </c>
      <c r="R2363" t="s">
        <v>8325</v>
      </c>
      <c r="S2363" s="11">
        <f t="shared" si="146"/>
        <v>431117.61333333334</v>
      </c>
      <c r="T2363" s="11">
        <f t="shared" si="147"/>
        <v>431695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28.571428571428569</v>
      </c>
      <c r="P2364">
        <f t="shared" si="145"/>
        <v>60</v>
      </c>
      <c r="Q2364" t="s">
        <v>8324</v>
      </c>
      <c r="R2364" t="s">
        <v>8325</v>
      </c>
      <c r="S2364" s="11">
        <f t="shared" si="146"/>
        <v>418825.51944444445</v>
      </c>
      <c r="T2364" s="11">
        <f t="shared" si="147"/>
        <v>419545.51944444445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8324</v>
      </c>
      <c r="R2365" t="s">
        <v>8325</v>
      </c>
      <c r="S2365" s="11">
        <f t="shared" si="146"/>
        <v>427641.27777777781</v>
      </c>
      <c r="T2365" s="11">
        <f t="shared" si="147"/>
        <v>428721.27777777781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8324</v>
      </c>
      <c r="R2366" t="s">
        <v>8325</v>
      </c>
      <c r="S2366" s="11">
        <f t="shared" si="146"/>
        <v>425887.43222222221</v>
      </c>
      <c r="T2366" s="11">
        <f t="shared" si="147"/>
        <v>427207.43222222221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8324</v>
      </c>
      <c r="R2367" t="s">
        <v>8325</v>
      </c>
      <c r="S2367" s="11">
        <f t="shared" si="146"/>
        <v>428234.67361111112</v>
      </c>
      <c r="T2367" s="11">
        <f t="shared" si="147"/>
        <v>429200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5"/>
        <v>97.41</v>
      </c>
      <c r="Q2368" t="s">
        <v>8324</v>
      </c>
      <c r="R2368" t="s">
        <v>8325</v>
      </c>
      <c r="S2368" s="11">
        <f t="shared" si="146"/>
        <v>426357.75916666666</v>
      </c>
      <c r="T2368" s="11">
        <f t="shared" si="147"/>
        <v>427077.75916666666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5"/>
        <v>47.86</v>
      </c>
      <c r="Q2369" t="s">
        <v>8324</v>
      </c>
      <c r="R2369" t="s">
        <v>8325</v>
      </c>
      <c r="S2369" s="11">
        <f t="shared" si="146"/>
        <v>430136.28222222225</v>
      </c>
      <c r="T2369" s="11">
        <f t="shared" si="147"/>
        <v>431575.28222222225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>
        <f t="shared" si="145"/>
        <v>50</v>
      </c>
      <c r="Q2370" t="s">
        <v>8324</v>
      </c>
      <c r="R2370" t="s">
        <v>8325</v>
      </c>
      <c r="S2370" s="11">
        <f t="shared" si="146"/>
        <v>421442.32361111115</v>
      </c>
      <c r="T2370" s="11">
        <f t="shared" si="147"/>
        <v>422521.32361111115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(E2371/D2371)*100</f>
        <v>0</v>
      </c>
      <c r="P2371" t="e">
        <f t="shared" ref="P2371:P2434" si="149">ROUND(E2371/L2371,2)</f>
        <v>#DIV/0!</v>
      </c>
      <c r="Q2371" t="s">
        <v>8324</v>
      </c>
      <c r="R2371" t="s">
        <v>8325</v>
      </c>
      <c r="S2371" s="11">
        <f t="shared" ref="S2371:S2434" si="150">(((J2371/60)/60)+DATE(1970,1,1))</f>
        <v>429052.50305555557</v>
      </c>
      <c r="T2371" s="11">
        <f t="shared" ref="T2371:T2434" si="151">(((I2371/60)/60)+DATE(1970,1,1))</f>
        <v>429772.50305555557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>
        <f t="shared" si="149"/>
        <v>20.5</v>
      </c>
      <c r="Q2372" t="s">
        <v>8324</v>
      </c>
      <c r="R2372" t="s">
        <v>8325</v>
      </c>
      <c r="S2372" s="11">
        <f t="shared" si="150"/>
        <v>418981.53916666668</v>
      </c>
      <c r="T2372" s="11">
        <f t="shared" si="151"/>
        <v>419701.53916666668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8324</v>
      </c>
      <c r="R2373" t="s">
        <v>8325</v>
      </c>
      <c r="S2373" s="11">
        <f t="shared" si="150"/>
        <v>423531.66555555555</v>
      </c>
      <c r="T2373" s="11">
        <f t="shared" si="151"/>
        <v>424251.66555555555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>
        <f t="shared" si="149"/>
        <v>30</v>
      </c>
      <c r="Q2374" t="s">
        <v>8324</v>
      </c>
      <c r="R2374" t="s">
        <v>8325</v>
      </c>
      <c r="S2374" s="11">
        <f t="shared" si="150"/>
        <v>422026.65861111111</v>
      </c>
      <c r="T2374" s="11">
        <f t="shared" si="151"/>
        <v>422746.65861111111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>
        <f t="shared" si="149"/>
        <v>50</v>
      </c>
      <c r="Q2375" t="s">
        <v>8324</v>
      </c>
      <c r="R2375" t="s">
        <v>8325</v>
      </c>
      <c r="S2375" s="11">
        <f t="shared" si="150"/>
        <v>425088.89555555559</v>
      </c>
      <c r="T2375" s="11">
        <f t="shared" si="151"/>
        <v>425808.89555555559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>
        <f t="shared" si="149"/>
        <v>10</v>
      </c>
      <c r="Q2376" t="s">
        <v>8324</v>
      </c>
      <c r="R2376" t="s">
        <v>8325</v>
      </c>
      <c r="S2376" s="11">
        <f t="shared" si="150"/>
        <v>420341.23888888885</v>
      </c>
      <c r="T2376" s="11">
        <f t="shared" si="151"/>
        <v>421061.23888888885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8324</v>
      </c>
      <c r="R2377" t="s">
        <v>8325</v>
      </c>
      <c r="S2377" s="11">
        <f t="shared" si="150"/>
        <v>434141.0658333333</v>
      </c>
      <c r="T2377" s="11">
        <f t="shared" si="151"/>
        <v>434861.0658333333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>
        <f t="shared" si="149"/>
        <v>81.58</v>
      </c>
      <c r="Q2378" t="s">
        <v>8324</v>
      </c>
      <c r="R2378" t="s">
        <v>8325</v>
      </c>
      <c r="S2378" s="11">
        <f t="shared" si="150"/>
        <v>427567.21277777775</v>
      </c>
      <c r="T2378" s="11">
        <f t="shared" si="151"/>
        <v>428287.21277777775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8324</v>
      </c>
      <c r="R2379" t="s">
        <v>8325</v>
      </c>
      <c r="S2379" s="11">
        <f t="shared" si="150"/>
        <v>435989.88416666666</v>
      </c>
      <c r="T2379" s="11">
        <f t="shared" si="151"/>
        <v>436710.88416666666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8324</v>
      </c>
      <c r="R2380" t="s">
        <v>8325</v>
      </c>
      <c r="S2380" s="11">
        <f t="shared" si="150"/>
        <v>425025.31388888886</v>
      </c>
      <c r="T2380" s="11">
        <f t="shared" si="151"/>
        <v>425721.31388888886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8324</v>
      </c>
      <c r="R2381" t="s">
        <v>8325</v>
      </c>
      <c r="S2381" s="11">
        <f t="shared" si="150"/>
        <v>425601.39333333337</v>
      </c>
      <c r="T2381" s="11">
        <f t="shared" si="151"/>
        <v>426681.39333333337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>
        <f t="shared" si="149"/>
        <v>18.329999999999998</v>
      </c>
      <c r="Q2382" t="s">
        <v>8324</v>
      </c>
      <c r="R2382" t="s">
        <v>8325</v>
      </c>
      <c r="S2382" s="11">
        <f t="shared" si="150"/>
        <v>425884.03944444447</v>
      </c>
      <c r="T2382" s="11">
        <f t="shared" si="151"/>
        <v>426604.03944444447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</v>
      </c>
      <c r="P2383">
        <f t="shared" si="149"/>
        <v>224.43</v>
      </c>
      <c r="Q2383" t="s">
        <v>8324</v>
      </c>
      <c r="R2383" t="s">
        <v>8325</v>
      </c>
      <c r="S2383" s="11">
        <f t="shared" si="150"/>
        <v>421711.45777777774</v>
      </c>
      <c r="T2383" s="11">
        <f t="shared" si="151"/>
        <v>422431.45777777774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t="s">
        <v>8324</v>
      </c>
      <c r="R2384" t="s">
        <v>8325</v>
      </c>
      <c r="S2384" s="11">
        <f t="shared" si="150"/>
        <v>424597.50083333335</v>
      </c>
      <c r="T2384" s="11">
        <f t="shared" si="151"/>
        <v>425197.50083333335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t="s">
        <v>8324</v>
      </c>
      <c r="R2385" t="s">
        <v>8325</v>
      </c>
      <c r="S2385" s="11">
        <f t="shared" si="150"/>
        <v>420562.36305555556</v>
      </c>
      <c r="T2385" s="11">
        <f t="shared" si="151"/>
        <v>421282.36305555556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1</v>
      </c>
      <c r="Q2386" t="s">
        <v>8324</v>
      </c>
      <c r="R2386" t="s">
        <v>8325</v>
      </c>
      <c r="S2386" s="11">
        <f t="shared" si="150"/>
        <v>418162.62305555557</v>
      </c>
      <c r="T2386" s="11">
        <f t="shared" si="151"/>
        <v>418883.62305555557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>
        <f t="shared" si="149"/>
        <v>112.57</v>
      </c>
      <c r="Q2387" t="s">
        <v>8324</v>
      </c>
      <c r="R2387" t="s">
        <v>8325</v>
      </c>
      <c r="S2387" s="11">
        <f t="shared" si="150"/>
        <v>424513.84222222224</v>
      </c>
      <c r="T2387" s="11">
        <f t="shared" si="151"/>
        <v>425233.84222222224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8324</v>
      </c>
      <c r="R2388" t="s">
        <v>8325</v>
      </c>
      <c r="S2388" s="11">
        <f t="shared" si="150"/>
        <v>418829.11777777778</v>
      </c>
      <c r="T2388" s="11">
        <f t="shared" si="151"/>
        <v>420269.11777777778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0.68399999999999994</v>
      </c>
      <c r="P2389">
        <f t="shared" si="149"/>
        <v>342</v>
      </c>
      <c r="Q2389" t="s">
        <v>8324</v>
      </c>
      <c r="R2389" t="s">
        <v>8325</v>
      </c>
      <c r="S2389" s="11">
        <f t="shared" si="150"/>
        <v>432600.03888888884</v>
      </c>
      <c r="T2389" s="11">
        <f t="shared" si="151"/>
        <v>433680.03888888884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1.2513513513513512</v>
      </c>
      <c r="P2390">
        <f t="shared" si="149"/>
        <v>57.88</v>
      </c>
      <c r="Q2390" t="s">
        <v>8324</v>
      </c>
      <c r="R2390" t="s">
        <v>8325</v>
      </c>
      <c r="S2390" s="11">
        <f t="shared" si="150"/>
        <v>419669.48861111113</v>
      </c>
      <c r="T2390" s="11">
        <f t="shared" si="151"/>
        <v>420388.48333333334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>
        <f t="shared" si="149"/>
        <v>30</v>
      </c>
      <c r="Q2391" t="s">
        <v>8324</v>
      </c>
      <c r="R2391" t="s">
        <v>8325</v>
      </c>
      <c r="S2391" s="11">
        <f t="shared" si="150"/>
        <v>424224.68111111113</v>
      </c>
      <c r="T2391" s="11">
        <f t="shared" si="151"/>
        <v>424974.98333333334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8324</v>
      </c>
      <c r="R2392" t="s">
        <v>8325</v>
      </c>
      <c r="S2392" s="11">
        <f t="shared" si="150"/>
        <v>419151.29555555555</v>
      </c>
      <c r="T2392" s="11">
        <f t="shared" si="151"/>
        <v>420111.29555555555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>
        <f t="shared" si="149"/>
        <v>25</v>
      </c>
      <c r="Q2393" t="s">
        <v>8324</v>
      </c>
      <c r="R2393" t="s">
        <v>8325</v>
      </c>
      <c r="S2393" s="11">
        <f t="shared" si="150"/>
        <v>421468.06777777779</v>
      </c>
      <c r="T2393" s="11">
        <f t="shared" si="151"/>
        <v>422187.06777777779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8324</v>
      </c>
      <c r="R2394" t="s">
        <v>8325</v>
      </c>
      <c r="S2394" s="11">
        <f t="shared" si="150"/>
        <v>426539.89527777774</v>
      </c>
      <c r="T2394" s="11">
        <f t="shared" si="151"/>
        <v>427259.89527777774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49"/>
        <v>50</v>
      </c>
      <c r="Q2395" t="s">
        <v>8324</v>
      </c>
      <c r="R2395" t="s">
        <v>8325</v>
      </c>
      <c r="S2395" s="11">
        <f t="shared" si="150"/>
        <v>424584.56027777778</v>
      </c>
      <c r="T2395" s="11">
        <f t="shared" si="151"/>
        <v>425304.56027777778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49"/>
        <v>1.5</v>
      </c>
      <c r="Q2396" t="s">
        <v>8324</v>
      </c>
      <c r="R2396" t="s">
        <v>8325</v>
      </c>
      <c r="S2396" s="11">
        <f t="shared" si="150"/>
        <v>420665.6925</v>
      </c>
      <c r="T2396" s="11">
        <f t="shared" si="151"/>
        <v>421385.6925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8324</v>
      </c>
      <c r="R2397" t="s">
        <v>8325</v>
      </c>
      <c r="S2397" s="11">
        <f t="shared" si="150"/>
        <v>437123.9130555556</v>
      </c>
      <c r="T2397" s="11">
        <f t="shared" si="151"/>
        <v>437801.95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10</v>
      </c>
      <c r="Q2398" t="s">
        <v>8324</v>
      </c>
      <c r="R2398" t="s">
        <v>8325</v>
      </c>
      <c r="S2398" s="11">
        <f t="shared" si="150"/>
        <v>426221.37722222222</v>
      </c>
      <c r="T2398" s="11">
        <f t="shared" si="151"/>
        <v>426941.37722222222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8324</v>
      </c>
      <c r="R2399" t="s">
        <v>8325</v>
      </c>
      <c r="S2399" s="11">
        <f t="shared" si="150"/>
        <v>419358.23777777777</v>
      </c>
      <c r="T2399" s="11">
        <f t="shared" si="151"/>
        <v>420078.23777777777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8324</v>
      </c>
      <c r="R2400" t="s">
        <v>8325</v>
      </c>
      <c r="S2400" s="11">
        <f t="shared" si="150"/>
        <v>423702.99555555556</v>
      </c>
      <c r="T2400" s="11">
        <f t="shared" si="151"/>
        <v>424422.99555555556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8324</v>
      </c>
      <c r="R2401" t="s">
        <v>8325</v>
      </c>
      <c r="S2401" s="11">
        <f t="shared" si="150"/>
        <v>418877.4738888889</v>
      </c>
      <c r="T2401" s="11">
        <f t="shared" si="151"/>
        <v>419717.4738888889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8324</v>
      </c>
      <c r="R2402" t="s">
        <v>8325</v>
      </c>
      <c r="S2402" s="11">
        <f t="shared" si="150"/>
        <v>430575.43444444443</v>
      </c>
      <c r="T2402" s="11">
        <f t="shared" si="151"/>
        <v>431295.43444444443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0.71785714285714286</v>
      </c>
      <c r="P2403">
        <f t="shared" si="149"/>
        <v>22.33</v>
      </c>
      <c r="Q2403" t="s">
        <v>8341</v>
      </c>
      <c r="R2403" t="s">
        <v>8342</v>
      </c>
      <c r="S2403" s="11">
        <f t="shared" si="150"/>
        <v>428908.74888888892</v>
      </c>
      <c r="T2403" s="11">
        <f t="shared" si="151"/>
        <v>430348.74888888892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0.43333333333333329</v>
      </c>
      <c r="P2404">
        <f t="shared" si="149"/>
        <v>52</v>
      </c>
      <c r="Q2404" t="s">
        <v>8341</v>
      </c>
      <c r="R2404" t="s">
        <v>8342</v>
      </c>
      <c r="S2404" s="11">
        <f t="shared" si="150"/>
        <v>422497.31416666671</v>
      </c>
      <c r="T2404" s="11">
        <f t="shared" si="151"/>
        <v>423217.31416666671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16.833333333333332</v>
      </c>
      <c r="P2405">
        <f t="shared" si="149"/>
        <v>16.829999999999998</v>
      </c>
      <c r="Q2405" t="s">
        <v>8341</v>
      </c>
      <c r="R2405" t="s">
        <v>8342</v>
      </c>
      <c r="S2405" s="11">
        <f t="shared" si="150"/>
        <v>429510.18277777772</v>
      </c>
      <c r="T2405" s="11">
        <f t="shared" si="151"/>
        <v>430949.18277777772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8341</v>
      </c>
      <c r="R2406" t="s">
        <v>8342</v>
      </c>
      <c r="S2406" s="11">
        <f t="shared" si="150"/>
        <v>428121.94638888893</v>
      </c>
      <c r="T2406" s="11">
        <f t="shared" si="151"/>
        <v>428841.94638888893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49"/>
        <v>56.3</v>
      </c>
      <c r="Q2407" t="s">
        <v>8341</v>
      </c>
      <c r="R2407" t="s">
        <v>8342</v>
      </c>
      <c r="S2407" s="11">
        <f t="shared" si="150"/>
        <v>434207.04861111112</v>
      </c>
      <c r="T2407" s="11">
        <f t="shared" si="151"/>
        <v>434711.04861111112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41.384615384615387</v>
      </c>
      <c r="P2408">
        <f t="shared" si="149"/>
        <v>84.06</v>
      </c>
      <c r="Q2408" t="s">
        <v>8341</v>
      </c>
      <c r="R2408" t="s">
        <v>8342</v>
      </c>
      <c r="S2408" s="11">
        <f t="shared" si="150"/>
        <v>419507.66388888884</v>
      </c>
      <c r="T2408" s="11">
        <f t="shared" si="151"/>
        <v>420467.66388888884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25.259090909090908</v>
      </c>
      <c r="P2409">
        <f t="shared" si="149"/>
        <v>168.39</v>
      </c>
      <c r="Q2409" t="s">
        <v>8341</v>
      </c>
      <c r="R2409" t="s">
        <v>8342</v>
      </c>
      <c r="S2409" s="11">
        <f t="shared" si="150"/>
        <v>421894.81333333335</v>
      </c>
      <c r="T2409" s="11">
        <f t="shared" si="151"/>
        <v>422439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49"/>
        <v>15</v>
      </c>
      <c r="Q2410" t="s">
        <v>8341</v>
      </c>
      <c r="R2410" t="s">
        <v>8342</v>
      </c>
      <c r="S2410" s="11">
        <f t="shared" si="150"/>
        <v>417972.37694444443</v>
      </c>
      <c r="T2410" s="11">
        <f t="shared" si="151"/>
        <v>418693.37694444443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1.8399999999999999</v>
      </c>
      <c r="P2411">
        <f t="shared" si="149"/>
        <v>76.67</v>
      </c>
      <c r="Q2411" t="s">
        <v>8341</v>
      </c>
      <c r="R2411" t="s">
        <v>8342</v>
      </c>
      <c r="S2411" s="11">
        <f t="shared" si="150"/>
        <v>424830.02083333331</v>
      </c>
      <c r="T2411" s="11">
        <f t="shared" si="151"/>
        <v>425550.02083333331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8341</v>
      </c>
      <c r="R2412" t="s">
        <v>8342</v>
      </c>
      <c r="S2412" s="11">
        <f t="shared" si="150"/>
        <v>425298.79861111112</v>
      </c>
      <c r="T2412" s="11">
        <f t="shared" si="151"/>
        <v>426018.79861111112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0.60399999999999998</v>
      </c>
      <c r="P2413">
        <f t="shared" si="149"/>
        <v>50.33</v>
      </c>
      <c r="Q2413" t="s">
        <v>8341</v>
      </c>
      <c r="R2413" t="s">
        <v>8342</v>
      </c>
      <c r="S2413" s="11">
        <f t="shared" si="150"/>
        <v>424994.57833333331</v>
      </c>
      <c r="T2413" s="11">
        <f t="shared" si="151"/>
        <v>425714.57833333331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8341</v>
      </c>
      <c r="R2414" t="s">
        <v>8342</v>
      </c>
      <c r="S2414" s="11">
        <f t="shared" si="150"/>
        <v>435650.68694444443</v>
      </c>
      <c r="T2414" s="11">
        <f t="shared" si="151"/>
        <v>436731.68694444443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0.83333333333333337</v>
      </c>
      <c r="P2415">
        <f t="shared" si="149"/>
        <v>8.33</v>
      </c>
      <c r="Q2415" t="s">
        <v>8341</v>
      </c>
      <c r="R2415" t="s">
        <v>8342</v>
      </c>
      <c r="S2415" s="11">
        <f t="shared" si="150"/>
        <v>414155.63388888893</v>
      </c>
      <c r="T2415" s="11">
        <f t="shared" si="151"/>
        <v>414896.5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3.0666666666666664</v>
      </c>
      <c r="P2416">
        <f t="shared" si="149"/>
        <v>35.380000000000003</v>
      </c>
      <c r="Q2416" t="s">
        <v>8341</v>
      </c>
      <c r="R2416" t="s">
        <v>8342</v>
      </c>
      <c r="S2416" s="11">
        <f t="shared" si="150"/>
        <v>424681.68333333335</v>
      </c>
      <c r="T2416" s="11">
        <f t="shared" si="151"/>
        <v>425628.98333333334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0.55833333333333335</v>
      </c>
      <c r="P2417">
        <f t="shared" si="149"/>
        <v>55.83</v>
      </c>
      <c r="Q2417" t="s">
        <v>8341</v>
      </c>
      <c r="R2417" t="s">
        <v>8342</v>
      </c>
      <c r="S2417" s="11">
        <f t="shared" si="150"/>
        <v>432797.70722222223</v>
      </c>
      <c r="T2417" s="11">
        <f t="shared" si="151"/>
        <v>433517.70722222223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2.5000000000000001E-2</v>
      </c>
      <c r="P2418">
        <f t="shared" si="149"/>
        <v>5</v>
      </c>
      <c r="Q2418" t="s">
        <v>8341</v>
      </c>
      <c r="R2418" t="s">
        <v>8342</v>
      </c>
      <c r="S2418" s="11">
        <f t="shared" si="150"/>
        <v>420386.70638888888</v>
      </c>
      <c r="T2418" s="11">
        <f t="shared" si="151"/>
        <v>421776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8341</v>
      </c>
      <c r="R2419" t="s">
        <v>8342</v>
      </c>
      <c r="S2419" s="11">
        <f t="shared" si="150"/>
        <v>415878.21861111111</v>
      </c>
      <c r="T2419" s="11">
        <f t="shared" si="151"/>
        <v>416598.21861111111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49"/>
        <v>1</v>
      </c>
      <c r="Q2420" t="s">
        <v>8341</v>
      </c>
      <c r="R2420" t="s">
        <v>8342</v>
      </c>
      <c r="S2420" s="11">
        <f t="shared" si="150"/>
        <v>420581.56777777779</v>
      </c>
      <c r="T2420" s="11">
        <f t="shared" si="151"/>
        <v>422020.56777777779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8341</v>
      </c>
      <c r="R2421" t="s">
        <v>8342</v>
      </c>
      <c r="S2421" s="11">
        <f t="shared" si="150"/>
        <v>419762.71916666662</v>
      </c>
      <c r="T2421" s="11">
        <f t="shared" si="151"/>
        <v>421202.71916666662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14.825133372851216</v>
      </c>
      <c r="P2422">
        <f t="shared" si="149"/>
        <v>69.47</v>
      </c>
      <c r="Q2422" t="s">
        <v>8341</v>
      </c>
      <c r="R2422" t="s">
        <v>8342</v>
      </c>
      <c r="S2422" s="11">
        <f t="shared" si="150"/>
        <v>417345.69305555552</v>
      </c>
      <c r="T2422" s="11">
        <f t="shared" si="151"/>
        <v>418786.69305555552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1.6666666666666666E-2</v>
      </c>
      <c r="P2423">
        <f t="shared" si="149"/>
        <v>1</v>
      </c>
      <c r="Q2423" t="s">
        <v>8341</v>
      </c>
      <c r="R2423" t="s">
        <v>8342</v>
      </c>
      <c r="S2423" s="11">
        <f t="shared" si="150"/>
        <v>420553.49888888892</v>
      </c>
      <c r="T2423" s="11">
        <f t="shared" si="151"/>
        <v>421273.49888888892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49"/>
        <v>1</v>
      </c>
      <c r="Q2424" t="s">
        <v>8341</v>
      </c>
      <c r="R2424" t="s">
        <v>8342</v>
      </c>
      <c r="S2424" s="11">
        <f t="shared" si="150"/>
        <v>420986.39888888889</v>
      </c>
      <c r="T2424" s="11">
        <f t="shared" si="151"/>
        <v>421705.39888888889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1.3333333333333334E-2</v>
      </c>
      <c r="P2425">
        <f t="shared" si="149"/>
        <v>8</v>
      </c>
      <c r="Q2425" t="s">
        <v>8341</v>
      </c>
      <c r="R2425" t="s">
        <v>8342</v>
      </c>
      <c r="S2425" s="11">
        <f t="shared" si="150"/>
        <v>419305.91388888884</v>
      </c>
      <c r="T2425" s="11">
        <f t="shared" si="151"/>
        <v>420025.91388888884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49"/>
        <v>34.44</v>
      </c>
      <c r="Q2426" t="s">
        <v>8341</v>
      </c>
      <c r="R2426" t="s">
        <v>8342</v>
      </c>
      <c r="S2426" s="11">
        <f t="shared" si="150"/>
        <v>417750.4188888889</v>
      </c>
      <c r="T2426" s="11">
        <f t="shared" si="151"/>
        <v>418470.4188888889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2.8571428571428574E-2</v>
      </c>
      <c r="P2427">
        <f t="shared" si="149"/>
        <v>1</v>
      </c>
      <c r="Q2427" t="s">
        <v>8341</v>
      </c>
      <c r="R2427" t="s">
        <v>8342</v>
      </c>
      <c r="S2427" s="11">
        <f t="shared" si="150"/>
        <v>431982.93027777778</v>
      </c>
      <c r="T2427" s="11">
        <f t="shared" si="151"/>
        <v>432343.06666666665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8341</v>
      </c>
      <c r="R2428" t="s">
        <v>8342</v>
      </c>
      <c r="S2428" s="11">
        <f t="shared" si="150"/>
        <v>423853.0811111111</v>
      </c>
      <c r="T2428" s="11">
        <f t="shared" si="151"/>
        <v>425293.0811111111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2E-3</v>
      </c>
      <c r="P2429">
        <f t="shared" si="149"/>
        <v>1</v>
      </c>
      <c r="Q2429" t="s">
        <v>8341</v>
      </c>
      <c r="R2429" t="s">
        <v>8342</v>
      </c>
      <c r="S2429" s="11">
        <f t="shared" si="150"/>
        <v>429808.64805555553</v>
      </c>
      <c r="T2429" s="11">
        <f t="shared" si="151"/>
        <v>430767.64805555553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2.8571428571428571E-3</v>
      </c>
      <c r="P2430">
        <f t="shared" si="149"/>
        <v>1</v>
      </c>
      <c r="Q2430" t="s">
        <v>8341</v>
      </c>
      <c r="R2430" t="s">
        <v>8342</v>
      </c>
      <c r="S2430" s="11">
        <f t="shared" si="150"/>
        <v>421011.81972222222</v>
      </c>
      <c r="T2430" s="11">
        <f t="shared" si="151"/>
        <v>421730.81972222222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</v>
      </c>
      <c r="P2431">
        <f t="shared" si="149"/>
        <v>501.25</v>
      </c>
      <c r="Q2431" t="s">
        <v>8341</v>
      </c>
      <c r="R2431" t="s">
        <v>8342</v>
      </c>
      <c r="S2431" s="11">
        <f t="shared" si="150"/>
        <v>437550.10166666668</v>
      </c>
      <c r="T2431" s="11">
        <f t="shared" si="151"/>
        <v>438433.73333333334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0.70000000000000007</v>
      </c>
      <c r="P2432">
        <f t="shared" si="149"/>
        <v>10.5</v>
      </c>
      <c r="Q2432" t="s">
        <v>8341</v>
      </c>
      <c r="R2432" t="s">
        <v>8342</v>
      </c>
      <c r="S2432" s="11">
        <f t="shared" si="150"/>
        <v>429084.13999999996</v>
      </c>
      <c r="T2432" s="11">
        <f t="shared" si="151"/>
        <v>429804.13999999996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2E-3</v>
      </c>
      <c r="P2433">
        <f t="shared" si="149"/>
        <v>1</v>
      </c>
      <c r="Q2433" t="s">
        <v>8341</v>
      </c>
      <c r="R2433" t="s">
        <v>8342</v>
      </c>
      <c r="S2433" s="11">
        <f t="shared" si="150"/>
        <v>431651.39250000002</v>
      </c>
      <c r="T2433" s="11">
        <f t="shared" si="151"/>
        <v>433091.39250000002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1.4285714285714287E-2</v>
      </c>
      <c r="P2434">
        <f t="shared" si="149"/>
        <v>1</v>
      </c>
      <c r="Q2434" t="s">
        <v>8341</v>
      </c>
      <c r="R2434" t="s">
        <v>8342</v>
      </c>
      <c r="S2434" s="11">
        <f t="shared" si="150"/>
        <v>420902.24916666665</v>
      </c>
      <c r="T2434" s="11">
        <f t="shared" si="151"/>
        <v>421622.24916666665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(E2435/D2435)*100</f>
        <v>0</v>
      </c>
      <c r="P2435" t="e">
        <f t="shared" ref="P2435:P2498" si="153">ROUND(E2435/L2435,2)</f>
        <v>#DIV/0!</v>
      </c>
      <c r="Q2435" t="s">
        <v>8341</v>
      </c>
      <c r="R2435" t="s">
        <v>8342</v>
      </c>
      <c r="S2435" s="11">
        <f t="shared" ref="S2435:S2498" si="154">(((J2435/60)/60)+DATE(1970,1,1))</f>
        <v>429462.59527777776</v>
      </c>
      <c r="T2435" s="11">
        <f t="shared" ref="T2435:T2498" si="155">(((I2435/60)/60)+DATE(1970,1,1))</f>
        <v>430182.59527777776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t="s">
        <v>8341</v>
      </c>
      <c r="R2436" t="s">
        <v>8342</v>
      </c>
      <c r="S2436" s="11">
        <f t="shared" si="154"/>
        <v>424237.46499999997</v>
      </c>
      <c r="T2436" s="11">
        <f t="shared" si="155"/>
        <v>425197.46499999997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0.48960000000000004</v>
      </c>
      <c r="P2437">
        <f t="shared" si="153"/>
        <v>306</v>
      </c>
      <c r="Q2437" t="s">
        <v>8341</v>
      </c>
      <c r="R2437" t="s">
        <v>8342</v>
      </c>
      <c r="S2437" s="11">
        <f t="shared" si="154"/>
        <v>425967.66277777776</v>
      </c>
      <c r="T2437" s="11">
        <f t="shared" si="155"/>
        <v>426687.66277777776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3.8461538461538464E-2</v>
      </c>
      <c r="P2438">
        <f t="shared" si="153"/>
        <v>22.5</v>
      </c>
      <c r="Q2438" t="s">
        <v>8341</v>
      </c>
      <c r="R2438" t="s">
        <v>8342</v>
      </c>
      <c r="S2438" s="11">
        <f t="shared" si="154"/>
        <v>428039.76944444445</v>
      </c>
      <c r="T2438" s="11">
        <f t="shared" si="155"/>
        <v>429479.76944444445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8341</v>
      </c>
      <c r="R2439" t="s">
        <v>8342</v>
      </c>
      <c r="S2439" s="11">
        <f t="shared" si="154"/>
        <v>420680.16333333333</v>
      </c>
      <c r="T2439" s="11">
        <f t="shared" si="155"/>
        <v>421851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0.33333333333333337</v>
      </c>
      <c r="P2440">
        <f t="shared" si="153"/>
        <v>50</v>
      </c>
      <c r="Q2440" t="s">
        <v>8341</v>
      </c>
      <c r="R2440" t="s">
        <v>8342</v>
      </c>
      <c r="S2440" s="11">
        <f t="shared" si="154"/>
        <v>426774.96166666667</v>
      </c>
      <c r="T2440" s="11">
        <f t="shared" si="155"/>
        <v>428215.96166666667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8341</v>
      </c>
      <c r="R2441" t="s">
        <v>8342</v>
      </c>
      <c r="S2441" s="11">
        <f t="shared" si="154"/>
        <v>426292.64694444445</v>
      </c>
      <c r="T2441" s="11">
        <f t="shared" si="155"/>
        <v>427012.64694444445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t="s">
        <v>8341</v>
      </c>
      <c r="R2442" t="s">
        <v>8342</v>
      </c>
      <c r="S2442" s="11">
        <f t="shared" si="154"/>
        <v>429126.5869444444</v>
      </c>
      <c r="T2442" s="11">
        <f t="shared" si="155"/>
        <v>429846.5869444444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74.23</v>
      </c>
      <c r="Q2443" t="s">
        <v>8341</v>
      </c>
      <c r="R2443" t="s">
        <v>8357</v>
      </c>
      <c r="S2443" s="11">
        <f t="shared" si="154"/>
        <v>424404.01499999996</v>
      </c>
      <c r="T2443" s="11">
        <f t="shared" si="155"/>
        <v>424909.98333333334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>
        <f t="shared" si="153"/>
        <v>81.25</v>
      </c>
      <c r="Q2444" t="s">
        <v>8341</v>
      </c>
      <c r="R2444" t="s">
        <v>8357</v>
      </c>
      <c r="S2444" s="11">
        <f t="shared" si="154"/>
        <v>421177.00777777773</v>
      </c>
      <c r="T2444" s="11">
        <f t="shared" si="155"/>
        <v>421896.00777777773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>
        <f t="shared" si="153"/>
        <v>130.22999999999999</v>
      </c>
      <c r="Q2445" t="s">
        <v>8341</v>
      </c>
      <c r="R2445" t="s">
        <v>8357</v>
      </c>
      <c r="S2445" s="11">
        <f t="shared" si="154"/>
        <v>415992.00611111114</v>
      </c>
      <c r="T2445" s="11">
        <f t="shared" si="155"/>
        <v>416712.00611111114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108.60000000000001</v>
      </c>
      <c r="P2446">
        <f t="shared" si="153"/>
        <v>53.41</v>
      </c>
      <c r="Q2446" t="s">
        <v>8341</v>
      </c>
      <c r="R2446" t="s">
        <v>8357</v>
      </c>
      <c r="S2446" s="11">
        <f t="shared" si="154"/>
        <v>431571.10861111112</v>
      </c>
      <c r="T2446" s="11">
        <f t="shared" si="155"/>
        <v>432291.10861111112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</v>
      </c>
      <c r="Q2447" t="s">
        <v>8341</v>
      </c>
      <c r="R2447" t="s">
        <v>8357</v>
      </c>
      <c r="S2447" s="11">
        <f t="shared" si="154"/>
        <v>425749.56138888892</v>
      </c>
      <c r="T2447" s="11">
        <f t="shared" si="155"/>
        <v>426469.56138888892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75.67</v>
      </c>
      <c r="Q2448" t="s">
        <v>8341</v>
      </c>
      <c r="R2448" t="s">
        <v>8357</v>
      </c>
      <c r="S2448" s="11">
        <f t="shared" si="154"/>
        <v>436007.46416666667</v>
      </c>
      <c r="T2448" s="11">
        <f t="shared" si="155"/>
        <v>436728.46416666667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427.20000000000005</v>
      </c>
      <c r="P2449">
        <f t="shared" si="153"/>
        <v>31.69</v>
      </c>
      <c r="Q2449" t="s">
        <v>8341</v>
      </c>
      <c r="R2449" t="s">
        <v>8357</v>
      </c>
      <c r="S2449" s="11">
        <f t="shared" si="154"/>
        <v>435620.27583333332</v>
      </c>
      <c r="T2449" s="11">
        <f t="shared" si="155"/>
        <v>436381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47.78</v>
      </c>
      <c r="Q2450" t="s">
        <v>8341</v>
      </c>
      <c r="R2450" t="s">
        <v>8357</v>
      </c>
      <c r="S2450" s="11">
        <f t="shared" si="154"/>
        <v>434488.5869444444</v>
      </c>
      <c r="T2450" s="11">
        <f t="shared" si="155"/>
        <v>434630.6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8341</v>
      </c>
      <c r="R2451" t="s">
        <v>8357</v>
      </c>
      <c r="S2451" s="11">
        <f t="shared" si="154"/>
        <v>418548.42083333334</v>
      </c>
      <c r="T2451" s="11">
        <f t="shared" si="155"/>
        <v>419269.42083333334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101.53353333333335</v>
      </c>
      <c r="P2452">
        <f t="shared" si="153"/>
        <v>149.31</v>
      </c>
      <c r="Q2452" t="s">
        <v>8341</v>
      </c>
      <c r="R2452" t="s">
        <v>8357</v>
      </c>
      <c r="S2452" s="11">
        <f t="shared" si="154"/>
        <v>417562.73777777777</v>
      </c>
      <c r="T2452" s="11">
        <f t="shared" si="155"/>
        <v>418476.18333333335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3"/>
        <v>62.07</v>
      </c>
      <c r="Q2453" t="s">
        <v>8341</v>
      </c>
      <c r="R2453" t="s">
        <v>8357</v>
      </c>
      <c r="S2453" s="11">
        <f t="shared" si="154"/>
        <v>438630.80277777778</v>
      </c>
      <c r="T2453" s="11">
        <f t="shared" si="155"/>
        <v>439110.80277777778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53.4</v>
      </c>
      <c r="Q2454" t="s">
        <v>8341</v>
      </c>
      <c r="R2454" t="s">
        <v>8357</v>
      </c>
      <c r="S2454" s="11">
        <f t="shared" si="154"/>
        <v>428045.25</v>
      </c>
      <c r="T2454" s="11">
        <f t="shared" si="155"/>
        <v>428744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69.27</v>
      </c>
      <c r="Q2455" t="s">
        <v>8341</v>
      </c>
      <c r="R2455" t="s">
        <v>8357</v>
      </c>
      <c r="S2455" s="11">
        <f t="shared" si="154"/>
        <v>437641.61361111113</v>
      </c>
      <c r="T2455" s="11">
        <f t="shared" si="155"/>
        <v>438361.61361111113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100.84571428571429</v>
      </c>
      <c r="P2456">
        <f t="shared" si="153"/>
        <v>271.51</v>
      </c>
      <c r="Q2456" t="s">
        <v>8341</v>
      </c>
      <c r="R2456" t="s">
        <v>8357</v>
      </c>
      <c r="S2456" s="11">
        <f t="shared" si="154"/>
        <v>438397.83555555553</v>
      </c>
      <c r="T2456" s="11">
        <f t="shared" si="155"/>
        <v>439237.83555555553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34.130000000000003</v>
      </c>
      <c r="Q2457" t="s">
        <v>8341</v>
      </c>
      <c r="R2457" t="s">
        <v>8357</v>
      </c>
      <c r="S2457" s="11">
        <f t="shared" si="154"/>
        <v>430779.76388888888</v>
      </c>
      <c r="T2457" s="11">
        <f t="shared" si="155"/>
        <v>431451.76388888888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>
        <f t="shared" si="153"/>
        <v>40.49</v>
      </c>
      <c r="Q2458" t="s">
        <v>8341</v>
      </c>
      <c r="R2458" t="s">
        <v>8357</v>
      </c>
      <c r="S2458" s="11">
        <f t="shared" si="154"/>
        <v>438200.06638888892</v>
      </c>
      <c r="T2458" s="11">
        <f t="shared" si="155"/>
        <v>438920.06638888892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>
        <f t="shared" si="153"/>
        <v>189.76</v>
      </c>
      <c r="Q2459" t="s">
        <v>8341</v>
      </c>
      <c r="R2459" t="s">
        <v>8357</v>
      </c>
      <c r="S2459" s="11">
        <f t="shared" si="154"/>
        <v>430079.46</v>
      </c>
      <c r="T2459" s="11">
        <f t="shared" si="155"/>
        <v>430798.46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110.17999999999999</v>
      </c>
      <c r="P2460">
        <f t="shared" si="153"/>
        <v>68.86</v>
      </c>
      <c r="Q2460" t="s">
        <v>8341</v>
      </c>
      <c r="R2460" t="s">
        <v>8357</v>
      </c>
      <c r="S2460" s="11">
        <f t="shared" si="154"/>
        <v>431813.92166666669</v>
      </c>
      <c r="T2460" s="11">
        <f t="shared" si="155"/>
        <v>432652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3"/>
        <v>108.78</v>
      </c>
      <c r="Q2461" t="s">
        <v>8341</v>
      </c>
      <c r="R2461" t="s">
        <v>8357</v>
      </c>
      <c r="S2461" s="11">
        <f t="shared" si="154"/>
        <v>429696.30138888885</v>
      </c>
      <c r="T2461" s="11">
        <f t="shared" si="155"/>
        <v>430775.30138888885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>
        <f t="shared" si="153"/>
        <v>125.99</v>
      </c>
      <c r="Q2462" t="s">
        <v>8341</v>
      </c>
      <c r="R2462" t="s">
        <v>8357</v>
      </c>
      <c r="S2462" s="11">
        <f t="shared" si="154"/>
        <v>436813.49083333334</v>
      </c>
      <c r="T2462" s="11">
        <f t="shared" si="155"/>
        <v>437629.28333333333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90.52</v>
      </c>
      <c r="Q2463" t="s">
        <v>8330</v>
      </c>
      <c r="R2463" t="s">
        <v>8334</v>
      </c>
      <c r="S2463" s="11">
        <f t="shared" si="154"/>
        <v>390729.30472222227</v>
      </c>
      <c r="T2463" s="11">
        <f t="shared" si="155"/>
        <v>391524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110.70833333333334</v>
      </c>
      <c r="P2464">
        <f t="shared" si="153"/>
        <v>28.88</v>
      </c>
      <c r="Q2464" t="s">
        <v>8330</v>
      </c>
      <c r="R2464" t="s">
        <v>8334</v>
      </c>
      <c r="S2464" s="11">
        <f t="shared" si="154"/>
        <v>398053.47111111111</v>
      </c>
      <c r="T2464" s="11">
        <f t="shared" si="155"/>
        <v>398533.47111111111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116.25000000000001</v>
      </c>
      <c r="P2465">
        <f t="shared" si="153"/>
        <v>31</v>
      </c>
      <c r="Q2465" t="s">
        <v>8330</v>
      </c>
      <c r="R2465" t="s">
        <v>8334</v>
      </c>
      <c r="S2465" s="11">
        <f t="shared" si="154"/>
        <v>404099.67361111112</v>
      </c>
      <c r="T2465" s="11">
        <f t="shared" si="155"/>
        <v>405052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3"/>
        <v>51.67</v>
      </c>
      <c r="Q2466" t="s">
        <v>8330</v>
      </c>
      <c r="R2466" t="s">
        <v>8334</v>
      </c>
      <c r="S2466" s="11">
        <f t="shared" si="154"/>
        <v>425886.61027777777</v>
      </c>
      <c r="T2466" s="11">
        <f t="shared" si="155"/>
        <v>426580.48333333334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180.14285714285714</v>
      </c>
      <c r="P2467">
        <f t="shared" si="153"/>
        <v>26.27</v>
      </c>
      <c r="Q2467" t="s">
        <v>8330</v>
      </c>
      <c r="R2467" t="s">
        <v>8334</v>
      </c>
      <c r="S2467" s="11">
        <f t="shared" si="154"/>
        <v>399410.26333333337</v>
      </c>
      <c r="T2467" s="11">
        <f t="shared" si="155"/>
        <v>400130.26333333337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48.08</v>
      </c>
      <c r="Q2468" t="s">
        <v>8330</v>
      </c>
      <c r="R2468" t="s">
        <v>8334</v>
      </c>
      <c r="S2468" s="11">
        <f t="shared" si="154"/>
        <v>404867.45916666667</v>
      </c>
      <c r="T2468" s="11">
        <f t="shared" si="155"/>
        <v>405587.45916666667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3"/>
        <v>27.56</v>
      </c>
      <c r="Q2469" t="s">
        <v>8330</v>
      </c>
      <c r="R2469" t="s">
        <v>8334</v>
      </c>
      <c r="S2469" s="11">
        <f t="shared" si="154"/>
        <v>396533.98083333333</v>
      </c>
      <c r="T2469" s="11">
        <f t="shared" si="155"/>
        <v>396866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107.21700000000001</v>
      </c>
      <c r="P2470">
        <f t="shared" si="153"/>
        <v>36.97</v>
      </c>
      <c r="Q2470" t="s">
        <v>8330</v>
      </c>
      <c r="R2470" t="s">
        <v>8334</v>
      </c>
      <c r="S2470" s="11">
        <f t="shared" si="154"/>
        <v>400092.70027777774</v>
      </c>
      <c r="T2470" s="11">
        <f t="shared" si="155"/>
        <v>400958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113.66666666666667</v>
      </c>
      <c r="P2471">
        <f t="shared" si="153"/>
        <v>29.02</v>
      </c>
      <c r="Q2471" t="s">
        <v>8330</v>
      </c>
      <c r="R2471" t="s">
        <v>8334</v>
      </c>
      <c r="S2471" s="11">
        <f t="shared" si="154"/>
        <v>385291.31361111108</v>
      </c>
      <c r="T2471" s="11">
        <f t="shared" si="155"/>
        <v>385891.31361111108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103.16400000000002</v>
      </c>
      <c r="P2472">
        <f t="shared" si="153"/>
        <v>28.66</v>
      </c>
      <c r="Q2472" t="s">
        <v>8330</v>
      </c>
      <c r="R2472" t="s">
        <v>8334</v>
      </c>
      <c r="S2472" s="11">
        <f t="shared" si="154"/>
        <v>396466.79305555555</v>
      </c>
      <c r="T2472" s="11">
        <f t="shared" si="155"/>
        <v>397186.79305555555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37.65</v>
      </c>
      <c r="Q2473" t="s">
        <v>8330</v>
      </c>
      <c r="R2473" t="s">
        <v>8334</v>
      </c>
      <c r="S2473" s="11">
        <f t="shared" si="154"/>
        <v>393368.8311111111</v>
      </c>
      <c r="T2473" s="11">
        <f t="shared" si="155"/>
        <v>394328.8311111111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135.76026666666667</v>
      </c>
      <c r="P2474">
        <f t="shared" si="153"/>
        <v>97.9</v>
      </c>
      <c r="Q2474" t="s">
        <v>8330</v>
      </c>
      <c r="R2474" t="s">
        <v>8334</v>
      </c>
      <c r="S2474" s="11">
        <f t="shared" si="154"/>
        <v>380411.77222222218</v>
      </c>
      <c r="T2474" s="11">
        <f t="shared" si="155"/>
        <v>382114.05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</v>
      </c>
      <c r="Q2475" t="s">
        <v>8330</v>
      </c>
      <c r="R2475" t="s">
        <v>8334</v>
      </c>
      <c r="S2475" s="11">
        <f t="shared" si="154"/>
        <v>400562.9636111111</v>
      </c>
      <c r="T2475" s="11">
        <f t="shared" si="155"/>
        <v>401283.9636111111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100.00360000000002</v>
      </c>
      <c r="P2476">
        <f t="shared" si="153"/>
        <v>131.58000000000001</v>
      </c>
      <c r="Q2476" t="s">
        <v>8330</v>
      </c>
      <c r="R2476" t="s">
        <v>8334</v>
      </c>
      <c r="S2476" s="11">
        <f t="shared" si="154"/>
        <v>381921.2711111111</v>
      </c>
      <c r="T2476" s="11">
        <f t="shared" si="155"/>
        <v>383001.2711111111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104.71999999999998</v>
      </c>
      <c r="P2477">
        <f t="shared" si="153"/>
        <v>32.32</v>
      </c>
      <c r="Q2477" t="s">
        <v>8330</v>
      </c>
      <c r="R2477" t="s">
        <v>8334</v>
      </c>
      <c r="S2477" s="11">
        <f t="shared" si="154"/>
        <v>379359.90416666667</v>
      </c>
      <c r="T2477" s="11">
        <f t="shared" si="155"/>
        <v>380791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105.02249999999999</v>
      </c>
      <c r="P2478">
        <f t="shared" si="153"/>
        <v>61.1</v>
      </c>
      <c r="Q2478" t="s">
        <v>8330</v>
      </c>
      <c r="R2478" t="s">
        <v>8334</v>
      </c>
      <c r="S2478" s="11">
        <f t="shared" si="154"/>
        <v>417832.88055555552</v>
      </c>
      <c r="T2478" s="11">
        <f t="shared" si="155"/>
        <v>418625.88055555552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171.33333333333334</v>
      </c>
      <c r="P2479">
        <f t="shared" si="153"/>
        <v>31.34</v>
      </c>
      <c r="Q2479" t="s">
        <v>8330</v>
      </c>
      <c r="R2479" t="s">
        <v>8334</v>
      </c>
      <c r="S2479" s="11">
        <f t="shared" si="154"/>
        <v>398041.59583333333</v>
      </c>
      <c r="T2479" s="11">
        <f t="shared" si="155"/>
        <v>399121.59583333333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127.49999999999999</v>
      </c>
      <c r="P2480">
        <f t="shared" si="153"/>
        <v>129.11000000000001</v>
      </c>
      <c r="Q2480" t="s">
        <v>8330</v>
      </c>
      <c r="R2480" t="s">
        <v>8334</v>
      </c>
      <c r="S2480" s="11">
        <f t="shared" si="154"/>
        <v>402103.8091666667</v>
      </c>
      <c r="T2480" s="11">
        <f t="shared" si="155"/>
        <v>402823.8091666667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133.44333333333333</v>
      </c>
      <c r="P2481">
        <f t="shared" si="153"/>
        <v>25.02</v>
      </c>
      <c r="Q2481" t="s">
        <v>8330</v>
      </c>
      <c r="R2481" t="s">
        <v>8334</v>
      </c>
      <c r="S2481" s="11">
        <f t="shared" si="154"/>
        <v>398498.44277777779</v>
      </c>
      <c r="T2481" s="11">
        <f t="shared" si="155"/>
        <v>398747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8330</v>
      </c>
      <c r="R2482" t="s">
        <v>8334</v>
      </c>
      <c r="S2482" s="11">
        <f t="shared" si="154"/>
        <v>425383.46777777775</v>
      </c>
      <c r="T2482" s="11">
        <f t="shared" si="155"/>
        <v>426823.46777777775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112.91099999999999</v>
      </c>
      <c r="P2483">
        <f t="shared" si="153"/>
        <v>47.54</v>
      </c>
      <c r="Q2483" t="s">
        <v>8330</v>
      </c>
      <c r="R2483" t="s">
        <v>8334</v>
      </c>
      <c r="S2483" s="11">
        <f t="shared" si="154"/>
        <v>395904.50222222222</v>
      </c>
      <c r="T2483" s="11">
        <f t="shared" si="155"/>
        <v>396624.50222222222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3"/>
        <v>40.04</v>
      </c>
      <c r="Q2484" t="s">
        <v>8330</v>
      </c>
      <c r="R2484" t="s">
        <v>8334</v>
      </c>
      <c r="S2484" s="11">
        <f t="shared" si="154"/>
        <v>388995.77305555553</v>
      </c>
      <c r="T2484" s="11">
        <f t="shared" si="155"/>
        <v>390075.77305555553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113.72727272727272</v>
      </c>
      <c r="P2485">
        <f t="shared" si="153"/>
        <v>65.84</v>
      </c>
      <c r="Q2485" t="s">
        <v>8330</v>
      </c>
      <c r="R2485" t="s">
        <v>8334</v>
      </c>
      <c r="S2485" s="11">
        <f t="shared" si="154"/>
        <v>395211.00083333335</v>
      </c>
      <c r="T2485" s="11">
        <f t="shared" si="155"/>
        <v>396650.00083333335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119.31742857142855</v>
      </c>
      <c r="P2486">
        <f t="shared" si="153"/>
        <v>46.4</v>
      </c>
      <c r="Q2486" t="s">
        <v>8330</v>
      </c>
      <c r="R2486" t="s">
        <v>8334</v>
      </c>
      <c r="S2486" s="11">
        <f t="shared" si="154"/>
        <v>390439.00083333335</v>
      </c>
      <c r="T2486" s="11">
        <f t="shared" si="155"/>
        <v>391159.00083333335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3"/>
        <v>50.37</v>
      </c>
      <c r="Q2487" t="s">
        <v>8330</v>
      </c>
      <c r="R2487" t="s">
        <v>8334</v>
      </c>
      <c r="S2487" s="11">
        <f t="shared" si="154"/>
        <v>390968.96638888889</v>
      </c>
      <c r="T2487" s="11">
        <f t="shared" si="155"/>
        <v>391808.96638888889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265.66666666666669</v>
      </c>
      <c r="P2488">
        <f t="shared" si="153"/>
        <v>26.57</v>
      </c>
      <c r="Q2488" t="s">
        <v>8330</v>
      </c>
      <c r="R2488" t="s">
        <v>8334</v>
      </c>
      <c r="S2488" s="11">
        <f t="shared" si="154"/>
        <v>395713.99333333335</v>
      </c>
      <c r="T2488" s="11">
        <f t="shared" si="155"/>
        <v>396433.99333333335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100.05066666666667</v>
      </c>
      <c r="P2489">
        <f t="shared" si="153"/>
        <v>39.49</v>
      </c>
      <c r="Q2489" t="s">
        <v>8330</v>
      </c>
      <c r="R2489" t="s">
        <v>8334</v>
      </c>
      <c r="S2489" s="11">
        <f t="shared" si="154"/>
        <v>396538.99916666665</v>
      </c>
      <c r="T2489" s="11">
        <f t="shared" si="155"/>
        <v>397258.99916666665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106.69999999999999</v>
      </c>
      <c r="P2490">
        <f t="shared" si="153"/>
        <v>49.25</v>
      </c>
      <c r="Q2490" t="s">
        <v>8330</v>
      </c>
      <c r="R2490" t="s">
        <v>8334</v>
      </c>
      <c r="S2490" s="11">
        <f t="shared" si="154"/>
        <v>391920.19666666666</v>
      </c>
      <c r="T2490" s="11">
        <f t="shared" si="155"/>
        <v>392641.19666666666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133.67142857142858</v>
      </c>
      <c r="P2491">
        <f t="shared" si="153"/>
        <v>62.38</v>
      </c>
      <c r="Q2491" t="s">
        <v>8330</v>
      </c>
      <c r="R2491" t="s">
        <v>8334</v>
      </c>
      <c r="S2491" s="11">
        <f t="shared" si="154"/>
        <v>404881.56638888892</v>
      </c>
      <c r="T2491" s="11">
        <f t="shared" si="155"/>
        <v>405601.56638888892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121.39999999999999</v>
      </c>
      <c r="P2492">
        <f t="shared" si="153"/>
        <v>37.94</v>
      </c>
      <c r="Q2492" t="s">
        <v>8330</v>
      </c>
      <c r="R2492" t="s">
        <v>8334</v>
      </c>
      <c r="S2492" s="11">
        <f t="shared" si="154"/>
        <v>396470.46555555554</v>
      </c>
      <c r="T2492" s="11">
        <f t="shared" si="155"/>
        <v>397910.46555555554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3"/>
        <v>51.6</v>
      </c>
      <c r="Q2493" t="s">
        <v>8330</v>
      </c>
      <c r="R2493" t="s">
        <v>8334</v>
      </c>
      <c r="S2493" s="11">
        <f t="shared" si="154"/>
        <v>384941.1427777778</v>
      </c>
      <c r="T2493" s="11">
        <f t="shared" si="155"/>
        <v>385330.85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27.78</v>
      </c>
      <c r="Q2494" t="s">
        <v>8330</v>
      </c>
      <c r="R2494" t="s">
        <v>8334</v>
      </c>
      <c r="S2494" s="11">
        <f t="shared" si="154"/>
        <v>396512.66333333333</v>
      </c>
      <c r="T2494" s="11">
        <f t="shared" si="155"/>
        <v>397746.98333333334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3"/>
        <v>99.38</v>
      </c>
      <c r="Q2495" t="s">
        <v>8330</v>
      </c>
      <c r="R2495" t="s">
        <v>8334</v>
      </c>
      <c r="S2495" s="11">
        <f t="shared" si="154"/>
        <v>404269.03888888884</v>
      </c>
      <c r="T2495" s="11">
        <f t="shared" si="155"/>
        <v>405349.03888888884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101.00533333333333</v>
      </c>
      <c r="P2496">
        <f t="shared" si="153"/>
        <v>38.85</v>
      </c>
      <c r="Q2496" t="s">
        <v>8330</v>
      </c>
      <c r="R2496" t="s">
        <v>8334</v>
      </c>
      <c r="S2496" s="11">
        <f t="shared" si="154"/>
        <v>396456.48444444442</v>
      </c>
      <c r="T2496" s="11">
        <f t="shared" si="155"/>
        <v>397176.48444444442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127.53666666666665</v>
      </c>
      <c r="P2497">
        <f t="shared" si="153"/>
        <v>45.55</v>
      </c>
      <c r="Q2497" t="s">
        <v>8330</v>
      </c>
      <c r="R2497" t="s">
        <v>8334</v>
      </c>
      <c r="S2497" s="11">
        <f t="shared" si="154"/>
        <v>396799.71527777781</v>
      </c>
      <c r="T2497" s="11">
        <f t="shared" si="155"/>
        <v>397519.71527777781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8330</v>
      </c>
      <c r="R2498" t="s">
        <v>8334</v>
      </c>
      <c r="S2498" s="11">
        <f t="shared" si="154"/>
        <v>403784.91444444447</v>
      </c>
      <c r="T2498" s="11">
        <f t="shared" si="155"/>
        <v>404623.91444444447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(E2499/D2499)*100</f>
        <v>112.7715</v>
      </c>
      <c r="P2499">
        <f t="shared" ref="P2499:P2562" si="157">ROUND(E2499/L2499,2)</f>
        <v>80.55</v>
      </c>
      <c r="Q2499" t="s">
        <v>8330</v>
      </c>
      <c r="R2499" t="s">
        <v>8334</v>
      </c>
      <c r="S2499" s="11">
        <f t="shared" ref="S2499:S2562" si="158">(((J2499/60)/60)+DATE(1970,1,1))</f>
        <v>389454.09388888889</v>
      </c>
      <c r="T2499" s="11">
        <f t="shared" ref="T2499:T2562" si="159">(((I2499/60)/60)+DATE(1970,1,1))</f>
        <v>390174.09388888889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105.60000000000001</v>
      </c>
      <c r="P2500">
        <f t="shared" si="157"/>
        <v>52.8</v>
      </c>
      <c r="Q2500" t="s">
        <v>8330</v>
      </c>
      <c r="R2500" t="s">
        <v>8334</v>
      </c>
      <c r="S2500" s="11">
        <f t="shared" si="158"/>
        <v>420344.21861111111</v>
      </c>
      <c r="T2500" s="11">
        <f t="shared" si="159"/>
        <v>420680.21861111111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>
        <f t="shared" si="157"/>
        <v>47.68</v>
      </c>
      <c r="Q2501" t="s">
        <v>8330</v>
      </c>
      <c r="R2501" t="s">
        <v>8334</v>
      </c>
      <c r="S2501" s="11">
        <f t="shared" si="158"/>
        <v>401352.5658333333</v>
      </c>
      <c r="T2501" s="11">
        <f t="shared" si="159"/>
        <v>402507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>
        <f t="shared" si="157"/>
        <v>23.45</v>
      </c>
      <c r="Q2502" t="s">
        <v>8330</v>
      </c>
      <c r="R2502" t="s">
        <v>8334</v>
      </c>
      <c r="S2502" s="11">
        <f t="shared" si="158"/>
        <v>397203.54861111112</v>
      </c>
      <c r="T2502" s="11">
        <f t="shared" si="159"/>
        <v>397923.54861111112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2.5545454545454547</v>
      </c>
      <c r="P2503">
        <f t="shared" si="157"/>
        <v>40.14</v>
      </c>
      <c r="Q2503" t="s">
        <v>8341</v>
      </c>
      <c r="R2503" t="s">
        <v>8358</v>
      </c>
      <c r="S2503" s="11">
        <f t="shared" si="158"/>
        <v>425787.63999999996</v>
      </c>
      <c r="T2503" s="11">
        <f t="shared" si="159"/>
        <v>426507.63999999996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7.8181818181818186E-2</v>
      </c>
      <c r="P2504">
        <f t="shared" si="157"/>
        <v>17.2</v>
      </c>
      <c r="Q2504" t="s">
        <v>8341</v>
      </c>
      <c r="R2504" t="s">
        <v>8358</v>
      </c>
      <c r="S2504" s="11">
        <f t="shared" si="158"/>
        <v>416524.81055555557</v>
      </c>
      <c r="T2504" s="11">
        <f t="shared" si="159"/>
        <v>417604.81055555557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8341</v>
      </c>
      <c r="R2505" t="s">
        <v>8358</v>
      </c>
      <c r="S2505" s="11">
        <f t="shared" si="158"/>
        <v>431886.58555555553</v>
      </c>
      <c r="T2505" s="11">
        <f t="shared" si="159"/>
        <v>432606.1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8341</v>
      </c>
      <c r="R2506" t="s">
        <v>8358</v>
      </c>
      <c r="S2506" s="11">
        <f t="shared" si="158"/>
        <v>418185.37055555556</v>
      </c>
      <c r="T2506" s="11">
        <f t="shared" si="159"/>
        <v>418906.37055555556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8341</v>
      </c>
      <c r="R2507" t="s">
        <v>8358</v>
      </c>
      <c r="S2507" s="11">
        <f t="shared" si="158"/>
        <v>421042.33777777775</v>
      </c>
      <c r="T2507" s="11">
        <f t="shared" si="159"/>
        <v>421761.33777777775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t="s">
        <v>8341</v>
      </c>
      <c r="R2508" t="s">
        <v>8358</v>
      </c>
      <c r="S2508" s="11">
        <f t="shared" si="158"/>
        <v>426112.13027777779</v>
      </c>
      <c r="T2508" s="11">
        <f t="shared" si="159"/>
        <v>426654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8341</v>
      </c>
      <c r="R2509" t="s">
        <v>8358</v>
      </c>
      <c r="S2509" s="11">
        <f t="shared" si="158"/>
        <v>422434.75111111108</v>
      </c>
      <c r="T2509" s="11">
        <f t="shared" si="159"/>
        <v>423154.75111111108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8341</v>
      </c>
      <c r="R2510" t="s">
        <v>8358</v>
      </c>
      <c r="S2510" s="11">
        <f t="shared" si="158"/>
        <v>415975.84277777775</v>
      </c>
      <c r="T2510" s="11">
        <f t="shared" si="159"/>
        <v>416695.84277777775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</v>
      </c>
      <c r="P2511">
        <f t="shared" si="157"/>
        <v>35.71</v>
      </c>
      <c r="Q2511" t="s">
        <v>8341</v>
      </c>
      <c r="R2511" t="s">
        <v>8358</v>
      </c>
      <c r="S2511" s="11">
        <f t="shared" si="158"/>
        <v>421324.43027777778</v>
      </c>
      <c r="T2511" s="11">
        <f t="shared" si="159"/>
        <v>422667.43027777778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t="s">
        <v>8341</v>
      </c>
      <c r="R2512" t="s">
        <v>8358</v>
      </c>
      <c r="S2512" s="11">
        <f t="shared" si="158"/>
        <v>421808.93666666665</v>
      </c>
      <c r="T2512" s="11">
        <f t="shared" si="159"/>
        <v>423248.93666666665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8341</v>
      </c>
      <c r="R2513" t="s">
        <v>8358</v>
      </c>
      <c r="S2513" s="11">
        <f t="shared" si="158"/>
        <v>428827.72583333333</v>
      </c>
      <c r="T2513" s="11">
        <f t="shared" si="159"/>
        <v>429547.72583333333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8341</v>
      </c>
      <c r="R2514" t="s">
        <v>8358</v>
      </c>
      <c r="S2514" s="11">
        <f t="shared" si="158"/>
        <v>419238.0447222222</v>
      </c>
      <c r="T2514" s="11">
        <f t="shared" si="159"/>
        <v>419598.0447222222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8341</v>
      </c>
      <c r="R2515" t="s">
        <v>8358</v>
      </c>
      <c r="S2515" s="11">
        <f t="shared" si="158"/>
        <v>437481.16361111111</v>
      </c>
      <c r="T2515" s="11">
        <f t="shared" si="159"/>
        <v>438921.16361111111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</v>
      </c>
      <c r="P2516">
        <f t="shared" si="157"/>
        <v>52.5</v>
      </c>
      <c r="Q2516" t="s">
        <v>8341</v>
      </c>
      <c r="R2516" t="s">
        <v>8358</v>
      </c>
      <c r="S2516" s="11">
        <f t="shared" si="158"/>
        <v>416418.35472222226</v>
      </c>
      <c r="T2516" s="11">
        <f t="shared" si="159"/>
        <v>416826.35472222226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7"/>
        <v>77.5</v>
      </c>
      <c r="Q2517" t="s">
        <v>8341</v>
      </c>
      <c r="R2517" t="s">
        <v>8358</v>
      </c>
      <c r="S2517" s="11">
        <f t="shared" si="158"/>
        <v>420581.15361111111</v>
      </c>
      <c r="T2517" s="11">
        <f t="shared" si="159"/>
        <v>421301.15361111111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8341</v>
      </c>
      <c r="R2518" t="s">
        <v>8358</v>
      </c>
      <c r="S2518" s="11">
        <f t="shared" si="158"/>
        <v>418536.68111111113</v>
      </c>
      <c r="T2518" s="11">
        <f t="shared" si="159"/>
        <v>419257.68111111113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9.8166666666666664</v>
      </c>
      <c r="P2519">
        <f t="shared" si="157"/>
        <v>53.55</v>
      </c>
      <c r="Q2519" t="s">
        <v>8341</v>
      </c>
      <c r="R2519" t="s">
        <v>8358</v>
      </c>
      <c r="S2519" s="11">
        <f t="shared" si="158"/>
        <v>421180.25833333336</v>
      </c>
      <c r="T2519" s="11">
        <f t="shared" si="159"/>
        <v>421899.25833333336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8341</v>
      </c>
      <c r="R2520" t="s">
        <v>8358</v>
      </c>
      <c r="S2520" s="11">
        <f t="shared" si="158"/>
        <v>418153.34111111111</v>
      </c>
      <c r="T2520" s="11">
        <f t="shared" si="159"/>
        <v>418874.34111111111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4.3333333333333335E-2</v>
      </c>
      <c r="P2521">
        <f t="shared" si="157"/>
        <v>16.25</v>
      </c>
      <c r="Q2521" t="s">
        <v>8341</v>
      </c>
      <c r="R2521" t="s">
        <v>8358</v>
      </c>
      <c r="S2521" s="11">
        <f t="shared" si="158"/>
        <v>415332.72333333333</v>
      </c>
      <c r="T2521" s="11">
        <f t="shared" si="159"/>
        <v>416052.72333333333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8341</v>
      </c>
      <c r="R2522" t="s">
        <v>8358</v>
      </c>
      <c r="S2522" s="11">
        <f t="shared" si="158"/>
        <v>434615.41249999998</v>
      </c>
      <c r="T2522" s="11">
        <f t="shared" si="159"/>
        <v>435724.35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>
        <f t="shared" si="157"/>
        <v>103.68</v>
      </c>
      <c r="Q2523" t="s">
        <v>8330</v>
      </c>
      <c r="R2523" t="s">
        <v>8359</v>
      </c>
      <c r="S2523" s="11">
        <f t="shared" si="158"/>
        <v>426392.22805555555</v>
      </c>
      <c r="T2523" s="11">
        <f t="shared" si="159"/>
        <v>426896.22805555555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185.19</v>
      </c>
      <c r="Q2524" t="s">
        <v>8330</v>
      </c>
      <c r="R2524" t="s">
        <v>8359</v>
      </c>
      <c r="S2524" s="11">
        <f t="shared" si="158"/>
        <v>430966.76666666666</v>
      </c>
      <c r="T2524" s="11">
        <f t="shared" si="159"/>
        <v>431495.86666666664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>
        <f t="shared" si="157"/>
        <v>54.15</v>
      </c>
      <c r="Q2525" t="s">
        <v>8330</v>
      </c>
      <c r="R2525" t="s">
        <v>8359</v>
      </c>
      <c r="S2525" s="11">
        <f t="shared" si="158"/>
        <v>418256.41444444447</v>
      </c>
      <c r="T2525" s="11">
        <f t="shared" si="159"/>
        <v>418977.41444444447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177.21</v>
      </c>
      <c r="Q2526" t="s">
        <v>8330</v>
      </c>
      <c r="R2526" t="s">
        <v>8359</v>
      </c>
      <c r="S2526" s="11">
        <f t="shared" si="158"/>
        <v>418996.37694444443</v>
      </c>
      <c r="T2526" s="11">
        <f t="shared" si="159"/>
        <v>419773.5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>
        <f t="shared" si="157"/>
        <v>100.33</v>
      </c>
      <c r="Q2527" t="s">
        <v>8330</v>
      </c>
      <c r="R2527" t="s">
        <v>8359</v>
      </c>
      <c r="S2527" s="11">
        <f t="shared" si="158"/>
        <v>397325.26972222223</v>
      </c>
      <c r="T2527" s="11">
        <f t="shared" si="159"/>
        <v>398045.26972222223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112.94999999999999</v>
      </c>
      <c r="P2528">
        <f t="shared" si="157"/>
        <v>136.91</v>
      </c>
      <c r="Q2528" t="s">
        <v>8330</v>
      </c>
      <c r="R2528" t="s">
        <v>8359</v>
      </c>
      <c r="S2528" s="11">
        <f t="shared" si="158"/>
        <v>418787.18722222222</v>
      </c>
      <c r="T2528" s="11">
        <f t="shared" si="159"/>
        <v>419461.98333333334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>
        <f t="shared" si="157"/>
        <v>57.54</v>
      </c>
      <c r="Q2529" t="s">
        <v>8330</v>
      </c>
      <c r="R2529" t="s">
        <v>8359</v>
      </c>
      <c r="S2529" s="11">
        <f t="shared" si="158"/>
        <v>409035.02527777775</v>
      </c>
      <c r="T2529" s="11">
        <f t="shared" si="159"/>
        <v>409476.98333333334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107.24974999999999</v>
      </c>
      <c r="P2530">
        <f t="shared" si="157"/>
        <v>52.96</v>
      </c>
      <c r="Q2530" t="s">
        <v>8330</v>
      </c>
      <c r="R2530" t="s">
        <v>8359</v>
      </c>
      <c r="S2530" s="11">
        <f t="shared" si="158"/>
        <v>425141.02861111111</v>
      </c>
      <c r="T2530" s="11">
        <f t="shared" si="159"/>
        <v>425588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104.28333333333333</v>
      </c>
      <c r="P2531">
        <f t="shared" si="157"/>
        <v>82.33</v>
      </c>
      <c r="Q2531" t="s">
        <v>8330</v>
      </c>
      <c r="R2531" t="s">
        <v>8359</v>
      </c>
      <c r="S2531" s="11">
        <f t="shared" si="158"/>
        <v>394666.9375</v>
      </c>
      <c r="T2531" s="11">
        <f t="shared" si="159"/>
        <v>395745.9375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135.41999999999999</v>
      </c>
      <c r="Q2532" t="s">
        <v>8330</v>
      </c>
      <c r="R2532" t="s">
        <v>8359</v>
      </c>
      <c r="S2532" s="11">
        <f t="shared" si="158"/>
        <v>421877.75138888886</v>
      </c>
      <c r="T2532" s="11">
        <f t="shared" si="159"/>
        <v>422653.83333333331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7"/>
        <v>74.069999999999993</v>
      </c>
      <c r="Q2533" t="s">
        <v>8330</v>
      </c>
      <c r="R2533" t="s">
        <v>8359</v>
      </c>
      <c r="S2533" s="11">
        <f t="shared" si="158"/>
        <v>424921.32055555558</v>
      </c>
      <c r="T2533" s="11">
        <f t="shared" si="159"/>
        <v>425460.98333333334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126.125</v>
      </c>
      <c r="P2534">
        <f t="shared" si="157"/>
        <v>84.08</v>
      </c>
      <c r="Q2534" t="s">
        <v>8330</v>
      </c>
      <c r="R2534" t="s">
        <v>8359</v>
      </c>
      <c r="S2534" s="11">
        <f t="shared" si="158"/>
        <v>398501.37944444444</v>
      </c>
      <c r="T2534" s="11">
        <f t="shared" si="159"/>
        <v>399221.37944444444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110.66666666666667</v>
      </c>
      <c r="P2535">
        <f t="shared" si="157"/>
        <v>61.03</v>
      </c>
      <c r="Q2535" t="s">
        <v>8330</v>
      </c>
      <c r="R2535" t="s">
        <v>8359</v>
      </c>
      <c r="S2535" s="11">
        <f t="shared" si="158"/>
        <v>403227.03083333338</v>
      </c>
      <c r="T2535" s="11">
        <f t="shared" si="159"/>
        <v>403947.01888888888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8330</v>
      </c>
      <c r="R2536" t="s">
        <v>8359</v>
      </c>
      <c r="S2536" s="11">
        <f t="shared" si="158"/>
        <v>374977.80888888892</v>
      </c>
      <c r="T2536" s="11">
        <f t="shared" si="159"/>
        <v>376215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103.77499999999999</v>
      </c>
      <c r="P2537">
        <f t="shared" si="157"/>
        <v>266.08999999999997</v>
      </c>
      <c r="Q2537" t="s">
        <v>8330</v>
      </c>
      <c r="R2537" t="s">
        <v>8359</v>
      </c>
      <c r="S2537" s="11">
        <f t="shared" si="158"/>
        <v>418563.9847222222</v>
      </c>
      <c r="T2537" s="11">
        <f t="shared" si="159"/>
        <v>419308.9847222222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115.99999999999999</v>
      </c>
      <c r="P2538">
        <f t="shared" si="157"/>
        <v>7.25</v>
      </c>
      <c r="Q2538" t="s">
        <v>8330</v>
      </c>
      <c r="R2538" t="s">
        <v>8359</v>
      </c>
      <c r="S2538" s="11">
        <f t="shared" si="158"/>
        <v>407051.54611111112</v>
      </c>
      <c r="T2538" s="11">
        <f t="shared" si="159"/>
        <v>407555.54611111112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P2539">
        <f t="shared" si="157"/>
        <v>100</v>
      </c>
      <c r="Q2539" t="s">
        <v>8330</v>
      </c>
      <c r="R2539" t="s">
        <v>8359</v>
      </c>
      <c r="S2539" s="11">
        <f t="shared" si="158"/>
        <v>388632.57083333336</v>
      </c>
      <c r="T2539" s="11">
        <f t="shared" si="159"/>
        <v>390072.57083333336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113.01761111111111</v>
      </c>
      <c r="P2540">
        <f t="shared" si="157"/>
        <v>109.96</v>
      </c>
      <c r="Q2540" t="s">
        <v>8330</v>
      </c>
      <c r="R2540" t="s">
        <v>8359</v>
      </c>
      <c r="S2540" s="11">
        <f t="shared" si="158"/>
        <v>403077.2391666667</v>
      </c>
      <c r="T2540" s="11">
        <f t="shared" si="159"/>
        <v>403813.98333333334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7"/>
        <v>169.92</v>
      </c>
      <c r="Q2541" t="s">
        <v>8330</v>
      </c>
      <c r="R2541" t="s">
        <v>8359</v>
      </c>
      <c r="S2541" s="11">
        <f t="shared" si="158"/>
        <v>419382.65333333332</v>
      </c>
      <c r="T2541" s="11">
        <f t="shared" si="159"/>
        <v>420822.65333333332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7"/>
        <v>95.74</v>
      </c>
      <c r="Q2542" t="s">
        <v>8330</v>
      </c>
      <c r="R2542" t="s">
        <v>8359</v>
      </c>
      <c r="S2542" s="11">
        <f t="shared" si="158"/>
        <v>390769.20027777774</v>
      </c>
      <c r="T2542" s="11">
        <f t="shared" si="159"/>
        <v>392209.20027777774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107.02857142857142</v>
      </c>
      <c r="P2543">
        <f t="shared" si="157"/>
        <v>59.46</v>
      </c>
      <c r="Q2543" t="s">
        <v>8330</v>
      </c>
      <c r="R2543" t="s">
        <v>8359</v>
      </c>
      <c r="S2543" s="11">
        <f t="shared" si="158"/>
        <v>407515.78277777776</v>
      </c>
      <c r="T2543" s="11">
        <f t="shared" si="159"/>
        <v>408955.78277777776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103.57142857142858</v>
      </c>
      <c r="P2544">
        <f t="shared" si="157"/>
        <v>55.77</v>
      </c>
      <c r="Q2544" t="s">
        <v>8330</v>
      </c>
      <c r="R2544" t="s">
        <v>8359</v>
      </c>
      <c r="S2544" s="11">
        <f t="shared" si="158"/>
        <v>408139.23805555556</v>
      </c>
      <c r="T2544" s="11">
        <f t="shared" si="159"/>
        <v>409068.98333333334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7"/>
        <v>30.08</v>
      </c>
      <c r="Q2545" t="s">
        <v>8330</v>
      </c>
      <c r="R2545" t="s">
        <v>8359</v>
      </c>
      <c r="S2545" s="11">
        <f t="shared" si="158"/>
        <v>384251.58277777774</v>
      </c>
      <c r="T2545" s="11">
        <f t="shared" si="159"/>
        <v>384996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7"/>
        <v>88.44</v>
      </c>
      <c r="Q2546" t="s">
        <v>8330</v>
      </c>
      <c r="R2546" t="s">
        <v>8359</v>
      </c>
      <c r="S2546" s="11">
        <f t="shared" si="158"/>
        <v>397557.49138888891</v>
      </c>
      <c r="T2546" s="11">
        <f t="shared" si="159"/>
        <v>398277.49138888891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7"/>
        <v>64.03</v>
      </c>
      <c r="Q2547" t="s">
        <v>8330</v>
      </c>
      <c r="R2547" t="s">
        <v>8359</v>
      </c>
      <c r="S2547" s="11">
        <f t="shared" si="158"/>
        <v>420564.31611111108</v>
      </c>
      <c r="T2547" s="11">
        <f t="shared" si="159"/>
        <v>421401.5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111.71428571428572</v>
      </c>
      <c r="P2548">
        <f t="shared" si="157"/>
        <v>60.15</v>
      </c>
      <c r="Q2548" t="s">
        <v>8330</v>
      </c>
      <c r="R2548" t="s">
        <v>8359</v>
      </c>
      <c r="S2548" s="11">
        <f t="shared" si="158"/>
        <v>408509.60527777777</v>
      </c>
      <c r="T2548" s="11">
        <f t="shared" si="159"/>
        <v>409166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119.85454545454546</v>
      </c>
      <c r="P2549">
        <f t="shared" si="157"/>
        <v>49.19</v>
      </c>
      <c r="Q2549" t="s">
        <v>8330</v>
      </c>
      <c r="R2549" t="s">
        <v>8359</v>
      </c>
      <c r="S2549" s="11">
        <f t="shared" si="158"/>
        <v>395283.55638888886</v>
      </c>
      <c r="T2549" s="11">
        <f t="shared" si="159"/>
        <v>396002.55638888886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7"/>
        <v>165.16</v>
      </c>
      <c r="Q2550" t="s">
        <v>8330</v>
      </c>
      <c r="R2550" t="s">
        <v>8359</v>
      </c>
      <c r="S2550" s="11">
        <f t="shared" si="158"/>
        <v>434760.01027777779</v>
      </c>
      <c r="T2550" s="11">
        <f t="shared" si="159"/>
        <v>435349.45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102.80254777070064</v>
      </c>
      <c r="P2551">
        <f t="shared" si="157"/>
        <v>43.62</v>
      </c>
      <c r="Q2551" t="s">
        <v>8330</v>
      </c>
      <c r="R2551" t="s">
        <v>8359</v>
      </c>
      <c r="S2551" s="11">
        <f t="shared" si="158"/>
        <v>405291.18611111114</v>
      </c>
      <c r="T2551" s="11">
        <f t="shared" si="159"/>
        <v>406130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100.84615384615385</v>
      </c>
      <c r="P2552">
        <f t="shared" si="157"/>
        <v>43.7</v>
      </c>
      <c r="Q2552" t="s">
        <v>8330</v>
      </c>
      <c r="R2552" t="s">
        <v>8359</v>
      </c>
      <c r="S2552" s="11">
        <f t="shared" si="158"/>
        <v>425400.2238888889</v>
      </c>
      <c r="T2552" s="11">
        <f t="shared" si="159"/>
        <v>426756.98333333334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102.73469387755102</v>
      </c>
      <c r="P2553">
        <f t="shared" si="157"/>
        <v>67.42</v>
      </c>
      <c r="Q2553" t="s">
        <v>8330</v>
      </c>
      <c r="R2553" t="s">
        <v>8359</v>
      </c>
      <c r="S2553" s="11">
        <f t="shared" si="158"/>
        <v>394983.05138888885</v>
      </c>
      <c r="T2553" s="11">
        <f t="shared" si="159"/>
        <v>395669.8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7"/>
        <v>177.5</v>
      </c>
      <c r="Q2554" t="s">
        <v>8330</v>
      </c>
      <c r="R2554" t="s">
        <v>8359</v>
      </c>
      <c r="S2554" s="11">
        <f t="shared" si="158"/>
        <v>438388.43916666671</v>
      </c>
      <c r="T2554" s="11">
        <f t="shared" si="159"/>
        <v>439108.43916666671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155.53333333333333</v>
      </c>
      <c r="P2555">
        <f t="shared" si="157"/>
        <v>38.880000000000003</v>
      </c>
      <c r="Q2555" t="s">
        <v>8330</v>
      </c>
      <c r="R2555" t="s">
        <v>8359</v>
      </c>
      <c r="S2555" s="11">
        <f t="shared" si="158"/>
        <v>398629.77972222224</v>
      </c>
      <c r="T2555" s="11">
        <f t="shared" si="159"/>
        <v>400069.77972222224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7"/>
        <v>54.99</v>
      </c>
      <c r="Q2556" t="s">
        <v>8330</v>
      </c>
      <c r="R2556" t="s">
        <v>8359</v>
      </c>
      <c r="S2556" s="11">
        <f t="shared" si="158"/>
        <v>422914.87861111108</v>
      </c>
      <c r="T2556" s="11">
        <f t="shared" si="159"/>
        <v>423660.98333333334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7"/>
        <v>61.34</v>
      </c>
      <c r="Q2557" t="s">
        <v>8330</v>
      </c>
      <c r="R2557" t="s">
        <v>8359</v>
      </c>
      <c r="S2557" s="11">
        <f t="shared" si="158"/>
        <v>396552.72027777776</v>
      </c>
      <c r="T2557" s="11">
        <f t="shared" si="159"/>
        <v>397296.72027777776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105.50335570469798</v>
      </c>
      <c r="P2558">
        <f t="shared" si="157"/>
        <v>23.12</v>
      </c>
      <c r="Q2558" t="s">
        <v>8330</v>
      </c>
      <c r="R2558" t="s">
        <v>8359</v>
      </c>
      <c r="S2558" s="11">
        <f t="shared" si="158"/>
        <v>401264.79361111112</v>
      </c>
      <c r="T2558" s="11">
        <f t="shared" si="159"/>
        <v>402344.79361111112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118.44444444444444</v>
      </c>
      <c r="P2559">
        <f t="shared" si="157"/>
        <v>29.61</v>
      </c>
      <c r="Q2559" t="s">
        <v>8330</v>
      </c>
      <c r="R2559" t="s">
        <v>8359</v>
      </c>
      <c r="S2559" s="11">
        <f t="shared" si="158"/>
        <v>413786.88500000001</v>
      </c>
      <c r="T2559" s="11">
        <f t="shared" si="159"/>
        <v>414506.88500000001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7"/>
        <v>75.61</v>
      </c>
      <c r="Q2560" t="s">
        <v>8330</v>
      </c>
      <c r="R2560" t="s">
        <v>8359</v>
      </c>
      <c r="S2560" s="11">
        <f t="shared" si="158"/>
        <v>422165.64055555558</v>
      </c>
      <c r="T2560" s="11">
        <f t="shared" si="159"/>
        <v>422926.98333333334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7"/>
        <v>35.6</v>
      </c>
      <c r="Q2561" t="s">
        <v>8330</v>
      </c>
      <c r="R2561" t="s">
        <v>8359</v>
      </c>
      <c r="S2561" s="11">
        <f t="shared" si="158"/>
        <v>391829.96777777775</v>
      </c>
      <c r="T2561" s="11">
        <f t="shared" si="159"/>
        <v>392620.61666666664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>
        <f t="shared" si="157"/>
        <v>143</v>
      </c>
      <c r="Q2562" t="s">
        <v>8330</v>
      </c>
      <c r="R2562" t="s">
        <v>8359</v>
      </c>
      <c r="S2562" s="11">
        <f t="shared" si="158"/>
        <v>420871.82611111109</v>
      </c>
      <c r="T2562" s="11">
        <f t="shared" si="159"/>
        <v>421591.82611111109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(E2563/D2563)*100</f>
        <v>0</v>
      </c>
      <c r="P2563" t="e">
        <f t="shared" ref="P2563:P2626" si="161">ROUND(E2563/L2563,2)</f>
        <v>#DIV/0!</v>
      </c>
      <c r="Q2563" t="s">
        <v>8341</v>
      </c>
      <c r="R2563" t="s">
        <v>8342</v>
      </c>
      <c r="S2563" s="11">
        <f t="shared" ref="S2563:S2626" si="162">(((J2563/60)/60)+DATE(1970,1,1))</f>
        <v>426165.69138888892</v>
      </c>
      <c r="T2563" s="11">
        <f t="shared" ref="T2563:T2626" si="163">(((I2563/60)/60)+DATE(1970,1,1))</f>
        <v>426885.69138888892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t="s">
        <v>8341</v>
      </c>
      <c r="R2564" t="s">
        <v>8342</v>
      </c>
      <c r="S2564" s="11">
        <f t="shared" si="162"/>
        <v>434181.59416666662</v>
      </c>
      <c r="T2564" s="11">
        <f t="shared" si="163"/>
        <v>435621.59416666662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8341</v>
      </c>
      <c r="R2565" t="s">
        <v>8342</v>
      </c>
      <c r="S2565" s="11">
        <f t="shared" si="162"/>
        <v>423636.34750000003</v>
      </c>
      <c r="T2565" s="11">
        <f t="shared" si="163"/>
        <v>425076.34750000003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8341</v>
      </c>
      <c r="R2566" t="s">
        <v>8342</v>
      </c>
      <c r="S2566" s="11">
        <f t="shared" si="162"/>
        <v>415641.97194444446</v>
      </c>
      <c r="T2566" s="11">
        <f t="shared" si="163"/>
        <v>416361.97194444446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8341</v>
      </c>
      <c r="R2567" t="s">
        <v>8342</v>
      </c>
      <c r="S2567" s="11">
        <f t="shared" si="162"/>
        <v>430488.60805555555</v>
      </c>
      <c r="T2567" s="11">
        <f t="shared" si="163"/>
        <v>431909.83333333331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8341</v>
      </c>
      <c r="R2568" t="s">
        <v>8342</v>
      </c>
      <c r="S2568" s="11">
        <f t="shared" si="162"/>
        <v>416144.54111111106</v>
      </c>
      <c r="T2568" s="11">
        <f t="shared" si="163"/>
        <v>416864.54111111106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>
        <f t="shared" si="161"/>
        <v>60</v>
      </c>
      <c r="Q2569" t="s">
        <v>8341</v>
      </c>
      <c r="R2569" t="s">
        <v>8342</v>
      </c>
      <c r="S2569" s="11">
        <f t="shared" si="162"/>
        <v>422022.09388888889</v>
      </c>
      <c r="T2569" s="11">
        <f t="shared" si="163"/>
        <v>422742.09388888889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t="s">
        <v>8341</v>
      </c>
      <c r="R2570" t="s">
        <v>8342</v>
      </c>
      <c r="S2570" s="11">
        <f t="shared" si="162"/>
        <v>433944.99833333329</v>
      </c>
      <c r="T2570" s="11">
        <f t="shared" si="163"/>
        <v>434664.99833333329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>
        <f t="shared" si="161"/>
        <v>72.5</v>
      </c>
      <c r="Q2571" t="s">
        <v>8341</v>
      </c>
      <c r="R2571" t="s">
        <v>8342</v>
      </c>
      <c r="S2571" s="11">
        <f t="shared" si="162"/>
        <v>425531.53111111111</v>
      </c>
      <c r="T2571" s="11">
        <f t="shared" si="163"/>
        <v>426251.53111111111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0.84285714285714297</v>
      </c>
      <c r="P2572">
        <f t="shared" si="161"/>
        <v>29.5</v>
      </c>
      <c r="Q2572" t="s">
        <v>8341</v>
      </c>
      <c r="R2572" t="s">
        <v>8342</v>
      </c>
      <c r="S2572" s="11">
        <f t="shared" si="162"/>
        <v>437790.67638888885</v>
      </c>
      <c r="T2572" s="11">
        <f t="shared" si="163"/>
        <v>438510.67638888885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t="s">
        <v>8341</v>
      </c>
      <c r="R2573" t="s">
        <v>8342</v>
      </c>
      <c r="S2573" s="11">
        <f t="shared" si="162"/>
        <v>430697.20027777774</v>
      </c>
      <c r="T2573" s="11">
        <f t="shared" si="163"/>
        <v>432137.20027777774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8341</v>
      </c>
      <c r="R2574" t="s">
        <v>8342</v>
      </c>
      <c r="S2574" s="11">
        <f t="shared" si="162"/>
        <v>421763.86583333334</v>
      </c>
      <c r="T2574" s="11">
        <f t="shared" si="163"/>
        <v>422483.86583333334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8341</v>
      </c>
      <c r="R2575" t="s">
        <v>8342</v>
      </c>
      <c r="S2575" s="11">
        <f t="shared" si="162"/>
        <v>415823.20805555559</v>
      </c>
      <c r="T2575" s="11">
        <f t="shared" si="163"/>
        <v>416903.20805555559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8341</v>
      </c>
      <c r="R2576" t="s">
        <v>8342</v>
      </c>
      <c r="S2576" s="11">
        <f t="shared" si="162"/>
        <v>431620.81805555552</v>
      </c>
      <c r="T2576" s="11">
        <f t="shared" si="163"/>
        <v>432124.81805555552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8341</v>
      </c>
      <c r="R2577" t="s">
        <v>8342</v>
      </c>
      <c r="S2577" s="11">
        <f t="shared" si="162"/>
        <v>419579.60944444442</v>
      </c>
      <c r="T2577" s="11">
        <f t="shared" si="163"/>
        <v>420299.60944444442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8341</v>
      </c>
      <c r="R2578" t="s">
        <v>8342</v>
      </c>
      <c r="S2578" s="11">
        <f t="shared" si="162"/>
        <v>421353.23527777777</v>
      </c>
      <c r="T2578" s="11">
        <f t="shared" si="163"/>
        <v>422432.23527777777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8341</v>
      </c>
      <c r="R2579" t="s">
        <v>8342</v>
      </c>
      <c r="S2579" s="11">
        <f t="shared" si="162"/>
        <v>415852.69361111114</v>
      </c>
      <c r="T2579" s="11">
        <f t="shared" si="163"/>
        <v>416452.69361111114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8341</v>
      </c>
      <c r="R2580" t="s">
        <v>8342</v>
      </c>
      <c r="S2580" s="11">
        <f t="shared" si="162"/>
        <v>425625.54972222226</v>
      </c>
      <c r="T2580" s="11">
        <f t="shared" si="163"/>
        <v>426794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0.13849999999999998</v>
      </c>
      <c r="P2581">
        <f t="shared" si="161"/>
        <v>23.08</v>
      </c>
      <c r="Q2581" t="s">
        <v>8341</v>
      </c>
      <c r="R2581" t="s">
        <v>8342</v>
      </c>
      <c r="S2581" s="11">
        <f t="shared" si="162"/>
        <v>416020.91750000004</v>
      </c>
      <c r="T2581" s="11">
        <f t="shared" si="163"/>
        <v>417460.91750000004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25.5</v>
      </c>
      <c r="Q2582" t="s">
        <v>8341</v>
      </c>
      <c r="R2582" t="s">
        <v>8342</v>
      </c>
      <c r="S2582" s="11">
        <f t="shared" si="162"/>
        <v>422560.83416666667</v>
      </c>
      <c r="T2582" s="11">
        <f t="shared" si="163"/>
        <v>423276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1"/>
        <v>48.18</v>
      </c>
      <c r="Q2583" t="s">
        <v>8341</v>
      </c>
      <c r="R2583" t="s">
        <v>8342</v>
      </c>
      <c r="S2583" s="11">
        <f t="shared" si="162"/>
        <v>426984.08277777774</v>
      </c>
      <c r="T2583" s="11">
        <f t="shared" si="163"/>
        <v>427705.08277777774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1.1111111111111111E-3</v>
      </c>
      <c r="P2584">
        <f t="shared" si="161"/>
        <v>1</v>
      </c>
      <c r="Q2584" t="s">
        <v>8341</v>
      </c>
      <c r="R2584" t="s">
        <v>8342</v>
      </c>
      <c r="S2584" s="11">
        <f t="shared" si="162"/>
        <v>435344.73166666663</v>
      </c>
      <c r="T2584" s="11">
        <f t="shared" si="163"/>
        <v>436064.73166666663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1"/>
        <v>1</v>
      </c>
      <c r="Q2585" t="s">
        <v>8341</v>
      </c>
      <c r="R2585" t="s">
        <v>8342</v>
      </c>
      <c r="S2585" s="11">
        <f t="shared" si="162"/>
        <v>420387.46666666667</v>
      </c>
      <c r="T2585" s="11">
        <f t="shared" si="163"/>
        <v>421826.46666666667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8341</v>
      </c>
      <c r="R2586" t="s">
        <v>8342</v>
      </c>
      <c r="S2586" s="11">
        <f t="shared" si="162"/>
        <v>423277.1580555556</v>
      </c>
      <c r="T2586" s="11">
        <f t="shared" si="163"/>
        <v>423997.1580555556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0.16666666666666669</v>
      </c>
      <c r="P2587">
        <f t="shared" si="161"/>
        <v>50</v>
      </c>
      <c r="Q2587" t="s">
        <v>8341</v>
      </c>
      <c r="R2587" t="s">
        <v>8342</v>
      </c>
      <c r="S2587" s="11">
        <f t="shared" si="162"/>
        <v>415016.12</v>
      </c>
      <c r="T2587" s="11">
        <f t="shared" si="163"/>
        <v>415736.12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0.16666666666666669</v>
      </c>
      <c r="P2588">
        <f t="shared" si="161"/>
        <v>5</v>
      </c>
      <c r="Q2588" t="s">
        <v>8341</v>
      </c>
      <c r="R2588" t="s">
        <v>8342</v>
      </c>
      <c r="S2588" s="11">
        <f t="shared" si="162"/>
        <v>427912.9266666667</v>
      </c>
      <c r="T2588" s="11">
        <f t="shared" si="163"/>
        <v>428632.9266666667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2.4340000000000002</v>
      </c>
      <c r="P2589">
        <f t="shared" si="161"/>
        <v>202.83</v>
      </c>
      <c r="Q2589" t="s">
        <v>8341</v>
      </c>
      <c r="R2589" t="s">
        <v>8342</v>
      </c>
      <c r="S2589" s="11">
        <f t="shared" si="162"/>
        <v>428041.20916666667</v>
      </c>
      <c r="T2589" s="11">
        <f t="shared" si="163"/>
        <v>428761.20916666667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3.8833333333333329</v>
      </c>
      <c r="P2590">
        <f t="shared" si="161"/>
        <v>29.13</v>
      </c>
      <c r="Q2590" t="s">
        <v>8341</v>
      </c>
      <c r="R2590" t="s">
        <v>8342</v>
      </c>
      <c r="S2590" s="11">
        <f t="shared" si="162"/>
        <v>420937.22944444441</v>
      </c>
      <c r="T2590" s="11">
        <f t="shared" si="163"/>
        <v>422182.23333333334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1"/>
        <v>5</v>
      </c>
      <c r="Q2591" t="s">
        <v>8341</v>
      </c>
      <c r="R2591" t="s">
        <v>8342</v>
      </c>
      <c r="S2591" s="11">
        <f t="shared" si="162"/>
        <v>430053.86861111113</v>
      </c>
      <c r="T2591" s="11">
        <f t="shared" si="163"/>
        <v>430772.86861111113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8341</v>
      </c>
      <c r="R2592" t="s">
        <v>8342</v>
      </c>
      <c r="S2592" s="11">
        <f t="shared" si="162"/>
        <v>429239.13805555558</v>
      </c>
      <c r="T2592" s="11">
        <f t="shared" si="163"/>
        <v>429407.13805555558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1.7333333333333332</v>
      </c>
      <c r="P2593">
        <f t="shared" si="161"/>
        <v>13</v>
      </c>
      <c r="Q2593" t="s">
        <v>8341</v>
      </c>
      <c r="R2593" t="s">
        <v>8342</v>
      </c>
      <c r="S2593" s="11">
        <f t="shared" si="162"/>
        <v>429102.75666666665</v>
      </c>
      <c r="T2593" s="11">
        <f t="shared" si="163"/>
        <v>430541.75666666665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0.16666666666666669</v>
      </c>
      <c r="P2594">
        <f t="shared" si="161"/>
        <v>50</v>
      </c>
      <c r="Q2594" t="s">
        <v>8341</v>
      </c>
      <c r="R2594" t="s">
        <v>8342</v>
      </c>
      <c r="S2594" s="11">
        <f t="shared" si="162"/>
        <v>417220.22805555555</v>
      </c>
      <c r="T2594" s="11">
        <f t="shared" si="163"/>
        <v>417940.22805555555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8341</v>
      </c>
      <c r="R2595" t="s">
        <v>8342</v>
      </c>
      <c r="S2595" s="11">
        <f t="shared" si="162"/>
        <v>422069.28500000003</v>
      </c>
      <c r="T2595" s="11">
        <f t="shared" si="163"/>
        <v>422789.28500000003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1.25E-3</v>
      </c>
      <c r="P2596">
        <f t="shared" si="161"/>
        <v>1</v>
      </c>
      <c r="Q2596" t="s">
        <v>8341</v>
      </c>
      <c r="R2596" t="s">
        <v>8342</v>
      </c>
      <c r="S2596" s="11">
        <f t="shared" si="162"/>
        <v>415808.23000000004</v>
      </c>
      <c r="T2596" s="11">
        <f t="shared" si="163"/>
        <v>416528.23000000004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12.166666666666668</v>
      </c>
      <c r="P2597">
        <f t="shared" si="161"/>
        <v>96.05</v>
      </c>
      <c r="Q2597" t="s">
        <v>8341</v>
      </c>
      <c r="R2597" t="s">
        <v>8342</v>
      </c>
      <c r="S2597" s="11">
        <f t="shared" si="162"/>
        <v>438158.86111111112</v>
      </c>
      <c r="T2597" s="11">
        <f t="shared" si="163"/>
        <v>438878.86111111112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23.588571428571427</v>
      </c>
      <c r="P2598">
        <f t="shared" si="161"/>
        <v>305.77999999999997</v>
      </c>
      <c r="Q2598" t="s">
        <v>8341</v>
      </c>
      <c r="R2598" t="s">
        <v>8342</v>
      </c>
      <c r="S2598" s="11">
        <f t="shared" si="162"/>
        <v>415800.94694444444</v>
      </c>
      <c r="T2598" s="11">
        <f t="shared" si="163"/>
        <v>416520.94694444444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5.6666666666666661</v>
      </c>
      <c r="P2599">
        <f t="shared" si="161"/>
        <v>12.14</v>
      </c>
      <c r="Q2599" t="s">
        <v>8341</v>
      </c>
      <c r="R2599" t="s">
        <v>8342</v>
      </c>
      <c r="S2599" s="11">
        <f t="shared" si="162"/>
        <v>432161.19916666666</v>
      </c>
      <c r="T2599" s="11">
        <f t="shared" si="163"/>
        <v>432881.19916666666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</v>
      </c>
      <c r="Q2600" t="s">
        <v>8341</v>
      </c>
      <c r="R2600" t="s">
        <v>8342</v>
      </c>
      <c r="S2600" s="11">
        <f t="shared" si="162"/>
        <v>425693.16694444441</v>
      </c>
      <c r="T2600" s="11">
        <f t="shared" si="163"/>
        <v>426413.16694444441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0.99546510341776351</v>
      </c>
      <c r="P2601">
        <f t="shared" si="161"/>
        <v>18</v>
      </c>
      <c r="Q2601" t="s">
        <v>8341</v>
      </c>
      <c r="R2601" t="s">
        <v>8342</v>
      </c>
      <c r="S2601" s="11">
        <f t="shared" si="162"/>
        <v>415347.09638888889</v>
      </c>
      <c r="T2601" s="11">
        <f t="shared" si="163"/>
        <v>416427.09638888889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6.9320000000000004</v>
      </c>
      <c r="P2602">
        <f t="shared" si="161"/>
        <v>115.53</v>
      </c>
      <c r="Q2602" t="s">
        <v>8341</v>
      </c>
      <c r="R2602" t="s">
        <v>8342</v>
      </c>
      <c r="S2602" s="11">
        <f t="shared" si="162"/>
        <v>429390.61111111112</v>
      </c>
      <c r="T2602" s="11">
        <f t="shared" si="163"/>
        <v>430829.61111111112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1"/>
        <v>21.9</v>
      </c>
      <c r="Q2603" t="s">
        <v>8324</v>
      </c>
      <c r="R2603" t="s">
        <v>8360</v>
      </c>
      <c r="S2603" s="11">
        <f t="shared" si="162"/>
        <v>399534.65249999997</v>
      </c>
      <c r="T2603" s="11">
        <f t="shared" si="163"/>
        <v>399876.98333333334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326.0916666666667</v>
      </c>
      <c r="P2604">
        <f t="shared" si="161"/>
        <v>80.02</v>
      </c>
      <c r="Q2604" t="s">
        <v>8324</v>
      </c>
      <c r="R2604" t="s">
        <v>8360</v>
      </c>
      <c r="S2604" s="11">
        <f t="shared" si="162"/>
        <v>417890.93555555557</v>
      </c>
      <c r="T2604" s="11">
        <f t="shared" si="163"/>
        <v>418854.33333333331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101.48571428571429</v>
      </c>
      <c r="P2605">
        <f t="shared" si="161"/>
        <v>35.520000000000003</v>
      </c>
      <c r="Q2605" t="s">
        <v>8324</v>
      </c>
      <c r="R2605" t="s">
        <v>8360</v>
      </c>
      <c r="S2605" s="11">
        <f t="shared" si="162"/>
        <v>410742.90388888889</v>
      </c>
      <c r="T2605" s="11">
        <f t="shared" si="163"/>
        <v>411078.90388888889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104.21799999999999</v>
      </c>
      <c r="P2606">
        <f t="shared" si="161"/>
        <v>64.930000000000007</v>
      </c>
      <c r="Q2606" t="s">
        <v>8324</v>
      </c>
      <c r="R2606" t="s">
        <v>8360</v>
      </c>
      <c r="S2606" s="11">
        <f t="shared" si="162"/>
        <v>395866.22861111106</v>
      </c>
      <c r="T2606" s="11">
        <f t="shared" si="163"/>
        <v>396586.22861111106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107.42157000000002</v>
      </c>
      <c r="P2607">
        <f t="shared" si="161"/>
        <v>60.97</v>
      </c>
      <c r="Q2607" t="s">
        <v>8324</v>
      </c>
      <c r="R2607" t="s">
        <v>8360</v>
      </c>
      <c r="S2607" s="11">
        <f t="shared" si="162"/>
        <v>432117.99722222221</v>
      </c>
      <c r="T2607" s="11">
        <f t="shared" si="163"/>
        <v>432837.99722222221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110.05454545454545</v>
      </c>
      <c r="P2608">
        <f t="shared" si="161"/>
        <v>31.44</v>
      </c>
      <c r="Q2608" t="s">
        <v>8324</v>
      </c>
      <c r="R2608" t="s">
        <v>8360</v>
      </c>
      <c r="S2608" s="11">
        <f t="shared" si="162"/>
        <v>413354.10611111112</v>
      </c>
      <c r="T2608" s="11">
        <f t="shared" si="163"/>
        <v>414122.10611111112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1"/>
        <v>81.95</v>
      </c>
      <c r="Q2609" t="s">
        <v>8324</v>
      </c>
      <c r="R2609" t="s">
        <v>8360</v>
      </c>
      <c r="S2609" s="11">
        <f t="shared" si="162"/>
        <v>424349.99222222227</v>
      </c>
      <c r="T2609" s="11">
        <f t="shared" si="163"/>
        <v>425387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223.92500000000001</v>
      </c>
      <c r="P2610">
        <f t="shared" si="161"/>
        <v>58.93</v>
      </c>
      <c r="Q2610" t="s">
        <v>8324</v>
      </c>
      <c r="R2610" t="s">
        <v>8360</v>
      </c>
      <c r="S2610" s="11">
        <f t="shared" si="162"/>
        <v>438340.24111111107</v>
      </c>
      <c r="T2610" s="11">
        <f t="shared" si="163"/>
        <v>439329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303.80111428571428</v>
      </c>
      <c r="P2611">
        <f t="shared" si="161"/>
        <v>157.29</v>
      </c>
      <c r="Q2611" t="s">
        <v>8324</v>
      </c>
      <c r="R2611" t="s">
        <v>8360</v>
      </c>
      <c r="S2611" s="11">
        <f t="shared" si="162"/>
        <v>397718.7086111111</v>
      </c>
      <c r="T2611" s="11">
        <f t="shared" si="163"/>
        <v>398438.7086111111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141.3251043268175</v>
      </c>
      <c r="P2612">
        <f t="shared" si="161"/>
        <v>55.76</v>
      </c>
      <c r="Q2612" t="s">
        <v>8324</v>
      </c>
      <c r="R2612" t="s">
        <v>8360</v>
      </c>
      <c r="S2612" s="11">
        <f t="shared" si="162"/>
        <v>433470.14583333331</v>
      </c>
      <c r="T2612" s="11">
        <f t="shared" si="163"/>
        <v>434415.98333333334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2790.6363636363635</v>
      </c>
      <c r="P2613">
        <f t="shared" si="161"/>
        <v>83.8</v>
      </c>
      <c r="Q2613" t="s">
        <v>8324</v>
      </c>
      <c r="R2613" t="s">
        <v>8360</v>
      </c>
      <c r="S2613" s="11">
        <f t="shared" si="162"/>
        <v>436817.05944444443</v>
      </c>
      <c r="T2613" s="11">
        <f t="shared" si="163"/>
        <v>437623.98333333334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171.76130000000001</v>
      </c>
      <c r="P2614">
        <f t="shared" si="161"/>
        <v>58.42</v>
      </c>
      <c r="Q2614" t="s">
        <v>8324</v>
      </c>
      <c r="R2614" t="s">
        <v>8360</v>
      </c>
      <c r="S2614" s="11">
        <f t="shared" si="162"/>
        <v>419484.43611111114</v>
      </c>
      <c r="T2614" s="11">
        <f t="shared" si="163"/>
        <v>420228.43611111114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101.01333333333334</v>
      </c>
      <c r="P2615">
        <f t="shared" si="161"/>
        <v>270.57</v>
      </c>
      <c r="Q2615" t="s">
        <v>8324</v>
      </c>
      <c r="R2615" t="s">
        <v>8360</v>
      </c>
      <c r="S2615" s="11">
        <f t="shared" si="162"/>
        <v>399364.63722222223</v>
      </c>
      <c r="T2615" s="11">
        <f t="shared" si="163"/>
        <v>400084.63722222223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8324</v>
      </c>
      <c r="R2616" t="s">
        <v>8360</v>
      </c>
      <c r="S2616" s="11">
        <f t="shared" si="162"/>
        <v>413450.0033333333</v>
      </c>
      <c r="T2616" s="11">
        <f t="shared" si="163"/>
        <v>414134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169.76511744127936</v>
      </c>
      <c r="P2617">
        <f t="shared" si="161"/>
        <v>47.18</v>
      </c>
      <c r="Q2617" t="s">
        <v>8324</v>
      </c>
      <c r="R2617" t="s">
        <v>8360</v>
      </c>
      <c r="S2617" s="11">
        <f t="shared" si="162"/>
        <v>430796.93444444443</v>
      </c>
      <c r="T2617" s="11">
        <f t="shared" si="163"/>
        <v>431685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114.53400000000001</v>
      </c>
      <c r="P2618">
        <f t="shared" si="161"/>
        <v>120.31</v>
      </c>
      <c r="Q2618" t="s">
        <v>8324</v>
      </c>
      <c r="R2618" t="s">
        <v>8360</v>
      </c>
      <c r="S2618" s="11">
        <f t="shared" si="162"/>
        <v>425000.86916666664</v>
      </c>
      <c r="T2618" s="11">
        <f t="shared" si="163"/>
        <v>425720.86916666664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1"/>
        <v>27.6</v>
      </c>
      <c r="Q2619" t="s">
        <v>8324</v>
      </c>
      <c r="R2619" t="s">
        <v>8360</v>
      </c>
      <c r="S2619" s="11">
        <f t="shared" si="162"/>
        <v>417581.98638888891</v>
      </c>
      <c r="T2619" s="11">
        <f t="shared" si="163"/>
        <v>418301.98638888891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105.38666666666667</v>
      </c>
      <c r="P2620">
        <f t="shared" si="161"/>
        <v>205.3</v>
      </c>
      <c r="Q2620" t="s">
        <v>8324</v>
      </c>
      <c r="R2620" t="s">
        <v>8360</v>
      </c>
      <c r="S2620" s="11">
        <f t="shared" si="162"/>
        <v>426628.01694444445</v>
      </c>
      <c r="T2620" s="11">
        <f t="shared" si="163"/>
        <v>428069.01694444445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188.39999999999998</v>
      </c>
      <c r="P2621">
        <f t="shared" si="161"/>
        <v>35.549999999999997</v>
      </c>
      <c r="Q2621" t="s">
        <v>8324</v>
      </c>
      <c r="R2621" t="s">
        <v>8360</v>
      </c>
      <c r="S2621" s="11">
        <f t="shared" si="162"/>
        <v>426486.22333333333</v>
      </c>
      <c r="T2621" s="11">
        <f t="shared" si="163"/>
        <v>427124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143.65230769230772</v>
      </c>
      <c r="P2622">
        <f t="shared" si="161"/>
        <v>74.64</v>
      </c>
      <c r="Q2622" t="s">
        <v>8324</v>
      </c>
      <c r="R2622" t="s">
        <v>8360</v>
      </c>
      <c r="S2622" s="11">
        <f t="shared" si="162"/>
        <v>425941.01166666666</v>
      </c>
      <c r="T2622" s="11">
        <f t="shared" si="163"/>
        <v>426826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1"/>
        <v>47.06</v>
      </c>
      <c r="Q2623" t="s">
        <v>8324</v>
      </c>
      <c r="R2623" t="s">
        <v>8360</v>
      </c>
      <c r="S2623" s="11">
        <f t="shared" si="162"/>
        <v>422690.94111111108</v>
      </c>
      <c r="T2623" s="11">
        <f t="shared" si="163"/>
        <v>423410.94111111108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131.184</v>
      </c>
      <c r="P2624">
        <f t="shared" si="161"/>
        <v>26.59</v>
      </c>
      <c r="Q2624" t="s">
        <v>8324</v>
      </c>
      <c r="R2624" t="s">
        <v>8360</v>
      </c>
      <c r="S2624" s="11">
        <f t="shared" si="162"/>
        <v>436466.83777777775</v>
      </c>
      <c r="T2624" s="11">
        <f t="shared" si="163"/>
        <v>437546.83777777775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113.99999999999999</v>
      </c>
      <c r="P2625">
        <f t="shared" si="161"/>
        <v>36.770000000000003</v>
      </c>
      <c r="Q2625" t="s">
        <v>8324</v>
      </c>
      <c r="R2625" t="s">
        <v>8360</v>
      </c>
      <c r="S2625" s="11">
        <f t="shared" si="162"/>
        <v>436527.15722222225</v>
      </c>
      <c r="T2625" s="11">
        <f t="shared" si="163"/>
        <v>436863.15722222225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1379.4206249999997</v>
      </c>
      <c r="P2626">
        <f t="shared" si="161"/>
        <v>31.82</v>
      </c>
      <c r="Q2626" t="s">
        <v>8324</v>
      </c>
      <c r="R2626" t="s">
        <v>8360</v>
      </c>
      <c r="S2626" s="11">
        <f t="shared" si="162"/>
        <v>399379.11722222227</v>
      </c>
      <c r="T2626" s="11">
        <f t="shared" si="163"/>
        <v>399883.11722222227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(E2627/D2627)*100</f>
        <v>956</v>
      </c>
      <c r="P2627">
        <f t="shared" ref="P2627:P2690" si="165">ROUND(E2627/L2627,2)</f>
        <v>27.58</v>
      </c>
      <c r="Q2627" t="s">
        <v>8324</v>
      </c>
      <c r="R2627" t="s">
        <v>8360</v>
      </c>
      <c r="S2627" s="11">
        <f t="shared" ref="S2627:S2690" si="166">(((J2627/60)/60)+DATE(1970,1,1))</f>
        <v>435724.44666666666</v>
      </c>
      <c r="T2627" s="11">
        <f t="shared" ref="T2627:T2690" si="167">(((I2627/60)/60)+DATE(1970,1,1))</f>
        <v>436325.44666666666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>
        <f t="shared" si="165"/>
        <v>56</v>
      </c>
      <c r="Q2628" t="s">
        <v>8324</v>
      </c>
      <c r="R2628" t="s">
        <v>8360</v>
      </c>
      <c r="S2628" s="11">
        <f t="shared" si="166"/>
        <v>423000.07472222223</v>
      </c>
      <c r="T2628" s="11">
        <f t="shared" si="167"/>
        <v>423720.07472222223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>
        <f t="shared" si="165"/>
        <v>21.56</v>
      </c>
      <c r="Q2629" t="s">
        <v>8324</v>
      </c>
      <c r="R2629" t="s">
        <v>8360</v>
      </c>
      <c r="S2629" s="11">
        <f t="shared" si="166"/>
        <v>427228.90583333338</v>
      </c>
      <c r="T2629" s="11">
        <f t="shared" si="167"/>
        <v>427949.90583333338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>
        <f t="shared" si="165"/>
        <v>44.1</v>
      </c>
      <c r="Q2630" t="s">
        <v>8324</v>
      </c>
      <c r="R2630" t="s">
        <v>8360</v>
      </c>
      <c r="S2630" s="11">
        <f t="shared" si="166"/>
        <v>418808.18527777778</v>
      </c>
      <c r="T2630" s="11">
        <f t="shared" si="167"/>
        <v>419288.18527777778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127.74000000000001</v>
      </c>
      <c r="P2631">
        <f t="shared" si="165"/>
        <v>63.87</v>
      </c>
      <c r="Q2631" t="s">
        <v>8324</v>
      </c>
      <c r="R2631" t="s">
        <v>8360</v>
      </c>
      <c r="S2631" s="11">
        <f t="shared" si="166"/>
        <v>422517.92277777777</v>
      </c>
      <c r="T2631" s="11">
        <f t="shared" si="167"/>
        <v>423237.92277777777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38.99</v>
      </c>
      <c r="Q2632" t="s">
        <v>8324</v>
      </c>
      <c r="R2632" t="s">
        <v>8360</v>
      </c>
      <c r="S2632" s="11">
        <f t="shared" si="166"/>
        <v>432491.53111111111</v>
      </c>
      <c r="T2632" s="11">
        <f t="shared" si="167"/>
        <v>433147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114.66525000000001</v>
      </c>
      <c r="P2633">
        <f t="shared" si="165"/>
        <v>80.19</v>
      </c>
      <c r="Q2633" t="s">
        <v>8324</v>
      </c>
      <c r="R2633" t="s">
        <v>8360</v>
      </c>
      <c r="S2633" s="11">
        <f t="shared" si="166"/>
        <v>425149.06305555557</v>
      </c>
      <c r="T2633" s="11">
        <f t="shared" si="167"/>
        <v>425821.06305555557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>
        <f t="shared" si="165"/>
        <v>34.9</v>
      </c>
      <c r="Q2634" t="s">
        <v>8324</v>
      </c>
      <c r="R2634" t="s">
        <v>8360</v>
      </c>
      <c r="S2634" s="11">
        <f t="shared" si="166"/>
        <v>431770.48305555555</v>
      </c>
      <c r="T2634" s="11">
        <f t="shared" si="167"/>
        <v>432370.48305555555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</v>
      </c>
      <c r="Q2635" t="s">
        <v>8324</v>
      </c>
      <c r="R2635" t="s">
        <v>8360</v>
      </c>
      <c r="S2635" s="11">
        <f t="shared" si="166"/>
        <v>411940.75888888893</v>
      </c>
      <c r="T2635" s="11">
        <f t="shared" si="167"/>
        <v>412664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106.02150537634409</v>
      </c>
      <c r="P2636">
        <f t="shared" si="165"/>
        <v>39.44</v>
      </c>
      <c r="Q2636" t="s">
        <v>8324</v>
      </c>
      <c r="R2636" t="s">
        <v>8360</v>
      </c>
      <c r="S2636" s="11">
        <f t="shared" si="166"/>
        <v>434616.75583333336</v>
      </c>
      <c r="T2636" s="11">
        <f t="shared" si="167"/>
        <v>435336.75583333336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</v>
      </c>
      <c r="Q2637" t="s">
        <v>8324</v>
      </c>
      <c r="R2637" t="s">
        <v>8360</v>
      </c>
      <c r="S2637" s="11">
        <f t="shared" si="166"/>
        <v>420823.82250000001</v>
      </c>
      <c r="T2637" s="11">
        <f t="shared" si="167"/>
        <v>421662.82250000001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t="s">
        <v>8324</v>
      </c>
      <c r="R2638" t="s">
        <v>8360</v>
      </c>
      <c r="S2638" s="11">
        <f t="shared" si="166"/>
        <v>435191.75388888892</v>
      </c>
      <c r="T2638" s="11">
        <f t="shared" si="167"/>
        <v>435730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</v>
      </c>
      <c r="Q2639" t="s">
        <v>8324</v>
      </c>
      <c r="R2639" t="s">
        <v>8360</v>
      </c>
      <c r="S2639" s="11">
        <f t="shared" si="166"/>
        <v>435262.1875</v>
      </c>
      <c r="T2639" s="11">
        <f t="shared" si="167"/>
        <v>435646.1875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>
        <f t="shared" si="165"/>
        <v>25.21</v>
      </c>
      <c r="Q2640" t="s">
        <v>8324</v>
      </c>
      <c r="R2640" t="s">
        <v>8360</v>
      </c>
      <c r="S2640" s="11">
        <f t="shared" si="166"/>
        <v>419670.91527777782</v>
      </c>
      <c r="T2640" s="11">
        <f t="shared" si="167"/>
        <v>420390.91527777782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10.039999999999999</v>
      </c>
      <c r="Q2641" t="s">
        <v>8324</v>
      </c>
      <c r="R2641" t="s">
        <v>8360</v>
      </c>
      <c r="S2641" s="11">
        <f t="shared" si="166"/>
        <v>420509.76333333337</v>
      </c>
      <c r="T2641" s="11">
        <f t="shared" si="167"/>
        <v>421229.76333333337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105.66666666666666</v>
      </c>
      <c r="P2642">
        <f t="shared" si="165"/>
        <v>45.94</v>
      </c>
      <c r="Q2642" t="s">
        <v>8324</v>
      </c>
      <c r="R2642" t="s">
        <v>8360</v>
      </c>
      <c r="S2642" s="11">
        <f t="shared" si="166"/>
        <v>422388.8538888889</v>
      </c>
      <c r="T2642" s="11">
        <f t="shared" si="167"/>
        <v>423828.8538888889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8324</v>
      </c>
      <c r="R2643" t="s">
        <v>8360</v>
      </c>
      <c r="S2643" s="11">
        <f t="shared" si="166"/>
        <v>417052.85083333333</v>
      </c>
      <c r="T2643" s="11">
        <f t="shared" si="167"/>
        <v>417461.15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8324</v>
      </c>
      <c r="R2644" t="s">
        <v>8360</v>
      </c>
      <c r="S2644" s="11">
        <f t="shared" si="166"/>
        <v>432782.9188888889</v>
      </c>
      <c r="T2644" s="11">
        <f t="shared" si="167"/>
        <v>433503.95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>
        <f t="shared" si="165"/>
        <v>223.58</v>
      </c>
      <c r="Q2645" t="s">
        <v>8324</v>
      </c>
      <c r="R2645" t="s">
        <v>8360</v>
      </c>
      <c r="S2645" s="11">
        <f t="shared" si="166"/>
        <v>436462.97638888884</v>
      </c>
      <c r="T2645" s="11">
        <f t="shared" si="167"/>
        <v>437320.98333333334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>
        <f t="shared" si="165"/>
        <v>39.479999999999997</v>
      </c>
      <c r="Q2646" t="s">
        <v>8324</v>
      </c>
      <c r="R2646" t="s">
        <v>8360</v>
      </c>
      <c r="S2646" s="11">
        <f t="shared" si="166"/>
        <v>438508.00972222222</v>
      </c>
      <c r="T2646" s="11">
        <f t="shared" si="167"/>
        <v>439228.00972222222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91.3</v>
      </c>
      <c r="Q2647" t="s">
        <v>8324</v>
      </c>
      <c r="R2647" t="s">
        <v>8360</v>
      </c>
      <c r="S2647" s="11">
        <f t="shared" si="166"/>
        <v>418037.22305555554</v>
      </c>
      <c r="T2647" s="11">
        <f t="shared" si="167"/>
        <v>418758.22305555554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>
        <f t="shared" si="165"/>
        <v>78.67</v>
      </c>
      <c r="Q2648" t="s">
        <v>8324</v>
      </c>
      <c r="R2648" t="s">
        <v>8360</v>
      </c>
      <c r="S2648" s="11">
        <f t="shared" si="166"/>
        <v>425344.51916666667</v>
      </c>
      <c r="T2648" s="11">
        <f t="shared" si="167"/>
        <v>426064.51916666667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5"/>
        <v>12</v>
      </c>
      <c r="Q2649" t="s">
        <v>8324</v>
      </c>
      <c r="R2649" t="s">
        <v>8360</v>
      </c>
      <c r="S2649" s="11">
        <f t="shared" si="166"/>
        <v>424719.2830555556</v>
      </c>
      <c r="T2649" s="11">
        <f t="shared" si="167"/>
        <v>425439.2830555556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0.88333333333333341</v>
      </c>
      <c r="P2650">
        <f t="shared" si="165"/>
        <v>17.670000000000002</v>
      </c>
      <c r="Q2650" t="s">
        <v>8324</v>
      </c>
      <c r="R2650" t="s">
        <v>8360</v>
      </c>
      <c r="S2650" s="11">
        <f t="shared" si="166"/>
        <v>429722.15555555554</v>
      </c>
      <c r="T2650" s="11">
        <f t="shared" si="167"/>
        <v>430442.15555555554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9.920000000000001E-2</v>
      </c>
      <c r="P2651">
        <f t="shared" si="165"/>
        <v>41.33</v>
      </c>
      <c r="Q2651" t="s">
        <v>8324</v>
      </c>
      <c r="R2651" t="s">
        <v>8360</v>
      </c>
      <c r="S2651" s="11">
        <f t="shared" si="166"/>
        <v>428120.92805555556</v>
      </c>
      <c r="T2651" s="11">
        <f t="shared" si="167"/>
        <v>429560.92805555556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>
        <f t="shared" si="165"/>
        <v>71.599999999999994</v>
      </c>
      <c r="Q2652" t="s">
        <v>8324</v>
      </c>
      <c r="R2652" t="s">
        <v>8360</v>
      </c>
      <c r="S2652" s="11">
        <f t="shared" si="166"/>
        <v>436607.98416666669</v>
      </c>
      <c r="T2652" s="11">
        <f t="shared" si="167"/>
        <v>437327.98416666669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>
        <f t="shared" si="165"/>
        <v>307.82</v>
      </c>
      <c r="Q2653" t="s">
        <v>8324</v>
      </c>
      <c r="R2653" t="s">
        <v>8360</v>
      </c>
      <c r="S2653" s="11">
        <f t="shared" si="166"/>
        <v>427780.33583333332</v>
      </c>
      <c r="T2653" s="11">
        <f t="shared" si="167"/>
        <v>428452.33583333332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>
        <f t="shared" si="165"/>
        <v>80.45</v>
      </c>
      <c r="Q2654" t="s">
        <v>8324</v>
      </c>
      <c r="R2654" t="s">
        <v>8360</v>
      </c>
      <c r="S2654" s="11">
        <f t="shared" si="166"/>
        <v>418788.8125</v>
      </c>
      <c r="T2654" s="11">
        <f t="shared" si="167"/>
        <v>419508.8125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>
        <f t="shared" si="165"/>
        <v>83.94</v>
      </c>
      <c r="Q2655" t="s">
        <v>8324</v>
      </c>
      <c r="R2655" t="s">
        <v>8360</v>
      </c>
      <c r="S2655" s="11">
        <f t="shared" si="166"/>
        <v>414432.64638888894</v>
      </c>
      <c r="T2655" s="11">
        <f t="shared" si="167"/>
        <v>415189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5.1000000000000004E-2</v>
      </c>
      <c r="P2656">
        <f t="shared" si="165"/>
        <v>8.5</v>
      </c>
      <c r="Q2656" t="s">
        <v>8324</v>
      </c>
      <c r="R2656" t="s">
        <v>8360</v>
      </c>
      <c r="S2656" s="11">
        <f t="shared" si="166"/>
        <v>421247.42388888891</v>
      </c>
      <c r="T2656" s="11">
        <f t="shared" si="167"/>
        <v>422686.42388888891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>
        <f t="shared" si="165"/>
        <v>73.37</v>
      </c>
      <c r="Q2657" t="s">
        <v>8324</v>
      </c>
      <c r="R2657" t="s">
        <v>8360</v>
      </c>
      <c r="S2657" s="11">
        <f t="shared" si="166"/>
        <v>429077.79083333333</v>
      </c>
      <c r="T2657" s="11">
        <f t="shared" si="167"/>
        <v>429749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>
        <f t="shared" si="165"/>
        <v>112.86</v>
      </c>
      <c r="Q2658" t="s">
        <v>8324</v>
      </c>
      <c r="R2658" t="s">
        <v>8360</v>
      </c>
      <c r="S2658" s="11">
        <f t="shared" si="166"/>
        <v>438337.5244444444</v>
      </c>
      <c r="T2658" s="11">
        <f t="shared" si="167"/>
        <v>439276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>
        <f t="shared" si="165"/>
        <v>95.28</v>
      </c>
      <c r="Q2659" t="s">
        <v>8324</v>
      </c>
      <c r="R2659" t="s">
        <v>8360</v>
      </c>
      <c r="S2659" s="11">
        <f t="shared" si="166"/>
        <v>433159.29250000004</v>
      </c>
      <c r="T2659" s="11">
        <f t="shared" si="167"/>
        <v>433954.5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>
        <f t="shared" si="165"/>
        <v>22.75</v>
      </c>
      <c r="Q2660" t="s">
        <v>8324</v>
      </c>
      <c r="R2660" t="s">
        <v>8360</v>
      </c>
      <c r="S2660" s="11">
        <f t="shared" si="166"/>
        <v>433158.2205555556</v>
      </c>
      <c r="T2660" s="11">
        <f t="shared" si="167"/>
        <v>433878.2205555556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>
        <f t="shared" si="165"/>
        <v>133.30000000000001</v>
      </c>
      <c r="Q2661" t="s">
        <v>8324</v>
      </c>
      <c r="R2661" t="s">
        <v>8360</v>
      </c>
      <c r="S2661" s="11">
        <f t="shared" si="166"/>
        <v>421882.66944444447</v>
      </c>
      <c r="T2661" s="11">
        <f t="shared" si="167"/>
        <v>422602.66944444447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>
        <f t="shared" si="165"/>
        <v>3.8</v>
      </c>
      <c r="Q2662" t="s">
        <v>8324</v>
      </c>
      <c r="R2662" t="s">
        <v>8360</v>
      </c>
      <c r="S2662" s="11">
        <f t="shared" si="166"/>
        <v>426458.11611111107</v>
      </c>
      <c r="T2662" s="11">
        <f t="shared" si="167"/>
        <v>427899.11611111107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102.89999999999999</v>
      </c>
      <c r="P2663">
        <f t="shared" si="165"/>
        <v>85.75</v>
      </c>
      <c r="Q2663" t="s">
        <v>8324</v>
      </c>
      <c r="R2663" t="s">
        <v>8361</v>
      </c>
      <c r="S2663" s="11">
        <f t="shared" si="166"/>
        <v>408944.00277777779</v>
      </c>
      <c r="T2663" s="11">
        <f t="shared" si="167"/>
        <v>409664.00277777779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106.80000000000001</v>
      </c>
      <c r="P2664">
        <f t="shared" si="165"/>
        <v>267</v>
      </c>
      <c r="Q2664" t="s">
        <v>8324</v>
      </c>
      <c r="R2664" t="s">
        <v>8361</v>
      </c>
      <c r="S2664" s="11">
        <f t="shared" si="166"/>
        <v>424898.92027777777</v>
      </c>
      <c r="T2664" s="11">
        <f t="shared" si="167"/>
        <v>425618.92027777777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104.59625</v>
      </c>
      <c r="P2665">
        <f t="shared" si="165"/>
        <v>373.56</v>
      </c>
      <c r="Q2665" t="s">
        <v>8324</v>
      </c>
      <c r="R2665" t="s">
        <v>8361</v>
      </c>
      <c r="S2665" s="11">
        <f t="shared" si="166"/>
        <v>425255.94638888893</v>
      </c>
      <c r="T2665" s="11">
        <f t="shared" si="167"/>
        <v>425952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103.42857142857143</v>
      </c>
      <c r="P2666">
        <f t="shared" si="165"/>
        <v>174.04</v>
      </c>
      <c r="Q2666" t="s">
        <v>8324</v>
      </c>
      <c r="R2666" t="s">
        <v>8361</v>
      </c>
      <c r="S2666" s="11">
        <f t="shared" si="166"/>
        <v>427425.61027777777</v>
      </c>
      <c r="T2666" s="11">
        <f t="shared" si="167"/>
        <v>428247.98333333334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123.14285714285715</v>
      </c>
      <c r="P2667">
        <f t="shared" si="165"/>
        <v>93.7</v>
      </c>
      <c r="Q2667" t="s">
        <v>8324</v>
      </c>
      <c r="R2667" t="s">
        <v>8361</v>
      </c>
      <c r="S2667" s="11">
        <f t="shared" si="166"/>
        <v>421926.49277777778</v>
      </c>
      <c r="T2667" s="11">
        <f t="shared" si="167"/>
        <v>423006.49277777778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159.29509999999999</v>
      </c>
      <c r="P2668">
        <f t="shared" si="165"/>
        <v>77.33</v>
      </c>
      <c r="Q2668" t="s">
        <v>8324</v>
      </c>
      <c r="R2668" t="s">
        <v>8361</v>
      </c>
      <c r="S2668" s="11">
        <f t="shared" si="166"/>
        <v>425571.34416666662</v>
      </c>
      <c r="T2668" s="11">
        <f t="shared" si="167"/>
        <v>426462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110.66666666666667</v>
      </c>
      <c r="P2669">
        <f t="shared" si="165"/>
        <v>92.22</v>
      </c>
      <c r="Q2669" t="s">
        <v>8324</v>
      </c>
      <c r="R2669" t="s">
        <v>8361</v>
      </c>
      <c r="S2669" s="11">
        <f t="shared" si="166"/>
        <v>429055.22666666668</v>
      </c>
      <c r="T2669" s="11">
        <f t="shared" si="167"/>
        <v>429775.22666666668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170.70000000000002</v>
      </c>
      <c r="P2670">
        <f t="shared" si="165"/>
        <v>60.96</v>
      </c>
      <c r="Q2670" t="s">
        <v>8324</v>
      </c>
      <c r="R2670" t="s">
        <v>8361</v>
      </c>
      <c r="S2670" s="11">
        <f t="shared" si="166"/>
        <v>426527.12916666665</v>
      </c>
      <c r="T2670" s="11">
        <f t="shared" si="167"/>
        <v>427535.53333333333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125.125</v>
      </c>
      <c r="P2671">
        <f t="shared" si="165"/>
        <v>91</v>
      </c>
      <c r="Q2671" t="s">
        <v>8324</v>
      </c>
      <c r="R2671" t="s">
        <v>8361</v>
      </c>
      <c r="S2671" s="11">
        <f t="shared" si="166"/>
        <v>427569.86000000004</v>
      </c>
      <c r="T2671" s="11">
        <f t="shared" si="167"/>
        <v>429009.86000000004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6.4158609339642041</v>
      </c>
      <c r="P2672">
        <f t="shared" si="165"/>
        <v>41.58</v>
      </c>
      <c r="Q2672" t="s">
        <v>8324</v>
      </c>
      <c r="R2672" t="s">
        <v>8361</v>
      </c>
      <c r="S2672" s="11">
        <f t="shared" si="166"/>
        <v>415617.49444444448</v>
      </c>
      <c r="T2672" s="11">
        <f t="shared" si="167"/>
        <v>416289.49444444448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11.343999999999999</v>
      </c>
      <c r="P2673">
        <f t="shared" si="165"/>
        <v>33.76</v>
      </c>
      <c r="Q2673" t="s">
        <v>8324</v>
      </c>
      <c r="R2673" t="s">
        <v>8361</v>
      </c>
      <c r="S2673" s="11">
        <f t="shared" si="166"/>
        <v>419018.97666666668</v>
      </c>
      <c r="T2673" s="11">
        <f t="shared" si="167"/>
        <v>419740.63333333336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5"/>
        <v>70.62</v>
      </c>
      <c r="Q2674" t="s">
        <v>8324</v>
      </c>
      <c r="R2674" t="s">
        <v>8361</v>
      </c>
      <c r="S2674" s="11">
        <f t="shared" si="166"/>
        <v>428190.21944444446</v>
      </c>
      <c r="T2674" s="11">
        <f t="shared" si="167"/>
        <v>428703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5"/>
        <v>167.15</v>
      </c>
      <c r="Q2675" t="s">
        <v>8324</v>
      </c>
      <c r="R2675" t="s">
        <v>8361</v>
      </c>
      <c r="S2675" s="11">
        <f t="shared" si="166"/>
        <v>417813.99972222222</v>
      </c>
      <c r="T2675" s="11">
        <f t="shared" si="167"/>
        <v>418519.75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62.839999999999996</v>
      </c>
      <c r="P2676">
        <f t="shared" si="165"/>
        <v>128.62</v>
      </c>
      <c r="Q2676" t="s">
        <v>8324</v>
      </c>
      <c r="R2676" t="s">
        <v>8361</v>
      </c>
      <c r="S2676" s="11">
        <f t="shared" si="166"/>
        <v>432624.18611111114</v>
      </c>
      <c r="T2676" s="11">
        <f t="shared" si="167"/>
        <v>433261.98333333334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7.5880000000000001</v>
      </c>
      <c r="P2677">
        <f t="shared" si="165"/>
        <v>65.41</v>
      </c>
      <c r="Q2677" t="s">
        <v>8324</v>
      </c>
      <c r="R2677" t="s">
        <v>8361</v>
      </c>
      <c r="S2677" s="11">
        <f t="shared" si="166"/>
        <v>418085.5802777778</v>
      </c>
      <c r="T2677" s="11">
        <f t="shared" si="167"/>
        <v>418806.5802777778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50.38095238095238</v>
      </c>
      <c r="P2678">
        <f t="shared" si="165"/>
        <v>117.56</v>
      </c>
      <c r="Q2678" t="s">
        <v>8324</v>
      </c>
      <c r="R2678" t="s">
        <v>8361</v>
      </c>
      <c r="S2678" s="11">
        <f t="shared" si="166"/>
        <v>431495.99277777778</v>
      </c>
      <c r="T2678" s="11">
        <f t="shared" si="167"/>
        <v>432215.99277777778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17.512820512820511</v>
      </c>
      <c r="P2679">
        <f t="shared" si="165"/>
        <v>126.48</v>
      </c>
      <c r="Q2679" t="s">
        <v>8324</v>
      </c>
      <c r="R2679" t="s">
        <v>8361</v>
      </c>
      <c r="S2679" s="11">
        <f t="shared" si="166"/>
        <v>414945.70638888888</v>
      </c>
      <c r="T2679" s="11">
        <f t="shared" si="167"/>
        <v>415665.70638888888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1.375E-2</v>
      </c>
      <c r="P2680">
        <f t="shared" si="165"/>
        <v>550</v>
      </c>
      <c r="Q2680" t="s">
        <v>8324</v>
      </c>
      <c r="R2680" t="s">
        <v>8361</v>
      </c>
      <c r="S2680" s="11">
        <f t="shared" si="166"/>
        <v>425716.15694444446</v>
      </c>
      <c r="T2680" s="11">
        <f t="shared" si="167"/>
        <v>426436.15694444446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5"/>
        <v>44</v>
      </c>
      <c r="Q2681" t="s">
        <v>8324</v>
      </c>
      <c r="R2681" t="s">
        <v>8361</v>
      </c>
      <c r="S2681" s="11">
        <f t="shared" si="166"/>
        <v>420705.0261111111</v>
      </c>
      <c r="T2681" s="11">
        <f t="shared" si="167"/>
        <v>421425.0261111111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0.86250000000000004</v>
      </c>
      <c r="P2682">
        <f t="shared" si="165"/>
        <v>69</v>
      </c>
      <c r="Q2682" t="s">
        <v>8324</v>
      </c>
      <c r="R2682" t="s">
        <v>8361</v>
      </c>
      <c r="S2682" s="11">
        <f t="shared" si="166"/>
        <v>430382.08083333337</v>
      </c>
      <c r="T2682" s="11">
        <f t="shared" si="167"/>
        <v>431101.08083333337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0.6875</v>
      </c>
      <c r="P2683">
        <f t="shared" si="165"/>
        <v>27.5</v>
      </c>
      <c r="Q2683" t="s">
        <v>8341</v>
      </c>
      <c r="R2683" t="s">
        <v>8342</v>
      </c>
      <c r="S2683" s="11">
        <f t="shared" si="166"/>
        <v>415254.48611111112</v>
      </c>
      <c r="T2683" s="11">
        <f t="shared" si="167"/>
        <v>415854.48611111112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28.299999999999997</v>
      </c>
      <c r="P2684">
        <f t="shared" si="165"/>
        <v>84.9</v>
      </c>
      <c r="Q2684" t="s">
        <v>8341</v>
      </c>
      <c r="R2684" t="s">
        <v>8342</v>
      </c>
      <c r="S2684" s="11">
        <f t="shared" si="166"/>
        <v>418301.92777777778</v>
      </c>
      <c r="T2684" s="11">
        <f t="shared" si="167"/>
        <v>419078.98333333334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5"/>
        <v>12</v>
      </c>
      <c r="Q2685" t="s">
        <v>8341</v>
      </c>
      <c r="R2685" t="s">
        <v>8342</v>
      </c>
      <c r="S2685" s="11">
        <f t="shared" si="166"/>
        <v>420747.12222222221</v>
      </c>
      <c r="T2685" s="11">
        <f t="shared" si="167"/>
        <v>421467.12222222221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1.1428571428571428</v>
      </c>
      <c r="P2686">
        <f t="shared" si="165"/>
        <v>200</v>
      </c>
      <c r="Q2686" t="s">
        <v>8341</v>
      </c>
      <c r="R2686" t="s">
        <v>8342</v>
      </c>
      <c r="S2686" s="11">
        <f t="shared" si="166"/>
        <v>415614.95138888888</v>
      </c>
      <c r="T2686" s="11">
        <f t="shared" si="167"/>
        <v>416574.95138888888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5"/>
        <v>10</v>
      </c>
      <c r="Q2687" t="s">
        <v>8341</v>
      </c>
      <c r="R2687" t="s">
        <v>8342</v>
      </c>
      <c r="S2687" s="11">
        <f t="shared" si="166"/>
        <v>421393.7027777778</v>
      </c>
      <c r="T2687" s="11">
        <f t="shared" si="167"/>
        <v>422832.7027777778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8341</v>
      </c>
      <c r="R2688" t="s">
        <v>8342</v>
      </c>
      <c r="S2688" s="11">
        <f t="shared" si="166"/>
        <v>417344.39527777774</v>
      </c>
      <c r="T2688" s="11">
        <f t="shared" si="167"/>
        <v>417824.39527777774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8341</v>
      </c>
      <c r="R2689" t="s">
        <v>8342</v>
      </c>
      <c r="S2689" s="11">
        <f t="shared" si="166"/>
        <v>423624.36611111107</v>
      </c>
      <c r="T2689" s="11">
        <f t="shared" si="167"/>
        <v>424344.36611111107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0.14799999999999999</v>
      </c>
      <c r="P2690">
        <f t="shared" si="165"/>
        <v>5.29</v>
      </c>
      <c r="Q2690" t="s">
        <v>8341</v>
      </c>
      <c r="R2690" t="s">
        <v>8342</v>
      </c>
      <c r="S2690" s="11">
        <f t="shared" si="166"/>
        <v>420587.85277777782</v>
      </c>
      <c r="T2690" s="11">
        <f t="shared" si="167"/>
        <v>421332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(E2691/D2691)*100</f>
        <v>2.8571428571428571E-3</v>
      </c>
      <c r="P2691">
        <f t="shared" ref="P2691:P2754" si="169">ROUND(E2691/L2691,2)</f>
        <v>1</v>
      </c>
      <c r="Q2691" t="s">
        <v>8341</v>
      </c>
      <c r="R2691" t="s">
        <v>8342</v>
      </c>
      <c r="S2691" s="11">
        <f t="shared" ref="S2691:S2754" si="170">(((J2691/60)/60)+DATE(1970,1,1))</f>
        <v>433160.08055555553</v>
      </c>
      <c r="T2691" s="11">
        <f t="shared" ref="T2691:T2754" si="171">(((I2691/60)/60)+DATE(1970,1,1))</f>
        <v>433880.08055555553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10.7325</v>
      </c>
      <c r="P2692">
        <f t="shared" si="169"/>
        <v>72.760000000000005</v>
      </c>
      <c r="Q2692" t="s">
        <v>8341</v>
      </c>
      <c r="R2692" t="s">
        <v>8342</v>
      </c>
      <c r="S2692" s="11">
        <f t="shared" si="170"/>
        <v>422627.5211111111</v>
      </c>
      <c r="T2692" s="11">
        <f t="shared" si="171"/>
        <v>423707.5211111111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5.3846153846153842E-2</v>
      </c>
      <c r="P2693">
        <f t="shared" si="169"/>
        <v>17.5</v>
      </c>
      <c r="Q2693" t="s">
        <v>8341</v>
      </c>
      <c r="R2693" t="s">
        <v>8342</v>
      </c>
      <c r="S2693" s="11">
        <f t="shared" si="170"/>
        <v>422066.37694444443</v>
      </c>
      <c r="T2693" s="11">
        <f t="shared" si="171"/>
        <v>423146.37694444443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0.7142857142857143</v>
      </c>
      <c r="P2694">
        <f t="shared" si="169"/>
        <v>25</v>
      </c>
      <c r="Q2694" t="s">
        <v>8341</v>
      </c>
      <c r="R2694" t="s">
        <v>8342</v>
      </c>
      <c r="S2694" s="11">
        <f t="shared" si="170"/>
        <v>421313.01666666666</v>
      </c>
      <c r="T2694" s="11">
        <f t="shared" si="171"/>
        <v>422032.01666666666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</v>
      </c>
      <c r="Q2695" t="s">
        <v>8341</v>
      </c>
      <c r="R2695" t="s">
        <v>8342</v>
      </c>
      <c r="S2695" s="11">
        <f t="shared" si="170"/>
        <v>415932.32388888887</v>
      </c>
      <c r="T2695" s="11">
        <f t="shared" si="171"/>
        <v>416652.32388888887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3.3333333333333335E-3</v>
      </c>
      <c r="P2696">
        <f t="shared" si="169"/>
        <v>1</v>
      </c>
      <c r="Q2696" t="s">
        <v>8341</v>
      </c>
      <c r="R2696" t="s">
        <v>8342</v>
      </c>
      <c r="S2696" s="11">
        <f t="shared" si="170"/>
        <v>416988.37194444443</v>
      </c>
      <c r="T2696" s="11">
        <f t="shared" si="171"/>
        <v>417708.37194444443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0.47333333333333333</v>
      </c>
      <c r="P2697">
        <f t="shared" si="169"/>
        <v>23.67</v>
      </c>
      <c r="Q2697" t="s">
        <v>8341</v>
      </c>
      <c r="R2697" t="s">
        <v>8342</v>
      </c>
      <c r="S2697" s="11">
        <f t="shared" si="170"/>
        <v>421069.36611111107</v>
      </c>
      <c r="T2697" s="11">
        <f t="shared" si="171"/>
        <v>422508.36611111107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</v>
      </c>
      <c r="Q2698" t="s">
        <v>8341</v>
      </c>
      <c r="R2698" t="s">
        <v>8342</v>
      </c>
      <c r="S2698" s="11">
        <f t="shared" si="170"/>
        <v>419069.26666666666</v>
      </c>
      <c r="T2698" s="11">
        <f t="shared" si="171"/>
        <v>419885.26666666666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26.35217391304348</v>
      </c>
      <c r="P2699">
        <f t="shared" si="169"/>
        <v>116.56</v>
      </c>
      <c r="Q2699" t="s">
        <v>8341</v>
      </c>
      <c r="R2699" t="s">
        <v>8342</v>
      </c>
      <c r="S2699" s="11">
        <f t="shared" si="170"/>
        <v>424423.56194444443</v>
      </c>
      <c r="T2699" s="11">
        <f t="shared" si="171"/>
        <v>425167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0.325125</v>
      </c>
      <c r="P2700">
        <f t="shared" si="169"/>
        <v>13.01</v>
      </c>
      <c r="Q2700" t="s">
        <v>8341</v>
      </c>
      <c r="R2700" t="s">
        <v>8342</v>
      </c>
      <c r="S2700" s="11">
        <f t="shared" si="170"/>
        <v>414822.55777777772</v>
      </c>
      <c r="T2700" s="11">
        <f t="shared" si="171"/>
        <v>415542.55777777772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8341</v>
      </c>
      <c r="R2701" t="s">
        <v>8342</v>
      </c>
      <c r="S2701" s="11">
        <f t="shared" si="170"/>
        <v>415830.51750000002</v>
      </c>
      <c r="T2701" s="11">
        <f t="shared" si="171"/>
        <v>416550.51750000002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0.7000700070007001</v>
      </c>
      <c r="P2702">
        <f t="shared" si="169"/>
        <v>17.5</v>
      </c>
      <c r="Q2702" t="s">
        <v>8341</v>
      </c>
      <c r="R2702" t="s">
        <v>8342</v>
      </c>
      <c r="S2702" s="11">
        <f t="shared" si="170"/>
        <v>416813.99222222227</v>
      </c>
      <c r="T2702" s="11">
        <f t="shared" si="171"/>
        <v>417533.99222222227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>
        <f t="shared" si="169"/>
        <v>34.130000000000003</v>
      </c>
      <c r="Q2703" t="s">
        <v>8322</v>
      </c>
      <c r="R2703" t="s">
        <v>8362</v>
      </c>
      <c r="S2703" s="11">
        <f t="shared" si="170"/>
        <v>439155.59277777775</v>
      </c>
      <c r="T2703" s="11">
        <f t="shared" si="171"/>
        <v>439898.59277777775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34.410000000000004</v>
      </c>
      <c r="P2704">
        <f t="shared" si="169"/>
        <v>132.35</v>
      </c>
      <c r="Q2704" t="s">
        <v>8322</v>
      </c>
      <c r="R2704" t="s">
        <v>8362</v>
      </c>
      <c r="S2704" s="11">
        <f t="shared" si="170"/>
        <v>439132.24361111113</v>
      </c>
      <c r="T2704" s="11">
        <f t="shared" si="171"/>
        <v>439851.24361111113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103.75000000000001</v>
      </c>
      <c r="P2705">
        <f t="shared" si="169"/>
        <v>922.22</v>
      </c>
      <c r="Q2705" t="s">
        <v>8322</v>
      </c>
      <c r="R2705" t="s">
        <v>8362</v>
      </c>
      <c r="S2705" s="11">
        <f t="shared" si="170"/>
        <v>438073.56388888886</v>
      </c>
      <c r="T2705" s="11">
        <f t="shared" si="171"/>
        <v>439512.56388888886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>
        <f t="shared" si="169"/>
        <v>163.57</v>
      </c>
      <c r="Q2706" t="s">
        <v>8322</v>
      </c>
      <c r="R2706" t="s">
        <v>8362</v>
      </c>
      <c r="S2706" s="11">
        <f t="shared" si="170"/>
        <v>438821.6983333333</v>
      </c>
      <c r="T2706" s="11">
        <f t="shared" si="171"/>
        <v>439852.6983333333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>
        <f t="shared" si="169"/>
        <v>217.38</v>
      </c>
      <c r="Q2707" t="s">
        <v>8322</v>
      </c>
      <c r="R2707" t="s">
        <v>8362</v>
      </c>
      <c r="S2707" s="11">
        <f t="shared" si="170"/>
        <v>438486.98833333334</v>
      </c>
      <c r="T2707" s="11">
        <f t="shared" si="171"/>
        <v>439565.98833333334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112.29714285714284</v>
      </c>
      <c r="P2708">
        <f t="shared" si="169"/>
        <v>149.44</v>
      </c>
      <c r="Q2708" t="s">
        <v>8322</v>
      </c>
      <c r="R2708" t="s">
        <v>8362</v>
      </c>
      <c r="S2708" s="11">
        <f t="shared" si="170"/>
        <v>417496.07861111109</v>
      </c>
      <c r="T2708" s="11">
        <f t="shared" si="171"/>
        <v>418191.98333333334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>
        <f t="shared" si="169"/>
        <v>71.239999999999995</v>
      </c>
      <c r="Q2709" t="s">
        <v>8322</v>
      </c>
      <c r="R2709" t="s">
        <v>8362</v>
      </c>
      <c r="S2709" s="11">
        <f t="shared" si="170"/>
        <v>405315.78972222219</v>
      </c>
      <c r="T2709" s="11">
        <f t="shared" si="171"/>
        <v>406023.98333333334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>
        <f t="shared" si="169"/>
        <v>44.46</v>
      </c>
      <c r="Q2710" t="s">
        <v>8322</v>
      </c>
      <c r="R2710" t="s">
        <v>8362</v>
      </c>
      <c r="S2710" s="11">
        <f t="shared" si="170"/>
        <v>432217.75722222222</v>
      </c>
      <c r="T2710" s="11">
        <f t="shared" si="171"/>
        <v>433657.75722222222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>
        <f t="shared" si="169"/>
        <v>164.94</v>
      </c>
      <c r="Q2711" t="s">
        <v>8322</v>
      </c>
      <c r="R2711" t="s">
        <v>8362</v>
      </c>
      <c r="S2711" s="11">
        <f t="shared" si="170"/>
        <v>434604.59472222225</v>
      </c>
      <c r="T2711" s="11">
        <f t="shared" si="171"/>
        <v>435444.98333333334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153.90035000000003</v>
      </c>
      <c r="P2712">
        <f t="shared" si="169"/>
        <v>84.87</v>
      </c>
      <c r="Q2712" t="s">
        <v>8322</v>
      </c>
      <c r="R2712" t="s">
        <v>8362</v>
      </c>
      <c r="S2712" s="11">
        <f t="shared" si="170"/>
        <v>415790.50777777773</v>
      </c>
      <c r="T2712" s="11">
        <f t="shared" si="171"/>
        <v>416555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</v>
      </c>
      <c r="P2713">
        <f t="shared" si="169"/>
        <v>53.95</v>
      </c>
      <c r="Q2713" t="s">
        <v>8322</v>
      </c>
      <c r="R2713" t="s">
        <v>8362</v>
      </c>
      <c r="S2713" s="11">
        <f t="shared" si="170"/>
        <v>414650.88611111115</v>
      </c>
      <c r="T2713" s="11">
        <f t="shared" si="171"/>
        <v>415375.01666666666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>
        <f t="shared" si="169"/>
        <v>50.53</v>
      </c>
      <c r="Q2714" t="s">
        <v>8322</v>
      </c>
      <c r="R2714" t="s">
        <v>8362</v>
      </c>
      <c r="S2714" s="11">
        <f t="shared" si="170"/>
        <v>406282.48888888885</v>
      </c>
      <c r="T2714" s="11">
        <f t="shared" si="171"/>
        <v>407163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102.24133333333334</v>
      </c>
      <c r="P2715">
        <f t="shared" si="169"/>
        <v>108</v>
      </c>
      <c r="Q2715" t="s">
        <v>8322</v>
      </c>
      <c r="R2715" t="s">
        <v>8362</v>
      </c>
      <c r="S2715" s="11">
        <f t="shared" si="170"/>
        <v>427656.69</v>
      </c>
      <c r="T2715" s="11">
        <f t="shared" si="171"/>
        <v>428616.69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>
        <f t="shared" si="169"/>
        <v>95.37</v>
      </c>
      <c r="Q2716" t="s">
        <v>8322</v>
      </c>
      <c r="R2716" t="s">
        <v>8362</v>
      </c>
      <c r="S2716" s="11">
        <f t="shared" si="170"/>
        <v>435024.72111111111</v>
      </c>
      <c r="T2716" s="11">
        <f t="shared" si="171"/>
        <v>435704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>
        <f t="shared" si="169"/>
        <v>57.63</v>
      </c>
      <c r="Q2717" t="s">
        <v>8322</v>
      </c>
      <c r="R2717" t="s">
        <v>8362</v>
      </c>
      <c r="S2717" s="11">
        <f t="shared" si="170"/>
        <v>429210.56333333335</v>
      </c>
      <c r="T2717" s="11">
        <f t="shared" si="171"/>
        <v>430026.56333333335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119.98010000000001</v>
      </c>
      <c r="P2718">
        <f t="shared" si="169"/>
        <v>64.16</v>
      </c>
      <c r="Q2718" t="s">
        <v>8322</v>
      </c>
      <c r="R2718" t="s">
        <v>8362</v>
      </c>
      <c r="S2718" s="11">
        <f t="shared" si="170"/>
        <v>426040.99805555557</v>
      </c>
      <c r="T2718" s="11">
        <f t="shared" si="171"/>
        <v>426760.99805555557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120.10400000000001</v>
      </c>
      <c r="P2719">
        <f t="shared" si="169"/>
        <v>92.39</v>
      </c>
      <c r="Q2719" t="s">
        <v>8322</v>
      </c>
      <c r="R2719" t="s">
        <v>8362</v>
      </c>
      <c r="S2719" s="11">
        <f t="shared" si="170"/>
        <v>418350.95805555559</v>
      </c>
      <c r="T2719" s="11">
        <f t="shared" si="171"/>
        <v>419431.95805555559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103.58333333333334</v>
      </c>
      <c r="P2720">
        <f t="shared" si="169"/>
        <v>125.98</v>
      </c>
      <c r="Q2720" t="s">
        <v>8322</v>
      </c>
      <c r="R2720" t="s">
        <v>8362</v>
      </c>
      <c r="S2720" s="11">
        <f t="shared" si="170"/>
        <v>431087.31805555552</v>
      </c>
      <c r="T2720" s="11">
        <f t="shared" si="171"/>
        <v>431768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108.83333333333334</v>
      </c>
      <c r="P2721">
        <f t="shared" si="169"/>
        <v>94.64</v>
      </c>
      <c r="Q2721" t="s">
        <v>8322</v>
      </c>
      <c r="R2721" t="s">
        <v>8362</v>
      </c>
      <c r="S2721" s="11">
        <f t="shared" si="170"/>
        <v>429945.74833333329</v>
      </c>
      <c r="T2721" s="11">
        <f t="shared" si="171"/>
        <v>431384.74833333329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118.12400000000001</v>
      </c>
      <c r="P2722">
        <f t="shared" si="169"/>
        <v>170.7</v>
      </c>
      <c r="Q2722" t="s">
        <v>8322</v>
      </c>
      <c r="R2722" t="s">
        <v>8362</v>
      </c>
      <c r="S2722" s="11">
        <f t="shared" si="170"/>
        <v>435644.18138888886</v>
      </c>
      <c r="T2722" s="11">
        <f t="shared" si="171"/>
        <v>436365.18138888886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</v>
      </c>
      <c r="Q2723" t="s">
        <v>8324</v>
      </c>
      <c r="R2723" t="s">
        <v>8354</v>
      </c>
      <c r="S2723" s="11">
        <f t="shared" si="170"/>
        <v>407758.05499999999</v>
      </c>
      <c r="T2723" s="11">
        <f t="shared" si="171"/>
        <v>408484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69"/>
        <v>68.25</v>
      </c>
      <c r="Q2724" t="s">
        <v>8324</v>
      </c>
      <c r="R2724" t="s">
        <v>8354</v>
      </c>
      <c r="S2724" s="11">
        <f t="shared" si="170"/>
        <v>436829.57027777773</v>
      </c>
      <c r="T2724" s="11">
        <f t="shared" si="171"/>
        <v>438269.57027777773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69"/>
        <v>95.49</v>
      </c>
      <c r="Q2725" t="s">
        <v>8324</v>
      </c>
      <c r="R2725" t="s">
        <v>8354</v>
      </c>
      <c r="S2725" s="11">
        <f t="shared" si="170"/>
        <v>418589.13555555552</v>
      </c>
      <c r="T2725" s="11">
        <f t="shared" si="171"/>
        <v>420030.13555555552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296.87520259319291</v>
      </c>
      <c r="P2726">
        <f t="shared" si="169"/>
        <v>7.19</v>
      </c>
      <c r="Q2726" t="s">
        <v>8324</v>
      </c>
      <c r="R2726" t="s">
        <v>8354</v>
      </c>
      <c r="S2726" s="11">
        <f t="shared" si="170"/>
        <v>424696.84972222225</v>
      </c>
      <c r="T2726" s="11">
        <f t="shared" si="171"/>
        <v>425464.84972222225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144.54249999999999</v>
      </c>
      <c r="P2727">
        <f t="shared" si="169"/>
        <v>511.65</v>
      </c>
      <c r="Q2727" t="s">
        <v>8324</v>
      </c>
      <c r="R2727" t="s">
        <v>8354</v>
      </c>
      <c r="S2727" s="11">
        <f t="shared" si="170"/>
        <v>437810.87083333335</v>
      </c>
      <c r="T2727" s="11">
        <f t="shared" si="171"/>
        <v>439010.87083333335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105.745</v>
      </c>
      <c r="P2728">
        <f t="shared" si="169"/>
        <v>261.75</v>
      </c>
      <c r="Q2728" t="s">
        <v>8324</v>
      </c>
      <c r="R2728" t="s">
        <v>8354</v>
      </c>
      <c r="S2728" s="11">
        <f t="shared" si="170"/>
        <v>430774.9197222222</v>
      </c>
      <c r="T2728" s="11">
        <f t="shared" si="171"/>
        <v>431494.9197222222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493.21000000000004</v>
      </c>
      <c r="P2729">
        <f t="shared" si="169"/>
        <v>69.760000000000005</v>
      </c>
      <c r="Q2729" t="s">
        <v>8324</v>
      </c>
      <c r="R2729" t="s">
        <v>8354</v>
      </c>
      <c r="S2729" s="11">
        <f t="shared" si="170"/>
        <v>424681.23972222221</v>
      </c>
      <c r="T2729" s="11">
        <f t="shared" si="171"/>
        <v>425281.23972222221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201.82666666666668</v>
      </c>
      <c r="P2730">
        <f t="shared" si="169"/>
        <v>77.23</v>
      </c>
      <c r="Q2730" t="s">
        <v>8324</v>
      </c>
      <c r="R2730" t="s">
        <v>8354</v>
      </c>
      <c r="S2730" s="11">
        <f t="shared" si="170"/>
        <v>427919.39833333332</v>
      </c>
      <c r="T2730" s="11">
        <f t="shared" si="171"/>
        <v>428759.39833333332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69"/>
        <v>340.57</v>
      </c>
      <c r="Q2731" t="s">
        <v>8324</v>
      </c>
      <c r="R2731" t="s">
        <v>8354</v>
      </c>
      <c r="S2731" s="11">
        <f t="shared" si="170"/>
        <v>422198.77694444446</v>
      </c>
      <c r="T2731" s="11">
        <f t="shared" si="171"/>
        <v>422918.77694444446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170.29262962962963</v>
      </c>
      <c r="P2732">
        <f t="shared" si="169"/>
        <v>67.42</v>
      </c>
      <c r="Q2732" t="s">
        <v>8324</v>
      </c>
      <c r="R2732" t="s">
        <v>8354</v>
      </c>
      <c r="S2732" s="11">
        <f t="shared" si="170"/>
        <v>404349.99305555556</v>
      </c>
      <c r="T2732" s="11">
        <f t="shared" si="171"/>
        <v>405189.99305555556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104.30333333333333</v>
      </c>
      <c r="P2733">
        <f t="shared" si="169"/>
        <v>845.7</v>
      </c>
      <c r="Q2733" t="s">
        <v>8324</v>
      </c>
      <c r="R2733" t="s">
        <v>8354</v>
      </c>
      <c r="S2733" s="11">
        <f t="shared" si="170"/>
        <v>416853.61722222227</v>
      </c>
      <c r="T2733" s="11">
        <f t="shared" si="171"/>
        <v>418237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118.25000000000001</v>
      </c>
      <c r="P2734">
        <f t="shared" si="169"/>
        <v>97.19</v>
      </c>
      <c r="Q2734" t="s">
        <v>8324</v>
      </c>
      <c r="R2734" t="s">
        <v>8354</v>
      </c>
      <c r="S2734" s="11">
        <f t="shared" si="170"/>
        <v>405268.39666666667</v>
      </c>
      <c r="T2734" s="11">
        <f t="shared" si="171"/>
        <v>406041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107.538</v>
      </c>
      <c r="P2735">
        <f t="shared" si="169"/>
        <v>451.84</v>
      </c>
      <c r="Q2735" t="s">
        <v>8324</v>
      </c>
      <c r="R2735" t="s">
        <v>8354</v>
      </c>
      <c r="S2735" s="11">
        <f t="shared" si="170"/>
        <v>420975.54833333328</v>
      </c>
      <c r="T2735" s="11">
        <f t="shared" si="171"/>
        <v>422414.54833333328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138.66999999999999</v>
      </c>
      <c r="Q2736" t="s">
        <v>8324</v>
      </c>
      <c r="R2736" t="s">
        <v>8354</v>
      </c>
      <c r="S2736" s="11">
        <f t="shared" si="170"/>
        <v>434953.05333333334</v>
      </c>
      <c r="T2736" s="11">
        <f t="shared" si="171"/>
        <v>435678.98333333334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978.13466666666682</v>
      </c>
      <c r="P2737">
        <f t="shared" si="169"/>
        <v>21.64</v>
      </c>
      <c r="Q2737" t="s">
        <v>8324</v>
      </c>
      <c r="R2737" t="s">
        <v>8354</v>
      </c>
      <c r="S2737" s="11">
        <f t="shared" si="170"/>
        <v>403499.90277777781</v>
      </c>
      <c r="T2737" s="11">
        <f t="shared" si="171"/>
        <v>404237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69"/>
        <v>169.52</v>
      </c>
      <c r="Q2738" t="s">
        <v>8324</v>
      </c>
      <c r="R2738" t="s">
        <v>8354</v>
      </c>
      <c r="S2738" s="11">
        <f t="shared" si="170"/>
        <v>413256.99249999999</v>
      </c>
      <c r="T2738" s="11">
        <f t="shared" si="171"/>
        <v>413976.99249999999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246.0608</v>
      </c>
      <c r="P2739">
        <f t="shared" si="169"/>
        <v>161.88</v>
      </c>
      <c r="Q2739" t="s">
        <v>8324</v>
      </c>
      <c r="R2739" t="s">
        <v>8354</v>
      </c>
      <c r="S2739" s="11">
        <f t="shared" si="170"/>
        <v>410599.02416666667</v>
      </c>
      <c r="T2739" s="11">
        <f t="shared" si="171"/>
        <v>411628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69"/>
        <v>493.13</v>
      </c>
      <c r="Q2740" t="s">
        <v>8324</v>
      </c>
      <c r="R2740" t="s">
        <v>8354</v>
      </c>
      <c r="S2740" s="11">
        <f t="shared" si="170"/>
        <v>434796.44555555558</v>
      </c>
      <c r="T2740" s="11">
        <f t="shared" si="171"/>
        <v>436236.44555555558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384.09090909090907</v>
      </c>
      <c r="P2741">
        <f t="shared" si="169"/>
        <v>22.12</v>
      </c>
      <c r="Q2741" t="s">
        <v>8324</v>
      </c>
      <c r="R2741" t="s">
        <v>8354</v>
      </c>
      <c r="S2741" s="11">
        <f t="shared" si="170"/>
        <v>413190.31027777778</v>
      </c>
      <c r="T2741" s="11">
        <f t="shared" si="171"/>
        <v>414270.31027777778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103.33333333333334</v>
      </c>
      <c r="P2742">
        <f t="shared" si="169"/>
        <v>18.239999999999998</v>
      </c>
      <c r="Q2742" t="s">
        <v>8324</v>
      </c>
      <c r="R2742" t="s">
        <v>8354</v>
      </c>
      <c r="S2742" s="11">
        <f t="shared" si="170"/>
        <v>420993.76444444444</v>
      </c>
      <c r="T2742" s="11">
        <f t="shared" si="171"/>
        <v>421712.76444444444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0.43750000000000006</v>
      </c>
      <c r="P2743">
        <f t="shared" si="169"/>
        <v>8.75</v>
      </c>
      <c r="Q2743" t="s">
        <v>8327</v>
      </c>
      <c r="R2743" t="s">
        <v>8363</v>
      </c>
      <c r="S2743" s="11">
        <f t="shared" si="170"/>
        <v>417792.77833333332</v>
      </c>
      <c r="T2743" s="11">
        <f t="shared" si="171"/>
        <v>418283.11666666664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69"/>
        <v>40.61</v>
      </c>
      <c r="Q2744" t="s">
        <v>8327</v>
      </c>
      <c r="R2744" t="s">
        <v>8363</v>
      </c>
      <c r="S2744" s="11">
        <f t="shared" si="170"/>
        <v>396650.27416666667</v>
      </c>
      <c r="T2744" s="11">
        <f t="shared" si="171"/>
        <v>396986.27416666667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8327</v>
      </c>
      <c r="R2745" t="s">
        <v>8363</v>
      </c>
      <c r="S2745" s="11">
        <f t="shared" si="170"/>
        <v>435088.89083333331</v>
      </c>
      <c r="T2745" s="11">
        <f t="shared" si="171"/>
        <v>435808.89083333331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5.21875</v>
      </c>
      <c r="P2746">
        <f t="shared" si="169"/>
        <v>37.950000000000003</v>
      </c>
      <c r="Q2746" t="s">
        <v>8327</v>
      </c>
      <c r="R2746" t="s">
        <v>8363</v>
      </c>
      <c r="S2746" s="11">
        <f t="shared" si="170"/>
        <v>394426.49944444443</v>
      </c>
      <c r="T2746" s="11">
        <f t="shared" si="171"/>
        <v>395146.49944444443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21.887499999999999</v>
      </c>
      <c r="P2747">
        <f t="shared" si="169"/>
        <v>35.729999999999997</v>
      </c>
      <c r="Q2747" t="s">
        <v>8327</v>
      </c>
      <c r="R2747" t="s">
        <v>8363</v>
      </c>
      <c r="S2747" s="11">
        <f t="shared" si="170"/>
        <v>396992.71333333332</v>
      </c>
      <c r="T2747" s="11">
        <f t="shared" si="171"/>
        <v>398432.71333333332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26.700000000000003</v>
      </c>
      <c r="P2748">
        <f t="shared" si="169"/>
        <v>42.16</v>
      </c>
      <c r="Q2748" t="s">
        <v>8327</v>
      </c>
      <c r="R2748" t="s">
        <v>8363</v>
      </c>
      <c r="S2748" s="11">
        <f t="shared" si="170"/>
        <v>416331.75305555557</v>
      </c>
      <c r="T2748" s="11">
        <f t="shared" si="171"/>
        <v>417051.75305555557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P2749">
        <f t="shared" si="169"/>
        <v>35</v>
      </c>
      <c r="Q2749" t="s">
        <v>8327</v>
      </c>
      <c r="R2749" t="s">
        <v>8363</v>
      </c>
      <c r="S2749" s="11">
        <f t="shared" si="170"/>
        <v>396984.55472222227</v>
      </c>
      <c r="T2749" s="11">
        <f t="shared" si="171"/>
        <v>397740.16666666669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69"/>
        <v>13.25</v>
      </c>
      <c r="Q2750" t="s">
        <v>8327</v>
      </c>
      <c r="R2750" t="s">
        <v>8363</v>
      </c>
      <c r="S2750" s="11">
        <f t="shared" si="170"/>
        <v>433970.05611111113</v>
      </c>
      <c r="T2750" s="11">
        <f t="shared" si="171"/>
        <v>434690.05611111113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</v>
      </c>
      <c r="P2751">
        <f t="shared" si="169"/>
        <v>55</v>
      </c>
      <c r="Q2751" t="s">
        <v>8327</v>
      </c>
      <c r="R2751" t="s">
        <v>8363</v>
      </c>
      <c r="S2751" s="11">
        <f t="shared" si="170"/>
        <v>421564.17694444448</v>
      </c>
      <c r="T2751" s="11">
        <f t="shared" si="171"/>
        <v>422283.17694444448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8327</v>
      </c>
      <c r="R2752" t="s">
        <v>8363</v>
      </c>
      <c r="S2752" s="11">
        <f t="shared" si="170"/>
        <v>397806.59583333333</v>
      </c>
      <c r="T2752" s="11">
        <f t="shared" si="171"/>
        <v>398093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8327</v>
      </c>
      <c r="R2753" t="s">
        <v>8363</v>
      </c>
      <c r="S2753" s="11">
        <f t="shared" si="170"/>
        <v>413862.28944444447</v>
      </c>
      <c r="T2753" s="11">
        <f t="shared" si="171"/>
        <v>415302.28944444447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11.458333333333332</v>
      </c>
      <c r="P2754">
        <f t="shared" si="169"/>
        <v>39.29</v>
      </c>
      <c r="Q2754" t="s">
        <v>8327</v>
      </c>
      <c r="R2754" t="s">
        <v>8363</v>
      </c>
      <c r="S2754" s="11">
        <f t="shared" si="170"/>
        <v>392451.36222222226</v>
      </c>
      <c r="T2754" s="11">
        <f t="shared" si="171"/>
        <v>393411.36222222226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(E2755/D2755)*100</f>
        <v>19</v>
      </c>
      <c r="P2755">
        <f t="shared" ref="P2755:P2818" si="173">ROUND(E2755/L2755,2)</f>
        <v>47.5</v>
      </c>
      <c r="Q2755" t="s">
        <v>8327</v>
      </c>
      <c r="R2755" t="s">
        <v>8363</v>
      </c>
      <c r="S2755" s="11">
        <f t="shared" ref="S2755:S2818" si="174">(((J2755/60)/60)+DATE(1970,1,1))</f>
        <v>398742.61749999999</v>
      </c>
      <c r="T2755" s="11">
        <f t="shared" ref="T2755:T2818" si="175">(((I2755/60)/60)+DATE(1970,1,1))</f>
        <v>399462.61749999999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8327</v>
      </c>
      <c r="R2756" t="s">
        <v>8363</v>
      </c>
      <c r="S2756" s="11">
        <f t="shared" si="174"/>
        <v>416640.26416666672</v>
      </c>
      <c r="T2756" s="11">
        <f t="shared" si="175"/>
        <v>417360.26416666672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17.329999999999998</v>
      </c>
      <c r="Q2757" t="s">
        <v>8327</v>
      </c>
      <c r="R2757" t="s">
        <v>8363</v>
      </c>
      <c r="S2757" s="11">
        <f t="shared" si="174"/>
        <v>421659.97972222226</v>
      </c>
      <c r="T2757" s="11">
        <f t="shared" si="175"/>
        <v>422379.97972222226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31.76</v>
      </c>
      <c r="Q2758" t="s">
        <v>8327</v>
      </c>
      <c r="R2758" t="s">
        <v>8363</v>
      </c>
      <c r="S2758" s="11">
        <f t="shared" si="174"/>
        <v>410814.61138888891</v>
      </c>
      <c r="T2758" s="11">
        <f t="shared" si="175"/>
        <v>411534.61138888891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0.66666666666666674</v>
      </c>
      <c r="P2759">
        <f t="shared" si="173"/>
        <v>5</v>
      </c>
      <c r="Q2759" t="s">
        <v>8327</v>
      </c>
      <c r="R2759" t="s">
        <v>8363</v>
      </c>
      <c r="S2759" s="11">
        <f t="shared" si="174"/>
        <v>433680.75888888893</v>
      </c>
      <c r="T2759" s="11">
        <f t="shared" si="175"/>
        <v>434040.75888888893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11.700000000000001</v>
      </c>
      <c r="P2760">
        <f t="shared" si="173"/>
        <v>39</v>
      </c>
      <c r="Q2760" t="s">
        <v>8327</v>
      </c>
      <c r="R2760" t="s">
        <v>8363</v>
      </c>
      <c r="S2760" s="11">
        <f t="shared" si="174"/>
        <v>435259.6063888889</v>
      </c>
      <c r="T2760" s="11">
        <f t="shared" si="175"/>
        <v>435595.6063888889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t="s">
        <v>8327</v>
      </c>
      <c r="R2761" t="s">
        <v>8363</v>
      </c>
      <c r="S2761" s="11">
        <f t="shared" si="174"/>
        <v>432497.79611111112</v>
      </c>
      <c r="T2761" s="11">
        <f t="shared" si="175"/>
        <v>433529.79611111112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8327</v>
      </c>
      <c r="R2762" t="s">
        <v>8363</v>
      </c>
      <c r="S2762" s="11">
        <f t="shared" si="174"/>
        <v>405884.07166666666</v>
      </c>
      <c r="T2762" s="11">
        <f t="shared" si="175"/>
        <v>406604.07166666666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t="s">
        <v>8327</v>
      </c>
      <c r="R2763" t="s">
        <v>8363</v>
      </c>
      <c r="S2763" s="11">
        <f t="shared" si="174"/>
        <v>401842.52583333332</v>
      </c>
      <c r="T2763" s="11">
        <f t="shared" si="175"/>
        <v>402562.52583333332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0.76923076923076927</v>
      </c>
      <c r="P2764">
        <f t="shared" si="173"/>
        <v>25</v>
      </c>
      <c r="Q2764" t="s">
        <v>8327</v>
      </c>
      <c r="R2764" t="s">
        <v>8363</v>
      </c>
      <c r="S2764" s="11">
        <f t="shared" si="174"/>
        <v>394161.88750000001</v>
      </c>
      <c r="T2764" s="11">
        <f t="shared" si="175"/>
        <v>395600.88750000001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0.22842639593908631</v>
      </c>
      <c r="P2765">
        <f t="shared" si="173"/>
        <v>30</v>
      </c>
      <c r="Q2765" t="s">
        <v>8327</v>
      </c>
      <c r="R2765" t="s">
        <v>8363</v>
      </c>
      <c r="S2765" s="11">
        <f t="shared" si="174"/>
        <v>404878.91222222225</v>
      </c>
      <c r="T2765" s="11">
        <f t="shared" si="175"/>
        <v>405958.91222222225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</v>
      </c>
      <c r="P2766">
        <f t="shared" si="173"/>
        <v>11.25</v>
      </c>
      <c r="Q2766" t="s">
        <v>8327</v>
      </c>
      <c r="R2766" t="s">
        <v>8363</v>
      </c>
      <c r="S2766" s="11">
        <f t="shared" si="174"/>
        <v>396640.00861111109</v>
      </c>
      <c r="T2766" s="11">
        <f t="shared" si="175"/>
        <v>397348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8327</v>
      </c>
      <c r="R2767" t="s">
        <v>8363</v>
      </c>
      <c r="S2767" s="11">
        <f t="shared" si="174"/>
        <v>400582.89666666667</v>
      </c>
      <c r="T2767" s="11">
        <f t="shared" si="175"/>
        <v>400966.89666666667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8327</v>
      </c>
      <c r="R2768" t="s">
        <v>8363</v>
      </c>
      <c r="S2768" s="11">
        <f t="shared" si="174"/>
        <v>389593.03277777776</v>
      </c>
      <c r="T2768" s="11">
        <f t="shared" si="175"/>
        <v>390313.03277777776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0.85000000000000009</v>
      </c>
      <c r="P2769">
        <f t="shared" si="173"/>
        <v>11.33</v>
      </c>
      <c r="Q2769" t="s">
        <v>8327</v>
      </c>
      <c r="R2769" t="s">
        <v>8363</v>
      </c>
      <c r="S2769" s="11">
        <f t="shared" si="174"/>
        <v>424064.01388888888</v>
      </c>
      <c r="T2769" s="11">
        <f t="shared" si="175"/>
        <v>425504.01388888888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14.314285714285715</v>
      </c>
      <c r="P2770">
        <f t="shared" si="173"/>
        <v>29.47</v>
      </c>
      <c r="Q2770" t="s">
        <v>8327</v>
      </c>
      <c r="R2770" t="s">
        <v>8363</v>
      </c>
      <c r="S2770" s="11">
        <f t="shared" si="174"/>
        <v>395135.75638888887</v>
      </c>
      <c r="T2770" s="11">
        <f t="shared" si="175"/>
        <v>395854.75638888887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3"/>
        <v>1</v>
      </c>
      <c r="Q2771" t="s">
        <v>8327</v>
      </c>
      <c r="R2771" t="s">
        <v>8363</v>
      </c>
      <c r="S2771" s="11">
        <f t="shared" si="174"/>
        <v>413812.83055555553</v>
      </c>
      <c r="T2771" s="11">
        <f t="shared" si="175"/>
        <v>415012.83055555553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10.411249999999999</v>
      </c>
      <c r="P2772">
        <f t="shared" si="173"/>
        <v>63.1</v>
      </c>
      <c r="Q2772" t="s">
        <v>8327</v>
      </c>
      <c r="R2772" t="s">
        <v>8363</v>
      </c>
      <c r="S2772" s="11">
        <f t="shared" si="174"/>
        <v>412393.92499999999</v>
      </c>
      <c r="T2772" s="11">
        <f t="shared" si="175"/>
        <v>413112.92499999999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8327</v>
      </c>
      <c r="R2773" t="s">
        <v>8363</v>
      </c>
      <c r="S2773" s="11">
        <f t="shared" si="174"/>
        <v>402093.76111111115</v>
      </c>
      <c r="T2773" s="11">
        <f t="shared" si="175"/>
        <v>403274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8327</v>
      </c>
      <c r="R2774" t="s">
        <v>8363</v>
      </c>
      <c r="S2774" s="11">
        <f t="shared" si="174"/>
        <v>408821.85944444442</v>
      </c>
      <c r="T2774" s="11">
        <f t="shared" si="175"/>
        <v>409181.85944444442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0.18867924528301888</v>
      </c>
      <c r="P2775">
        <f t="shared" si="173"/>
        <v>1</v>
      </c>
      <c r="Q2775" t="s">
        <v>8327</v>
      </c>
      <c r="R2775" t="s">
        <v>8363</v>
      </c>
      <c r="S2775" s="11">
        <f t="shared" si="174"/>
        <v>431309.75583333336</v>
      </c>
      <c r="T2775" s="11">
        <f t="shared" si="175"/>
        <v>431549.75583333336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14.249999999999998</v>
      </c>
      <c r="P2776">
        <f t="shared" si="173"/>
        <v>43.85</v>
      </c>
      <c r="Q2776" t="s">
        <v>8327</v>
      </c>
      <c r="R2776" t="s">
        <v>8363</v>
      </c>
      <c r="S2776" s="11">
        <f t="shared" si="174"/>
        <v>403380.03555555554</v>
      </c>
      <c r="T2776" s="11">
        <f t="shared" si="175"/>
        <v>404100.03555555554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8327</v>
      </c>
      <c r="R2777" t="s">
        <v>8363</v>
      </c>
      <c r="S2777" s="11">
        <f t="shared" si="174"/>
        <v>392625.32055555558</v>
      </c>
      <c r="T2777" s="11">
        <f t="shared" si="175"/>
        <v>393345.32055555558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7.8809523809523814</v>
      </c>
      <c r="P2778">
        <f t="shared" si="173"/>
        <v>45.97</v>
      </c>
      <c r="Q2778" t="s">
        <v>8327</v>
      </c>
      <c r="R2778" t="s">
        <v>8363</v>
      </c>
      <c r="S2778" s="11">
        <f t="shared" si="174"/>
        <v>423184.13222222222</v>
      </c>
      <c r="T2778" s="11">
        <f t="shared" si="175"/>
        <v>423928.13222222222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0.33333333333333337</v>
      </c>
      <c r="P2779">
        <f t="shared" si="173"/>
        <v>10</v>
      </c>
      <c r="Q2779" t="s">
        <v>8327</v>
      </c>
      <c r="R2779" t="s">
        <v>8363</v>
      </c>
      <c r="S2779" s="11">
        <f t="shared" si="174"/>
        <v>424057.05666666664</v>
      </c>
      <c r="T2779" s="11">
        <f t="shared" si="175"/>
        <v>424777.05666666664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25.545454545454543</v>
      </c>
      <c r="P2780">
        <f t="shared" si="173"/>
        <v>93.67</v>
      </c>
      <c r="Q2780" t="s">
        <v>8327</v>
      </c>
      <c r="R2780" t="s">
        <v>8363</v>
      </c>
      <c r="S2780" s="11">
        <f t="shared" si="174"/>
        <v>416240.4738888889</v>
      </c>
      <c r="T2780" s="11">
        <f t="shared" si="175"/>
        <v>416960.4738888889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3"/>
        <v>53</v>
      </c>
      <c r="Q2781" t="s">
        <v>8327</v>
      </c>
      <c r="R2781" t="s">
        <v>8363</v>
      </c>
      <c r="S2781" s="11">
        <f t="shared" si="174"/>
        <v>427127.06138888892</v>
      </c>
      <c r="T2781" s="11">
        <f t="shared" si="175"/>
        <v>427848.06138888892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8327</v>
      </c>
      <c r="R2782" t="s">
        <v>8363</v>
      </c>
      <c r="S2782" s="11">
        <f t="shared" si="174"/>
        <v>438499.7466666667</v>
      </c>
      <c r="T2782" s="11">
        <f t="shared" si="175"/>
        <v>439219.7466666667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47</v>
      </c>
      <c r="Q2783" t="s">
        <v>8322</v>
      </c>
      <c r="R2783" t="s">
        <v>8323</v>
      </c>
      <c r="S2783" s="11">
        <f t="shared" si="174"/>
        <v>420367.59833333333</v>
      </c>
      <c r="T2783" s="11">
        <f t="shared" si="175"/>
        <v>421048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66.67</v>
      </c>
      <c r="Q2784" t="s">
        <v>8322</v>
      </c>
      <c r="R2784" t="s">
        <v>8323</v>
      </c>
      <c r="S2784" s="11">
        <f t="shared" si="174"/>
        <v>420559.19944444444</v>
      </c>
      <c r="T2784" s="11">
        <f t="shared" si="175"/>
        <v>421165.98333333334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18.77</v>
      </c>
      <c r="Q2785" t="s">
        <v>8322</v>
      </c>
      <c r="R2785" t="s">
        <v>8323</v>
      </c>
      <c r="S2785" s="11">
        <f t="shared" si="174"/>
        <v>422397.84611111111</v>
      </c>
      <c r="T2785" s="11">
        <f t="shared" si="175"/>
        <v>422733.84611111111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</v>
      </c>
      <c r="Q2786" t="s">
        <v>8322</v>
      </c>
      <c r="R2786" t="s">
        <v>8323</v>
      </c>
      <c r="S2786" s="11">
        <f t="shared" si="174"/>
        <v>418011.90083333332</v>
      </c>
      <c r="T2786" s="11">
        <f t="shared" si="175"/>
        <v>418515.90083333332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104.67999999999999</v>
      </c>
      <c r="P2787">
        <f t="shared" si="173"/>
        <v>36.86</v>
      </c>
      <c r="Q2787" t="s">
        <v>8322</v>
      </c>
      <c r="R2787" t="s">
        <v>8323</v>
      </c>
      <c r="S2787" s="11">
        <f t="shared" si="174"/>
        <v>433309.54638888891</v>
      </c>
      <c r="T2787" s="11">
        <f t="shared" si="175"/>
        <v>434022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117.83999999999999</v>
      </c>
      <c r="P2788">
        <f t="shared" si="173"/>
        <v>39.81</v>
      </c>
      <c r="Q2788" t="s">
        <v>8322</v>
      </c>
      <c r="R2788" t="s">
        <v>8323</v>
      </c>
      <c r="S2788" s="11">
        <f t="shared" si="174"/>
        <v>415486.66111111111</v>
      </c>
      <c r="T2788" s="11">
        <f t="shared" si="175"/>
        <v>415822.66111111111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31.5</v>
      </c>
      <c r="Q2789" t="s">
        <v>8322</v>
      </c>
      <c r="R2789" t="s">
        <v>8323</v>
      </c>
      <c r="S2789" s="11">
        <f t="shared" si="174"/>
        <v>415309.76444444444</v>
      </c>
      <c r="T2789" s="11">
        <f t="shared" si="175"/>
        <v>416029.76444444444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102.49999999999999</v>
      </c>
      <c r="P2790">
        <f t="shared" si="173"/>
        <v>102.5</v>
      </c>
      <c r="Q2790" t="s">
        <v>8322</v>
      </c>
      <c r="R2790" t="s">
        <v>8323</v>
      </c>
      <c r="S2790" s="11">
        <f t="shared" si="174"/>
        <v>433129.84527777776</v>
      </c>
      <c r="T2790" s="11">
        <f t="shared" si="175"/>
        <v>433849.84527777776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101.16666666666667</v>
      </c>
      <c r="P2791">
        <f t="shared" si="173"/>
        <v>126.46</v>
      </c>
      <c r="Q2791" t="s">
        <v>8322</v>
      </c>
      <c r="R2791" t="s">
        <v>8323</v>
      </c>
      <c r="S2791" s="11">
        <f t="shared" si="174"/>
        <v>421257.315</v>
      </c>
      <c r="T2791" s="11">
        <f t="shared" si="175"/>
        <v>421717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105.33333333333333</v>
      </c>
      <c r="P2792">
        <f t="shared" si="173"/>
        <v>47.88</v>
      </c>
      <c r="Q2792" t="s">
        <v>8322</v>
      </c>
      <c r="R2792" t="s">
        <v>8323</v>
      </c>
      <c r="S2792" s="11">
        <f t="shared" si="174"/>
        <v>420319.52861111111</v>
      </c>
      <c r="T2792" s="11">
        <f t="shared" si="175"/>
        <v>421039.52861111111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102.49999999999999</v>
      </c>
      <c r="P2793">
        <f t="shared" si="173"/>
        <v>73.209999999999994</v>
      </c>
      <c r="Q2793" t="s">
        <v>8322</v>
      </c>
      <c r="R2793" t="s">
        <v>8323</v>
      </c>
      <c r="S2793" s="11">
        <f t="shared" si="174"/>
        <v>434118.59972222225</v>
      </c>
      <c r="T2793" s="11">
        <f t="shared" si="175"/>
        <v>434845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107.60000000000001</v>
      </c>
      <c r="P2794">
        <f t="shared" si="173"/>
        <v>89.67</v>
      </c>
      <c r="Q2794" t="s">
        <v>8322</v>
      </c>
      <c r="R2794" t="s">
        <v>8323</v>
      </c>
      <c r="S2794" s="11">
        <f t="shared" si="174"/>
        <v>424310.54416666663</v>
      </c>
      <c r="T2794" s="11">
        <f t="shared" si="175"/>
        <v>425390.54416666663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110.5675</v>
      </c>
      <c r="P2795">
        <f t="shared" si="173"/>
        <v>151.46</v>
      </c>
      <c r="Q2795" t="s">
        <v>8322</v>
      </c>
      <c r="R2795" t="s">
        <v>8323</v>
      </c>
      <c r="S2795" s="11">
        <f t="shared" si="174"/>
        <v>424147.05694444448</v>
      </c>
      <c r="T2795" s="11">
        <f t="shared" si="175"/>
        <v>424867.05694444448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8322</v>
      </c>
      <c r="R2796" t="s">
        <v>8323</v>
      </c>
      <c r="S2796" s="11">
        <f t="shared" si="174"/>
        <v>429913.59972222225</v>
      </c>
      <c r="T2796" s="11">
        <f t="shared" si="175"/>
        <v>430300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104.28571428571429</v>
      </c>
      <c r="P2797">
        <f t="shared" si="173"/>
        <v>36.5</v>
      </c>
      <c r="Q2797" t="s">
        <v>8322</v>
      </c>
      <c r="R2797" t="s">
        <v>8323</v>
      </c>
      <c r="S2797" s="11">
        <f t="shared" si="174"/>
        <v>414645.6225</v>
      </c>
      <c r="T2797" s="11">
        <f t="shared" si="175"/>
        <v>415040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44</v>
      </c>
      <c r="Q2798" t="s">
        <v>8322</v>
      </c>
      <c r="R2798" t="s">
        <v>8323</v>
      </c>
      <c r="S2798" s="11">
        <f t="shared" si="174"/>
        <v>415005.67444444442</v>
      </c>
      <c r="T2798" s="11">
        <f t="shared" si="175"/>
        <v>415725.67444444442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102.64512500000001</v>
      </c>
      <c r="P2799">
        <f t="shared" si="173"/>
        <v>87.36</v>
      </c>
      <c r="Q2799" t="s">
        <v>8322</v>
      </c>
      <c r="R2799" t="s">
        <v>8323</v>
      </c>
      <c r="S2799" s="11">
        <f t="shared" si="174"/>
        <v>415087.56666666665</v>
      </c>
      <c r="T2799" s="11">
        <f t="shared" si="175"/>
        <v>415807.56666666665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36.47</v>
      </c>
      <c r="Q2800" t="s">
        <v>8322</v>
      </c>
      <c r="R2800" t="s">
        <v>8323</v>
      </c>
      <c r="S2800" s="11">
        <f t="shared" si="174"/>
        <v>424753.20027777774</v>
      </c>
      <c r="T2800" s="11">
        <f t="shared" si="175"/>
        <v>425113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116.6348</v>
      </c>
      <c r="P2801">
        <f t="shared" si="173"/>
        <v>44.86</v>
      </c>
      <c r="Q2801" t="s">
        <v>8322</v>
      </c>
      <c r="R2801" t="s">
        <v>8323</v>
      </c>
      <c r="S2801" s="11">
        <f t="shared" si="174"/>
        <v>432087.35277777782</v>
      </c>
      <c r="T2801" s="11">
        <f t="shared" si="175"/>
        <v>432841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</v>
      </c>
      <c r="Q2802" t="s">
        <v>8322</v>
      </c>
      <c r="R2802" t="s">
        <v>8323</v>
      </c>
      <c r="S2802" s="11">
        <f t="shared" si="174"/>
        <v>418678.26833333337</v>
      </c>
      <c r="T2802" s="11">
        <f t="shared" si="175"/>
        <v>420118.26833333337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133.20000000000002</v>
      </c>
      <c r="P2803">
        <f t="shared" si="173"/>
        <v>51.23</v>
      </c>
      <c r="Q2803" t="s">
        <v>8322</v>
      </c>
      <c r="R2803" t="s">
        <v>8323</v>
      </c>
      <c r="S2803" s="11">
        <f t="shared" si="174"/>
        <v>417518.83583333332</v>
      </c>
      <c r="T2803" s="11">
        <f t="shared" si="175"/>
        <v>418052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101.83333333333333</v>
      </c>
      <c r="P2804">
        <f t="shared" si="173"/>
        <v>33.94</v>
      </c>
      <c r="Q2804" t="s">
        <v>8322</v>
      </c>
      <c r="R2804" t="s">
        <v>8323</v>
      </c>
      <c r="S2804" s="11">
        <f t="shared" si="174"/>
        <v>424536.52972222224</v>
      </c>
      <c r="T2804" s="11">
        <f t="shared" si="175"/>
        <v>425256.52972222224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3"/>
        <v>90.74</v>
      </c>
      <c r="Q2805" t="s">
        <v>8322</v>
      </c>
      <c r="R2805" t="s">
        <v>8323</v>
      </c>
      <c r="S2805" s="11">
        <f t="shared" si="174"/>
        <v>423706.57666666672</v>
      </c>
      <c r="T2805" s="11">
        <f t="shared" si="175"/>
        <v>424737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114.99999999999999</v>
      </c>
      <c r="P2806">
        <f t="shared" si="173"/>
        <v>50</v>
      </c>
      <c r="Q2806" t="s">
        <v>8322</v>
      </c>
      <c r="R2806" t="s">
        <v>8323</v>
      </c>
      <c r="S2806" s="11">
        <f t="shared" si="174"/>
        <v>417067.88611111115</v>
      </c>
      <c r="T2806" s="11">
        <f t="shared" si="175"/>
        <v>417787.88611111115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P2807">
        <f t="shared" si="173"/>
        <v>24.44</v>
      </c>
      <c r="Q2807" t="s">
        <v>8322</v>
      </c>
      <c r="R2807" t="s">
        <v>8323</v>
      </c>
      <c r="S2807" s="11">
        <f t="shared" si="174"/>
        <v>425037.13138888887</v>
      </c>
      <c r="T2807" s="11">
        <f t="shared" si="175"/>
        <v>425637.13138888887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44.25</v>
      </c>
      <c r="Q2808" t="s">
        <v>8322</v>
      </c>
      <c r="R2808" t="s">
        <v>8323</v>
      </c>
      <c r="S2808" s="11">
        <f t="shared" si="174"/>
        <v>424359.41388888884</v>
      </c>
      <c r="T2808" s="11">
        <f t="shared" si="175"/>
        <v>425228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67.739999999999995</v>
      </c>
      <c r="Q2809" t="s">
        <v>8322</v>
      </c>
      <c r="R2809" t="s">
        <v>8323</v>
      </c>
      <c r="S2809" s="11">
        <f t="shared" si="174"/>
        <v>423629.95500000002</v>
      </c>
      <c r="T2809" s="11">
        <f t="shared" si="175"/>
        <v>424349.95500000002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100.24444444444444</v>
      </c>
      <c r="P2810">
        <f t="shared" si="173"/>
        <v>65.38</v>
      </c>
      <c r="Q2810" t="s">
        <v>8322</v>
      </c>
      <c r="R2810" t="s">
        <v>8323</v>
      </c>
      <c r="S2810" s="11">
        <f t="shared" si="174"/>
        <v>424925.31527777779</v>
      </c>
      <c r="T2810" s="11">
        <f t="shared" si="175"/>
        <v>425645.31527777779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121.9</v>
      </c>
      <c r="Q2811" t="s">
        <v>8322</v>
      </c>
      <c r="R2811" t="s">
        <v>8323</v>
      </c>
      <c r="S2811" s="11">
        <f t="shared" si="174"/>
        <v>430748.92361111112</v>
      </c>
      <c r="T2811" s="11">
        <f t="shared" si="175"/>
        <v>430943.65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47.46</v>
      </c>
      <c r="Q2812" t="s">
        <v>8322</v>
      </c>
      <c r="R2812" t="s">
        <v>8323</v>
      </c>
      <c r="S2812" s="11">
        <f t="shared" si="174"/>
        <v>414132.35111111111</v>
      </c>
      <c r="T2812" s="11">
        <f t="shared" si="175"/>
        <v>414900.98333333334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3"/>
        <v>92.84</v>
      </c>
      <c r="Q2813" t="s">
        <v>8322</v>
      </c>
      <c r="R2813" t="s">
        <v>8323</v>
      </c>
      <c r="S2813" s="11">
        <f t="shared" si="174"/>
        <v>420596.91750000004</v>
      </c>
      <c r="T2813" s="11">
        <f t="shared" si="175"/>
        <v>421316.91750000004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68.25</v>
      </c>
      <c r="Q2814" t="s">
        <v>8322</v>
      </c>
      <c r="R2814" t="s">
        <v>8323</v>
      </c>
      <c r="S2814" s="11">
        <f t="shared" si="174"/>
        <v>421226.86055555556</v>
      </c>
      <c r="T2814" s="11">
        <f t="shared" si="175"/>
        <v>422317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127.57571428571428</v>
      </c>
      <c r="P2815">
        <f t="shared" si="173"/>
        <v>37.21</v>
      </c>
      <c r="Q2815" t="s">
        <v>8322</v>
      </c>
      <c r="R2815" t="s">
        <v>8323</v>
      </c>
      <c r="S2815" s="11">
        <f t="shared" si="174"/>
        <v>436562.82250000001</v>
      </c>
      <c r="T2815" s="11">
        <f t="shared" si="175"/>
        <v>437162.82250000001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107.73333333333332</v>
      </c>
      <c r="P2816">
        <f t="shared" si="173"/>
        <v>25.25</v>
      </c>
      <c r="Q2816" t="s">
        <v>8322</v>
      </c>
      <c r="R2816" t="s">
        <v>8323</v>
      </c>
      <c r="S2816" s="11">
        <f t="shared" si="174"/>
        <v>422394.58750000002</v>
      </c>
      <c r="T2816" s="11">
        <f t="shared" si="175"/>
        <v>423114.58750000002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</v>
      </c>
      <c r="Q2817" t="s">
        <v>8322</v>
      </c>
      <c r="R2817" t="s">
        <v>8323</v>
      </c>
      <c r="S2817" s="11">
        <f t="shared" si="174"/>
        <v>433347.64138888888</v>
      </c>
      <c r="T2817" s="11">
        <f t="shared" si="175"/>
        <v>434067.64138888888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141.56666666666666</v>
      </c>
      <c r="P2818">
        <f t="shared" si="173"/>
        <v>25.13</v>
      </c>
      <c r="Q2818" t="s">
        <v>8322</v>
      </c>
      <c r="R2818" t="s">
        <v>8323</v>
      </c>
      <c r="S2818" s="11">
        <f t="shared" si="174"/>
        <v>424436.22</v>
      </c>
      <c r="T2818" s="11">
        <f t="shared" si="175"/>
        <v>425161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(E2819/D2819)*100</f>
        <v>130</v>
      </c>
      <c r="P2819">
        <f t="shared" ref="P2819:P2882" si="177">ROUND(E2819/L2819,2)</f>
        <v>23.64</v>
      </c>
      <c r="Q2819" t="s">
        <v>8322</v>
      </c>
      <c r="R2819" t="s">
        <v>8323</v>
      </c>
      <c r="S2819" s="11">
        <f t="shared" ref="S2819:S2882" si="178">(((J2819/60)/60)+DATE(1970,1,1))</f>
        <v>420480.23944444448</v>
      </c>
      <c r="T2819" s="11">
        <f t="shared" ref="T2819:T2882" si="179">(((I2819/60)/60)+DATE(1970,1,1))</f>
        <v>421440.23944444448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</v>
      </c>
      <c r="Q2820" t="s">
        <v>8322</v>
      </c>
      <c r="R2820" t="s">
        <v>8323</v>
      </c>
      <c r="S2820" s="11">
        <f t="shared" si="178"/>
        <v>425927.3572222222</v>
      </c>
      <c r="T2820" s="11">
        <f t="shared" si="179"/>
        <v>426407.3572222222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104.80000000000001</v>
      </c>
      <c r="P2821">
        <f t="shared" si="177"/>
        <v>50.38</v>
      </c>
      <c r="Q2821" t="s">
        <v>8322</v>
      </c>
      <c r="R2821" t="s">
        <v>8323</v>
      </c>
      <c r="S2821" s="11">
        <f t="shared" si="178"/>
        <v>423261.61361111113</v>
      </c>
      <c r="T2821" s="11">
        <f t="shared" si="179"/>
        <v>423981.61361111113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8322</v>
      </c>
      <c r="R2822" t="s">
        <v>8323</v>
      </c>
      <c r="S2822" s="11">
        <f t="shared" si="178"/>
        <v>429551.66361111111</v>
      </c>
      <c r="T2822" s="11">
        <f t="shared" si="179"/>
        <v>430137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</v>
      </c>
      <c r="Q2823" t="s">
        <v>8322</v>
      </c>
      <c r="R2823" t="s">
        <v>8323</v>
      </c>
      <c r="S2823" s="11">
        <f t="shared" si="178"/>
        <v>416935.14861111116</v>
      </c>
      <c r="T2823" s="11">
        <f t="shared" si="179"/>
        <v>417655.14861111116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63.83</v>
      </c>
      <c r="Q2824" t="s">
        <v>8322</v>
      </c>
      <c r="R2824" t="s">
        <v>8323</v>
      </c>
      <c r="S2824" s="11">
        <f t="shared" si="178"/>
        <v>421369.41444444447</v>
      </c>
      <c r="T2824" s="11">
        <f t="shared" si="179"/>
        <v>422088.41444444447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8.86</v>
      </c>
      <c r="Q2825" t="s">
        <v>8322</v>
      </c>
      <c r="R2825" t="s">
        <v>8323</v>
      </c>
      <c r="S2825" s="11">
        <f t="shared" si="178"/>
        <v>421521.2794444444</v>
      </c>
      <c r="T2825" s="11">
        <f t="shared" si="179"/>
        <v>422191.98333333334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116.92307692307693</v>
      </c>
      <c r="P2826">
        <f t="shared" si="177"/>
        <v>50.67</v>
      </c>
      <c r="Q2826" t="s">
        <v>8322</v>
      </c>
      <c r="R2826" t="s">
        <v>8323</v>
      </c>
      <c r="S2826" s="11">
        <f t="shared" si="178"/>
        <v>423183.49888888892</v>
      </c>
      <c r="T2826" s="11">
        <f t="shared" si="179"/>
        <v>423946.71666666667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103.33333333333334</v>
      </c>
      <c r="P2827">
        <f t="shared" si="177"/>
        <v>60.78</v>
      </c>
      <c r="Q2827" t="s">
        <v>8322</v>
      </c>
      <c r="R2827" t="s">
        <v>8323</v>
      </c>
      <c r="S2827" s="11">
        <f t="shared" si="178"/>
        <v>427420.02388888889</v>
      </c>
      <c r="T2827" s="11">
        <f t="shared" si="179"/>
        <v>428140.02388888889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107.74999999999999</v>
      </c>
      <c r="P2828">
        <f t="shared" si="177"/>
        <v>113.42</v>
      </c>
      <c r="Q2828" t="s">
        <v>8322</v>
      </c>
      <c r="R2828" t="s">
        <v>8323</v>
      </c>
      <c r="S2828" s="11">
        <f t="shared" si="178"/>
        <v>424017.83666666667</v>
      </c>
      <c r="T2828" s="11">
        <f t="shared" si="179"/>
        <v>424600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120.24999999999999</v>
      </c>
      <c r="P2829">
        <f t="shared" si="177"/>
        <v>104.57</v>
      </c>
      <c r="Q2829" t="s">
        <v>8322</v>
      </c>
      <c r="R2829" t="s">
        <v>8323</v>
      </c>
      <c r="S2829" s="11">
        <f t="shared" si="178"/>
        <v>431785.40722222225</v>
      </c>
      <c r="T2829" s="11">
        <f t="shared" si="179"/>
        <v>432505.5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>
        <f t="shared" si="177"/>
        <v>98.31</v>
      </c>
      <c r="Q2830" t="s">
        <v>8322</v>
      </c>
      <c r="R2830" t="s">
        <v>8323</v>
      </c>
      <c r="S2830" s="11">
        <f t="shared" si="178"/>
        <v>426015.35249999998</v>
      </c>
      <c r="T2830" s="11">
        <f t="shared" si="179"/>
        <v>426632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35.04</v>
      </c>
      <c r="Q2831" t="s">
        <v>8322</v>
      </c>
      <c r="R2831" t="s">
        <v>8323</v>
      </c>
      <c r="S2831" s="11">
        <f t="shared" si="178"/>
        <v>431803.42166666669</v>
      </c>
      <c r="T2831" s="11">
        <f t="shared" si="179"/>
        <v>432475.42166666669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272.73</v>
      </c>
      <c r="Q2832" t="s">
        <v>8322</v>
      </c>
      <c r="R2832" t="s">
        <v>8323</v>
      </c>
      <c r="S2832" s="11">
        <f t="shared" si="178"/>
        <v>414125.15222222224</v>
      </c>
      <c r="T2832" s="11">
        <f t="shared" si="179"/>
        <v>414420.98333333334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>
        <f t="shared" si="177"/>
        <v>63.85</v>
      </c>
      <c r="Q2833" t="s">
        <v>8322</v>
      </c>
      <c r="R2833" t="s">
        <v>8323</v>
      </c>
      <c r="S2833" s="11">
        <f t="shared" si="178"/>
        <v>424036.7972222222</v>
      </c>
      <c r="T2833" s="11">
        <f t="shared" si="179"/>
        <v>424756.7972222222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114.71959999999999</v>
      </c>
      <c r="P2834">
        <f t="shared" si="177"/>
        <v>30.19</v>
      </c>
      <c r="Q2834" t="s">
        <v>8322</v>
      </c>
      <c r="R2834" t="s">
        <v>8323</v>
      </c>
      <c r="S2834" s="11">
        <f t="shared" si="178"/>
        <v>418442.0261111111</v>
      </c>
      <c r="T2834" s="11">
        <f t="shared" si="179"/>
        <v>419119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>
        <f t="shared" si="177"/>
        <v>83.51</v>
      </c>
      <c r="Q2835" t="s">
        <v>8322</v>
      </c>
      <c r="R2835" t="s">
        <v>8323</v>
      </c>
      <c r="S2835" s="11">
        <f t="shared" si="178"/>
        <v>426348.06472222222</v>
      </c>
      <c r="T2835" s="11">
        <f t="shared" si="179"/>
        <v>426827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64.760000000000005</v>
      </c>
      <c r="Q2836" t="s">
        <v>8322</v>
      </c>
      <c r="R2836" t="s">
        <v>8323</v>
      </c>
      <c r="S2836" s="11">
        <f t="shared" si="178"/>
        <v>420392.03611111111</v>
      </c>
      <c r="T2836" s="11">
        <f t="shared" si="179"/>
        <v>420752.03611111111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>
        <f t="shared" si="177"/>
        <v>20.12</v>
      </c>
      <c r="Q2837" t="s">
        <v>8322</v>
      </c>
      <c r="R2837" t="s">
        <v>8323</v>
      </c>
      <c r="S2837" s="11">
        <f t="shared" si="178"/>
        <v>427441.8936111111</v>
      </c>
      <c r="T2837" s="11">
        <f t="shared" si="179"/>
        <v>428145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>
        <f t="shared" si="177"/>
        <v>44.09</v>
      </c>
      <c r="Q2838" t="s">
        <v>8322</v>
      </c>
      <c r="R2838" t="s">
        <v>8323</v>
      </c>
      <c r="S2838" s="11">
        <f t="shared" si="178"/>
        <v>437823.28277777776</v>
      </c>
      <c r="T2838" s="11">
        <f t="shared" si="179"/>
        <v>438733.98333333334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40.479999999999997</v>
      </c>
      <c r="Q2839" t="s">
        <v>8322</v>
      </c>
      <c r="R2839" t="s">
        <v>8323</v>
      </c>
      <c r="S2839" s="11">
        <f t="shared" si="178"/>
        <v>427302.80111111113</v>
      </c>
      <c r="T2839" s="11">
        <f t="shared" si="179"/>
        <v>428263.80111111113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120.24999999999999</v>
      </c>
      <c r="P2840">
        <f t="shared" si="177"/>
        <v>44.54</v>
      </c>
      <c r="Q2840" t="s">
        <v>8322</v>
      </c>
      <c r="R2840" t="s">
        <v>8323</v>
      </c>
      <c r="S2840" s="11">
        <f t="shared" si="178"/>
        <v>416135.58222222223</v>
      </c>
      <c r="T2840" s="11">
        <f t="shared" si="179"/>
        <v>416671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>
        <f t="shared" si="177"/>
        <v>125.81</v>
      </c>
      <c r="Q2841" t="s">
        <v>8322</v>
      </c>
      <c r="R2841" t="s">
        <v>8323</v>
      </c>
      <c r="S2841" s="11">
        <f t="shared" si="178"/>
        <v>416390.76499999996</v>
      </c>
      <c r="T2841" s="11">
        <f t="shared" si="179"/>
        <v>416941.98333333334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19.7</v>
      </c>
      <c r="Q2842" t="s">
        <v>8322</v>
      </c>
      <c r="R2842" t="s">
        <v>8323</v>
      </c>
      <c r="S2842" s="11">
        <f t="shared" si="178"/>
        <v>421353.85527777777</v>
      </c>
      <c r="T2842" s="11">
        <f t="shared" si="179"/>
        <v>421874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8322</v>
      </c>
      <c r="R2843" t="s">
        <v>8323</v>
      </c>
      <c r="S2843" s="11">
        <f t="shared" si="178"/>
        <v>426914.74916666665</v>
      </c>
      <c r="T2843" s="11">
        <f t="shared" si="179"/>
        <v>428355.74916666665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8322</v>
      </c>
      <c r="R2844" t="s">
        <v>8323</v>
      </c>
      <c r="S2844" s="11">
        <f t="shared" si="178"/>
        <v>414751.8597222222</v>
      </c>
      <c r="T2844" s="11">
        <f t="shared" si="179"/>
        <v>415388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8322</v>
      </c>
      <c r="R2845" t="s">
        <v>8323</v>
      </c>
      <c r="S2845" s="11">
        <f t="shared" si="178"/>
        <v>431738.70833333331</v>
      </c>
      <c r="T2845" s="11">
        <f t="shared" si="179"/>
        <v>432733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5.4545454545454541</v>
      </c>
      <c r="P2846">
        <f t="shared" si="177"/>
        <v>30</v>
      </c>
      <c r="Q2846" t="s">
        <v>8322</v>
      </c>
      <c r="R2846" t="s">
        <v>8323</v>
      </c>
      <c r="S2846" s="11">
        <f t="shared" si="178"/>
        <v>436942.10555555555</v>
      </c>
      <c r="T2846" s="11">
        <f t="shared" si="179"/>
        <v>437662.10555555555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31.546666666666667</v>
      </c>
      <c r="P2847">
        <f t="shared" si="177"/>
        <v>60.67</v>
      </c>
      <c r="Q2847" t="s">
        <v>8322</v>
      </c>
      <c r="R2847" t="s">
        <v>8323</v>
      </c>
      <c r="S2847" s="11">
        <f t="shared" si="178"/>
        <v>422385.39805555553</v>
      </c>
      <c r="T2847" s="11">
        <f t="shared" si="179"/>
        <v>423825.39805555553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8322</v>
      </c>
      <c r="R2848" t="s">
        <v>8323</v>
      </c>
      <c r="S2848" s="11">
        <f t="shared" si="178"/>
        <v>422521.60944444442</v>
      </c>
      <c r="T2848" s="11">
        <f t="shared" si="179"/>
        <v>423601.60944444442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8322</v>
      </c>
      <c r="R2849" t="s">
        <v>8323</v>
      </c>
      <c r="S2849" s="11">
        <f t="shared" si="178"/>
        <v>430804.35138888884</v>
      </c>
      <c r="T2849" s="11">
        <f t="shared" si="179"/>
        <v>432244.35138888884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23.33</v>
      </c>
      <c r="Q2850" t="s">
        <v>8322</v>
      </c>
      <c r="R2850" t="s">
        <v>8323</v>
      </c>
      <c r="S2850" s="11">
        <f t="shared" si="178"/>
        <v>422880.57194444444</v>
      </c>
      <c r="T2850" s="11">
        <f t="shared" si="179"/>
        <v>423600.57194444444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8322</v>
      </c>
      <c r="R2851" t="s">
        <v>8323</v>
      </c>
      <c r="S2851" s="11">
        <f t="shared" si="178"/>
        <v>430795.27777777781</v>
      </c>
      <c r="T2851" s="11">
        <f t="shared" si="179"/>
        <v>431515.27777777781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3.8875000000000002</v>
      </c>
      <c r="P2852">
        <f t="shared" si="177"/>
        <v>23.92</v>
      </c>
      <c r="Q2852" t="s">
        <v>8322</v>
      </c>
      <c r="R2852" t="s">
        <v>8323</v>
      </c>
      <c r="S2852" s="11">
        <f t="shared" si="178"/>
        <v>416505.1697222222</v>
      </c>
      <c r="T2852" s="11">
        <f t="shared" si="179"/>
        <v>417225.1697222222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8322</v>
      </c>
      <c r="R2853" t="s">
        <v>8323</v>
      </c>
      <c r="S2853" s="11">
        <f t="shared" si="178"/>
        <v>429273.06361111108</v>
      </c>
      <c r="T2853" s="11">
        <f t="shared" si="179"/>
        <v>429488.28333333333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15.83</v>
      </c>
      <c r="Q2854" t="s">
        <v>8322</v>
      </c>
      <c r="R2854" t="s">
        <v>8323</v>
      </c>
      <c r="S2854" s="11">
        <f t="shared" si="178"/>
        <v>414658.08416666667</v>
      </c>
      <c r="T2854" s="11">
        <f t="shared" si="179"/>
        <v>415378.08416666667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8322</v>
      </c>
      <c r="R2855" t="s">
        <v>8323</v>
      </c>
      <c r="S2855" s="11">
        <f t="shared" si="178"/>
        <v>415981.58249999996</v>
      </c>
      <c r="T2855" s="11">
        <f t="shared" si="179"/>
        <v>417421.58249999996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41.699999999999996</v>
      </c>
      <c r="P2856">
        <f t="shared" si="177"/>
        <v>29.79</v>
      </c>
      <c r="Q2856" t="s">
        <v>8322</v>
      </c>
      <c r="R2856" t="s">
        <v>8323</v>
      </c>
      <c r="S2856" s="11">
        <f t="shared" si="178"/>
        <v>422594.19972222223</v>
      </c>
      <c r="T2856" s="11">
        <f t="shared" si="179"/>
        <v>423074.19972222223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8322</v>
      </c>
      <c r="R2857" t="s">
        <v>8323</v>
      </c>
      <c r="S2857" s="11">
        <f t="shared" si="178"/>
        <v>428793.18638888892</v>
      </c>
      <c r="T2857" s="11">
        <f t="shared" si="179"/>
        <v>429488.56666666665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4.8666666666666663</v>
      </c>
      <c r="P2858">
        <f t="shared" si="177"/>
        <v>24.33</v>
      </c>
      <c r="Q2858" t="s">
        <v>8322</v>
      </c>
      <c r="R2858" t="s">
        <v>8323</v>
      </c>
      <c r="S2858" s="11">
        <f t="shared" si="178"/>
        <v>423873.90194444446</v>
      </c>
      <c r="T2858" s="11">
        <f t="shared" si="179"/>
        <v>425310.56666666665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19.736842105263158</v>
      </c>
      <c r="P2859">
        <f t="shared" si="177"/>
        <v>500</v>
      </c>
      <c r="Q2859" t="s">
        <v>8322</v>
      </c>
      <c r="R2859" t="s">
        <v>8323</v>
      </c>
      <c r="S2859" s="11">
        <f t="shared" si="178"/>
        <v>437359.08194444445</v>
      </c>
      <c r="T2859" s="11">
        <f t="shared" si="179"/>
        <v>438795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8322</v>
      </c>
      <c r="R2860" t="s">
        <v>8323</v>
      </c>
      <c r="S2860" s="11">
        <f t="shared" si="178"/>
        <v>418822.08194444445</v>
      </c>
      <c r="T2860" s="11">
        <f t="shared" si="179"/>
        <v>419396.46666666667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</v>
      </c>
      <c r="P2861">
        <f t="shared" si="177"/>
        <v>35</v>
      </c>
      <c r="Q2861" t="s">
        <v>8322</v>
      </c>
      <c r="R2861" t="s">
        <v>8323</v>
      </c>
      <c r="S2861" s="11">
        <f t="shared" si="178"/>
        <v>425513.69555555558</v>
      </c>
      <c r="T2861" s="11">
        <f t="shared" si="179"/>
        <v>426953.69555555558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7"/>
        <v>29.56</v>
      </c>
      <c r="Q2862" t="s">
        <v>8322</v>
      </c>
      <c r="R2862" t="s">
        <v>8323</v>
      </c>
      <c r="S2862" s="11">
        <f t="shared" si="178"/>
        <v>431452.21555555554</v>
      </c>
      <c r="T2862" s="11">
        <f t="shared" si="179"/>
        <v>432892.21555555554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26.67</v>
      </c>
      <c r="Q2863" t="s">
        <v>8322</v>
      </c>
      <c r="R2863" t="s">
        <v>8323</v>
      </c>
      <c r="S2863" s="11">
        <f t="shared" si="178"/>
        <v>426095.18</v>
      </c>
      <c r="T2863" s="11">
        <f t="shared" si="179"/>
        <v>426431.18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0.43307086614173229</v>
      </c>
      <c r="P2864">
        <f t="shared" si="177"/>
        <v>18.329999999999998</v>
      </c>
      <c r="Q2864" t="s">
        <v>8322</v>
      </c>
      <c r="R2864" t="s">
        <v>8323</v>
      </c>
      <c r="S2864" s="11">
        <f t="shared" si="178"/>
        <v>414747.95249999996</v>
      </c>
      <c r="T2864" s="11">
        <f t="shared" si="179"/>
        <v>415467.95249999996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7"/>
        <v>20</v>
      </c>
      <c r="Q2865" t="s">
        <v>8322</v>
      </c>
      <c r="R2865" t="s">
        <v>8323</v>
      </c>
      <c r="S2865" s="11">
        <f t="shared" si="178"/>
        <v>415873.20083333337</v>
      </c>
      <c r="T2865" s="11">
        <f t="shared" si="179"/>
        <v>417313.20083333337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13.33</v>
      </c>
      <c r="Q2866" t="s">
        <v>8322</v>
      </c>
      <c r="R2866" t="s">
        <v>8323</v>
      </c>
      <c r="S2866" s="11">
        <f t="shared" si="178"/>
        <v>424055.72416666668</v>
      </c>
      <c r="T2866" s="11">
        <f t="shared" si="179"/>
        <v>424774.3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8322</v>
      </c>
      <c r="R2867" t="s">
        <v>8323</v>
      </c>
      <c r="S2867" s="11">
        <f t="shared" si="178"/>
        <v>418715.73861111113</v>
      </c>
      <c r="T2867" s="11">
        <f t="shared" si="179"/>
        <v>420155.73861111113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0.89999999999999991</v>
      </c>
      <c r="P2868">
        <f t="shared" si="177"/>
        <v>22.5</v>
      </c>
      <c r="Q2868" t="s">
        <v>8322</v>
      </c>
      <c r="R2868" t="s">
        <v>8323</v>
      </c>
      <c r="S2868" s="11">
        <f t="shared" si="178"/>
        <v>434983.92250000004</v>
      </c>
      <c r="T2868" s="11">
        <f t="shared" si="179"/>
        <v>435703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7"/>
        <v>50.4</v>
      </c>
      <c r="Q2869" t="s">
        <v>8322</v>
      </c>
      <c r="R2869" t="s">
        <v>8323</v>
      </c>
      <c r="S2869" s="11">
        <f t="shared" si="178"/>
        <v>432661.68666666665</v>
      </c>
      <c r="T2869" s="11">
        <f t="shared" si="179"/>
        <v>433237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42.011733333333332</v>
      </c>
      <c r="P2870">
        <f t="shared" si="177"/>
        <v>105.03</v>
      </c>
      <c r="Q2870" t="s">
        <v>8322</v>
      </c>
      <c r="R2870" t="s">
        <v>8323</v>
      </c>
      <c r="S2870" s="11">
        <f t="shared" si="178"/>
        <v>434764.84833333333</v>
      </c>
      <c r="T2870" s="11">
        <f t="shared" si="179"/>
        <v>435484.84833333333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0.88500000000000001</v>
      </c>
      <c r="P2871">
        <f t="shared" si="177"/>
        <v>35.4</v>
      </c>
      <c r="Q2871" t="s">
        <v>8322</v>
      </c>
      <c r="R2871" t="s">
        <v>8323</v>
      </c>
      <c r="S2871" s="11">
        <f t="shared" si="178"/>
        <v>432887.24472222221</v>
      </c>
      <c r="T2871" s="11">
        <f t="shared" si="179"/>
        <v>433607.24472222221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</v>
      </c>
      <c r="Q2872" t="s">
        <v>8322</v>
      </c>
      <c r="R2872" t="s">
        <v>8323</v>
      </c>
      <c r="S2872" s="11">
        <f t="shared" si="178"/>
        <v>413821.54583333334</v>
      </c>
      <c r="T2872" s="11">
        <f t="shared" si="179"/>
        <v>414541.54583333334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7"/>
        <v>35.92</v>
      </c>
      <c r="Q2873" t="s">
        <v>8322</v>
      </c>
      <c r="R2873" t="s">
        <v>8323</v>
      </c>
      <c r="S2873" s="11">
        <f t="shared" si="178"/>
        <v>419306.72583333333</v>
      </c>
      <c r="T2873" s="11">
        <f t="shared" si="179"/>
        <v>419786.72583333333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8322</v>
      </c>
      <c r="R2874" t="s">
        <v>8323</v>
      </c>
      <c r="S2874" s="11">
        <f t="shared" si="178"/>
        <v>422675.78833333333</v>
      </c>
      <c r="T2874" s="11">
        <f t="shared" si="179"/>
        <v>424115.78833333333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7"/>
        <v>119.13</v>
      </c>
      <c r="Q2875" t="s">
        <v>8322</v>
      </c>
      <c r="R2875" t="s">
        <v>8323</v>
      </c>
      <c r="S2875" s="11">
        <f t="shared" si="178"/>
        <v>419980.61972222221</v>
      </c>
      <c r="T2875" s="11">
        <f t="shared" si="179"/>
        <v>420700.61972222221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7"/>
        <v>90.33</v>
      </c>
      <c r="Q2876" t="s">
        <v>8322</v>
      </c>
      <c r="R2876" t="s">
        <v>8323</v>
      </c>
      <c r="S2876" s="11">
        <f t="shared" si="178"/>
        <v>437261.27388888889</v>
      </c>
      <c r="T2876" s="11">
        <f t="shared" si="179"/>
        <v>437981.27388888889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3.4999999999999996E-2</v>
      </c>
      <c r="P2877">
        <f t="shared" si="177"/>
        <v>2.33</v>
      </c>
      <c r="Q2877" t="s">
        <v>8322</v>
      </c>
      <c r="R2877" t="s">
        <v>8323</v>
      </c>
      <c r="S2877" s="11">
        <f t="shared" si="178"/>
        <v>431076.08138888888</v>
      </c>
      <c r="T2877" s="11">
        <f t="shared" si="179"/>
        <v>431796.08138888888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8322</v>
      </c>
      <c r="R2878" t="s">
        <v>8323</v>
      </c>
      <c r="S2878" s="11">
        <f t="shared" si="178"/>
        <v>424034.85527777777</v>
      </c>
      <c r="T2878" s="11">
        <f t="shared" si="179"/>
        <v>424754.85527777777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10.833333333333334</v>
      </c>
      <c r="P2879">
        <f t="shared" si="177"/>
        <v>108.33</v>
      </c>
      <c r="Q2879" t="s">
        <v>8322</v>
      </c>
      <c r="R2879" t="s">
        <v>8323</v>
      </c>
      <c r="S2879" s="11">
        <f t="shared" si="178"/>
        <v>436063.92333333328</v>
      </c>
      <c r="T2879" s="11">
        <f t="shared" si="179"/>
        <v>436826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15.75</v>
      </c>
      <c r="Q2880" t="s">
        <v>8322</v>
      </c>
      <c r="R2880" t="s">
        <v>8323</v>
      </c>
      <c r="S2880" s="11">
        <f t="shared" si="178"/>
        <v>422999.77638888889</v>
      </c>
      <c r="T2880" s="11">
        <f t="shared" si="179"/>
        <v>424439.77638888889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0.2589285714285714</v>
      </c>
      <c r="P2881">
        <f t="shared" si="177"/>
        <v>29</v>
      </c>
      <c r="Q2881" t="s">
        <v>8322</v>
      </c>
      <c r="R2881" t="s">
        <v>8323</v>
      </c>
      <c r="S2881" s="11">
        <f t="shared" si="178"/>
        <v>428546.40583333338</v>
      </c>
      <c r="T2881" s="11">
        <f t="shared" si="179"/>
        <v>429266.40583333338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23.333333333333332</v>
      </c>
      <c r="P2882">
        <f t="shared" si="177"/>
        <v>96.55</v>
      </c>
      <c r="Q2882" t="s">
        <v>8322</v>
      </c>
      <c r="R2882" t="s">
        <v>8323</v>
      </c>
      <c r="S2882" s="11">
        <f t="shared" si="178"/>
        <v>424542.73666666663</v>
      </c>
      <c r="T2882" s="11">
        <f t="shared" si="179"/>
        <v>425594.08333333331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(E2883/D2883)*100</f>
        <v>0</v>
      </c>
      <c r="P2883" t="e">
        <f t="shared" ref="P2883:P2946" si="181">ROUND(E2883/L2883,2)</f>
        <v>#DIV/0!</v>
      </c>
      <c r="Q2883" t="s">
        <v>8322</v>
      </c>
      <c r="R2883" t="s">
        <v>8323</v>
      </c>
      <c r="S2883" s="11">
        <f t="shared" ref="S2883:S2946" si="182">(((J2883/60)/60)+DATE(1970,1,1))</f>
        <v>417911.34333333338</v>
      </c>
      <c r="T2883" s="11">
        <f t="shared" ref="T2883:T2946" si="183">(((I2883/60)/60)+DATE(1970,1,1))</f>
        <v>419352.34333333338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t="s">
        <v>8322</v>
      </c>
      <c r="R2884" t="s">
        <v>8323</v>
      </c>
      <c r="S2884" s="11">
        <f t="shared" si="182"/>
        <v>430991.31055555557</v>
      </c>
      <c r="T2884" s="11">
        <f t="shared" si="183"/>
        <v>431711.31055555557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t="s">
        <v>8322</v>
      </c>
      <c r="R2885" t="s">
        <v>8323</v>
      </c>
      <c r="S2885" s="11">
        <f t="shared" si="182"/>
        <v>428814.67694444448</v>
      </c>
      <c r="T2885" s="11">
        <f t="shared" si="183"/>
        <v>429661.98333333334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0.41111111111111115</v>
      </c>
      <c r="P2886">
        <f t="shared" si="181"/>
        <v>46.25</v>
      </c>
      <c r="Q2886" t="s">
        <v>8322</v>
      </c>
      <c r="R2886" t="s">
        <v>8323</v>
      </c>
      <c r="S2886" s="11">
        <f t="shared" si="182"/>
        <v>418682.45416666666</v>
      </c>
      <c r="T2886" s="11">
        <f t="shared" si="183"/>
        <v>419402.45416666666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t="s">
        <v>8322</v>
      </c>
      <c r="R2887" t="s">
        <v>8323</v>
      </c>
      <c r="S2887" s="11">
        <f t="shared" si="182"/>
        <v>421042.8336111111</v>
      </c>
      <c r="T2887" s="11">
        <f t="shared" si="183"/>
        <v>421761.8336111111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8322</v>
      </c>
      <c r="R2888" t="s">
        <v>8323</v>
      </c>
      <c r="S2888" s="11">
        <f t="shared" si="182"/>
        <v>426192.19</v>
      </c>
      <c r="T2888" s="11">
        <f t="shared" si="183"/>
        <v>426300.98333333334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0.16666666666666669</v>
      </c>
      <c r="P2889">
        <f t="shared" si="181"/>
        <v>5</v>
      </c>
      <c r="Q2889" t="s">
        <v>8322</v>
      </c>
      <c r="R2889" t="s">
        <v>8323</v>
      </c>
      <c r="S2889" s="11">
        <f t="shared" si="182"/>
        <v>419563.25666666665</v>
      </c>
      <c r="T2889" s="11">
        <f t="shared" si="183"/>
        <v>420283.25666666665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8322</v>
      </c>
      <c r="R2890" t="s">
        <v>8323</v>
      </c>
      <c r="S2890" s="11">
        <f t="shared" si="182"/>
        <v>418053.84444444446</v>
      </c>
      <c r="T2890" s="11">
        <f t="shared" si="183"/>
        <v>418237.98333333334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38.066666666666663</v>
      </c>
      <c r="P2891">
        <f t="shared" si="181"/>
        <v>81.569999999999993</v>
      </c>
      <c r="Q2891" t="s">
        <v>8322</v>
      </c>
      <c r="R2891" t="s">
        <v>8323</v>
      </c>
      <c r="S2891" s="11">
        <f t="shared" si="182"/>
        <v>416333.71805555554</v>
      </c>
      <c r="T2891" s="11">
        <f t="shared" si="183"/>
        <v>417053.71805555554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t="s">
        <v>8322</v>
      </c>
      <c r="R2892" t="s">
        <v>8323</v>
      </c>
      <c r="S2892" s="11">
        <f t="shared" si="182"/>
        <v>415874.8311111111</v>
      </c>
      <c r="T2892" s="11">
        <f t="shared" si="183"/>
        <v>416556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t="s">
        <v>8322</v>
      </c>
      <c r="R2893" t="s">
        <v>8323</v>
      </c>
      <c r="S2893" s="11">
        <f t="shared" si="182"/>
        <v>429894.20222222223</v>
      </c>
      <c r="T2893" s="11">
        <f t="shared" si="183"/>
        <v>431333.20222222223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9.0909090909090917</v>
      </c>
      <c r="P2894">
        <f t="shared" si="181"/>
        <v>29.41</v>
      </c>
      <c r="Q2894" t="s">
        <v>8322</v>
      </c>
      <c r="R2894" t="s">
        <v>8323</v>
      </c>
      <c r="S2894" s="11">
        <f t="shared" si="182"/>
        <v>416786.13999999996</v>
      </c>
      <c r="T2894" s="11">
        <f t="shared" si="183"/>
        <v>416958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t="s">
        <v>8322</v>
      </c>
      <c r="R2895" t="s">
        <v>8323</v>
      </c>
      <c r="S2895" s="11">
        <f t="shared" si="182"/>
        <v>418803.55416666664</v>
      </c>
      <c r="T2895" s="11">
        <f t="shared" si="183"/>
        <v>420227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8322</v>
      </c>
      <c r="R2896" t="s">
        <v>8323</v>
      </c>
      <c r="S2896" s="11">
        <f t="shared" si="182"/>
        <v>420824.67083333334</v>
      </c>
      <c r="T2896" s="11">
        <f t="shared" si="183"/>
        <v>422263.67083333334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t="s">
        <v>8322</v>
      </c>
      <c r="R2897" t="s">
        <v>8323</v>
      </c>
      <c r="S2897" s="11">
        <f t="shared" si="182"/>
        <v>415390.3311111111</v>
      </c>
      <c r="T2897" s="11">
        <f t="shared" si="183"/>
        <v>415422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20.833333333333336</v>
      </c>
      <c r="P2898">
        <f t="shared" si="181"/>
        <v>52.08</v>
      </c>
      <c r="Q2898" t="s">
        <v>8322</v>
      </c>
      <c r="R2898" t="s">
        <v>8323</v>
      </c>
      <c r="S2898" s="11">
        <f t="shared" si="182"/>
        <v>436758.81138888892</v>
      </c>
      <c r="T2898" s="11">
        <f t="shared" si="183"/>
        <v>437103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</v>
      </c>
      <c r="P2899">
        <f t="shared" si="181"/>
        <v>183.33</v>
      </c>
      <c r="Q2899" t="s">
        <v>8322</v>
      </c>
      <c r="R2899" t="s">
        <v>8323</v>
      </c>
      <c r="S2899" s="11">
        <f t="shared" si="182"/>
        <v>426120.51611111109</v>
      </c>
      <c r="T2899" s="11">
        <f t="shared" si="183"/>
        <v>426840.4847222222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4.2133333333333338</v>
      </c>
      <c r="P2900">
        <f t="shared" si="181"/>
        <v>26.33</v>
      </c>
      <c r="Q2900" t="s">
        <v>8322</v>
      </c>
      <c r="R2900" t="s">
        <v>8323</v>
      </c>
      <c r="S2900" s="11">
        <f t="shared" si="182"/>
        <v>426600.95916666667</v>
      </c>
      <c r="T2900" s="11">
        <f t="shared" si="183"/>
        <v>427320.95916666667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8322</v>
      </c>
      <c r="R2901" t="s">
        <v>8323</v>
      </c>
      <c r="S2901" s="11">
        <f t="shared" si="182"/>
        <v>432274.87722222222</v>
      </c>
      <c r="T2901" s="11">
        <f t="shared" si="183"/>
        <v>433714.87722222222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61.909090909090914</v>
      </c>
      <c r="P2902">
        <f t="shared" si="181"/>
        <v>486.43</v>
      </c>
      <c r="Q2902" t="s">
        <v>8322</v>
      </c>
      <c r="R2902" t="s">
        <v>8323</v>
      </c>
      <c r="S2902" s="11">
        <f t="shared" si="182"/>
        <v>415838.62</v>
      </c>
      <c r="T2902" s="11">
        <f t="shared" si="183"/>
        <v>416558.62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3</v>
      </c>
      <c r="Q2903" t="s">
        <v>8322</v>
      </c>
      <c r="R2903" t="s">
        <v>8323</v>
      </c>
      <c r="S2903" s="11">
        <f t="shared" si="182"/>
        <v>419502.7052777778</v>
      </c>
      <c r="T2903" s="11">
        <f t="shared" si="183"/>
        <v>420942.7052777778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1.6666666666666666E-2</v>
      </c>
      <c r="P2904">
        <f t="shared" si="181"/>
        <v>25</v>
      </c>
      <c r="Q2904" t="s">
        <v>8322</v>
      </c>
      <c r="R2904" t="s">
        <v>8323</v>
      </c>
      <c r="S2904" s="11">
        <f t="shared" si="182"/>
        <v>424963.55444444442</v>
      </c>
      <c r="T2904" s="11">
        <f t="shared" si="183"/>
        <v>425683.55444444442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0.77999999999999992</v>
      </c>
      <c r="P2905">
        <f t="shared" si="181"/>
        <v>9.75</v>
      </c>
      <c r="Q2905" t="s">
        <v>8322</v>
      </c>
      <c r="R2905" t="s">
        <v>8323</v>
      </c>
      <c r="S2905" s="11">
        <f t="shared" si="182"/>
        <v>424621.005</v>
      </c>
      <c r="T2905" s="11">
        <f t="shared" si="183"/>
        <v>426061.005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8322</v>
      </c>
      <c r="R2906" t="s">
        <v>8323</v>
      </c>
      <c r="S2906" s="11">
        <f t="shared" si="182"/>
        <v>418496.23083333333</v>
      </c>
      <c r="T2906" s="11">
        <f t="shared" si="183"/>
        <v>418773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17.771428571428572</v>
      </c>
      <c r="P2907">
        <f t="shared" si="181"/>
        <v>36.590000000000003</v>
      </c>
      <c r="Q2907" t="s">
        <v>8322</v>
      </c>
      <c r="R2907" t="s">
        <v>8323</v>
      </c>
      <c r="S2907" s="11">
        <f t="shared" si="182"/>
        <v>434458.36472222221</v>
      </c>
      <c r="T2907" s="11">
        <f t="shared" si="183"/>
        <v>434794.36472222221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9.4166666666666661</v>
      </c>
      <c r="P2908">
        <f t="shared" si="181"/>
        <v>80.709999999999994</v>
      </c>
      <c r="Q2908" t="s">
        <v>8322</v>
      </c>
      <c r="R2908" t="s">
        <v>8323</v>
      </c>
      <c r="S2908" s="11">
        <f t="shared" si="182"/>
        <v>424704.57388888887</v>
      </c>
      <c r="T2908" s="11">
        <f t="shared" si="183"/>
        <v>425122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1"/>
        <v>1</v>
      </c>
      <c r="Q2909" t="s">
        <v>8322</v>
      </c>
      <c r="R2909" t="s">
        <v>8323</v>
      </c>
      <c r="S2909" s="11">
        <f t="shared" si="182"/>
        <v>430590.0658333333</v>
      </c>
      <c r="T2909" s="11">
        <f t="shared" si="183"/>
        <v>432030.0658333333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1"/>
        <v>52.8</v>
      </c>
      <c r="Q2910" t="s">
        <v>8322</v>
      </c>
      <c r="R2910" t="s">
        <v>8323</v>
      </c>
      <c r="S2910" s="11">
        <f t="shared" si="182"/>
        <v>431906.56083333329</v>
      </c>
      <c r="T2910" s="11">
        <f t="shared" si="183"/>
        <v>432626.56083333329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1.1111111111111112E-2</v>
      </c>
      <c r="P2911">
        <f t="shared" si="181"/>
        <v>20</v>
      </c>
      <c r="Q2911" t="s">
        <v>8322</v>
      </c>
      <c r="R2911" t="s">
        <v>8323</v>
      </c>
      <c r="S2911" s="11">
        <f t="shared" si="182"/>
        <v>418215.38916666672</v>
      </c>
      <c r="T2911" s="11">
        <f t="shared" si="183"/>
        <v>419164.76666666666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3.3333333333333335E-3</v>
      </c>
      <c r="P2912">
        <f t="shared" si="181"/>
        <v>1</v>
      </c>
      <c r="Q2912" t="s">
        <v>8322</v>
      </c>
      <c r="R2912" t="s">
        <v>8323</v>
      </c>
      <c r="S2912" s="11">
        <f t="shared" si="182"/>
        <v>422501.1908333333</v>
      </c>
      <c r="T2912" s="11">
        <f t="shared" si="183"/>
        <v>423941.1908333333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46.93</v>
      </c>
      <c r="Q2913" t="s">
        <v>8322</v>
      </c>
      <c r="R2913" t="s">
        <v>8323</v>
      </c>
      <c r="S2913" s="11">
        <f t="shared" si="182"/>
        <v>423339.45166666672</v>
      </c>
      <c r="T2913" s="11">
        <f t="shared" si="183"/>
        <v>424299.45166666672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14.058171745152354</v>
      </c>
      <c r="P2914">
        <f t="shared" si="181"/>
        <v>78.08</v>
      </c>
      <c r="Q2914" t="s">
        <v>8322</v>
      </c>
      <c r="R2914" t="s">
        <v>8323</v>
      </c>
      <c r="S2914" s="11">
        <f t="shared" si="182"/>
        <v>428412.15944444446</v>
      </c>
      <c r="T2914" s="11">
        <f t="shared" si="183"/>
        <v>429132.15944444446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1"/>
        <v>1</v>
      </c>
      <c r="Q2915" t="s">
        <v>8322</v>
      </c>
      <c r="R2915" t="s">
        <v>8323</v>
      </c>
      <c r="S2915" s="11">
        <f t="shared" si="182"/>
        <v>415807.14972222224</v>
      </c>
      <c r="T2915" s="11">
        <f t="shared" si="183"/>
        <v>417247.14972222224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4.0000000000000001E-3</v>
      </c>
      <c r="P2916">
        <f t="shared" si="181"/>
        <v>1</v>
      </c>
      <c r="Q2916" t="s">
        <v>8322</v>
      </c>
      <c r="R2916" t="s">
        <v>8323</v>
      </c>
      <c r="S2916" s="11">
        <f t="shared" si="182"/>
        <v>420342.7761111111</v>
      </c>
      <c r="T2916" s="11">
        <f t="shared" si="183"/>
        <v>421781.7761111111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203.67</v>
      </c>
      <c r="Q2917" t="s">
        <v>8322</v>
      </c>
      <c r="R2917" t="s">
        <v>8323</v>
      </c>
      <c r="S2917" s="11">
        <f t="shared" si="182"/>
        <v>429882.55277777778</v>
      </c>
      <c r="T2917" s="11">
        <f t="shared" si="183"/>
        <v>430601.55277777778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7.8378378378378386</v>
      </c>
      <c r="P2918">
        <f t="shared" si="181"/>
        <v>20.71</v>
      </c>
      <c r="Q2918" t="s">
        <v>8322</v>
      </c>
      <c r="R2918" t="s">
        <v>8323</v>
      </c>
      <c r="S2918" s="11">
        <f t="shared" si="182"/>
        <v>414044.44138888892</v>
      </c>
      <c r="T2918" s="11">
        <f t="shared" si="183"/>
        <v>414596.44138888892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1"/>
        <v>48.56</v>
      </c>
      <c r="Q2919" t="s">
        <v>8322</v>
      </c>
      <c r="R2919" t="s">
        <v>8323</v>
      </c>
      <c r="S2919" s="11">
        <f t="shared" si="182"/>
        <v>425798.62416666665</v>
      </c>
      <c r="T2919" s="11">
        <f t="shared" si="183"/>
        <v>426230.62416666665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1"/>
        <v>68.099999999999994</v>
      </c>
      <c r="Q2920" t="s">
        <v>8322</v>
      </c>
      <c r="R2920" t="s">
        <v>8323</v>
      </c>
      <c r="S2920" s="11">
        <f t="shared" si="182"/>
        <v>426600.11305555556</v>
      </c>
      <c r="T2920" s="11">
        <f t="shared" si="183"/>
        <v>427272.11305555556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8.5</v>
      </c>
      <c r="Q2921" t="s">
        <v>8322</v>
      </c>
      <c r="R2921" t="s">
        <v>8323</v>
      </c>
      <c r="S2921" s="11">
        <f t="shared" si="182"/>
        <v>415751.86916666664</v>
      </c>
      <c r="T2921" s="11">
        <f t="shared" si="183"/>
        <v>416471.86916666664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26.840000000000003</v>
      </c>
      <c r="P2922">
        <f t="shared" si="181"/>
        <v>51.62</v>
      </c>
      <c r="Q2922" t="s">
        <v>8322</v>
      </c>
      <c r="R2922" t="s">
        <v>8323</v>
      </c>
      <c r="S2922" s="11">
        <f t="shared" si="182"/>
        <v>421324.01944444445</v>
      </c>
      <c r="T2922" s="11">
        <f t="shared" si="183"/>
        <v>422043.01944444445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8322</v>
      </c>
      <c r="R2923" t="s">
        <v>8364</v>
      </c>
      <c r="S2923" s="11">
        <f t="shared" si="182"/>
        <v>416982.27888888889</v>
      </c>
      <c r="T2923" s="11">
        <f t="shared" si="183"/>
        <v>417702.27888888889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</v>
      </c>
      <c r="Q2924" t="s">
        <v>8322</v>
      </c>
      <c r="R2924" t="s">
        <v>8364</v>
      </c>
      <c r="S2924" s="11">
        <f t="shared" si="182"/>
        <v>422261.97972222226</v>
      </c>
      <c r="T2924" s="11">
        <f t="shared" si="183"/>
        <v>423341.97972222226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8322</v>
      </c>
      <c r="R2925" t="s">
        <v>8364</v>
      </c>
      <c r="S2925" s="11">
        <f t="shared" si="182"/>
        <v>420228.66083333333</v>
      </c>
      <c r="T2925" s="11">
        <f t="shared" si="183"/>
        <v>420588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175.51</v>
      </c>
      <c r="Q2926" t="s">
        <v>8322</v>
      </c>
      <c r="R2926" t="s">
        <v>8364</v>
      </c>
      <c r="S2926" s="11">
        <f t="shared" si="182"/>
        <v>422398.36388888885</v>
      </c>
      <c r="T2926" s="11">
        <f t="shared" si="183"/>
        <v>423108.98333333334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102.44597777777777</v>
      </c>
      <c r="P2927">
        <f t="shared" si="181"/>
        <v>231.66</v>
      </c>
      <c r="Q2927" t="s">
        <v>8322</v>
      </c>
      <c r="R2927" t="s">
        <v>8364</v>
      </c>
      <c r="S2927" s="11">
        <f t="shared" si="182"/>
        <v>416639.01888888888</v>
      </c>
      <c r="T2927" s="11">
        <f t="shared" si="183"/>
        <v>417359.01888888888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8322</v>
      </c>
      <c r="R2928" t="s">
        <v>8364</v>
      </c>
      <c r="S2928" s="11">
        <f t="shared" si="182"/>
        <v>420987.38305555558</v>
      </c>
      <c r="T2928" s="11">
        <f t="shared" si="183"/>
        <v>421323.38305555558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130.83333333333334</v>
      </c>
      <c r="P2929">
        <f t="shared" si="181"/>
        <v>112.14</v>
      </c>
      <c r="Q2929" t="s">
        <v>8322</v>
      </c>
      <c r="R2929" t="s">
        <v>8364</v>
      </c>
      <c r="S2929" s="11">
        <f t="shared" si="182"/>
        <v>415273.06361111108</v>
      </c>
      <c r="T2929" s="11">
        <f t="shared" si="183"/>
        <v>415958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41.67</v>
      </c>
      <c r="Q2930" t="s">
        <v>8322</v>
      </c>
      <c r="R2930" t="s">
        <v>8364</v>
      </c>
      <c r="S2930" s="11">
        <f t="shared" si="182"/>
        <v>429608.95722222223</v>
      </c>
      <c r="T2930" s="11">
        <f t="shared" si="183"/>
        <v>430328.95722222223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102.06937499999999</v>
      </c>
      <c r="P2931">
        <f t="shared" si="181"/>
        <v>255.17</v>
      </c>
      <c r="Q2931" t="s">
        <v>8322</v>
      </c>
      <c r="R2931" t="s">
        <v>8364</v>
      </c>
      <c r="S2931" s="11">
        <f t="shared" si="182"/>
        <v>414022.5438888889</v>
      </c>
      <c r="T2931" s="11">
        <f t="shared" si="183"/>
        <v>414742.5438888889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100.92000000000002</v>
      </c>
      <c r="P2932">
        <f t="shared" si="181"/>
        <v>162.77000000000001</v>
      </c>
      <c r="Q2932" t="s">
        <v>8322</v>
      </c>
      <c r="R2932" t="s">
        <v>8364</v>
      </c>
      <c r="S2932" s="11">
        <f t="shared" si="182"/>
        <v>422351.0177777778</v>
      </c>
      <c r="T2932" s="11">
        <f t="shared" si="183"/>
        <v>423071.0177777778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</v>
      </c>
      <c r="Q2933" t="s">
        <v>8322</v>
      </c>
      <c r="R2933" t="s">
        <v>8364</v>
      </c>
      <c r="S2933" s="11">
        <f t="shared" si="182"/>
        <v>416847.98972222221</v>
      </c>
      <c r="T2933" s="11">
        <f t="shared" si="183"/>
        <v>417447.13333333336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105.0967741935484</v>
      </c>
      <c r="P2934">
        <f t="shared" si="181"/>
        <v>85.74</v>
      </c>
      <c r="Q2934" t="s">
        <v>8322</v>
      </c>
      <c r="R2934" t="s">
        <v>8364</v>
      </c>
      <c r="S2934" s="11">
        <f t="shared" si="182"/>
        <v>420516.95472222223</v>
      </c>
      <c r="T2934" s="11">
        <f t="shared" si="183"/>
        <v>421268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1"/>
        <v>47.57</v>
      </c>
      <c r="Q2935" t="s">
        <v>8322</v>
      </c>
      <c r="R2935" t="s">
        <v>8364</v>
      </c>
      <c r="S2935" s="11">
        <f t="shared" si="182"/>
        <v>431815.95916666667</v>
      </c>
      <c r="T2935" s="11">
        <f t="shared" si="183"/>
        <v>432535.95916666667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</v>
      </c>
      <c r="Q2936" t="s">
        <v>8322</v>
      </c>
      <c r="R2936" t="s">
        <v>8364</v>
      </c>
      <c r="S2936" s="11">
        <f t="shared" si="182"/>
        <v>414528.2677777778</v>
      </c>
      <c r="T2936" s="11">
        <f t="shared" si="183"/>
        <v>415248.2677777778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100.88571428571429</v>
      </c>
      <c r="P2937">
        <f t="shared" si="181"/>
        <v>90.54</v>
      </c>
      <c r="Q2937" t="s">
        <v>8322</v>
      </c>
      <c r="R2937" t="s">
        <v>8364</v>
      </c>
      <c r="S2937" s="11">
        <f t="shared" si="182"/>
        <v>433199.00222222222</v>
      </c>
      <c r="T2937" s="11">
        <f t="shared" si="183"/>
        <v>434594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37.65</v>
      </c>
      <c r="Q2938" t="s">
        <v>8322</v>
      </c>
      <c r="R2938" t="s">
        <v>8364</v>
      </c>
      <c r="S2938" s="11">
        <f t="shared" si="182"/>
        <v>417816.61749999999</v>
      </c>
      <c r="T2938" s="11">
        <f t="shared" si="183"/>
        <v>418117.98333333334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133.33333333333331</v>
      </c>
      <c r="P2939">
        <f t="shared" si="181"/>
        <v>36.36</v>
      </c>
      <c r="Q2939" t="s">
        <v>8322</v>
      </c>
      <c r="R2939" t="s">
        <v>8364</v>
      </c>
      <c r="S2939" s="11">
        <f t="shared" si="182"/>
        <v>415195.97583333333</v>
      </c>
      <c r="T2939" s="11">
        <f t="shared" si="183"/>
        <v>415915.97583333333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101.375</v>
      </c>
      <c r="P2940">
        <f t="shared" si="181"/>
        <v>126.72</v>
      </c>
      <c r="Q2940" t="s">
        <v>8322</v>
      </c>
      <c r="R2940" t="s">
        <v>8364</v>
      </c>
      <c r="S2940" s="11">
        <f t="shared" si="182"/>
        <v>420025.8927777778</v>
      </c>
      <c r="T2940" s="11">
        <f t="shared" si="183"/>
        <v>420745.8927777778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102.875</v>
      </c>
      <c r="P2941">
        <f t="shared" si="181"/>
        <v>329.2</v>
      </c>
      <c r="Q2941" t="s">
        <v>8322</v>
      </c>
      <c r="R2941" t="s">
        <v>8364</v>
      </c>
      <c r="S2941" s="11">
        <f t="shared" si="182"/>
        <v>416212.42</v>
      </c>
      <c r="T2941" s="11">
        <f t="shared" si="183"/>
        <v>417010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107.24000000000001</v>
      </c>
      <c r="P2942">
        <f t="shared" si="181"/>
        <v>81.239999999999995</v>
      </c>
      <c r="Q2942" t="s">
        <v>8322</v>
      </c>
      <c r="R2942" t="s">
        <v>8364</v>
      </c>
      <c r="S2942" s="11">
        <f t="shared" si="182"/>
        <v>419499.56055555557</v>
      </c>
      <c r="T2942" s="11">
        <f t="shared" si="183"/>
        <v>420459.56055555557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4.0000000000000001E-3</v>
      </c>
      <c r="P2943">
        <f t="shared" si="181"/>
        <v>1</v>
      </c>
      <c r="Q2943" t="s">
        <v>8322</v>
      </c>
      <c r="R2943" t="s">
        <v>8362</v>
      </c>
      <c r="S2943" s="11">
        <f t="shared" si="182"/>
        <v>420752.04305555555</v>
      </c>
      <c r="T2943" s="11">
        <f t="shared" si="183"/>
        <v>421472.04305555555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20.424999999999997</v>
      </c>
      <c r="P2944">
        <f t="shared" si="181"/>
        <v>202.23</v>
      </c>
      <c r="Q2944" t="s">
        <v>8322</v>
      </c>
      <c r="R2944" t="s">
        <v>8362</v>
      </c>
      <c r="S2944" s="11">
        <f t="shared" si="182"/>
        <v>427948.29416666663</v>
      </c>
      <c r="T2944" s="11">
        <f t="shared" si="183"/>
        <v>428429.3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8322</v>
      </c>
      <c r="R2945" t="s">
        <v>8362</v>
      </c>
      <c r="S2945" s="11">
        <f t="shared" si="182"/>
        <v>421764.10555555555</v>
      </c>
      <c r="T2945" s="11">
        <f t="shared" si="183"/>
        <v>422484.10555555555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8322</v>
      </c>
      <c r="R2946" t="s">
        <v>8362</v>
      </c>
      <c r="S2946" s="11">
        <f t="shared" si="182"/>
        <v>423102.94388888887</v>
      </c>
      <c r="T2946" s="11">
        <f t="shared" si="183"/>
        <v>423822.94388888887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(E2947/D2947)*100</f>
        <v>0</v>
      </c>
      <c r="P2947" t="e">
        <f t="shared" ref="P2947:P3010" si="185">ROUND(E2947/L2947,2)</f>
        <v>#DIV/0!</v>
      </c>
      <c r="Q2947" t="s">
        <v>8322</v>
      </c>
      <c r="R2947" t="s">
        <v>8362</v>
      </c>
      <c r="S2947" s="11">
        <f t="shared" ref="S2947:S3010" si="186">(((J2947/60)/60)+DATE(1970,1,1))</f>
        <v>422748.35</v>
      </c>
      <c r="T2947" s="11">
        <f t="shared" ref="T2947:T3010" si="187">(((I2947/60)/60)+DATE(1970,1,1))</f>
        <v>423468.35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t="s">
        <v>8322</v>
      </c>
      <c r="R2948" t="s">
        <v>8362</v>
      </c>
      <c r="S2948" s="11">
        <f t="shared" si="186"/>
        <v>433533.74777777778</v>
      </c>
      <c r="T2948" s="11">
        <f t="shared" si="187"/>
        <v>434253.74777777778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4.2880000000000003</v>
      </c>
      <c r="P2949">
        <f t="shared" si="185"/>
        <v>82.46</v>
      </c>
      <c r="Q2949" t="s">
        <v>8322</v>
      </c>
      <c r="R2949" t="s">
        <v>8362</v>
      </c>
      <c r="S2949" s="11">
        <f t="shared" si="186"/>
        <v>435502.49083333334</v>
      </c>
      <c r="T2949" s="11">
        <f t="shared" si="187"/>
        <v>436682.18333333335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4.8000000000000004E-3</v>
      </c>
      <c r="P2950">
        <f t="shared" si="185"/>
        <v>2.67</v>
      </c>
      <c r="Q2950" t="s">
        <v>8322</v>
      </c>
      <c r="R2950" t="s">
        <v>8362</v>
      </c>
      <c r="S2950" s="11">
        <f t="shared" si="186"/>
        <v>422256.58138888888</v>
      </c>
      <c r="T2950" s="11">
        <f t="shared" si="187"/>
        <v>423696.58138888888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t="s">
        <v>8322</v>
      </c>
      <c r="R2951" t="s">
        <v>8362</v>
      </c>
      <c r="S2951" s="11">
        <f t="shared" si="186"/>
        <v>427060.75472222228</v>
      </c>
      <c r="T2951" s="11">
        <f t="shared" si="187"/>
        <v>427781.75472222228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8322</v>
      </c>
      <c r="R2952" t="s">
        <v>8362</v>
      </c>
      <c r="S2952" s="11">
        <f t="shared" si="186"/>
        <v>428609.76444444444</v>
      </c>
      <c r="T2952" s="11">
        <f t="shared" si="187"/>
        <v>429329.76444444444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2.1919999999999997</v>
      </c>
      <c r="P2953">
        <f t="shared" si="185"/>
        <v>18.899999999999999</v>
      </c>
      <c r="Q2953" t="s">
        <v>8322</v>
      </c>
      <c r="R2953" t="s">
        <v>8362</v>
      </c>
      <c r="S2953" s="11">
        <f t="shared" si="186"/>
        <v>416860.27027777774</v>
      </c>
      <c r="T2953" s="11">
        <f t="shared" si="187"/>
        <v>417940.27027777774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>
        <f t="shared" si="185"/>
        <v>200.63</v>
      </c>
      <c r="Q2954" t="s">
        <v>8322</v>
      </c>
      <c r="R2954" t="s">
        <v>8362</v>
      </c>
      <c r="S2954" s="11">
        <f t="shared" si="186"/>
        <v>435001.56638888892</v>
      </c>
      <c r="T2954" s="11">
        <f t="shared" si="187"/>
        <v>435757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>
        <f t="shared" si="185"/>
        <v>201.67</v>
      </c>
      <c r="Q2955" t="s">
        <v>8322</v>
      </c>
      <c r="R2955" t="s">
        <v>8362</v>
      </c>
      <c r="S2955" s="11">
        <f t="shared" si="186"/>
        <v>426052.00583333336</v>
      </c>
      <c r="T2955" s="11">
        <f t="shared" si="187"/>
        <v>426772.00583333336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8322</v>
      </c>
      <c r="R2956" t="s">
        <v>8362</v>
      </c>
      <c r="S2956" s="11">
        <f t="shared" si="186"/>
        <v>438887.00083333335</v>
      </c>
      <c r="T2956" s="11">
        <f t="shared" si="187"/>
        <v>439366.00083333335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>
        <f t="shared" si="185"/>
        <v>65</v>
      </c>
      <c r="Q2957" t="s">
        <v>8322</v>
      </c>
      <c r="R2957" t="s">
        <v>8362</v>
      </c>
      <c r="S2957" s="11">
        <f t="shared" si="186"/>
        <v>423314.7913888889</v>
      </c>
      <c r="T2957" s="11">
        <f t="shared" si="187"/>
        <v>424034.7913888889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>
        <f t="shared" si="185"/>
        <v>66.099999999999994</v>
      </c>
      <c r="Q2958" t="s">
        <v>8322</v>
      </c>
      <c r="R2958" t="s">
        <v>8362</v>
      </c>
      <c r="S2958" s="11">
        <f t="shared" si="186"/>
        <v>431072.01388888888</v>
      </c>
      <c r="T2958" s="11">
        <f t="shared" si="187"/>
        <v>431792.01388888888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1.8666666666666669</v>
      </c>
      <c r="P2959">
        <f t="shared" si="185"/>
        <v>93.33</v>
      </c>
      <c r="Q2959" t="s">
        <v>8322</v>
      </c>
      <c r="R2959" t="s">
        <v>8362</v>
      </c>
      <c r="S2959" s="11">
        <f t="shared" si="186"/>
        <v>420657.26999999996</v>
      </c>
      <c r="T2959" s="11">
        <f t="shared" si="187"/>
        <v>422096.26999999996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8322</v>
      </c>
      <c r="R2960" t="s">
        <v>8362</v>
      </c>
      <c r="S2960" s="11">
        <f t="shared" si="186"/>
        <v>430443.69916666666</v>
      </c>
      <c r="T2960" s="11">
        <f t="shared" si="187"/>
        <v>431882.69916666666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8322</v>
      </c>
      <c r="R2961" t="s">
        <v>8362</v>
      </c>
      <c r="S2961" s="11">
        <f t="shared" si="186"/>
        <v>431865.20138888888</v>
      </c>
      <c r="T2961" s="11">
        <f t="shared" si="187"/>
        <v>432585.20138888888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8322</v>
      </c>
      <c r="R2962" t="s">
        <v>8362</v>
      </c>
      <c r="S2962" s="11">
        <f t="shared" si="186"/>
        <v>416643.17305555556</v>
      </c>
      <c r="T2962" s="11">
        <f t="shared" si="187"/>
        <v>417363.17305555556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50.75</v>
      </c>
      <c r="Q2963" t="s">
        <v>8322</v>
      </c>
      <c r="R2963" t="s">
        <v>8323</v>
      </c>
      <c r="S2963" s="11">
        <f t="shared" si="186"/>
        <v>421382.09972222225</v>
      </c>
      <c r="T2963" s="11">
        <f t="shared" si="187"/>
        <v>422053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60.9</v>
      </c>
      <c r="Q2964" t="s">
        <v>8322</v>
      </c>
      <c r="R2964" t="s">
        <v>8323</v>
      </c>
      <c r="S2964" s="11">
        <f t="shared" si="186"/>
        <v>420782.86277777777</v>
      </c>
      <c r="T2964" s="11">
        <f t="shared" si="187"/>
        <v>421455.98333333334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109.03</v>
      </c>
      <c r="Q2965" t="s">
        <v>8322</v>
      </c>
      <c r="R2965" t="s">
        <v>8323</v>
      </c>
      <c r="S2965" s="11">
        <f t="shared" si="186"/>
        <v>423692.28444444446</v>
      </c>
      <c r="T2965" s="11">
        <f t="shared" si="187"/>
        <v>424412.28444444446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>
        <f t="shared" si="185"/>
        <v>25.69</v>
      </c>
      <c r="Q2966" t="s">
        <v>8322</v>
      </c>
      <c r="R2966" t="s">
        <v>8323</v>
      </c>
      <c r="S2966" s="11">
        <f t="shared" si="186"/>
        <v>415782.8386111111</v>
      </c>
      <c r="T2966" s="11">
        <f t="shared" si="187"/>
        <v>416502.53333333333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>
        <f t="shared" si="185"/>
        <v>41.92</v>
      </c>
      <c r="Q2967" t="s">
        <v>8322</v>
      </c>
      <c r="R2967" t="s">
        <v>8323</v>
      </c>
      <c r="S2967" s="11">
        <f t="shared" si="186"/>
        <v>423818.50916666666</v>
      </c>
      <c r="T2967" s="11">
        <f t="shared" si="187"/>
        <v>424538.50916666666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113.63000000000001</v>
      </c>
      <c r="P2968">
        <f t="shared" si="185"/>
        <v>88.77</v>
      </c>
      <c r="Q2968" t="s">
        <v>8322</v>
      </c>
      <c r="R2968" t="s">
        <v>8323</v>
      </c>
      <c r="S2968" s="11">
        <f t="shared" si="186"/>
        <v>425522.7255555556</v>
      </c>
      <c r="T2968" s="11">
        <f t="shared" si="187"/>
        <v>426242.7255555556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80.23</v>
      </c>
      <c r="Q2969" t="s">
        <v>8322</v>
      </c>
      <c r="R2969" t="s">
        <v>8323</v>
      </c>
      <c r="S2969" s="11">
        <f t="shared" si="186"/>
        <v>420925.74777777778</v>
      </c>
      <c r="T2969" s="11">
        <f t="shared" si="187"/>
        <v>421644.74777777778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78.94</v>
      </c>
      <c r="Q2970" t="s">
        <v>8322</v>
      </c>
      <c r="R2970" t="s">
        <v>8323</v>
      </c>
      <c r="S2970" s="11">
        <f t="shared" si="186"/>
        <v>433965.57222222222</v>
      </c>
      <c r="T2970" s="11">
        <f t="shared" si="187"/>
        <v>434292.98333333334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95.59</v>
      </c>
      <c r="Q2971" t="s">
        <v>8322</v>
      </c>
      <c r="R2971" t="s">
        <v>8323</v>
      </c>
      <c r="S2971" s="11">
        <f t="shared" si="186"/>
        <v>422259.87583333335</v>
      </c>
      <c r="T2971" s="11">
        <f t="shared" si="187"/>
        <v>422983.85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</v>
      </c>
      <c r="Q2972" t="s">
        <v>8322</v>
      </c>
      <c r="R2972" t="s">
        <v>8323</v>
      </c>
      <c r="S2972" s="11">
        <f t="shared" si="186"/>
        <v>415321.06972222222</v>
      </c>
      <c r="T2972" s="11">
        <f t="shared" si="187"/>
        <v>416041.06972222222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100.15624999999999</v>
      </c>
      <c r="P2973">
        <f t="shared" si="185"/>
        <v>74.53</v>
      </c>
      <c r="Q2973" t="s">
        <v>8322</v>
      </c>
      <c r="R2973" t="s">
        <v>8323</v>
      </c>
      <c r="S2973" s="11">
        <f t="shared" si="186"/>
        <v>416376.79944444442</v>
      </c>
      <c r="T2973" s="11">
        <f t="shared" si="187"/>
        <v>417096.79944444442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105.35000000000001</v>
      </c>
      <c r="P2974">
        <f t="shared" si="185"/>
        <v>123.94</v>
      </c>
      <c r="Q2974" t="s">
        <v>8322</v>
      </c>
      <c r="R2974" t="s">
        <v>8323</v>
      </c>
      <c r="S2974" s="11">
        <f t="shared" si="186"/>
        <v>436571.64444444445</v>
      </c>
      <c r="T2974" s="11">
        <f t="shared" si="187"/>
        <v>436930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264.85000000000002</v>
      </c>
      <c r="Q2975" t="s">
        <v>8322</v>
      </c>
      <c r="R2975" t="s">
        <v>8323</v>
      </c>
      <c r="S2975" s="11">
        <f t="shared" si="186"/>
        <v>428116.64111111109</v>
      </c>
      <c r="T2975" s="11">
        <f t="shared" si="187"/>
        <v>428797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</v>
      </c>
      <c r="Q2976" t="s">
        <v>8322</v>
      </c>
      <c r="R2976" t="s">
        <v>8323</v>
      </c>
      <c r="S2976" s="11">
        <f t="shared" si="186"/>
        <v>417034.46416666667</v>
      </c>
      <c r="T2976" s="11">
        <f t="shared" si="187"/>
        <v>417706.58333333331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>
        <f t="shared" si="185"/>
        <v>70.88</v>
      </c>
      <c r="Q2977" t="s">
        <v>8322</v>
      </c>
      <c r="R2977" t="s">
        <v>8323</v>
      </c>
      <c r="S2977" s="11">
        <f t="shared" si="186"/>
        <v>418513.41277777776</v>
      </c>
      <c r="T2977" s="11">
        <f t="shared" si="187"/>
        <v>419196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171.42857142857142</v>
      </c>
      <c r="P2978">
        <f t="shared" si="185"/>
        <v>8.57</v>
      </c>
      <c r="Q2978" t="s">
        <v>8322</v>
      </c>
      <c r="R2978" t="s">
        <v>8323</v>
      </c>
      <c r="S2978" s="11">
        <f t="shared" si="186"/>
        <v>430130.53611111111</v>
      </c>
      <c r="T2978" s="11">
        <f t="shared" si="187"/>
        <v>430533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113.56666666666666</v>
      </c>
      <c r="P2979">
        <f t="shared" si="185"/>
        <v>113.57</v>
      </c>
      <c r="Q2979" t="s">
        <v>8322</v>
      </c>
      <c r="R2979" t="s">
        <v>8323</v>
      </c>
      <c r="S2979" s="11">
        <f t="shared" si="186"/>
        <v>420558.14833333332</v>
      </c>
      <c r="T2979" s="11">
        <f t="shared" si="187"/>
        <v>421979.23333333334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129.46666666666667</v>
      </c>
      <c r="P2980">
        <f t="shared" si="185"/>
        <v>60.69</v>
      </c>
      <c r="Q2980" t="s">
        <v>8322</v>
      </c>
      <c r="R2980" t="s">
        <v>8323</v>
      </c>
      <c r="S2980" s="11">
        <f t="shared" si="186"/>
        <v>418056.37416666665</v>
      </c>
      <c r="T2980" s="11">
        <f t="shared" si="187"/>
        <v>418286.98333333334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110.22</v>
      </c>
      <c r="Q2981" t="s">
        <v>8322</v>
      </c>
      <c r="R2981" t="s">
        <v>8323</v>
      </c>
      <c r="S2981" s="11">
        <f t="shared" si="186"/>
        <v>419764.78416666668</v>
      </c>
      <c r="T2981" s="11">
        <f t="shared" si="187"/>
        <v>420159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109.16666666666666</v>
      </c>
      <c r="P2982">
        <f t="shared" si="185"/>
        <v>136.46</v>
      </c>
      <c r="Q2982" t="s">
        <v>8322</v>
      </c>
      <c r="R2982" t="s">
        <v>8323</v>
      </c>
      <c r="S2982" s="11">
        <f t="shared" si="186"/>
        <v>425190.98055555555</v>
      </c>
      <c r="T2982" s="11">
        <f t="shared" si="187"/>
        <v>425675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128.92500000000001</v>
      </c>
      <c r="P2983">
        <f t="shared" si="185"/>
        <v>53.16</v>
      </c>
      <c r="Q2983" t="s">
        <v>8322</v>
      </c>
      <c r="R2983" t="s">
        <v>8362</v>
      </c>
      <c r="S2983" s="11">
        <f t="shared" si="186"/>
        <v>425326.43222222221</v>
      </c>
      <c r="T2983" s="11">
        <f t="shared" si="187"/>
        <v>426406.43222222221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5"/>
        <v>86.49</v>
      </c>
      <c r="Q2984" t="s">
        <v>8322</v>
      </c>
      <c r="R2984" t="s">
        <v>8362</v>
      </c>
      <c r="S2984" s="11">
        <f t="shared" si="186"/>
        <v>429073.48416666669</v>
      </c>
      <c r="T2984" s="11">
        <f t="shared" si="187"/>
        <v>429793.48416666669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146.53957758620692</v>
      </c>
      <c r="P2985">
        <f t="shared" si="185"/>
        <v>155.24</v>
      </c>
      <c r="Q2985" t="s">
        <v>8322</v>
      </c>
      <c r="R2985" t="s">
        <v>8362</v>
      </c>
      <c r="S2985" s="11">
        <f t="shared" si="186"/>
        <v>417384.1766666667</v>
      </c>
      <c r="T2985" s="11">
        <f t="shared" si="187"/>
        <v>418825.1766666667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100.352</v>
      </c>
      <c r="P2986">
        <f t="shared" si="185"/>
        <v>115.08</v>
      </c>
      <c r="Q2986" t="s">
        <v>8322</v>
      </c>
      <c r="R2986" t="s">
        <v>8362</v>
      </c>
      <c r="S2986" s="11">
        <f t="shared" si="186"/>
        <v>433743.68916666671</v>
      </c>
      <c r="T2986" s="11">
        <f t="shared" si="187"/>
        <v>434463.68916666671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121.64999999999999</v>
      </c>
      <c r="P2987">
        <f t="shared" si="185"/>
        <v>109.59</v>
      </c>
      <c r="Q2987" t="s">
        <v>8322</v>
      </c>
      <c r="R2987" t="s">
        <v>8362</v>
      </c>
      <c r="S2987" s="11">
        <f t="shared" si="186"/>
        <v>435632.36888888886</v>
      </c>
      <c r="T2987" s="11">
        <f t="shared" si="187"/>
        <v>436093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45.21</v>
      </c>
      <c r="Q2988" t="s">
        <v>8322</v>
      </c>
      <c r="R2988" t="s">
        <v>8362</v>
      </c>
      <c r="S2988" s="11">
        <f t="shared" si="186"/>
        <v>430269.00166666671</v>
      </c>
      <c r="T2988" s="11">
        <f t="shared" si="187"/>
        <v>431708.00166666671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110.4008</v>
      </c>
      <c r="P2989">
        <f t="shared" si="185"/>
        <v>104.15</v>
      </c>
      <c r="Q2989" t="s">
        <v>8322</v>
      </c>
      <c r="R2989" t="s">
        <v>8362</v>
      </c>
      <c r="S2989" s="11">
        <f t="shared" si="186"/>
        <v>434968.37527777778</v>
      </c>
      <c r="T2989" s="11">
        <f t="shared" si="187"/>
        <v>435657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</v>
      </c>
      <c r="Q2990" t="s">
        <v>8322</v>
      </c>
      <c r="R2990" t="s">
        <v>8362</v>
      </c>
      <c r="S2990" s="11">
        <f t="shared" si="186"/>
        <v>432185.68916666671</v>
      </c>
      <c r="T2990" s="11">
        <f t="shared" si="187"/>
        <v>432905.68916666671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176.535</v>
      </c>
      <c r="P2991">
        <f t="shared" si="185"/>
        <v>97</v>
      </c>
      <c r="Q2991" t="s">
        <v>8322</v>
      </c>
      <c r="R2991" t="s">
        <v>8362</v>
      </c>
      <c r="S2991" s="11">
        <f t="shared" si="186"/>
        <v>428001.48944444448</v>
      </c>
      <c r="T2991" s="11">
        <f t="shared" si="187"/>
        <v>428533.98333333334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</v>
      </c>
      <c r="Q2992" t="s">
        <v>8322</v>
      </c>
      <c r="R2992" t="s">
        <v>8362</v>
      </c>
      <c r="S2992" s="11">
        <f t="shared" si="186"/>
        <v>428110.78333333333</v>
      </c>
      <c r="T2992" s="11">
        <f t="shared" si="187"/>
        <v>428950.78333333333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103.29411764705883</v>
      </c>
      <c r="P2993">
        <f t="shared" si="185"/>
        <v>94.41</v>
      </c>
      <c r="Q2993" t="s">
        <v>8322</v>
      </c>
      <c r="R2993" t="s">
        <v>8362</v>
      </c>
      <c r="S2993" s="11">
        <f t="shared" si="186"/>
        <v>437693.09166666667</v>
      </c>
      <c r="T2993" s="11">
        <f t="shared" si="187"/>
        <v>438221.09166666667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48.98</v>
      </c>
      <c r="Q2994" t="s">
        <v>8322</v>
      </c>
      <c r="R2994" t="s">
        <v>8362</v>
      </c>
      <c r="S2994" s="11">
        <f t="shared" si="186"/>
        <v>434859.41944444447</v>
      </c>
      <c r="T2994" s="11">
        <f t="shared" si="187"/>
        <v>435579.41944444447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100.29999999999998</v>
      </c>
      <c r="P2995">
        <f t="shared" si="185"/>
        <v>45.59</v>
      </c>
      <c r="Q2995" t="s">
        <v>8322</v>
      </c>
      <c r="R2995" t="s">
        <v>8362</v>
      </c>
      <c r="S2995" s="11">
        <f t="shared" si="186"/>
        <v>429293.12972222228</v>
      </c>
      <c r="T2995" s="11">
        <f t="shared" si="187"/>
        <v>430013.12972222228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457.74666666666673</v>
      </c>
      <c r="P2996">
        <f t="shared" si="185"/>
        <v>23.28</v>
      </c>
      <c r="Q2996" t="s">
        <v>8322</v>
      </c>
      <c r="R2996" t="s">
        <v>8362</v>
      </c>
      <c r="S2996" s="11">
        <f t="shared" si="186"/>
        <v>417164.49222222227</v>
      </c>
      <c r="T2996" s="11">
        <f t="shared" si="187"/>
        <v>417884.49222222227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104.96000000000001</v>
      </c>
      <c r="P2997">
        <f t="shared" si="185"/>
        <v>63.23</v>
      </c>
      <c r="Q2997" t="s">
        <v>8322</v>
      </c>
      <c r="R2997" t="s">
        <v>8362</v>
      </c>
      <c r="S2997" s="11">
        <f t="shared" si="186"/>
        <v>437304.96416666667</v>
      </c>
      <c r="T2997" s="11">
        <f t="shared" si="187"/>
        <v>438024.96416666667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171.94285714285715</v>
      </c>
      <c r="P2998">
        <f t="shared" si="185"/>
        <v>153.52000000000001</v>
      </c>
      <c r="Q2998" t="s">
        <v>8322</v>
      </c>
      <c r="R2998" t="s">
        <v>8362</v>
      </c>
      <c r="S2998" s="11">
        <f t="shared" si="186"/>
        <v>422094.9</v>
      </c>
      <c r="T2998" s="11">
        <f t="shared" si="187"/>
        <v>423534.9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103.73000000000002</v>
      </c>
      <c r="P2999">
        <f t="shared" si="185"/>
        <v>90.2</v>
      </c>
      <c r="Q2999" t="s">
        <v>8322</v>
      </c>
      <c r="R2999" t="s">
        <v>8362</v>
      </c>
      <c r="S2999" s="11">
        <f t="shared" si="186"/>
        <v>438530.60916666669</v>
      </c>
      <c r="T2999" s="11">
        <f t="shared" si="187"/>
        <v>438949.98333333334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103.029</v>
      </c>
      <c r="P3000">
        <f t="shared" si="185"/>
        <v>118.97</v>
      </c>
      <c r="Q3000" t="s">
        <v>8322</v>
      </c>
      <c r="R3000" t="s">
        <v>8362</v>
      </c>
      <c r="S3000" s="11">
        <f t="shared" si="186"/>
        <v>414589.64694444445</v>
      </c>
      <c r="T3000" s="11">
        <f t="shared" si="187"/>
        <v>415261.41666666669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118.88888888888889</v>
      </c>
      <c r="P3001">
        <f t="shared" si="185"/>
        <v>80.25</v>
      </c>
      <c r="Q3001" t="s">
        <v>8322</v>
      </c>
      <c r="R3001" t="s">
        <v>8362</v>
      </c>
      <c r="S3001" s="11">
        <f t="shared" si="186"/>
        <v>438650.76666666666</v>
      </c>
      <c r="T3001" s="11">
        <f t="shared" si="187"/>
        <v>438995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8322</v>
      </c>
      <c r="R3002" t="s">
        <v>8362</v>
      </c>
      <c r="S3002" s="11">
        <f t="shared" si="186"/>
        <v>437980.85277777782</v>
      </c>
      <c r="T3002" s="11">
        <f t="shared" si="187"/>
        <v>438315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318.69988910451895</v>
      </c>
      <c r="P3003">
        <f t="shared" si="185"/>
        <v>131.38</v>
      </c>
      <c r="Q3003" t="s">
        <v>8322</v>
      </c>
      <c r="R3003" t="s">
        <v>8362</v>
      </c>
      <c r="S3003" s="11">
        <f t="shared" si="186"/>
        <v>432750.495</v>
      </c>
      <c r="T3003" s="11">
        <f t="shared" si="187"/>
        <v>433470.495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108.50614285714286</v>
      </c>
      <c r="P3004">
        <f t="shared" si="185"/>
        <v>73.03</v>
      </c>
      <c r="Q3004" t="s">
        <v>8322</v>
      </c>
      <c r="R3004" t="s">
        <v>8362</v>
      </c>
      <c r="S3004" s="11">
        <f t="shared" si="186"/>
        <v>401669.07</v>
      </c>
      <c r="T3004" s="11">
        <f t="shared" si="187"/>
        <v>402389.07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101.16666666666667</v>
      </c>
      <c r="P3005">
        <f t="shared" si="185"/>
        <v>178.53</v>
      </c>
      <c r="Q3005" t="s">
        <v>8322</v>
      </c>
      <c r="R3005" t="s">
        <v>8362</v>
      </c>
      <c r="S3005" s="11">
        <f t="shared" si="186"/>
        <v>429485.38222222222</v>
      </c>
      <c r="T3005" s="11">
        <f t="shared" si="187"/>
        <v>430238.98333333334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112.815</v>
      </c>
      <c r="P3006">
        <f t="shared" si="185"/>
        <v>162.91</v>
      </c>
      <c r="Q3006" t="s">
        <v>8322</v>
      </c>
      <c r="R3006" t="s">
        <v>8362</v>
      </c>
      <c r="S3006" s="11">
        <f t="shared" si="186"/>
        <v>418206.14555555559</v>
      </c>
      <c r="T3006" s="11">
        <f t="shared" si="187"/>
        <v>418927.14555555559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120.49622641509434</v>
      </c>
      <c r="P3007">
        <f t="shared" si="185"/>
        <v>108.24</v>
      </c>
      <c r="Q3007" t="s">
        <v>8322</v>
      </c>
      <c r="R3007" t="s">
        <v>8362</v>
      </c>
      <c r="S3007" s="11">
        <f t="shared" si="186"/>
        <v>417241.19583333336</v>
      </c>
      <c r="T3007" s="11">
        <f t="shared" si="187"/>
        <v>417961.19583333336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107.74999999999999</v>
      </c>
      <c r="P3008">
        <f t="shared" si="185"/>
        <v>88.87</v>
      </c>
      <c r="Q3008" t="s">
        <v>8322</v>
      </c>
      <c r="R3008" t="s">
        <v>8362</v>
      </c>
      <c r="S3008" s="11">
        <f t="shared" si="186"/>
        <v>418899.16416666668</v>
      </c>
      <c r="T3008" s="11">
        <f t="shared" si="187"/>
        <v>419619.16416666668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8322</v>
      </c>
      <c r="R3009" t="s">
        <v>8362</v>
      </c>
      <c r="S3009" s="11">
        <f t="shared" si="186"/>
        <v>422270.18972222222</v>
      </c>
      <c r="T3009" s="11">
        <f t="shared" si="187"/>
        <v>422774.18972222222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101.16666666666667</v>
      </c>
      <c r="P3010">
        <f t="shared" si="185"/>
        <v>116.73</v>
      </c>
      <c r="Q3010" t="s">
        <v>8322</v>
      </c>
      <c r="R3010" t="s">
        <v>8362</v>
      </c>
      <c r="S3010" s="11">
        <f t="shared" si="186"/>
        <v>428558.0886111111</v>
      </c>
      <c r="T3010" s="11">
        <f t="shared" si="187"/>
        <v>429278.0886111111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(E3011/D3011)*100</f>
        <v>119.756</v>
      </c>
      <c r="P3011">
        <f t="shared" ref="P3011:P3074" si="189">ROUND(E3011/L3011,2)</f>
        <v>233.9</v>
      </c>
      <c r="Q3011" t="s">
        <v>8322</v>
      </c>
      <c r="R3011" t="s">
        <v>8362</v>
      </c>
      <c r="S3011" s="11">
        <f t="shared" ref="S3011:S3074" si="190">(((J3011/60)/60)+DATE(1970,1,1))</f>
        <v>418462.67777777778</v>
      </c>
      <c r="T3011" s="11">
        <f t="shared" ref="T3011:T3074" si="191">(((I3011/60)/60)+DATE(1970,1,1))</f>
        <v>419183.67777777778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8322</v>
      </c>
      <c r="R3012" t="s">
        <v>8362</v>
      </c>
      <c r="S3012" s="11">
        <f t="shared" si="190"/>
        <v>419836.97749999998</v>
      </c>
      <c r="T3012" s="11">
        <f t="shared" si="191"/>
        <v>421276.97749999998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123.66666666666666</v>
      </c>
      <c r="P3013">
        <f t="shared" si="189"/>
        <v>14.84</v>
      </c>
      <c r="Q3013" t="s">
        <v>8322</v>
      </c>
      <c r="R3013" t="s">
        <v>8362</v>
      </c>
      <c r="S3013" s="11">
        <f t="shared" si="190"/>
        <v>427940.25444444444</v>
      </c>
      <c r="T3013" s="11">
        <f t="shared" si="191"/>
        <v>428599.98333333334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117.12499999999999</v>
      </c>
      <c r="P3014">
        <f t="shared" si="189"/>
        <v>85.18</v>
      </c>
      <c r="Q3014" t="s">
        <v>8322</v>
      </c>
      <c r="R3014" t="s">
        <v>8362</v>
      </c>
      <c r="S3014" s="11">
        <f t="shared" si="190"/>
        <v>420505.86944444448</v>
      </c>
      <c r="T3014" s="11">
        <f t="shared" si="191"/>
        <v>421009.86944444448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</v>
      </c>
      <c r="Q3015" t="s">
        <v>8322</v>
      </c>
      <c r="R3015" t="s">
        <v>8362</v>
      </c>
      <c r="S3015" s="11">
        <f t="shared" si="190"/>
        <v>423437.06916666665</v>
      </c>
      <c r="T3015" s="11">
        <f t="shared" si="191"/>
        <v>424157.06916666665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>
        <f t="shared" si="189"/>
        <v>50.76</v>
      </c>
      <c r="Q3016" t="s">
        <v>8322</v>
      </c>
      <c r="R3016" t="s">
        <v>8362</v>
      </c>
      <c r="S3016" s="11">
        <f t="shared" si="190"/>
        <v>417995.96666666667</v>
      </c>
      <c r="T3016" s="11">
        <f t="shared" si="191"/>
        <v>418670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>
        <f t="shared" si="189"/>
        <v>87.7</v>
      </c>
      <c r="Q3017" t="s">
        <v>8322</v>
      </c>
      <c r="R3017" t="s">
        <v>8362</v>
      </c>
      <c r="S3017" s="11">
        <f t="shared" si="190"/>
        <v>414770.45500000002</v>
      </c>
      <c r="T3017" s="11">
        <f t="shared" si="191"/>
        <v>415141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102.61176470588236</v>
      </c>
      <c r="P3018">
        <f t="shared" si="189"/>
        <v>242.28</v>
      </c>
      <c r="Q3018" t="s">
        <v>8322</v>
      </c>
      <c r="R3018" t="s">
        <v>8362</v>
      </c>
      <c r="S3018" s="11">
        <f t="shared" si="190"/>
        <v>414598.15333333332</v>
      </c>
      <c r="T3018" s="11">
        <f t="shared" si="191"/>
        <v>416038.15333333332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105.84090909090908</v>
      </c>
      <c r="P3019">
        <f t="shared" si="189"/>
        <v>146.44999999999999</v>
      </c>
      <c r="Q3019" t="s">
        <v>8322</v>
      </c>
      <c r="R3019" t="s">
        <v>8362</v>
      </c>
      <c r="S3019" s="11">
        <f t="shared" si="190"/>
        <v>416117.40083333332</v>
      </c>
      <c r="T3019" s="11">
        <f t="shared" si="191"/>
        <v>416837.40083333332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>
        <f t="shared" si="189"/>
        <v>103.17</v>
      </c>
      <c r="Q3020" t="s">
        <v>8322</v>
      </c>
      <c r="R3020" t="s">
        <v>8362</v>
      </c>
      <c r="S3020" s="11">
        <f t="shared" si="190"/>
        <v>423832.16000000003</v>
      </c>
      <c r="T3020" s="11">
        <f t="shared" si="191"/>
        <v>424855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121.23333333333332</v>
      </c>
      <c r="P3021">
        <f t="shared" si="189"/>
        <v>80.459999999999994</v>
      </c>
      <c r="Q3021" t="s">
        <v>8322</v>
      </c>
      <c r="R3021" t="s">
        <v>8362</v>
      </c>
      <c r="S3021" s="11">
        <f t="shared" si="190"/>
        <v>414125.00555555552</v>
      </c>
      <c r="T3021" s="11">
        <f t="shared" si="191"/>
        <v>414780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100.57142857142858</v>
      </c>
      <c r="P3022">
        <f t="shared" si="189"/>
        <v>234.67</v>
      </c>
      <c r="Q3022" t="s">
        <v>8322</v>
      </c>
      <c r="R3022" t="s">
        <v>8362</v>
      </c>
      <c r="S3022" s="11">
        <f t="shared" si="190"/>
        <v>424013.31472222222</v>
      </c>
      <c r="T3022" s="11">
        <f t="shared" si="191"/>
        <v>425453.31472222222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>
        <f t="shared" si="189"/>
        <v>50.69</v>
      </c>
      <c r="Q3023" t="s">
        <v>8322</v>
      </c>
      <c r="R3023" t="s">
        <v>8362</v>
      </c>
      <c r="S3023" s="11">
        <f t="shared" si="190"/>
        <v>435767.85249999998</v>
      </c>
      <c r="T3023" s="11">
        <f t="shared" si="191"/>
        <v>436622.98333333334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162.71</v>
      </c>
      <c r="Q3024" t="s">
        <v>8322</v>
      </c>
      <c r="R3024" t="s">
        <v>8362</v>
      </c>
      <c r="S3024" s="11">
        <f t="shared" si="190"/>
        <v>433471.89138888888</v>
      </c>
      <c r="T3024" s="11">
        <f t="shared" si="191"/>
        <v>434551.89138888888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120.17</v>
      </c>
      <c r="Q3025" t="s">
        <v>8322</v>
      </c>
      <c r="R3025" t="s">
        <v>8362</v>
      </c>
      <c r="S3025" s="11">
        <f t="shared" si="190"/>
        <v>422833.21833333338</v>
      </c>
      <c r="T3025" s="11">
        <f t="shared" si="191"/>
        <v>423913.21833333338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67.7</v>
      </c>
      <c r="Q3026" t="s">
        <v>8322</v>
      </c>
      <c r="R3026" t="s">
        <v>8362</v>
      </c>
      <c r="S3026" s="11">
        <f t="shared" si="190"/>
        <v>399728.85416666669</v>
      </c>
      <c r="T3026" s="11">
        <f t="shared" si="191"/>
        <v>400448.85416666669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52.1</v>
      </c>
      <c r="Q3027" t="s">
        <v>8322</v>
      </c>
      <c r="R3027" t="s">
        <v>8362</v>
      </c>
      <c r="S3027" s="11">
        <f t="shared" si="190"/>
        <v>414189.22583333333</v>
      </c>
      <c r="T3027" s="11">
        <f t="shared" si="191"/>
        <v>414865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>
        <f t="shared" si="189"/>
        <v>51.6</v>
      </c>
      <c r="Q3028" t="s">
        <v>8322</v>
      </c>
      <c r="R3028" t="s">
        <v>8362</v>
      </c>
      <c r="S3028" s="11">
        <f t="shared" si="190"/>
        <v>438716.02555555559</v>
      </c>
      <c r="T3028" s="11">
        <f t="shared" si="191"/>
        <v>439052.02555555559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164.3</v>
      </c>
      <c r="Q3029" t="s">
        <v>8322</v>
      </c>
      <c r="R3029" t="s">
        <v>8362</v>
      </c>
      <c r="S3029" s="11">
        <f t="shared" si="190"/>
        <v>421201.90305555554</v>
      </c>
      <c r="T3029" s="11">
        <f t="shared" si="191"/>
        <v>421920.90305555554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168.01999999999998</v>
      </c>
      <c r="P3030">
        <f t="shared" si="189"/>
        <v>84.86</v>
      </c>
      <c r="Q3030" t="s">
        <v>8322</v>
      </c>
      <c r="R3030" t="s">
        <v>8362</v>
      </c>
      <c r="S3030" s="11">
        <f t="shared" si="190"/>
        <v>433527.34027777781</v>
      </c>
      <c r="T3030" s="11">
        <f t="shared" si="191"/>
        <v>434247.34027777781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>
        <f t="shared" si="189"/>
        <v>94.55</v>
      </c>
      <c r="Q3031" t="s">
        <v>8322</v>
      </c>
      <c r="R3031" t="s">
        <v>8362</v>
      </c>
      <c r="S3031" s="11">
        <f t="shared" si="190"/>
        <v>418298.01305555558</v>
      </c>
      <c r="T3031" s="11">
        <f t="shared" si="191"/>
        <v>418981.58333333331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106.6857142857143</v>
      </c>
      <c r="P3032">
        <f t="shared" si="189"/>
        <v>45.54</v>
      </c>
      <c r="Q3032" t="s">
        <v>8322</v>
      </c>
      <c r="R3032" t="s">
        <v>8362</v>
      </c>
      <c r="S3032" s="11">
        <f t="shared" si="190"/>
        <v>425522.93638888892</v>
      </c>
      <c r="T3032" s="11">
        <f t="shared" si="191"/>
        <v>426242.93638888892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</v>
      </c>
      <c r="Q3033" t="s">
        <v>8322</v>
      </c>
      <c r="R3033" t="s">
        <v>8362</v>
      </c>
      <c r="S3033" s="11">
        <f t="shared" si="190"/>
        <v>434262.17972222227</v>
      </c>
      <c r="T3033" s="11">
        <f t="shared" si="191"/>
        <v>435702.17972222227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50.88</v>
      </c>
      <c r="Q3034" t="s">
        <v>8322</v>
      </c>
      <c r="R3034" t="s">
        <v>8362</v>
      </c>
      <c r="S3034" s="11">
        <f t="shared" si="190"/>
        <v>425386.07194444444</v>
      </c>
      <c r="T3034" s="11">
        <f t="shared" si="191"/>
        <v>426106.07194444444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>
        <f t="shared" si="189"/>
        <v>191.13</v>
      </c>
      <c r="Q3035" t="s">
        <v>8322</v>
      </c>
      <c r="R3035" t="s">
        <v>8362</v>
      </c>
      <c r="S3035" s="11">
        <f t="shared" si="190"/>
        <v>433595.64583333331</v>
      </c>
      <c r="T3035" s="11">
        <f t="shared" si="191"/>
        <v>434315.64583333331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112.53599999999999</v>
      </c>
      <c r="P3036">
        <f t="shared" si="189"/>
        <v>89.31</v>
      </c>
      <c r="Q3036" t="s">
        <v>8322</v>
      </c>
      <c r="R3036" t="s">
        <v>8362</v>
      </c>
      <c r="S3036" s="11">
        <f t="shared" si="190"/>
        <v>435381.84861111111</v>
      </c>
      <c r="T3036" s="11">
        <f t="shared" si="191"/>
        <v>436116.98333333334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108.78684000000001</v>
      </c>
      <c r="P3037">
        <f t="shared" si="189"/>
        <v>88.59</v>
      </c>
      <c r="Q3037" t="s">
        <v>8322</v>
      </c>
      <c r="R3037" t="s">
        <v>8362</v>
      </c>
      <c r="S3037" s="11">
        <f t="shared" si="190"/>
        <v>404758.44694444444</v>
      </c>
      <c r="T3037" s="11">
        <f t="shared" si="191"/>
        <v>405478.44694444444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>
        <f t="shared" si="189"/>
        <v>96.3</v>
      </c>
      <c r="Q3038" t="s">
        <v>8322</v>
      </c>
      <c r="R3038" t="s">
        <v>8362</v>
      </c>
      <c r="S3038" s="11">
        <f t="shared" si="190"/>
        <v>407115.8455555556</v>
      </c>
      <c r="T3038" s="11">
        <f t="shared" si="191"/>
        <v>407972.98333333334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213.20000000000002</v>
      </c>
      <c r="P3039">
        <f t="shared" si="189"/>
        <v>33.31</v>
      </c>
      <c r="Q3039" t="s">
        <v>8322</v>
      </c>
      <c r="R3039" t="s">
        <v>8362</v>
      </c>
      <c r="S3039" s="11">
        <f t="shared" si="190"/>
        <v>381006.43694444443</v>
      </c>
      <c r="T3039" s="11">
        <f t="shared" si="191"/>
        <v>382789.98333333334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100.49999999999999</v>
      </c>
      <c r="P3040">
        <f t="shared" si="189"/>
        <v>37.22</v>
      </c>
      <c r="Q3040" t="s">
        <v>8322</v>
      </c>
      <c r="R3040" t="s">
        <v>8362</v>
      </c>
      <c r="S3040" s="11">
        <f t="shared" si="190"/>
        <v>428871.05472222227</v>
      </c>
      <c r="T3040" s="11">
        <f t="shared" si="191"/>
        <v>430311.05472222227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108.71389999999998</v>
      </c>
      <c r="P3041">
        <f t="shared" si="189"/>
        <v>92.13</v>
      </c>
      <c r="Q3041" t="s">
        <v>8322</v>
      </c>
      <c r="R3041" t="s">
        <v>8362</v>
      </c>
      <c r="S3041" s="11">
        <f t="shared" si="190"/>
        <v>410572.06611111108</v>
      </c>
      <c r="T3041" s="11">
        <f t="shared" si="191"/>
        <v>411208.98333333334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76.790000000000006</v>
      </c>
      <c r="Q3042" t="s">
        <v>8322</v>
      </c>
      <c r="R3042" t="s">
        <v>8362</v>
      </c>
      <c r="S3042" s="11">
        <f t="shared" si="190"/>
        <v>424180.00583333336</v>
      </c>
      <c r="T3042" s="11">
        <f t="shared" si="191"/>
        <v>424280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110.48192771084338</v>
      </c>
      <c r="P3043">
        <f t="shared" si="189"/>
        <v>96.53</v>
      </c>
      <c r="Q3043" t="s">
        <v>8322</v>
      </c>
      <c r="R3043" t="s">
        <v>8362</v>
      </c>
      <c r="S3043" s="11">
        <f t="shared" si="190"/>
        <v>428549.84666666668</v>
      </c>
      <c r="T3043" s="11">
        <f t="shared" si="191"/>
        <v>429269.84666666668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</v>
      </c>
      <c r="Q3044" t="s">
        <v>8322</v>
      </c>
      <c r="R3044" t="s">
        <v>8362</v>
      </c>
      <c r="S3044" s="11">
        <f t="shared" si="190"/>
        <v>426001.51305555558</v>
      </c>
      <c r="T3044" s="11">
        <f t="shared" si="191"/>
        <v>426721.51305555558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110.00666666666667</v>
      </c>
      <c r="P3045">
        <f t="shared" si="189"/>
        <v>128.91</v>
      </c>
      <c r="Q3045" t="s">
        <v>8322</v>
      </c>
      <c r="R3045" t="s">
        <v>8362</v>
      </c>
      <c r="S3045" s="11">
        <f t="shared" si="190"/>
        <v>421906.69416666665</v>
      </c>
      <c r="T3045" s="11">
        <f t="shared" si="191"/>
        <v>422555.83333333331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109.34166666666667</v>
      </c>
      <c r="P3046">
        <f t="shared" si="189"/>
        <v>84.11</v>
      </c>
      <c r="Q3046" t="s">
        <v>8322</v>
      </c>
      <c r="R3046" t="s">
        <v>8362</v>
      </c>
      <c r="S3046" s="11">
        <f t="shared" si="190"/>
        <v>429218.44388888887</v>
      </c>
      <c r="T3046" s="11">
        <f t="shared" si="191"/>
        <v>429578.44388888887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132.70650000000001</v>
      </c>
      <c r="P3047">
        <f t="shared" si="189"/>
        <v>82.94</v>
      </c>
      <c r="Q3047" t="s">
        <v>8322</v>
      </c>
      <c r="R3047" t="s">
        <v>8362</v>
      </c>
      <c r="S3047" s="11">
        <f t="shared" si="190"/>
        <v>416148.73749999999</v>
      </c>
      <c r="T3047" s="11">
        <f t="shared" si="191"/>
        <v>416868.73749999999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190.84810126582278</v>
      </c>
      <c r="P3048">
        <f t="shared" si="189"/>
        <v>259.95</v>
      </c>
      <c r="Q3048" t="s">
        <v>8322</v>
      </c>
      <c r="R3048" t="s">
        <v>8362</v>
      </c>
      <c r="S3048" s="11">
        <f t="shared" si="190"/>
        <v>416620.27388888889</v>
      </c>
      <c r="T3048" s="11">
        <f t="shared" si="191"/>
        <v>417325.86666666664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8322</v>
      </c>
      <c r="R3049" t="s">
        <v>8362</v>
      </c>
      <c r="S3049" s="11">
        <f t="shared" si="190"/>
        <v>430568.73722222226</v>
      </c>
      <c r="T3049" s="11">
        <f t="shared" si="191"/>
        <v>431614.26666666666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177.02</v>
      </c>
      <c r="Q3050" t="s">
        <v>8322</v>
      </c>
      <c r="R3050" t="s">
        <v>8362</v>
      </c>
      <c r="S3050" s="11">
        <f t="shared" si="190"/>
        <v>419334.6283333333</v>
      </c>
      <c r="T3050" s="11">
        <f t="shared" si="191"/>
        <v>420030.36666666664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106.66666666666667</v>
      </c>
      <c r="P3051">
        <f t="shared" si="189"/>
        <v>74.069999999999993</v>
      </c>
      <c r="Q3051" t="s">
        <v>8322</v>
      </c>
      <c r="R3051" t="s">
        <v>8362</v>
      </c>
      <c r="S3051" s="11">
        <f t="shared" si="190"/>
        <v>423249.34861111111</v>
      </c>
      <c r="T3051" s="11">
        <f t="shared" si="191"/>
        <v>423969.34861111111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70.67</v>
      </c>
      <c r="Q3052" t="s">
        <v>8322</v>
      </c>
      <c r="R3052" t="s">
        <v>8362</v>
      </c>
      <c r="S3052" s="11">
        <f t="shared" si="190"/>
        <v>431077.04444444447</v>
      </c>
      <c r="T3052" s="11">
        <f t="shared" si="191"/>
        <v>431797.04444444447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23.62857142857143</v>
      </c>
      <c r="P3053">
        <f t="shared" si="189"/>
        <v>23.63</v>
      </c>
      <c r="Q3053" t="s">
        <v>8322</v>
      </c>
      <c r="R3053" t="s">
        <v>8362</v>
      </c>
      <c r="S3053" s="11">
        <f t="shared" si="190"/>
        <v>437778.9847222222</v>
      </c>
      <c r="T3053" s="11">
        <f t="shared" si="191"/>
        <v>438498.9847222222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89"/>
        <v>37.5</v>
      </c>
      <c r="Q3054" t="s">
        <v>8322</v>
      </c>
      <c r="R3054" t="s">
        <v>8362</v>
      </c>
      <c r="S3054" s="11">
        <f t="shared" si="190"/>
        <v>422857.08166666667</v>
      </c>
      <c r="T3054" s="11">
        <f t="shared" si="191"/>
        <v>423576.98333333334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13.33</v>
      </c>
      <c r="Q3055" t="s">
        <v>8322</v>
      </c>
      <c r="R3055" t="s">
        <v>8362</v>
      </c>
      <c r="S3055" s="11">
        <f t="shared" si="190"/>
        <v>416619.28138888889</v>
      </c>
      <c r="T3055" s="11">
        <f t="shared" si="191"/>
        <v>417852.98333333334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8322</v>
      </c>
      <c r="R3056" t="s">
        <v>8362</v>
      </c>
      <c r="S3056" s="11">
        <f t="shared" si="190"/>
        <v>420580.98722222226</v>
      </c>
      <c r="T3056" s="11">
        <f t="shared" si="191"/>
        <v>421474.06666666665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5.0000000000000001E-3</v>
      </c>
      <c r="P3057">
        <f t="shared" si="189"/>
        <v>1</v>
      </c>
      <c r="Q3057" t="s">
        <v>8322</v>
      </c>
      <c r="R3057" t="s">
        <v>8362</v>
      </c>
      <c r="S3057" s="11">
        <f t="shared" si="190"/>
        <v>418807.99722222221</v>
      </c>
      <c r="T3057" s="11">
        <f t="shared" si="191"/>
        <v>420247.99722222221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8322</v>
      </c>
      <c r="R3058" t="s">
        <v>8362</v>
      </c>
      <c r="S3058" s="11">
        <f t="shared" si="190"/>
        <v>416352.27333333332</v>
      </c>
      <c r="T3058" s="11">
        <f t="shared" si="191"/>
        <v>417792.27333333332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8322</v>
      </c>
      <c r="R3059" t="s">
        <v>8362</v>
      </c>
      <c r="S3059" s="11">
        <f t="shared" si="190"/>
        <v>430320.6141666667</v>
      </c>
      <c r="T3059" s="11">
        <f t="shared" si="191"/>
        <v>431039.6141666667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1.6666666666666666E-2</v>
      </c>
      <c r="P3060">
        <f t="shared" si="189"/>
        <v>1</v>
      </c>
      <c r="Q3060" t="s">
        <v>8322</v>
      </c>
      <c r="R3060" t="s">
        <v>8362</v>
      </c>
      <c r="S3060" s="11">
        <f t="shared" si="190"/>
        <v>430961.98333333334</v>
      </c>
      <c r="T3060" s="11">
        <f t="shared" si="191"/>
        <v>432161.98333333334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3.0066666666666664</v>
      </c>
      <c r="P3061">
        <f t="shared" si="189"/>
        <v>41</v>
      </c>
      <c r="Q3061" t="s">
        <v>8322</v>
      </c>
      <c r="R3061" t="s">
        <v>8362</v>
      </c>
      <c r="S3061" s="11">
        <f t="shared" si="190"/>
        <v>415831.45722222223</v>
      </c>
      <c r="T3061" s="11">
        <f t="shared" si="191"/>
        <v>416551.45722222223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0.15227272727272728</v>
      </c>
      <c r="P3062">
        <f t="shared" si="189"/>
        <v>55.83</v>
      </c>
      <c r="Q3062" t="s">
        <v>8322</v>
      </c>
      <c r="R3062" t="s">
        <v>8362</v>
      </c>
      <c r="S3062" s="11">
        <f t="shared" si="190"/>
        <v>425799.59277777775</v>
      </c>
      <c r="T3062" s="11">
        <f t="shared" si="191"/>
        <v>426519.59277777775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8322</v>
      </c>
      <c r="R3063" t="s">
        <v>8362</v>
      </c>
      <c r="S3063" s="11">
        <f t="shared" si="190"/>
        <v>415947.81888888887</v>
      </c>
      <c r="T3063" s="11">
        <f t="shared" si="191"/>
        <v>416667.81888888887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89"/>
        <v>99.76</v>
      </c>
      <c r="Q3064" t="s">
        <v>8322</v>
      </c>
      <c r="R3064" t="s">
        <v>8362</v>
      </c>
      <c r="S3064" s="11">
        <f t="shared" si="190"/>
        <v>425877.85888888891</v>
      </c>
      <c r="T3064" s="11">
        <f t="shared" si="191"/>
        <v>426579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19.566666666666666</v>
      </c>
      <c r="P3065">
        <f t="shared" si="189"/>
        <v>25.52</v>
      </c>
      <c r="Q3065" t="s">
        <v>8322</v>
      </c>
      <c r="R3065" t="s">
        <v>8362</v>
      </c>
      <c r="S3065" s="11">
        <f t="shared" si="190"/>
        <v>435055.1494444444</v>
      </c>
      <c r="T3065" s="11">
        <f t="shared" si="191"/>
        <v>435895.1494444444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11.294666666666666</v>
      </c>
      <c r="P3066">
        <f t="shared" si="189"/>
        <v>117.65</v>
      </c>
      <c r="Q3066" t="s">
        <v>8322</v>
      </c>
      <c r="R3066" t="s">
        <v>8362</v>
      </c>
      <c r="S3066" s="11">
        <f t="shared" si="190"/>
        <v>427092.12388888892</v>
      </c>
      <c r="T3066" s="11">
        <f t="shared" si="191"/>
        <v>427839.98333333334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89"/>
        <v>5</v>
      </c>
      <c r="Q3067" t="s">
        <v>8322</v>
      </c>
      <c r="R3067" t="s">
        <v>8362</v>
      </c>
      <c r="S3067" s="11">
        <f t="shared" si="190"/>
        <v>415714.32555555558</v>
      </c>
      <c r="T3067" s="11">
        <f t="shared" si="191"/>
        <v>416314.32555555558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11.985714285714286</v>
      </c>
      <c r="P3068">
        <f t="shared" si="189"/>
        <v>2796.67</v>
      </c>
      <c r="Q3068" t="s">
        <v>8322</v>
      </c>
      <c r="R3068" t="s">
        <v>8362</v>
      </c>
      <c r="S3068" s="11">
        <f t="shared" si="190"/>
        <v>432662.48249999998</v>
      </c>
      <c r="T3068" s="11">
        <f t="shared" si="191"/>
        <v>433382.48249999998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200</v>
      </c>
      <c r="Q3069" t="s">
        <v>8322</v>
      </c>
      <c r="R3069" t="s">
        <v>8362</v>
      </c>
      <c r="S3069" s="11">
        <f t="shared" si="190"/>
        <v>425359.52194444445</v>
      </c>
      <c r="T3069" s="11">
        <f t="shared" si="191"/>
        <v>426079.52194444445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6.9999999999999993E-2</v>
      </c>
      <c r="P3070">
        <f t="shared" si="189"/>
        <v>87.5</v>
      </c>
      <c r="Q3070" t="s">
        <v>8322</v>
      </c>
      <c r="R3070" t="s">
        <v>8362</v>
      </c>
      <c r="S3070" s="11">
        <f t="shared" si="190"/>
        <v>426241.59777777776</v>
      </c>
      <c r="T3070" s="11">
        <f t="shared" si="191"/>
        <v>426961.59777777776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14.099999999999998</v>
      </c>
      <c r="P3071">
        <f t="shared" si="189"/>
        <v>20.14</v>
      </c>
      <c r="Q3071" t="s">
        <v>8322</v>
      </c>
      <c r="R3071" t="s">
        <v>8362</v>
      </c>
      <c r="S3071" s="11">
        <f t="shared" si="190"/>
        <v>418901.00944444444</v>
      </c>
      <c r="T3071" s="11">
        <f t="shared" si="191"/>
        <v>419621.00944444444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89"/>
        <v>20.88</v>
      </c>
      <c r="Q3072" t="s">
        <v>8322</v>
      </c>
      <c r="R3072" t="s">
        <v>8362</v>
      </c>
      <c r="S3072" s="11">
        <f t="shared" si="190"/>
        <v>436490.60249999998</v>
      </c>
      <c r="T3072" s="11">
        <f t="shared" si="191"/>
        <v>436994.60249999998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59.774999999999999</v>
      </c>
      <c r="P3073">
        <f t="shared" si="189"/>
        <v>61.31</v>
      </c>
      <c r="Q3073" t="s">
        <v>8322</v>
      </c>
      <c r="R3073" t="s">
        <v>8362</v>
      </c>
      <c r="S3073" s="11">
        <f t="shared" si="190"/>
        <v>422258.57805555558</v>
      </c>
      <c r="T3073" s="11">
        <f t="shared" si="191"/>
        <v>422678.98333333334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1.6666666666666666E-2</v>
      </c>
      <c r="P3074">
        <f t="shared" si="189"/>
        <v>1</v>
      </c>
      <c r="Q3074" t="s">
        <v>8322</v>
      </c>
      <c r="R3074" t="s">
        <v>8362</v>
      </c>
      <c r="S3074" s="11">
        <f t="shared" si="190"/>
        <v>435721.57277777779</v>
      </c>
      <c r="T3074" s="11">
        <f t="shared" si="191"/>
        <v>436066.76666666666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(E3075/D3075)*100</f>
        <v>2.3035714285714284E-2</v>
      </c>
      <c r="P3075">
        <f t="shared" ref="P3075:P3138" si="193">ROUND(E3075/L3075,2)</f>
        <v>92.14</v>
      </c>
      <c r="Q3075" t="s">
        <v>8322</v>
      </c>
      <c r="R3075" t="s">
        <v>8362</v>
      </c>
      <c r="S3075" s="11">
        <f t="shared" ref="S3075:S3138" si="194">(((J3075/60)/60)+DATE(1970,1,1))</f>
        <v>422593.41666666669</v>
      </c>
      <c r="T3075" s="11">
        <f t="shared" ref="T3075:T3138" si="195">(((I3075/60)/60)+DATE(1970,1,1))</f>
        <v>423988.31666666665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8.8000000000000009E-2</v>
      </c>
      <c r="P3076">
        <f t="shared" si="193"/>
        <v>7.33</v>
      </c>
      <c r="Q3076" t="s">
        <v>8322</v>
      </c>
      <c r="R3076" t="s">
        <v>8362</v>
      </c>
      <c r="S3076" s="11">
        <f t="shared" si="194"/>
        <v>429742.71083333332</v>
      </c>
      <c r="T3076" s="11">
        <f t="shared" si="195"/>
        <v>430462.71083333332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t="s">
        <v>8322</v>
      </c>
      <c r="R3077" t="s">
        <v>8362</v>
      </c>
      <c r="S3077" s="11">
        <f t="shared" si="194"/>
        <v>433139.45555555553</v>
      </c>
      <c r="T3077" s="11">
        <f t="shared" si="195"/>
        <v>434339.45555555553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t="s">
        <v>8322</v>
      </c>
      <c r="R3078" t="s">
        <v>8362</v>
      </c>
      <c r="S3078" s="11">
        <f t="shared" si="194"/>
        <v>425352.64527777774</v>
      </c>
      <c r="T3078" s="11">
        <f t="shared" si="195"/>
        <v>426792.64527777774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0.47727272727272729</v>
      </c>
      <c r="P3079">
        <f t="shared" si="193"/>
        <v>52.5</v>
      </c>
      <c r="Q3079" t="s">
        <v>8322</v>
      </c>
      <c r="R3079" t="s">
        <v>8362</v>
      </c>
      <c r="S3079" s="11">
        <f t="shared" si="194"/>
        <v>438319.96611111111</v>
      </c>
      <c r="T3079" s="11">
        <f t="shared" si="195"/>
        <v>439039.96611111111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0.11833333333333333</v>
      </c>
      <c r="P3080">
        <f t="shared" si="193"/>
        <v>23.67</v>
      </c>
      <c r="Q3080" t="s">
        <v>8322</v>
      </c>
      <c r="R3080" t="s">
        <v>8362</v>
      </c>
      <c r="S3080" s="11">
        <f t="shared" si="194"/>
        <v>420660.33194444445</v>
      </c>
      <c r="T3080" s="11">
        <f t="shared" si="195"/>
        <v>421380.33194444445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0.8417399858735245</v>
      </c>
      <c r="P3081">
        <f t="shared" si="193"/>
        <v>415.78</v>
      </c>
      <c r="Q3081" t="s">
        <v>8322</v>
      </c>
      <c r="R3081" t="s">
        <v>8362</v>
      </c>
      <c r="S3081" s="11">
        <f t="shared" si="194"/>
        <v>421250.12083333335</v>
      </c>
      <c r="T3081" s="11">
        <f t="shared" si="195"/>
        <v>421969.12083333335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1.8799999999999997E-2</v>
      </c>
      <c r="P3082">
        <f t="shared" si="193"/>
        <v>53.71</v>
      </c>
      <c r="Q3082" t="s">
        <v>8322</v>
      </c>
      <c r="R3082" t="s">
        <v>8362</v>
      </c>
      <c r="S3082" s="11">
        <f t="shared" si="194"/>
        <v>418473.67888888891</v>
      </c>
      <c r="T3082" s="11">
        <f t="shared" si="195"/>
        <v>419914.67888888891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0.21029999999999999</v>
      </c>
      <c r="P3083">
        <f t="shared" si="193"/>
        <v>420.6</v>
      </c>
      <c r="Q3083" t="s">
        <v>8322</v>
      </c>
      <c r="R3083" t="s">
        <v>8362</v>
      </c>
      <c r="S3083" s="11">
        <f t="shared" si="194"/>
        <v>425605.35861111112</v>
      </c>
      <c r="T3083" s="11">
        <f t="shared" si="195"/>
        <v>426325.35861111112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8322</v>
      </c>
      <c r="R3084" t="s">
        <v>8362</v>
      </c>
      <c r="S3084" s="11">
        <f t="shared" si="194"/>
        <v>426967.15166666667</v>
      </c>
      <c r="T3084" s="11">
        <f t="shared" si="195"/>
        <v>427688.15166666667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0.27999999999999997</v>
      </c>
      <c r="P3085">
        <f t="shared" si="193"/>
        <v>18.670000000000002</v>
      </c>
      <c r="Q3085" t="s">
        <v>8322</v>
      </c>
      <c r="R3085" t="s">
        <v>8362</v>
      </c>
      <c r="S3085" s="11">
        <f t="shared" si="194"/>
        <v>416398.52166666667</v>
      </c>
      <c r="T3085" s="11">
        <f t="shared" si="195"/>
        <v>417110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11.57920670115792</v>
      </c>
      <c r="P3086">
        <f t="shared" si="193"/>
        <v>78.33</v>
      </c>
      <c r="Q3086" t="s">
        <v>8322</v>
      </c>
      <c r="R3086" t="s">
        <v>8362</v>
      </c>
      <c r="S3086" s="11">
        <f t="shared" si="194"/>
        <v>422330.36972222221</v>
      </c>
      <c r="T3086" s="11">
        <f t="shared" si="195"/>
        <v>423027.8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67.78</v>
      </c>
      <c r="Q3087" t="s">
        <v>8322</v>
      </c>
      <c r="R3087" t="s">
        <v>8362</v>
      </c>
      <c r="S3087" s="11">
        <f t="shared" si="194"/>
        <v>425838.21083333332</v>
      </c>
      <c r="T3087" s="11">
        <f t="shared" si="195"/>
        <v>426558.21083333332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16.670000000000002</v>
      </c>
      <c r="Q3088" t="s">
        <v>8322</v>
      </c>
      <c r="R3088" t="s">
        <v>8362</v>
      </c>
      <c r="S3088" s="11">
        <f t="shared" si="194"/>
        <v>424081.09972222225</v>
      </c>
      <c r="T3088" s="11">
        <f t="shared" si="195"/>
        <v>425521.09972222225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0.625</v>
      </c>
      <c r="P3089">
        <f t="shared" si="193"/>
        <v>62.5</v>
      </c>
      <c r="Q3089" t="s">
        <v>8322</v>
      </c>
      <c r="R3089" t="s">
        <v>8362</v>
      </c>
      <c r="S3089" s="11">
        <f t="shared" si="194"/>
        <v>435876.60833333334</v>
      </c>
      <c r="T3089" s="11">
        <f t="shared" si="195"/>
        <v>437317.60833333334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0.19384615384615383</v>
      </c>
      <c r="P3090">
        <f t="shared" si="193"/>
        <v>42</v>
      </c>
      <c r="Q3090" t="s">
        <v>8322</v>
      </c>
      <c r="R3090" t="s">
        <v>8362</v>
      </c>
      <c r="S3090" s="11">
        <f t="shared" si="194"/>
        <v>419470.73527777777</v>
      </c>
      <c r="T3090" s="11">
        <f t="shared" si="195"/>
        <v>420214.68333333335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23.416</v>
      </c>
      <c r="P3091">
        <f t="shared" si="193"/>
        <v>130.09</v>
      </c>
      <c r="Q3091" t="s">
        <v>8322</v>
      </c>
      <c r="R3091" t="s">
        <v>8362</v>
      </c>
      <c r="S3091" s="11">
        <f t="shared" si="194"/>
        <v>432598.02305555553</v>
      </c>
      <c r="T3091" s="11">
        <f t="shared" si="195"/>
        <v>433354.98333333334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5.0808888888888886</v>
      </c>
      <c r="P3092">
        <f t="shared" si="193"/>
        <v>1270.22</v>
      </c>
      <c r="Q3092" t="s">
        <v>8322</v>
      </c>
      <c r="R3092" t="s">
        <v>8362</v>
      </c>
      <c r="S3092" s="11">
        <f t="shared" si="194"/>
        <v>421492.65138888889</v>
      </c>
      <c r="T3092" s="11">
        <f t="shared" si="195"/>
        <v>422931.65138888889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15.920000000000002</v>
      </c>
      <c r="P3093">
        <f t="shared" si="193"/>
        <v>88.44</v>
      </c>
      <c r="Q3093" t="s">
        <v>8322</v>
      </c>
      <c r="R3093" t="s">
        <v>8362</v>
      </c>
      <c r="S3093" s="11">
        <f t="shared" si="194"/>
        <v>433519.76194444444</v>
      </c>
      <c r="T3093" s="11">
        <f t="shared" si="195"/>
        <v>434239.76194444444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1.1831900000000002</v>
      </c>
      <c r="P3094">
        <f t="shared" si="193"/>
        <v>56.34</v>
      </c>
      <c r="Q3094" t="s">
        <v>8322</v>
      </c>
      <c r="R3094" t="s">
        <v>8362</v>
      </c>
      <c r="S3094" s="11">
        <f t="shared" si="194"/>
        <v>426047.86444444448</v>
      </c>
      <c r="T3094" s="11">
        <f t="shared" si="195"/>
        <v>426943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3"/>
        <v>53.53</v>
      </c>
      <c r="Q3095" t="s">
        <v>8322</v>
      </c>
      <c r="R3095" t="s">
        <v>8362</v>
      </c>
      <c r="S3095" s="11">
        <f t="shared" si="194"/>
        <v>414174.81694444444</v>
      </c>
      <c r="T3095" s="11">
        <f t="shared" si="195"/>
        <v>414900.98333333334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2.5000000000000001E-2</v>
      </c>
      <c r="P3096">
        <f t="shared" si="193"/>
        <v>25</v>
      </c>
      <c r="Q3096" t="s">
        <v>8322</v>
      </c>
      <c r="R3096" t="s">
        <v>8362</v>
      </c>
      <c r="S3096" s="11">
        <f t="shared" si="194"/>
        <v>424900.0988888889</v>
      </c>
      <c r="T3096" s="11">
        <f t="shared" si="195"/>
        <v>426340.0988888889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0.33512064343163539</v>
      </c>
      <c r="P3097">
        <f t="shared" si="193"/>
        <v>50</v>
      </c>
      <c r="Q3097" t="s">
        <v>8322</v>
      </c>
      <c r="R3097" t="s">
        <v>8362</v>
      </c>
      <c r="S3097" s="11">
        <f t="shared" si="194"/>
        <v>432465.60555555555</v>
      </c>
      <c r="T3097" s="11">
        <f t="shared" si="195"/>
        <v>433905.60555555555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</v>
      </c>
      <c r="P3098">
        <f t="shared" si="193"/>
        <v>56.79</v>
      </c>
      <c r="Q3098" t="s">
        <v>8322</v>
      </c>
      <c r="R3098" t="s">
        <v>8362</v>
      </c>
      <c r="S3098" s="11">
        <f t="shared" si="194"/>
        <v>422668.81277777778</v>
      </c>
      <c r="T3098" s="11">
        <f t="shared" si="195"/>
        <v>423388.81277777778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17.150000000000002</v>
      </c>
      <c r="P3099">
        <f t="shared" si="193"/>
        <v>40.83</v>
      </c>
      <c r="Q3099" t="s">
        <v>8322</v>
      </c>
      <c r="R3099" t="s">
        <v>8362</v>
      </c>
      <c r="S3099" s="11">
        <f t="shared" si="194"/>
        <v>435021.0836111111</v>
      </c>
      <c r="T3099" s="11">
        <f t="shared" si="195"/>
        <v>435527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3.6080041046690612</v>
      </c>
      <c r="P3100">
        <f t="shared" si="193"/>
        <v>65.11</v>
      </c>
      <c r="Q3100" t="s">
        <v>8322</v>
      </c>
      <c r="R3100" t="s">
        <v>8362</v>
      </c>
      <c r="S3100" s="11">
        <f t="shared" si="194"/>
        <v>428548.01361111109</v>
      </c>
      <c r="T3100" s="11">
        <f t="shared" si="195"/>
        <v>429705.28333333333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13.900000000000002</v>
      </c>
      <c r="P3101">
        <f t="shared" si="193"/>
        <v>55.6</v>
      </c>
      <c r="Q3101" t="s">
        <v>8322</v>
      </c>
      <c r="R3101" t="s">
        <v>8362</v>
      </c>
      <c r="S3101" s="11">
        <f t="shared" si="194"/>
        <v>429085.55305555556</v>
      </c>
      <c r="T3101" s="11">
        <f t="shared" si="195"/>
        <v>429805.55305555556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15.225</v>
      </c>
      <c r="P3102">
        <f t="shared" si="193"/>
        <v>140.54</v>
      </c>
      <c r="Q3102" t="s">
        <v>8322</v>
      </c>
      <c r="R3102" t="s">
        <v>8362</v>
      </c>
      <c r="S3102" s="11">
        <f t="shared" si="194"/>
        <v>417575.9375</v>
      </c>
      <c r="T3102" s="11">
        <f t="shared" si="195"/>
        <v>418295.9375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8322</v>
      </c>
      <c r="R3103" t="s">
        <v>8362</v>
      </c>
      <c r="S3103" s="11">
        <f t="shared" si="194"/>
        <v>424026.20472222223</v>
      </c>
      <c r="T3103" s="11">
        <f t="shared" si="195"/>
        <v>424744.93333333335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39.112499999999997</v>
      </c>
      <c r="P3104">
        <f t="shared" si="193"/>
        <v>69.53</v>
      </c>
      <c r="Q3104" t="s">
        <v>8322</v>
      </c>
      <c r="R3104" t="s">
        <v>8362</v>
      </c>
      <c r="S3104" s="11">
        <f t="shared" si="194"/>
        <v>433241.17166666669</v>
      </c>
      <c r="T3104" s="11">
        <f t="shared" si="195"/>
        <v>434441.17166666669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0.26829268292682928</v>
      </c>
      <c r="P3105">
        <f t="shared" si="193"/>
        <v>5.5</v>
      </c>
      <c r="Q3105" t="s">
        <v>8322</v>
      </c>
      <c r="R3105" t="s">
        <v>8362</v>
      </c>
      <c r="S3105" s="11">
        <f t="shared" si="194"/>
        <v>422484.75166666671</v>
      </c>
      <c r="T3105" s="11">
        <f t="shared" si="195"/>
        <v>423924.75166666671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29.625</v>
      </c>
      <c r="P3106">
        <f t="shared" si="193"/>
        <v>237</v>
      </c>
      <c r="Q3106" t="s">
        <v>8322</v>
      </c>
      <c r="R3106" t="s">
        <v>8362</v>
      </c>
      <c r="S3106" s="11">
        <f t="shared" si="194"/>
        <v>420078.80861111108</v>
      </c>
      <c r="T3106" s="11">
        <f t="shared" si="195"/>
        <v>420827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42.360992301112063</v>
      </c>
      <c r="P3107">
        <f t="shared" si="193"/>
        <v>79.87</v>
      </c>
      <c r="Q3107" t="s">
        <v>8322</v>
      </c>
      <c r="R3107" t="s">
        <v>8362</v>
      </c>
      <c r="S3107" s="11">
        <f t="shared" si="194"/>
        <v>416954.25444444444</v>
      </c>
      <c r="T3107" s="11">
        <f t="shared" si="195"/>
        <v>418262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4.1000000000000005</v>
      </c>
      <c r="P3108">
        <f t="shared" si="193"/>
        <v>10.25</v>
      </c>
      <c r="Q3108" t="s">
        <v>8322</v>
      </c>
      <c r="R3108" t="s">
        <v>8362</v>
      </c>
      <c r="S3108" s="11">
        <f t="shared" si="194"/>
        <v>425707.29888888891</v>
      </c>
      <c r="T3108" s="11">
        <f t="shared" si="195"/>
        <v>426247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19.762499999999999</v>
      </c>
      <c r="P3109">
        <f t="shared" si="193"/>
        <v>272.58999999999997</v>
      </c>
      <c r="Q3109" t="s">
        <v>8322</v>
      </c>
      <c r="R3109" t="s">
        <v>8362</v>
      </c>
      <c r="S3109" s="11">
        <f t="shared" si="194"/>
        <v>423004.54194444441</v>
      </c>
      <c r="T3109" s="11">
        <f t="shared" si="195"/>
        <v>423172.54194444441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5.1999999999999998E-2</v>
      </c>
      <c r="P3110">
        <f t="shared" si="193"/>
        <v>13</v>
      </c>
      <c r="Q3110" t="s">
        <v>8322</v>
      </c>
      <c r="R3110" t="s">
        <v>8362</v>
      </c>
      <c r="S3110" s="11">
        <f t="shared" si="194"/>
        <v>421417.33166666667</v>
      </c>
      <c r="T3110" s="11">
        <f t="shared" si="195"/>
        <v>422856.33166666667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25.030188679245285</v>
      </c>
      <c r="P3111">
        <f t="shared" si="193"/>
        <v>58.18</v>
      </c>
      <c r="Q3111" t="s">
        <v>8322</v>
      </c>
      <c r="R3111" t="s">
        <v>8362</v>
      </c>
      <c r="S3111" s="11">
        <f t="shared" si="194"/>
        <v>416172.00277777779</v>
      </c>
      <c r="T3111" s="11">
        <f t="shared" si="195"/>
        <v>417012.00277777779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3"/>
        <v>10</v>
      </c>
      <c r="Q3112" t="s">
        <v>8322</v>
      </c>
      <c r="R3112" t="s">
        <v>8362</v>
      </c>
      <c r="S3112" s="11">
        <f t="shared" si="194"/>
        <v>437793.75527777779</v>
      </c>
      <c r="T3112" s="11">
        <f t="shared" si="195"/>
        <v>438753.75527777779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26.640000000000004</v>
      </c>
      <c r="P3113">
        <f t="shared" si="193"/>
        <v>70.11</v>
      </c>
      <c r="Q3113" t="s">
        <v>8322</v>
      </c>
      <c r="R3113" t="s">
        <v>8362</v>
      </c>
      <c r="S3113" s="11">
        <f t="shared" si="194"/>
        <v>417167.28333333333</v>
      </c>
      <c r="T3113" s="11">
        <f t="shared" si="195"/>
        <v>417911.28333333333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4.7363636363636363</v>
      </c>
      <c r="P3114">
        <f t="shared" si="193"/>
        <v>57.89</v>
      </c>
      <c r="Q3114" t="s">
        <v>8322</v>
      </c>
      <c r="R3114" t="s">
        <v>8362</v>
      </c>
      <c r="S3114" s="11">
        <f t="shared" si="194"/>
        <v>434675.92611111113</v>
      </c>
      <c r="T3114" s="11">
        <f t="shared" si="195"/>
        <v>436115.92611111113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4.2435339894712749</v>
      </c>
      <c r="P3115">
        <f t="shared" si="193"/>
        <v>125.27</v>
      </c>
      <c r="Q3115" t="s">
        <v>8322</v>
      </c>
      <c r="R3115" t="s">
        <v>8362</v>
      </c>
      <c r="S3115" s="11">
        <f t="shared" si="194"/>
        <v>421874.55055555556</v>
      </c>
      <c r="T3115" s="11">
        <f t="shared" si="195"/>
        <v>422594.55055555556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8322</v>
      </c>
      <c r="R3116" t="s">
        <v>8362</v>
      </c>
      <c r="S3116" s="11">
        <f t="shared" si="194"/>
        <v>416160.18055555556</v>
      </c>
      <c r="T3116" s="11">
        <f t="shared" si="195"/>
        <v>417600.18055555556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8322</v>
      </c>
      <c r="R3117" t="s">
        <v>8362</v>
      </c>
      <c r="S3117" s="11">
        <f t="shared" si="194"/>
        <v>431827.72972222226</v>
      </c>
      <c r="T3117" s="11">
        <f t="shared" si="195"/>
        <v>432547.72972222226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57.333333333333336</v>
      </c>
      <c r="P3118">
        <f t="shared" si="193"/>
        <v>43</v>
      </c>
      <c r="Q3118" t="s">
        <v>8322</v>
      </c>
      <c r="R3118" t="s">
        <v>8362</v>
      </c>
      <c r="S3118" s="11">
        <f t="shared" si="194"/>
        <v>421869.36805555556</v>
      </c>
      <c r="T3118" s="11">
        <f t="shared" si="195"/>
        <v>422205.36805555556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1</v>
      </c>
      <c r="Q3119" t="s">
        <v>8322</v>
      </c>
      <c r="R3119" t="s">
        <v>8362</v>
      </c>
      <c r="S3119" s="11">
        <f t="shared" si="194"/>
        <v>432137.98888888885</v>
      </c>
      <c r="T3119" s="11">
        <f t="shared" si="195"/>
        <v>432334.2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3"/>
        <v>775</v>
      </c>
      <c r="Q3120" t="s">
        <v>8322</v>
      </c>
      <c r="R3120" t="s">
        <v>8362</v>
      </c>
      <c r="S3120" s="11">
        <f t="shared" si="194"/>
        <v>432744.58972222224</v>
      </c>
      <c r="T3120" s="11">
        <f t="shared" si="195"/>
        <v>433200.58972222224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3"/>
        <v>5</v>
      </c>
      <c r="Q3121" t="s">
        <v>8322</v>
      </c>
      <c r="R3121" t="s">
        <v>8362</v>
      </c>
      <c r="S3121" s="11">
        <f t="shared" si="194"/>
        <v>421354.09222222224</v>
      </c>
      <c r="T3121" s="11">
        <f t="shared" si="195"/>
        <v>422073.09222222224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9.8461538461538465E-3</v>
      </c>
      <c r="P3122">
        <f t="shared" si="193"/>
        <v>12.8</v>
      </c>
      <c r="Q3122" t="s">
        <v>8322</v>
      </c>
      <c r="R3122" t="s">
        <v>8362</v>
      </c>
      <c r="S3122" s="11">
        <f t="shared" si="194"/>
        <v>430375.61000000004</v>
      </c>
      <c r="T3122" s="11">
        <f t="shared" si="195"/>
        <v>431814.61000000004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0.66666666666666674</v>
      </c>
      <c r="P3123">
        <f t="shared" si="193"/>
        <v>10</v>
      </c>
      <c r="Q3123" t="s">
        <v>8322</v>
      </c>
      <c r="R3123" t="s">
        <v>8362</v>
      </c>
      <c r="S3123" s="11">
        <f t="shared" si="194"/>
        <v>416281.31527777779</v>
      </c>
      <c r="T3123" s="11">
        <f t="shared" si="195"/>
        <v>417721.31527777779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58.291457286432156</v>
      </c>
      <c r="P3124">
        <f t="shared" si="193"/>
        <v>58</v>
      </c>
      <c r="Q3124" t="s">
        <v>8322</v>
      </c>
      <c r="R3124" t="s">
        <v>8362</v>
      </c>
      <c r="S3124" s="11">
        <f t="shared" si="194"/>
        <v>436207.37</v>
      </c>
      <c r="T3124" s="11">
        <f t="shared" si="195"/>
        <v>436328.37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>
        <f t="shared" si="193"/>
        <v>244.8</v>
      </c>
      <c r="Q3125" t="s">
        <v>8322</v>
      </c>
      <c r="R3125" t="s">
        <v>8362</v>
      </c>
      <c r="S3125" s="11">
        <f t="shared" si="194"/>
        <v>432656.83277777774</v>
      </c>
      <c r="T3125" s="11">
        <f t="shared" si="195"/>
        <v>433376.83277777774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>
        <f t="shared" si="193"/>
        <v>6.5</v>
      </c>
      <c r="Q3126" t="s">
        <v>8322</v>
      </c>
      <c r="R3126" t="s">
        <v>8362</v>
      </c>
      <c r="S3126" s="11">
        <f t="shared" si="194"/>
        <v>419379.72250000003</v>
      </c>
      <c r="T3126" s="11">
        <f t="shared" si="195"/>
        <v>420819.72250000003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8322</v>
      </c>
      <c r="R3127" t="s">
        <v>8362</v>
      </c>
      <c r="S3127" s="11">
        <f t="shared" si="194"/>
        <v>428221.96444444446</v>
      </c>
      <c r="T3127" s="11">
        <f t="shared" si="195"/>
        <v>428941.96444444446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3"/>
        <v>61.18</v>
      </c>
      <c r="Q3128" t="s">
        <v>8322</v>
      </c>
      <c r="R3128" t="s">
        <v>8362</v>
      </c>
      <c r="S3128" s="11">
        <f t="shared" si="194"/>
        <v>430161.43388888892</v>
      </c>
      <c r="T3128" s="11">
        <f t="shared" si="195"/>
        <v>430880.43388888892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8322</v>
      </c>
      <c r="R3129" t="s">
        <v>8362</v>
      </c>
      <c r="S3129" s="11">
        <f t="shared" si="194"/>
        <v>420749.56361111108</v>
      </c>
      <c r="T3129" s="11">
        <f t="shared" si="195"/>
        <v>421469.56361111108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>
        <f t="shared" si="193"/>
        <v>139.24</v>
      </c>
      <c r="Q3130" t="s">
        <v>8322</v>
      </c>
      <c r="R3130" t="s">
        <v>8323</v>
      </c>
      <c r="S3130" s="11">
        <f t="shared" si="194"/>
        <v>438652.81694444444</v>
      </c>
      <c r="T3130" s="11">
        <f t="shared" si="195"/>
        <v>439371.81694444444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10</v>
      </c>
      <c r="Q3131" t="s">
        <v>8322</v>
      </c>
      <c r="R3131" t="s">
        <v>8323</v>
      </c>
      <c r="S3131" s="11">
        <f t="shared" si="194"/>
        <v>439205.22749999998</v>
      </c>
      <c r="T3131" s="11">
        <f t="shared" si="195"/>
        <v>440164.22749999998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3"/>
        <v>93.75</v>
      </c>
      <c r="Q3132" t="s">
        <v>8322</v>
      </c>
      <c r="R3132" t="s">
        <v>8323</v>
      </c>
      <c r="S3132" s="11">
        <f t="shared" si="194"/>
        <v>439320.36555555556</v>
      </c>
      <c r="T3132" s="11">
        <f t="shared" si="195"/>
        <v>440053.98333333334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>
        <f t="shared" si="193"/>
        <v>53.75</v>
      </c>
      <c r="Q3133" t="s">
        <v>8322</v>
      </c>
      <c r="R3133" t="s">
        <v>8323</v>
      </c>
      <c r="S3133" s="11">
        <f t="shared" si="194"/>
        <v>439198.90138888889</v>
      </c>
      <c r="T3133" s="11">
        <f t="shared" si="195"/>
        <v>439917.90138888889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>
        <f t="shared" si="193"/>
        <v>10</v>
      </c>
      <c r="Q3134" t="s">
        <v>8322</v>
      </c>
      <c r="R3134" t="s">
        <v>8323</v>
      </c>
      <c r="S3134" s="11">
        <f t="shared" si="194"/>
        <v>438785.40555555554</v>
      </c>
      <c r="T3134" s="11">
        <f t="shared" si="195"/>
        <v>440224.40555555554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8322</v>
      </c>
      <c r="R3135" t="s">
        <v>8323</v>
      </c>
      <c r="S3135" s="11">
        <f t="shared" si="194"/>
        <v>438838.565</v>
      </c>
      <c r="T3135" s="11">
        <f t="shared" si="195"/>
        <v>439557.565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18.75</v>
      </c>
      <c r="Q3136" t="s">
        <v>8322</v>
      </c>
      <c r="R3136" t="s">
        <v>8323</v>
      </c>
      <c r="S3136" s="11">
        <f t="shared" si="194"/>
        <v>439130.2830555556</v>
      </c>
      <c r="T3136" s="11">
        <f t="shared" si="195"/>
        <v>439633.2830555556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>
        <f t="shared" si="193"/>
        <v>23.14</v>
      </c>
      <c r="Q3137" t="s">
        <v>8322</v>
      </c>
      <c r="R3137" t="s">
        <v>8323</v>
      </c>
      <c r="S3137" s="11">
        <f t="shared" si="194"/>
        <v>439284.64472222223</v>
      </c>
      <c r="T3137" s="11">
        <f t="shared" si="195"/>
        <v>439812.64472222223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>
        <f t="shared" si="193"/>
        <v>29.05</v>
      </c>
      <c r="Q3138" t="s">
        <v>8322</v>
      </c>
      <c r="R3138" t="s">
        <v>8323</v>
      </c>
      <c r="S3138" s="11">
        <f t="shared" si="194"/>
        <v>438860.09833333333</v>
      </c>
      <c r="T3138" s="11">
        <f t="shared" si="195"/>
        <v>439735.98333333334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(E3139/D3139)*100</f>
        <v>3.3333333333333335</v>
      </c>
      <c r="P3139">
        <f t="shared" ref="P3139:P3202" si="197">ROUND(E3139/L3139,2)</f>
        <v>50</v>
      </c>
      <c r="Q3139" t="s">
        <v>8322</v>
      </c>
      <c r="R3139" t="s">
        <v>8323</v>
      </c>
      <c r="S3139" s="11">
        <f t="shared" ref="S3139:S3202" si="198">(((J3139/60)/60)+DATE(1970,1,1))</f>
        <v>439302.24138888891</v>
      </c>
      <c r="T3139" s="11">
        <f t="shared" ref="T3139:T3202" si="199">(((I3139/60)/60)+DATE(1970,1,1))</f>
        <v>440524.2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8322</v>
      </c>
      <c r="R3140" t="s">
        <v>8323</v>
      </c>
      <c r="S3140" s="11">
        <f t="shared" si="198"/>
        <v>439344.50194444443</v>
      </c>
      <c r="T3140" s="11">
        <f t="shared" si="199"/>
        <v>439800.50194444443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t="s">
        <v>8322</v>
      </c>
      <c r="R3141" t="s">
        <v>8323</v>
      </c>
      <c r="S3141" s="11">
        <f t="shared" si="198"/>
        <v>438759.48888888885</v>
      </c>
      <c r="T3141" s="11">
        <f t="shared" si="199"/>
        <v>439573.55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t="s">
        <v>8322</v>
      </c>
      <c r="R3142" t="s">
        <v>8323</v>
      </c>
      <c r="S3142" s="11">
        <f t="shared" si="198"/>
        <v>439178.25083333335</v>
      </c>
      <c r="T3142" s="11">
        <f t="shared" si="199"/>
        <v>439897.25083333335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t="s">
        <v>8322</v>
      </c>
      <c r="R3143" t="s">
        <v>8323</v>
      </c>
      <c r="S3143" s="11">
        <f t="shared" si="198"/>
        <v>439131.08</v>
      </c>
      <c r="T3143" s="11">
        <f t="shared" si="199"/>
        <v>440117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>
        <f t="shared" si="197"/>
        <v>15</v>
      </c>
      <c r="Q3144" t="s">
        <v>8322</v>
      </c>
      <c r="R3144" t="s">
        <v>8323</v>
      </c>
      <c r="S3144" s="11">
        <f t="shared" si="198"/>
        <v>438717.31638888892</v>
      </c>
      <c r="T3144" s="11">
        <f t="shared" si="199"/>
        <v>439436.31638888892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8322</v>
      </c>
      <c r="R3145" t="s">
        <v>8323</v>
      </c>
      <c r="S3145" s="11">
        <f t="shared" si="198"/>
        <v>439313.5988888889</v>
      </c>
      <c r="T3145" s="11">
        <f t="shared" si="199"/>
        <v>439937.5988888889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</v>
      </c>
      <c r="Q3146" t="s">
        <v>8322</v>
      </c>
      <c r="R3146" t="s">
        <v>8323</v>
      </c>
      <c r="S3146" s="11">
        <f t="shared" si="198"/>
        <v>439029.91861111112</v>
      </c>
      <c r="T3146" s="11">
        <f t="shared" si="199"/>
        <v>439431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8322</v>
      </c>
      <c r="R3147" t="s">
        <v>8323</v>
      </c>
      <c r="S3147" s="11">
        <f t="shared" si="198"/>
        <v>438201.98166666663</v>
      </c>
      <c r="T3147" s="11">
        <f t="shared" si="199"/>
        <v>439640.98166666663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t="s">
        <v>8322</v>
      </c>
      <c r="R3148" t="s">
        <v>8323</v>
      </c>
      <c r="S3148" s="11">
        <f t="shared" si="198"/>
        <v>439033.37944444444</v>
      </c>
      <c r="T3148" s="11">
        <f t="shared" si="199"/>
        <v>440112.37944444444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117.52499999999999</v>
      </c>
      <c r="P3149">
        <f t="shared" si="197"/>
        <v>110.35</v>
      </c>
      <c r="Q3149" t="s">
        <v>8322</v>
      </c>
      <c r="R3149" t="s">
        <v>8323</v>
      </c>
      <c r="S3149" s="11">
        <f t="shared" si="198"/>
        <v>417752.2652777778</v>
      </c>
      <c r="T3149" s="11">
        <f t="shared" si="199"/>
        <v>418713.2652777778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131.16666666666669</v>
      </c>
      <c r="P3150">
        <f t="shared" si="197"/>
        <v>41.42</v>
      </c>
      <c r="Q3150" t="s">
        <v>8322</v>
      </c>
      <c r="R3150" t="s">
        <v>8323</v>
      </c>
      <c r="S3150" s="11">
        <f t="shared" si="198"/>
        <v>417312.96777777775</v>
      </c>
      <c r="T3150" s="11">
        <f t="shared" si="199"/>
        <v>417829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8322</v>
      </c>
      <c r="R3151" t="s">
        <v>8323</v>
      </c>
      <c r="S3151" s="11">
        <f t="shared" si="198"/>
        <v>401337.41666666669</v>
      </c>
      <c r="T3151" s="11">
        <f t="shared" si="199"/>
        <v>401915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</v>
      </c>
      <c r="Q3152" t="s">
        <v>8322</v>
      </c>
      <c r="R3152" t="s">
        <v>8323</v>
      </c>
      <c r="S3152" s="11">
        <f t="shared" si="198"/>
        <v>383391.33416666667</v>
      </c>
      <c r="T3152" s="11">
        <f t="shared" si="199"/>
        <v>385549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</v>
      </c>
      <c r="Q3153" t="s">
        <v>8322</v>
      </c>
      <c r="R3153" t="s">
        <v>8323</v>
      </c>
      <c r="S3153" s="11">
        <f t="shared" si="198"/>
        <v>416621.15944444446</v>
      </c>
      <c r="T3153" s="11">
        <f t="shared" si="199"/>
        <v>417341.15944444446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>
        <f t="shared" si="197"/>
        <v>34.79</v>
      </c>
      <c r="Q3154" t="s">
        <v>8322</v>
      </c>
      <c r="R3154" t="s">
        <v>8323</v>
      </c>
      <c r="S3154" s="11">
        <f t="shared" si="198"/>
        <v>409133.82416666666</v>
      </c>
      <c r="T3154" s="11">
        <f t="shared" si="199"/>
        <v>409853.82416666666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335.58333333333337</v>
      </c>
      <c r="P3155">
        <f t="shared" si="197"/>
        <v>41.77</v>
      </c>
      <c r="Q3155" t="s">
        <v>8322</v>
      </c>
      <c r="R3155" t="s">
        <v>8323</v>
      </c>
      <c r="S3155" s="11">
        <f t="shared" si="198"/>
        <v>387108.70472222223</v>
      </c>
      <c r="T3155" s="11">
        <f t="shared" si="199"/>
        <v>387853.98333333334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112.92857142857142</v>
      </c>
      <c r="P3156">
        <f t="shared" si="197"/>
        <v>64.27</v>
      </c>
      <c r="Q3156" t="s">
        <v>8322</v>
      </c>
      <c r="R3156" t="s">
        <v>8323</v>
      </c>
      <c r="S3156" s="11">
        <f t="shared" si="198"/>
        <v>395214.01611111109</v>
      </c>
      <c r="T3156" s="11">
        <f t="shared" si="199"/>
        <v>395933.01611111109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>
        <f t="shared" si="197"/>
        <v>31.21</v>
      </c>
      <c r="Q3157" t="s">
        <v>8322</v>
      </c>
      <c r="R3157" t="s">
        <v>8323</v>
      </c>
      <c r="S3157" s="11">
        <f t="shared" si="198"/>
        <v>401516.97916666669</v>
      </c>
      <c r="T3157" s="11">
        <f t="shared" si="199"/>
        <v>402236.97916666669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>
        <f t="shared" si="197"/>
        <v>62.92</v>
      </c>
      <c r="Q3158" t="s">
        <v>8322</v>
      </c>
      <c r="R3158" t="s">
        <v>8323</v>
      </c>
      <c r="S3158" s="11">
        <f t="shared" si="198"/>
        <v>396559.87333333329</v>
      </c>
      <c r="T3158" s="11">
        <f t="shared" si="199"/>
        <v>397399.87333333329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98.54</v>
      </c>
      <c r="Q3159" t="s">
        <v>8322</v>
      </c>
      <c r="R3159" t="s">
        <v>8323</v>
      </c>
      <c r="S3159" s="11">
        <f t="shared" si="198"/>
        <v>415827.91805555555</v>
      </c>
      <c r="T3159" s="11">
        <f t="shared" si="199"/>
        <v>416054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>
        <f t="shared" si="197"/>
        <v>82.61</v>
      </c>
      <c r="Q3160" t="s">
        <v>8322</v>
      </c>
      <c r="R3160" t="s">
        <v>8323</v>
      </c>
      <c r="S3160" s="11">
        <f t="shared" si="198"/>
        <v>406661.15333333332</v>
      </c>
      <c r="T3160" s="11">
        <f t="shared" si="199"/>
        <v>407381.15333333332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>
        <f t="shared" si="197"/>
        <v>38.5</v>
      </c>
      <c r="Q3161" t="s">
        <v>8322</v>
      </c>
      <c r="R3161" t="s">
        <v>8323</v>
      </c>
      <c r="S3161" s="11">
        <f t="shared" si="198"/>
        <v>393130.60027777776</v>
      </c>
      <c r="T3161" s="11">
        <f t="shared" si="199"/>
        <v>394160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101.53333333333335</v>
      </c>
      <c r="P3162">
        <f t="shared" si="197"/>
        <v>80.16</v>
      </c>
      <c r="Q3162" t="s">
        <v>8322</v>
      </c>
      <c r="R3162" t="s">
        <v>8323</v>
      </c>
      <c r="S3162" s="11">
        <f t="shared" si="198"/>
        <v>416103.35749999998</v>
      </c>
      <c r="T3162" s="11">
        <f t="shared" si="199"/>
        <v>416653.98333333334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28.41</v>
      </c>
      <c r="Q3163" t="s">
        <v>8322</v>
      </c>
      <c r="R3163" t="s">
        <v>8323</v>
      </c>
      <c r="S3163" s="11">
        <f t="shared" si="198"/>
        <v>417453.86722222227</v>
      </c>
      <c r="T3163" s="11">
        <f t="shared" si="199"/>
        <v>418173.86722222227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80.73</v>
      </c>
      <c r="Q3164" t="s">
        <v>8322</v>
      </c>
      <c r="R3164" t="s">
        <v>8323</v>
      </c>
      <c r="S3164" s="11">
        <f t="shared" si="198"/>
        <v>415105.46166666667</v>
      </c>
      <c r="T3164" s="11">
        <f t="shared" si="199"/>
        <v>415763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>
        <f t="shared" si="197"/>
        <v>200.69</v>
      </c>
      <c r="Q3165" t="s">
        <v>8322</v>
      </c>
      <c r="R3165" t="s">
        <v>8323</v>
      </c>
      <c r="S3165" s="11">
        <f t="shared" si="198"/>
        <v>414531.09027777781</v>
      </c>
      <c r="T3165" s="11">
        <f t="shared" si="199"/>
        <v>415251.09027777781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37.590000000000003</v>
      </c>
      <c r="Q3166" t="s">
        <v>8322</v>
      </c>
      <c r="R3166" t="s">
        <v>8323</v>
      </c>
      <c r="S3166" s="11">
        <f t="shared" si="198"/>
        <v>414316.33750000002</v>
      </c>
      <c r="T3166" s="11">
        <f t="shared" si="199"/>
        <v>415108.33750000002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>
        <f t="shared" si="197"/>
        <v>58.1</v>
      </c>
      <c r="Q3167" t="s">
        <v>8322</v>
      </c>
      <c r="R3167" t="s">
        <v>8323</v>
      </c>
      <c r="S3167" s="11">
        <f t="shared" si="198"/>
        <v>387372.82222222222</v>
      </c>
      <c r="T3167" s="11">
        <f t="shared" si="199"/>
        <v>387900.98333333334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>
        <f t="shared" si="197"/>
        <v>60.3</v>
      </c>
      <c r="Q3168" t="s">
        <v>8322</v>
      </c>
      <c r="R3168" t="s">
        <v>8323</v>
      </c>
      <c r="S3168" s="11">
        <f t="shared" si="198"/>
        <v>418489.59805555554</v>
      </c>
      <c r="T3168" s="11">
        <f t="shared" si="199"/>
        <v>419176.98333333334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116.16666666666666</v>
      </c>
      <c r="P3169">
        <f t="shared" si="197"/>
        <v>63.36</v>
      </c>
      <c r="Q3169" t="s">
        <v>8322</v>
      </c>
      <c r="R3169" t="s">
        <v>8323</v>
      </c>
      <c r="S3169" s="11">
        <f t="shared" si="198"/>
        <v>416053.2169444444</v>
      </c>
      <c r="T3169" s="11">
        <f t="shared" si="199"/>
        <v>416389.2169444444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50.9</v>
      </c>
      <c r="Q3170" t="s">
        <v>8322</v>
      </c>
      <c r="R3170" t="s">
        <v>8323</v>
      </c>
      <c r="S3170" s="11">
        <f t="shared" si="198"/>
        <v>414443.54250000004</v>
      </c>
      <c r="T3170" s="11">
        <f t="shared" si="199"/>
        <v>415207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103.01249999999999</v>
      </c>
      <c r="P3171">
        <f t="shared" si="197"/>
        <v>100.5</v>
      </c>
      <c r="Q3171" t="s">
        <v>8322</v>
      </c>
      <c r="R3171" t="s">
        <v>8323</v>
      </c>
      <c r="S3171" s="11">
        <f t="shared" si="198"/>
        <v>410114.71138888889</v>
      </c>
      <c r="T3171" s="11">
        <f t="shared" si="199"/>
        <v>410821.98333333334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7"/>
        <v>31.62</v>
      </c>
      <c r="Q3172" t="s">
        <v>8322</v>
      </c>
      <c r="R3172" t="s">
        <v>8323</v>
      </c>
      <c r="S3172" s="11">
        <f t="shared" si="198"/>
        <v>414850.92888888891</v>
      </c>
      <c r="T3172" s="11">
        <f t="shared" si="199"/>
        <v>415645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108.8142857142857</v>
      </c>
      <c r="P3173">
        <f t="shared" si="197"/>
        <v>65.099999999999994</v>
      </c>
      <c r="Q3173" t="s">
        <v>8322</v>
      </c>
      <c r="R3173" t="s">
        <v>8323</v>
      </c>
      <c r="S3173" s="11">
        <f t="shared" si="198"/>
        <v>431111.59944444441</v>
      </c>
      <c r="T3173" s="11">
        <f t="shared" si="199"/>
        <v>431831.59944444441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114.99999999999999</v>
      </c>
      <c r="P3174">
        <f t="shared" si="197"/>
        <v>79.31</v>
      </c>
      <c r="Q3174" t="s">
        <v>8322</v>
      </c>
      <c r="R3174" t="s">
        <v>8323</v>
      </c>
      <c r="S3174" s="11">
        <f t="shared" si="198"/>
        <v>394082.51888888888</v>
      </c>
      <c r="T3174" s="11">
        <f t="shared" si="199"/>
        <v>394802.51888888888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139.19</v>
      </c>
      <c r="Q3175" t="s">
        <v>8322</v>
      </c>
      <c r="R3175" t="s">
        <v>8323</v>
      </c>
      <c r="S3175" s="11">
        <f t="shared" si="198"/>
        <v>417006.0811111111</v>
      </c>
      <c r="T3175" s="11">
        <f t="shared" si="199"/>
        <v>417726.0811111111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101.13333333333334</v>
      </c>
      <c r="P3176">
        <f t="shared" si="197"/>
        <v>131.91</v>
      </c>
      <c r="Q3176" t="s">
        <v>8322</v>
      </c>
      <c r="R3176" t="s">
        <v>8323</v>
      </c>
      <c r="S3176" s="11">
        <f t="shared" si="198"/>
        <v>416621.75222222222</v>
      </c>
      <c r="T3176" s="11">
        <f t="shared" si="199"/>
        <v>416957.75222222222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109.55999999999999</v>
      </c>
      <c r="P3177">
        <f t="shared" si="197"/>
        <v>91.3</v>
      </c>
      <c r="Q3177" t="s">
        <v>8322</v>
      </c>
      <c r="R3177" t="s">
        <v>8323</v>
      </c>
      <c r="S3177" s="11">
        <f t="shared" si="198"/>
        <v>384678.28527777776</v>
      </c>
      <c r="T3177" s="11">
        <f t="shared" si="199"/>
        <v>386118.28527777776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114.8421052631579</v>
      </c>
      <c r="P3178">
        <f t="shared" si="197"/>
        <v>39.67</v>
      </c>
      <c r="Q3178" t="s">
        <v>8322</v>
      </c>
      <c r="R3178" t="s">
        <v>8323</v>
      </c>
      <c r="S3178" s="11">
        <f t="shared" si="198"/>
        <v>407383.3419444444</v>
      </c>
      <c r="T3178" s="11">
        <f t="shared" si="199"/>
        <v>408024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117.39999999999999</v>
      </c>
      <c r="P3179">
        <f t="shared" si="197"/>
        <v>57.55</v>
      </c>
      <c r="Q3179" t="s">
        <v>8322</v>
      </c>
      <c r="R3179" t="s">
        <v>8323</v>
      </c>
      <c r="S3179" s="11">
        <f t="shared" si="198"/>
        <v>414673.0025</v>
      </c>
      <c r="T3179" s="11">
        <f t="shared" si="199"/>
        <v>415393.0025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171.73333333333335</v>
      </c>
      <c r="P3180">
        <f t="shared" si="197"/>
        <v>33.03</v>
      </c>
      <c r="Q3180" t="s">
        <v>8322</v>
      </c>
      <c r="R3180" t="s">
        <v>8323</v>
      </c>
      <c r="S3180" s="11">
        <f t="shared" si="198"/>
        <v>415271.52083333331</v>
      </c>
      <c r="T3180" s="11">
        <f t="shared" si="199"/>
        <v>415991.52083333331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114.16238095238094</v>
      </c>
      <c r="P3181">
        <f t="shared" si="197"/>
        <v>77.34</v>
      </c>
      <c r="Q3181" t="s">
        <v>8322</v>
      </c>
      <c r="R3181" t="s">
        <v>8323</v>
      </c>
      <c r="S3181" s="11">
        <f t="shared" si="198"/>
        <v>404929.85305555555</v>
      </c>
      <c r="T3181" s="11">
        <f t="shared" si="199"/>
        <v>405529.85305555555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7"/>
        <v>31.93</v>
      </c>
      <c r="Q3182" t="s">
        <v>8322</v>
      </c>
      <c r="R3182" t="s">
        <v>8323</v>
      </c>
      <c r="S3182" s="11">
        <f t="shared" si="198"/>
        <v>414642.90249999997</v>
      </c>
      <c r="T3182" s="11">
        <f t="shared" si="199"/>
        <v>415362.90249999997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P3183">
        <f t="shared" si="197"/>
        <v>36.33</v>
      </c>
      <c r="Q3183" t="s">
        <v>8322</v>
      </c>
      <c r="R3183" t="s">
        <v>8323</v>
      </c>
      <c r="S3183" s="11">
        <f t="shared" si="198"/>
        <v>414616.4408333333</v>
      </c>
      <c r="T3183" s="11">
        <f t="shared" si="199"/>
        <v>415249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100.88571428571429</v>
      </c>
      <c r="P3184">
        <f t="shared" si="197"/>
        <v>46.77</v>
      </c>
      <c r="Q3184" t="s">
        <v>8322</v>
      </c>
      <c r="R3184" t="s">
        <v>8323</v>
      </c>
      <c r="S3184" s="11">
        <f t="shared" si="198"/>
        <v>393127.78361111111</v>
      </c>
      <c r="T3184" s="11">
        <f t="shared" si="199"/>
        <v>394466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P3185">
        <f t="shared" si="197"/>
        <v>40.07</v>
      </c>
      <c r="Q3185" t="s">
        <v>8322</v>
      </c>
      <c r="R3185" t="s">
        <v>8323</v>
      </c>
      <c r="S3185" s="11">
        <f t="shared" si="198"/>
        <v>407716.07472222223</v>
      </c>
      <c r="T3185" s="11">
        <f t="shared" si="199"/>
        <v>408148.07472222223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107.20930232558139</v>
      </c>
      <c r="P3186">
        <f t="shared" si="197"/>
        <v>100.22</v>
      </c>
      <c r="Q3186" t="s">
        <v>8322</v>
      </c>
      <c r="R3186" t="s">
        <v>8323</v>
      </c>
      <c r="S3186" s="11">
        <f t="shared" si="198"/>
        <v>414920.8419444444</v>
      </c>
      <c r="T3186" s="11">
        <f t="shared" si="199"/>
        <v>415640.8419444444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41.67</v>
      </c>
      <c r="Q3187" t="s">
        <v>8322</v>
      </c>
      <c r="R3187" t="s">
        <v>8323</v>
      </c>
      <c r="S3187" s="11">
        <f t="shared" si="198"/>
        <v>415832.45583333337</v>
      </c>
      <c r="T3187" s="11">
        <f t="shared" si="199"/>
        <v>416000.45583333337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102.18750000000001</v>
      </c>
      <c r="P3188">
        <f t="shared" si="197"/>
        <v>46.71</v>
      </c>
      <c r="Q3188" t="s">
        <v>8322</v>
      </c>
      <c r="R3188" t="s">
        <v>8323</v>
      </c>
      <c r="S3188" s="11">
        <f t="shared" si="198"/>
        <v>416767.17722222221</v>
      </c>
      <c r="T3188" s="11">
        <f t="shared" si="199"/>
        <v>417486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116.29333333333334</v>
      </c>
      <c r="P3189">
        <f t="shared" si="197"/>
        <v>71.489999999999995</v>
      </c>
      <c r="Q3189" t="s">
        <v>8322</v>
      </c>
      <c r="R3189" t="s">
        <v>8323</v>
      </c>
      <c r="S3189" s="11">
        <f t="shared" si="198"/>
        <v>415968.99249999999</v>
      </c>
      <c r="T3189" s="11">
        <f t="shared" si="199"/>
        <v>416448.99249999999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</v>
      </c>
      <c r="Q3190" t="s">
        <v>8322</v>
      </c>
      <c r="R3190" t="s">
        <v>8364</v>
      </c>
      <c r="S3190" s="11">
        <f t="shared" si="198"/>
        <v>423378.97277777776</v>
      </c>
      <c r="T3190" s="11">
        <f t="shared" si="199"/>
        <v>423882.97277777776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12.327272727272726</v>
      </c>
      <c r="P3191">
        <f t="shared" si="197"/>
        <v>356.84</v>
      </c>
      <c r="Q3191" t="s">
        <v>8322</v>
      </c>
      <c r="R3191" t="s">
        <v>8364</v>
      </c>
      <c r="S3191" s="11">
        <f t="shared" si="198"/>
        <v>422753.31444444443</v>
      </c>
      <c r="T3191" s="11">
        <f t="shared" si="199"/>
        <v>423473.31444444443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8322</v>
      </c>
      <c r="R3192" t="s">
        <v>8364</v>
      </c>
      <c r="S3192" s="11">
        <f t="shared" si="198"/>
        <v>436308.63194444444</v>
      </c>
      <c r="T3192" s="11">
        <f t="shared" si="199"/>
        <v>437029.63194444444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4.0266666666666664</v>
      </c>
      <c r="P3193">
        <f t="shared" si="197"/>
        <v>37.75</v>
      </c>
      <c r="Q3193" t="s">
        <v>8322</v>
      </c>
      <c r="R3193" t="s">
        <v>8364</v>
      </c>
      <c r="S3193" s="11">
        <f t="shared" si="198"/>
        <v>432843.13027777779</v>
      </c>
      <c r="T3193" s="11">
        <f t="shared" si="199"/>
        <v>434283.13027777779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7"/>
        <v>12.75</v>
      </c>
      <c r="Q3194" t="s">
        <v>8322</v>
      </c>
      <c r="R3194" t="s">
        <v>8364</v>
      </c>
      <c r="S3194" s="11">
        <f t="shared" si="198"/>
        <v>420367.57194444444</v>
      </c>
      <c r="T3194" s="11">
        <f t="shared" si="199"/>
        <v>421447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7"/>
        <v>24.46</v>
      </c>
      <c r="Q3195" t="s">
        <v>8322</v>
      </c>
      <c r="R3195" t="s">
        <v>8364</v>
      </c>
      <c r="S3195" s="11">
        <f t="shared" si="198"/>
        <v>420176.23777777777</v>
      </c>
      <c r="T3195" s="11">
        <f t="shared" si="199"/>
        <v>421256.23777777777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8322</v>
      </c>
      <c r="R3196" t="s">
        <v>8364</v>
      </c>
      <c r="S3196" s="11">
        <f t="shared" si="198"/>
        <v>424282.49944444443</v>
      </c>
      <c r="T3196" s="11">
        <f t="shared" si="199"/>
        <v>425002.49944444443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59.142857142857139</v>
      </c>
      <c r="P3197">
        <f t="shared" si="197"/>
        <v>53.08</v>
      </c>
      <c r="Q3197" t="s">
        <v>8322</v>
      </c>
      <c r="R3197" t="s">
        <v>8364</v>
      </c>
      <c r="S3197" s="11">
        <f t="shared" si="198"/>
        <v>420335.26166666666</v>
      </c>
      <c r="T3197" s="11">
        <f t="shared" si="199"/>
        <v>421055.26166666666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7"/>
        <v>300</v>
      </c>
      <c r="Q3198" t="s">
        <v>8322</v>
      </c>
      <c r="R3198" t="s">
        <v>8364</v>
      </c>
      <c r="S3198" s="11">
        <f t="shared" si="198"/>
        <v>423695.35416666669</v>
      </c>
      <c r="T3198" s="11">
        <f t="shared" si="199"/>
        <v>425135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11.450000000000001</v>
      </c>
      <c r="P3199">
        <f t="shared" si="197"/>
        <v>286.25</v>
      </c>
      <c r="Q3199" t="s">
        <v>8322</v>
      </c>
      <c r="R3199" t="s">
        <v>8364</v>
      </c>
      <c r="S3199" s="11">
        <f t="shared" si="198"/>
        <v>420140.83833333332</v>
      </c>
      <c r="T3199" s="11">
        <f t="shared" si="199"/>
        <v>420860.83833333332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0.36666666666666664</v>
      </c>
      <c r="P3200">
        <f t="shared" si="197"/>
        <v>36.67</v>
      </c>
      <c r="Q3200" t="s">
        <v>8322</v>
      </c>
      <c r="R3200" t="s">
        <v>8364</v>
      </c>
      <c r="S3200" s="11">
        <f t="shared" si="198"/>
        <v>420235.18805555557</v>
      </c>
      <c r="T3200" s="11">
        <f t="shared" si="199"/>
        <v>421147.18805555557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7"/>
        <v>49.21</v>
      </c>
      <c r="Q3201" t="s">
        <v>8322</v>
      </c>
      <c r="R3201" t="s">
        <v>8364</v>
      </c>
      <c r="S3201" s="11">
        <f t="shared" si="198"/>
        <v>416523.28277777776</v>
      </c>
      <c r="T3201" s="11">
        <f t="shared" si="199"/>
        <v>417246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2E-3</v>
      </c>
      <c r="P3202">
        <f t="shared" si="197"/>
        <v>1</v>
      </c>
      <c r="Q3202" t="s">
        <v>8322</v>
      </c>
      <c r="R3202" t="s">
        <v>8364</v>
      </c>
      <c r="S3202" s="11">
        <f t="shared" si="198"/>
        <v>430960.69472222222</v>
      </c>
      <c r="T3202" s="11">
        <f t="shared" si="199"/>
        <v>431678.56666666665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(E3203/D3203)*100</f>
        <v>1.25</v>
      </c>
      <c r="P3203">
        <f t="shared" ref="P3203:P3266" si="201">ROUND(E3203/L3203,2)</f>
        <v>12.5</v>
      </c>
      <c r="Q3203" t="s">
        <v>8322</v>
      </c>
      <c r="R3203" t="s">
        <v>8364</v>
      </c>
      <c r="S3203" s="11">
        <f t="shared" ref="S3203:S3266" si="202">(((J3203/60)/60)+DATE(1970,1,1))</f>
        <v>416595.41027777776</v>
      </c>
      <c r="T3203" s="11">
        <f t="shared" ref="T3203:T3266" si="203">(((I3203/60)/60)+DATE(1970,1,1))</f>
        <v>417099.41027777776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t="s">
        <v>8322</v>
      </c>
      <c r="R3204" t="s">
        <v>8364</v>
      </c>
      <c r="S3204" s="11">
        <f t="shared" si="202"/>
        <v>426965.48500000004</v>
      </c>
      <c r="T3204" s="11">
        <f t="shared" si="203"/>
        <v>428366.98333333334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41.67</v>
      </c>
      <c r="Q3205" t="s">
        <v>8322</v>
      </c>
      <c r="R3205" t="s">
        <v>8364</v>
      </c>
      <c r="S3205" s="11">
        <f t="shared" si="202"/>
        <v>425744.72833333333</v>
      </c>
      <c r="T3205" s="11">
        <f t="shared" si="203"/>
        <v>426464.72833333333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8322</v>
      </c>
      <c r="R3206" t="s">
        <v>8364</v>
      </c>
      <c r="S3206" s="11">
        <f t="shared" si="202"/>
        <v>424057.46638888889</v>
      </c>
      <c r="T3206" s="11">
        <f t="shared" si="203"/>
        <v>424777.23333333334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3.4125000000000001</v>
      </c>
      <c r="P3207">
        <f t="shared" si="201"/>
        <v>22.75</v>
      </c>
      <c r="Q3207" t="s">
        <v>8322</v>
      </c>
      <c r="R3207" t="s">
        <v>8364</v>
      </c>
      <c r="S3207" s="11">
        <f t="shared" si="202"/>
        <v>422201.99222222227</v>
      </c>
      <c r="T3207" s="11">
        <f t="shared" si="203"/>
        <v>422921.99222222227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8322</v>
      </c>
      <c r="R3208" t="s">
        <v>8364</v>
      </c>
      <c r="S3208" s="11">
        <f t="shared" si="202"/>
        <v>425583.62527777778</v>
      </c>
      <c r="T3208" s="11">
        <f t="shared" si="203"/>
        <v>426303.62527777778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46.36363636363636</v>
      </c>
      <c r="P3209">
        <f t="shared" si="201"/>
        <v>70.83</v>
      </c>
      <c r="Q3209" t="s">
        <v>8322</v>
      </c>
      <c r="R3209" t="s">
        <v>8364</v>
      </c>
      <c r="S3209" s="11">
        <f t="shared" si="202"/>
        <v>421287.66861111112</v>
      </c>
      <c r="T3209" s="11">
        <f t="shared" si="203"/>
        <v>422726.66861111112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103.49999999999999</v>
      </c>
      <c r="P3210">
        <f t="shared" si="201"/>
        <v>63.11</v>
      </c>
      <c r="Q3210" t="s">
        <v>8322</v>
      </c>
      <c r="R3210" t="s">
        <v>8323</v>
      </c>
      <c r="S3210" s="11">
        <f t="shared" si="202"/>
        <v>415775.52138888894</v>
      </c>
      <c r="T3210" s="11">
        <f t="shared" si="203"/>
        <v>416279.52138888894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>
        <f t="shared" si="201"/>
        <v>50.16</v>
      </c>
      <c r="Q3211" t="s">
        <v>8322</v>
      </c>
      <c r="R3211" t="s">
        <v>8323</v>
      </c>
      <c r="S3211" s="11">
        <f t="shared" si="202"/>
        <v>414600.2938888889</v>
      </c>
      <c r="T3211" s="11">
        <f t="shared" si="203"/>
        <v>415376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>
        <f t="shared" si="201"/>
        <v>62.88</v>
      </c>
      <c r="Q3212" t="s">
        <v>8322</v>
      </c>
      <c r="R3212" t="s">
        <v>8323</v>
      </c>
      <c r="S3212" s="11">
        <f t="shared" si="202"/>
        <v>396247.47749999998</v>
      </c>
      <c r="T3212" s="11">
        <f t="shared" si="203"/>
        <v>397380.98333333334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119.74347826086958</v>
      </c>
      <c r="P3213">
        <f t="shared" si="201"/>
        <v>85.53</v>
      </c>
      <c r="Q3213" t="s">
        <v>8322</v>
      </c>
      <c r="R3213" t="s">
        <v>8323</v>
      </c>
      <c r="S3213" s="11">
        <f t="shared" si="202"/>
        <v>415943.0777777778</v>
      </c>
      <c r="T3213" s="11">
        <f t="shared" si="203"/>
        <v>416699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</v>
      </c>
      <c r="Q3214" t="s">
        <v>8322</v>
      </c>
      <c r="R3214" t="s">
        <v>8323</v>
      </c>
      <c r="S3214" s="11">
        <f t="shared" si="202"/>
        <v>415828.09750000003</v>
      </c>
      <c r="T3214" s="11">
        <f t="shared" si="203"/>
        <v>416548.09750000003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100.11666666666667</v>
      </c>
      <c r="P3215">
        <f t="shared" si="201"/>
        <v>127.81</v>
      </c>
      <c r="Q3215" t="s">
        <v>8322</v>
      </c>
      <c r="R3215" t="s">
        <v>8323</v>
      </c>
      <c r="S3215" s="11">
        <f t="shared" si="202"/>
        <v>424035.32194444444</v>
      </c>
      <c r="T3215" s="11">
        <f t="shared" si="203"/>
        <v>424995.32194444444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>
        <f t="shared" si="201"/>
        <v>106.57</v>
      </c>
      <c r="Q3216" t="s">
        <v>8322</v>
      </c>
      <c r="R3216" t="s">
        <v>8323</v>
      </c>
      <c r="S3216" s="11">
        <f t="shared" si="202"/>
        <v>428020.02027777774</v>
      </c>
      <c r="T3216" s="11">
        <f t="shared" si="203"/>
        <v>428912.91666666669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100.35142857142858</v>
      </c>
      <c r="P3217">
        <f t="shared" si="201"/>
        <v>262.11</v>
      </c>
      <c r="Q3217" t="s">
        <v>8322</v>
      </c>
      <c r="R3217" t="s">
        <v>8323</v>
      </c>
      <c r="S3217" s="11">
        <f t="shared" si="202"/>
        <v>425184.96416666667</v>
      </c>
      <c r="T3217" s="11">
        <f t="shared" si="203"/>
        <v>426084.98333333334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57.17</v>
      </c>
      <c r="Q3218" t="s">
        <v>8322</v>
      </c>
      <c r="R3218" t="s">
        <v>8323</v>
      </c>
      <c r="S3218" s="11">
        <f t="shared" si="202"/>
        <v>423884.10305555555</v>
      </c>
      <c r="T3218" s="11">
        <f t="shared" si="203"/>
        <v>424631.5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>
        <f t="shared" si="201"/>
        <v>50.2</v>
      </c>
      <c r="Q3219" t="s">
        <v>8322</v>
      </c>
      <c r="R3219" t="s">
        <v>8323</v>
      </c>
      <c r="S3219" s="11">
        <f t="shared" si="202"/>
        <v>435478.10666666663</v>
      </c>
      <c r="T3219" s="11">
        <f t="shared" si="203"/>
        <v>436198.10666666663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66.59</v>
      </c>
      <c r="Q3220" t="s">
        <v>8322</v>
      </c>
      <c r="R3220" t="s">
        <v>8323</v>
      </c>
      <c r="S3220" s="11">
        <f t="shared" si="202"/>
        <v>419217.0516666667</v>
      </c>
      <c r="T3220" s="11">
        <f t="shared" si="203"/>
        <v>420009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100.11000000000001</v>
      </c>
      <c r="P3221">
        <f t="shared" si="201"/>
        <v>168.25</v>
      </c>
      <c r="Q3221" t="s">
        <v>8322</v>
      </c>
      <c r="R3221" t="s">
        <v>8323</v>
      </c>
      <c r="S3221" s="11">
        <f t="shared" si="202"/>
        <v>421136.59638888889</v>
      </c>
      <c r="T3221" s="11">
        <f t="shared" si="203"/>
        <v>421975.59638888889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256.37</v>
      </c>
      <c r="Q3222" t="s">
        <v>8322</v>
      </c>
      <c r="R3222" t="s">
        <v>8323</v>
      </c>
      <c r="S3222" s="11">
        <f t="shared" si="202"/>
        <v>438461.00111111108</v>
      </c>
      <c r="T3222" s="11">
        <f t="shared" si="203"/>
        <v>439278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103.42499999999998</v>
      </c>
      <c r="P3223">
        <f t="shared" si="201"/>
        <v>36.61</v>
      </c>
      <c r="Q3223" t="s">
        <v>8322</v>
      </c>
      <c r="R3223" t="s">
        <v>8323</v>
      </c>
      <c r="S3223" s="11">
        <f t="shared" si="202"/>
        <v>423649.72305555554</v>
      </c>
      <c r="T3223" s="11">
        <f t="shared" si="203"/>
        <v>424489.72305555554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37.14</v>
      </c>
      <c r="Q3224" t="s">
        <v>8322</v>
      </c>
      <c r="R3224" t="s">
        <v>8323</v>
      </c>
      <c r="S3224" s="11">
        <f t="shared" si="202"/>
        <v>426406.97138888889</v>
      </c>
      <c r="T3224" s="11">
        <f t="shared" si="203"/>
        <v>427158.48333333334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>
        <f t="shared" si="201"/>
        <v>45.88</v>
      </c>
      <c r="Q3225" t="s">
        <v>8322</v>
      </c>
      <c r="R3225" t="s">
        <v>8323</v>
      </c>
      <c r="S3225" s="11">
        <f t="shared" si="202"/>
        <v>424877.04888888891</v>
      </c>
      <c r="T3225" s="11">
        <f t="shared" si="203"/>
        <v>425597.04888888891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>
        <f t="shared" si="201"/>
        <v>141.71</v>
      </c>
      <c r="Q3226" t="s">
        <v>8322</v>
      </c>
      <c r="R3226" t="s">
        <v>8323</v>
      </c>
      <c r="S3226" s="11">
        <f t="shared" si="202"/>
        <v>436661.42027777777</v>
      </c>
      <c r="T3226" s="11">
        <f t="shared" si="203"/>
        <v>437798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102.35000000000001</v>
      </c>
      <c r="P3227">
        <f t="shared" si="201"/>
        <v>52.49</v>
      </c>
      <c r="Q3227" t="s">
        <v>8322</v>
      </c>
      <c r="R3227" t="s">
        <v>8323</v>
      </c>
      <c r="S3227" s="11">
        <f t="shared" si="202"/>
        <v>431998.42722222221</v>
      </c>
      <c r="T3227" s="11">
        <f t="shared" si="203"/>
        <v>432510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>
        <f t="shared" si="201"/>
        <v>59.52</v>
      </c>
      <c r="Q3228" t="s">
        <v>8322</v>
      </c>
      <c r="R3228" t="s">
        <v>8323</v>
      </c>
      <c r="S3228" s="11">
        <f t="shared" si="202"/>
        <v>426575.0033333333</v>
      </c>
      <c r="T3228" s="11">
        <f t="shared" si="203"/>
        <v>427295.0033333333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8322</v>
      </c>
      <c r="R3229" t="s">
        <v>8323</v>
      </c>
      <c r="S3229" s="11">
        <f t="shared" si="202"/>
        <v>437262.1766666667</v>
      </c>
      <c r="T3229" s="11">
        <f t="shared" si="203"/>
        <v>437982.1766666667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>
        <f t="shared" si="201"/>
        <v>193.62</v>
      </c>
      <c r="Q3230" t="s">
        <v>8322</v>
      </c>
      <c r="R3230" t="s">
        <v>8323</v>
      </c>
      <c r="S3230" s="11">
        <f t="shared" si="202"/>
        <v>427682.02333333332</v>
      </c>
      <c r="T3230" s="11">
        <f t="shared" si="203"/>
        <v>428437.98333333334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107.86500000000001</v>
      </c>
      <c r="P3231">
        <f t="shared" si="201"/>
        <v>106.8</v>
      </c>
      <c r="Q3231" t="s">
        <v>8322</v>
      </c>
      <c r="R3231" t="s">
        <v>8323</v>
      </c>
      <c r="S3231" s="11">
        <f t="shared" si="202"/>
        <v>418311.99944444443</v>
      </c>
      <c r="T3231" s="11">
        <f t="shared" si="203"/>
        <v>419032.99944444443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>
        <f t="shared" si="201"/>
        <v>77.22</v>
      </c>
      <c r="Q3232" t="s">
        <v>8322</v>
      </c>
      <c r="R3232" t="s">
        <v>8323</v>
      </c>
      <c r="S3232" s="11">
        <f t="shared" si="202"/>
        <v>417469.03500000003</v>
      </c>
      <c r="T3232" s="11">
        <f t="shared" si="203"/>
        <v>417828.98333333334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8322</v>
      </c>
      <c r="R3233" t="s">
        <v>8323</v>
      </c>
      <c r="S3233" s="11">
        <f t="shared" si="202"/>
        <v>430639.65194444446</v>
      </c>
      <c r="T3233" s="11">
        <f t="shared" si="203"/>
        <v>431359.65194444446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131.20000000000002</v>
      </c>
      <c r="P3234">
        <f t="shared" si="201"/>
        <v>50.46</v>
      </c>
      <c r="Q3234" t="s">
        <v>8322</v>
      </c>
      <c r="R3234" t="s">
        <v>8323</v>
      </c>
      <c r="S3234" s="11">
        <f t="shared" si="202"/>
        <v>431044.53249999997</v>
      </c>
      <c r="T3234" s="11">
        <f t="shared" si="203"/>
        <v>431772.98333333334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97.38</v>
      </c>
      <c r="Q3235" t="s">
        <v>8322</v>
      </c>
      <c r="R3235" t="s">
        <v>8323</v>
      </c>
      <c r="S3235" s="11">
        <f t="shared" si="202"/>
        <v>438316.32083333336</v>
      </c>
      <c r="T3235" s="11">
        <f t="shared" si="203"/>
        <v>439036.32083333336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100.39275000000001</v>
      </c>
      <c r="P3236">
        <f t="shared" si="201"/>
        <v>34.92</v>
      </c>
      <c r="Q3236" t="s">
        <v>8322</v>
      </c>
      <c r="R3236" t="s">
        <v>8323</v>
      </c>
      <c r="S3236" s="11">
        <f t="shared" si="202"/>
        <v>437547.94666666666</v>
      </c>
      <c r="T3236" s="11">
        <f t="shared" si="203"/>
        <v>438344.51666666666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103.20666666666666</v>
      </c>
      <c r="P3237">
        <f t="shared" si="201"/>
        <v>85.53</v>
      </c>
      <c r="Q3237" t="s">
        <v>8322</v>
      </c>
      <c r="R3237" t="s">
        <v>8323</v>
      </c>
      <c r="S3237" s="11">
        <f t="shared" si="202"/>
        <v>432449.34750000003</v>
      </c>
      <c r="T3237" s="11">
        <f t="shared" si="203"/>
        <v>433169.34750000003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182.91</v>
      </c>
      <c r="Q3238" t="s">
        <v>8322</v>
      </c>
      <c r="R3238" t="s">
        <v>8323</v>
      </c>
      <c r="S3238" s="11">
        <f t="shared" si="202"/>
        <v>436783.00916666666</v>
      </c>
      <c r="T3238" s="11">
        <f t="shared" si="203"/>
        <v>437503.00916666666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100.78754285714287</v>
      </c>
      <c r="P3239">
        <f t="shared" si="201"/>
        <v>131.13999999999999</v>
      </c>
      <c r="Q3239" t="s">
        <v>8322</v>
      </c>
      <c r="R3239" t="s">
        <v>8323</v>
      </c>
      <c r="S3239" s="11">
        <f t="shared" si="202"/>
        <v>425972.38444444444</v>
      </c>
      <c r="T3239" s="11">
        <f t="shared" si="203"/>
        <v>426540.98333333334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112.32142857142857</v>
      </c>
      <c r="P3240">
        <f t="shared" si="201"/>
        <v>39.81</v>
      </c>
      <c r="Q3240" t="s">
        <v>8322</v>
      </c>
      <c r="R3240" t="s">
        <v>8323</v>
      </c>
      <c r="S3240" s="11">
        <f t="shared" si="202"/>
        <v>423669.24944444443</v>
      </c>
      <c r="T3240" s="11">
        <f t="shared" si="203"/>
        <v>424389.24944444443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105.91914022517912</v>
      </c>
      <c r="P3241">
        <f t="shared" si="201"/>
        <v>59.7</v>
      </c>
      <c r="Q3241" t="s">
        <v>8322</v>
      </c>
      <c r="R3241" t="s">
        <v>8323</v>
      </c>
      <c r="S3241" s="11">
        <f t="shared" si="202"/>
        <v>426587.13694444444</v>
      </c>
      <c r="T3241" s="11">
        <f t="shared" si="203"/>
        <v>427184.98333333334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100.56666666666668</v>
      </c>
      <c r="P3242">
        <f t="shared" si="201"/>
        <v>88.74</v>
      </c>
      <c r="Q3242" t="s">
        <v>8322</v>
      </c>
      <c r="R3242" t="s">
        <v>8323</v>
      </c>
      <c r="S3242" s="11">
        <f t="shared" si="202"/>
        <v>438025.65222222224</v>
      </c>
      <c r="T3242" s="11">
        <f t="shared" si="203"/>
        <v>438704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115.30588235294117</v>
      </c>
      <c r="P3243">
        <f t="shared" si="201"/>
        <v>58.69</v>
      </c>
      <c r="Q3243" t="s">
        <v>8322</v>
      </c>
      <c r="R3243" t="s">
        <v>8323</v>
      </c>
      <c r="S3243" s="11">
        <f t="shared" si="202"/>
        <v>417352.7972222222</v>
      </c>
      <c r="T3243" s="11">
        <f t="shared" si="203"/>
        <v>418143.98333333334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127.30419999999999</v>
      </c>
      <c r="P3244">
        <f t="shared" si="201"/>
        <v>69.569999999999993</v>
      </c>
      <c r="Q3244" t="s">
        <v>8322</v>
      </c>
      <c r="R3244" t="s">
        <v>8323</v>
      </c>
      <c r="S3244" s="11">
        <f t="shared" si="202"/>
        <v>416835.13666666666</v>
      </c>
      <c r="T3244" s="11">
        <f t="shared" si="203"/>
        <v>417555.13666666666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102.83750000000001</v>
      </c>
      <c r="P3245">
        <f t="shared" si="201"/>
        <v>115.87</v>
      </c>
      <c r="Q3245" t="s">
        <v>8322</v>
      </c>
      <c r="R3245" t="s">
        <v>8323</v>
      </c>
      <c r="S3245" s="11">
        <f t="shared" si="202"/>
        <v>426203.32277777779</v>
      </c>
      <c r="T3245" s="11">
        <f t="shared" si="203"/>
        <v>426777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102.9375</v>
      </c>
      <c r="P3246">
        <f t="shared" si="201"/>
        <v>23.87</v>
      </c>
      <c r="Q3246" t="s">
        <v>8322</v>
      </c>
      <c r="R3246" t="s">
        <v>8323</v>
      </c>
      <c r="S3246" s="11">
        <f t="shared" si="202"/>
        <v>436129.66166666668</v>
      </c>
      <c r="T3246" s="11">
        <f t="shared" si="203"/>
        <v>436850.66166666668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104.3047619047619</v>
      </c>
      <c r="P3247">
        <f t="shared" si="201"/>
        <v>81.13</v>
      </c>
      <c r="Q3247" t="s">
        <v>8322</v>
      </c>
      <c r="R3247" t="s">
        <v>8323</v>
      </c>
      <c r="S3247" s="11">
        <f t="shared" si="202"/>
        <v>423167.40500000003</v>
      </c>
      <c r="T3247" s="11">
        <f t="shared" si="203"/>
        <v>423923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111.22000000000001</v>
      </c>
      <c r="P3248">
        <f t="shared" si="201"/>
        <v>57.63</v>
      </c>
      <c r="Q3248" t="s">
        <v>8322</v>
      </c>
      <c r="R3248" t="s">
        <v>8323</v>
      </c>
      <c r="S3248" s="11">
        <f t="shared" si="202"/>
        <v>425444.33333333331</v>
      </c>
      <c r="T3248" s="11">
        <f t="shared" si="203"/>
        <v>426132.98333333334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1"/>
        <v>46.43</v>
      </c>
      <c r="Q3249" t="s">
        <v>8322</v>
      </c>
      <c r="R3249" t="s">
        <v>8323</v>
      </c>
      <c r="S3249" s="11">
        <f t="shared" si="202"/>
        <v>423931.42</v>
      </c>
      <c r="T3249" s="11">
        <f t="shared" si="203"/>
        <v>424651.42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100.79166666666666</v>
      </c>
      <c r="P3250">
        <f t="shared" si="201"/>
        <v>60.48</v>
      </c>
      <c r="Q3250" t="s">
        <v>8322</v>
      </c>
      <c r="R3250" t="s">
        <v>8323</v>
      </c>
      <c r="S3250" s="11">
        <f t="shared" si="202"/>
        <v>421566.32138888893</v>
      </c>
      <c r="T3250" s="11">
        <f t="shared" si="203"/>
        <v>422285.32138888893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104.92727272727274</v>
      </c>
      <c r="P3251">
        <f t="shared" si="201"/>
        <v>65.58</v>
      </c>
      <c r="Q3251" t="s">
        <v>8322</v>
      </c>
      <c r="R3251" t="s">
        <v>8323</v>
      </c>
      <c r="S3251" s="11">
        <f t="shared" si="202"/>
        <v>423410.92055555555</v>
      </c>
      <c r="T3251" s="11">
        <f t="shared" si="203"/>
        <v>424130.92055555555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101.55199999999999</v>
      </c>
      <c r="P3252">
        <f t="shared" si="201"/>
        <v>119.19</v>
      </c>
      <c r="Q3252" t="s">
        <v>8322</v>
      </c>
      <c r="R3252" t="s">
        <v>8323</v>
      </c>
      <c r="S3252" s="11">
        <f t="shared" si="202"/>
        <v>417962.81222222222</v>
      </c>
      <c r="T3252" s="11">
        <f t="shared" si="203"/>
        <v>418683.81222222222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110.73333333333333</v>
      </c>
      <c r="P3253">
        <f t="shared" si="201"/>
        <v>83.05</v>
      </c>
      <c r="Q3253" t="s">
        <v>8322</v>
      </c>
      <c r="R3253" t="s">
        <v>8323</v>
      </c>
      <c r="S3253" s="11">
        <f t="shared" si="202"/>
        <v>423434.54611111112</v>
      </c>
      <c r="T3253" s="11">
        <f t="shared" si="203"/>
        <v>424154.54611111112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127.82222222222221</v>
      </c>
      <c r="P3254">
        <f t="shared" si="201"/>
        <v>57.52</v>
      </c>
      <c r="Q3254" t="s">
        <v>8322</v>
      </c>
      <c r="R3254" t="s">
        <v>8323</v>
      </c>
      <c r="S3254" s="11">
        <f t="shared" si="202"/>
        <v>434084.34444444446</v>
      </c>
      <c r="T3254" s="11">
        <f t="shared" si="203"/>
        <v>434804.34444444446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101.82500000000002</v>
      </c>
      <c r="P3255">
        <f t="shared" si="201"/>
        <v>177.09</v>
      </c>
      <c r="Q3255" t="s">
        <v>8322</v>
      </c>
      <c r="R3255" t="s">
        <v>8323</v>
      </c>
      <c r="S3255" s="11">
        <f t="shared" si="202"/>
        <v>434374.84111111111</v>
      </c>
      <c r="T3255" s="11">
        <f t="shared" si="203"/>
        <v>434820.75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101.25769230769231</v>
      </c>
      <c r="P3256">
        <f t="shared" si="201"/>
        <v>70.77</v>
      </c>
      <c r="Q3256" t="s">
        <v>8322</v>
      </c>
      <c r="R3256" t="s">
        <v>8323</v>
      </c>
      <c r="S3256" s="11">
        <f t="shared" si="202"/>
        <v>421331.05805555556</v>
      </c>
      <c r="T3256" s="11">
        <f t="shared" si="203"/>
        <v>422050.05805555556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29.17</v>
      </c>
      <c r="Q3257" t="s">
        <v>8322</v>
      </c>
      <c r="R3257" t="s">
        <v>8323</v>
      </c>
      <c r="S3257" s="11">
        <f t="shared" si="202"/>
        <v>417267.4375</v>
      </c>
      <c r="T3257" s="11">
        <f t="shared" si="203"/>
        <v>417987.4375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1"/>
        <v>72.760000000000005</v>
      </c>
      <c r="Q3258" t="s">
        <v>8322</v>
      </c>
      <c r="R3258" t="s">
        <v>8323</v>
      </c>
      <c r="S3258" s="11">
        <f t="shared" si="202"/>
        <v>423382.77138888894</v>
      </c>
      <c r="T3258" s="11">
        <f t="shared" si="203"/>
        <v>423900.98333333334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106.29949999999999</v>
      </c>
      <c r="P3259">
        <f t="shared" si="201"/>
        <v>51.85</v>
      </c>
      <c r="Q3259" t="s">
        <v>8322</v>
      </c>
      <c r="R3259" t="s">
        <v>8323</v>
      </c>
      <c r="S3259" s="11">
        <f t="shared" si="202"/>
        <v>438118.43111111113</v>
      </c>
      <c r="T3259" s="11">
        <f t="shared" si="203"/>
        <v>438838.43111111113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105.21428571428571</v>
      </c>
      <c r="P3260">
        <f t="shared" si="201"/>
        <v>98.2</v>
      </c>
      <c r="Q3260" t="s">
        <v>8322</v>
      </c>
      <c r="R3260" t="s">
        <v>8323</v>
      </c>
      <c r="S3260" s="11">
        <f t="shared" si="202"/>
        <v>419502.2947222222</v>
      </c>
      <c r="T3260" s="11">
        <f t="shared" si="203"/>
        <v>420222.2947222222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106.16782608695652</v>
      </c>
      <c r="P3261">
        <f t="shared" si="201"/>
        <v>251.74</v>
      </c>
      <c r="Q3261" t="s">
        <v>8322</v>
      </c>
      <c r="R3261" t="s">
        <v>8323</v>
      </c>
      <c r="S3261" s="11">
        <f t="shared" si="202"/>
        <v>434667.26250000001</v>
      </c>
      <c r="T3261" s="11">
        <f t="shared" si="203"/>
        <v>435372.98333333334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109.24000000000001</v>
      </c>
      <c r="P3262">
        <f t="shared" si="201"/>
        <v>74.819999999999993</v>
      </c>
      <c r="Q3262" t="s">
        <v>8322</v>
      </c>
      <c r="R3262" t="s">
        <v>8323</v>
      </c>
      <c r="S3262" s="11">
        <f t="shared" si="202"/>
        <v>427201.14388888888</v>
      </c>
      <c r="T3262" s="11">
        <f t="shared" si="203"/>
        <v>428042.14388888888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100.45454545454547</v>
      </c>
      <c r="P3263">
        <f t="shared" si="201"/>
        <v>67.650000000000006</v>
      </c>
      <c r="Q3263" t="s">
        <v>8322</v>
      </c>
      <c r="R3263" t="s">
        <v>8323</v>
      </c>
      <c r="S3263" s="11">
        <f t="shared" si="202"/>
        <v>424034.41000000003</v>
      </c>
      <c r="T3263" s="11">
        <f t="shared" si="203"/>
        <v>424754.41000000003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103.04098360655738</v>
      </c>
      <c r="P3264">
        <f t="shared" si="201"/>
        <v>93.81</v>
      </c>
      <c r="Q3264" t="s">
        <v>8322</v>
      </c>
      <c r="R3264" t="s">
        <v>8323</v>
      </c>
      <c r="S3264" s="11">
        <f t="shared" si="202"/>
        <v>419056.57277777779</v>
      </c>
      <c r="T3264" s="11">
        <f t="shared" si="203"/>
        <v>419797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112.1664</v>
      </c>
      <c r="P3265">
        <f t="shared" si="201"/>
        <v>41.24</v>
      </c>
      <c r="Q3265" t="s">
        <v>8322</v>
      </c>
      <c r="R3265" t="s">
        <v>8323</v>
      </c>
      <c r="S3265" s="11">
        <f t="shared" si="202"/>
        <v>426741.38555555552</v>
      </c>
      <c r="T3265" s="11">
        <f t="shared" si="203"/>
        <v>427302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</v>
      </c>
      <c r="Q3266" t="s">
        <v>8322</v>
      </c>
      <c r="R3266" t="s">
        <v>8323</v>
      </c>
      <c r="S3266" s="11">
        <f t="shared" si="202"/>
        <v>420316.20500000002</v>
      </c>
      <c r="T3266" s="11">
        <f t="shared" si="203"/>
        <v>420703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(E3267/D3267)*100</f>
        <v>164</v>
      </c>
      <c r="P3267">
        <f t="shared" ref="P3267:P3330" si="205">ROUND(E3267/L3267,2)</f>
        <v>70.290000000000006</v>
      </c>
      <c r="Q3267" t="s">
        <v>8322</v>
      </c>
      <c r="R3267" t="s">
        <v>8323</v>
      </c>
      <c r="S3267" s="11">
        <f t="shared" ref="S3267:S3330" si="206">(((J3267/60)/60)+DATE(1970,1,1))</f>
        <v>427394.08750000002</v>
      </c>
      <c r="T3267" s="11">
        <f t="shared" ref="T3267:T3330" si="207">(((I3267/60)/60)+DATE(1970,1,1))</f>
        <v>428114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>
        <f t="shared" si="205"/>
        <v>48.33</v>
      </c>
      <c r="Q3268" t="s">
        <v>8322</v>
      </c>
      <c r="R3268" t="s">
        <v>8323</v>
      </c>
      <c r="S3268" s="11">
        <f t="shared" si="206"/>
        <v>423189.86722222227</v>
      </c>
      <c r="T3268" s="11">
        <f t="shared" si="207"/>
        <v>423942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53.18</v>
      </c>
      <c r="Q3269" t="s">
        <v>8322</v>
      </c>
      <c r="R3269" t="s">
        <v>8323</v>
      </c>
      <c r="S3269" s="11">
        <f t="shared" si="206"/>
        <v>424059.18333333335</v>
      </c>
      <c r="T3269" s="11">
        <f t="shared" si="207"/>
        <v>424779.18333333335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</v>
      </c>
      <c r="Q3270" t="s">
        <v>8322</v>
      </c>
      <c r="R3270" t="s">
        <v>8323</v>
      </c>
      <c r="S3270" s="11">
        <f t="shared" si="206"/>
        <v>434094.70222222223</v>
      </c>
      <c r="T3270" s="11">
        <f t="shared" si="207"/>
        <v>434478.70222222223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101.49999999999999</v>
      </c>
      <c r="P3271">
        <f t="shared" si="205"/>
        <v>116</v>
      </c>
      <c r="Q3271" t="s">
        <v>8322</v>
      </c>
      <c r="R3271" t="s">
        <v>8323</v>
      </c>
      <c r="S3271" s="11">
        <f t="shared" si="206"/>
        <v>423210.49916666665</v>
      </c>
      <c r="T3271" s="11">
        <f t="shared" si="207"/>
        <v>424028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101.66666666666666</v>
      </c>
      <c r="P3272">
        <f t="shared" si="205"/>
        <v>61</v>
      </c>
      <c r="Q3272" t="s">
        <v>8322</v>
      </c>
      <c r="R3272" t="s">
        <v>8323</v>
      </c>
      <c r="S3272" s="11">
        <f t="shared" si="206"/>
        <v>423933.79583333334</v>
      </c>
      <c r="T3272" s="11">
        <f t="shared" si="207"/>
        <v>424653.79583333334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38.24</v>
      </c>
      <c r="Q3273" t="s">
        <v>8322</v>
      </c>
      <c r="R3273" t="s">
        <v>8323</v>
      </c>
      <c r="S3273" s="11">
        <f t="shared" si="206"/>
        <v>417883.49305555556</v>
      </c>
      <c r="T3273" s="11">
        <f t="shared" si="207"/>
        <v>418604.49305555556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</v>
      </c>
      <c r="Q3274" t="s">
        <v>8322</v>
      </c>
      <c r="R3274" t="s">
        <v>8323</v>
      </c>
      <c r="S3274" s="11">
        <f t="shared" si="206"/>
        <v>426741.0025</v>
      </c>
      <c r="T3274" s="11">
        <f t="shared" si="207"/>
        <v>427462.0025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</v>
      </c>
      <c r="Q3275" t="s">
        <v>8322</v>
      </c>
      <c r="R3275" t="s">
        <v>8323</v>
      </c>
      <c r="S3275" s="11">
        <f t="shared" si="206"/>
        <v>434596.23388888891</v>
      </c>
      <c r="T3275" s="11">
        <f t="shared" si="207"/>
        <v>434980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101.32258064516128</v>
      </c>
      <c r="P3276">
        <f t="shared" si="205"/>
        <v>54.91</v>
      </c>
      <c r="Q3276" t="s">
        <v>8322</v>
      </c>
      <c r="R3276" t="s">
        <v>8323</v>
      </c>
      <c r="S3276" s="11">
        <f t="shared" si="206"/>
        <v>429529.90888888889</v>
      </c>
      <c r="T3276" s="11">
        <f t="shared" si="207"/>
        <v>430590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>
        <f t="shared" si="205"/>
        <v>150.41999999999999</v>
      </c>
      <c r="Q3277" t="s">
        <v>8322</v>
      </c>
      <c r="R3277" t="s">
        <v>8323</v>
      </c>
      <c r="S3277" s="11">
        <f t="shared" si="206"/>
        <v>420342.13083333336</v>
      </c>
      <c r="T3277" s="11">
        <f t="shared" si="207"/>
        <v>420973.5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116.84444444444443</v>
      </c>
      <c r="P3278">
        <f t="shared" si="205"/>
        <v>52.58</v>
      </c>
      <c r="Q3278" t="s">
        <v>8322</v>
      </c>
      <c r="R3278" t="s">
        <v>8323</v>
      </c>
      <c r="S3278" s="11">
        <f t="shared" si="206"/>
        <v>430159.79972222226</v>
      </c>
      <c r="T3278" s="11">
        <f t="shared" si="207"/>
        <v>430980.98333333334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108.60000000000001</v>
      </c>
      <c r="P3279">
        <f t="shared" si="205"/>
        <v>54.3</v>
      </c>
      <c r="Q3279" t="s">
        <v>8322</v>
      </c>
      <c r="R3279" t="s">
        <v>8323</v>
      </c>
      <c r="S3279" s="11">
        <f t="shared" si="206"/>
        <v>418273.39055555558</v>
      </c>
      <c r="T3279" s="11">
        <f t="shared" si="207"/>
        <v>418994.39055555558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76.03</v>
      </c>
      <c r="Q3280" t="s">
        <v>8322</v>
      </c>
      <c r="R3280" t="s">
        <v>8323</v>
      </c>
      <c r="S3280" s="11">
        <f t="shared" si="206"/>
        <v>422909.36194444442</v>
      </c>
      <c r="T3280" s="11">
        <f t="shared" si="207"/>
        <v>423629.36194444442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>
        <f t="shared" si="205"/>
        <v>105.21</v>
      </c>
      <c r="Q3281" t="s">
        <v>8322</v>
      </c>
      <c r="R3281" t="s">
        <v>8323</v>
      </c>
      <c r="S3281" s="11">
        <f t="shared" si="206"/>
        <v>430259.46083333332</v>
      </c>
      <c r="T3281" s="11">
        <f t="shared" si="207"/>
        <v>430978.46083333332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68.67</v>
      </c>
      <c r="Q3282" t="s">
        <v>8322</v>
      </c>
      <c r="R3282" t="s">
        <v>8323</v>
      </c>
      <c r="S3282" s="11">
        <f t="shared" si="206"/>
        <v>422835.16611111106</v>
      </c>
      <c r="T3282" s="11">
        <f t="shared" si="207"/>
        <v>423662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129.36000000000001</v>
      </c>
      <c r="Q3283" t="s">
        <v>8322</v>
      </c>
      <c r="R3283" t="s">
        <v>8323</v>
      </c>
      <c r="S3283" s="11">
        <f t="shared" si="206"/>
        <v>425169.47361111111</v>
      </c>
      <c r="T3283" s="11">
        <f t="shared" si="207"/>
        <v>425889.47361111111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102.6467741935484</v>
      </c>
      <c r="P3284">
        <f t="shared" si="205"/>
        <v>134.26</v>
      </c>
      <c r="Q3284" t="s">
        <v>8322</v>
      </c>
      <c r="R3284" t="s">
        <v>8323</v>
      </c>
      <c r="S3284" s="11">
        <f t="shared" si="206"/>
        <v>430597.66333333333</v>
      </c>
      <c r="T3284" s="11">
        <f t="shared" si="207"/>
        <v>431653.66333333333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104.75000000000001</v>
      </c>
      <c r="P3285">
        <f t="shared" si="205"/>
        <v>17.829999999999998</v>
      </c>
      <c r="Q3285" t="s">
        <v>8322</v>
      </c>
      <c r="R3285" t="s">
        <v>8323</v>
      </c>
      <c r="S3285" s="11">
        <f t="shared" si="206"/>
        <v>429026.86055555556</v>
      </c>
      <c r="T3285" s="11">
        <f t="shared" si="207"/>
        <v>429774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203.2</v>
      </c>
      <c r="Q3286" t="s">
        <v>8322</v>
      </c>
      <c r="R3286" t="s">
        <v>8323</v>
      </c>
      <c r="S3286" s="11">
        <f t="shared" si="206"/>
        <v>429054.23694444442</v>
      </c>
      <c r="T3286" s="11">
        <f t="shared" si="207"/>
        <v>429470.98333333334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>
        <f t="shared" si="205"/>
        <v>69.19</v>
      </c>
      <c r="Q3287" t="s">
        <v>8322</v>
      </c>
      <c r="R3287" t="s">
        <v>8323</v>
      </c>
      <c r="S3287" s="11">
        <f t="shared" si="206"/>
        <v>438223.61833333335</v>
      </c>
      <c r="T3287" s="11">
        <f t="shared" si="207"/>
        <v>438974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>
        <f t="shared" si="205"/>
        <v>125.12</v>
      </c>
      <c r="Q3288" t="s">
        <v>8322</v>
      </c>
      <c r="R3288" t="s">
        <v>8323</v>
      </c>
      <c r="S3288" s="11">
        <f t="shared" si="206"/>
        <v>433541.16166666668</v>
      </c>
      <c r="T3288" s="11">
        <f t="shared" si="207"/>
        <v>434261.16166666668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73.53</v>
      </c>
      <c r="Q3289" t="s">
        <v>8322</v>
      </c>
      <c r="R3289" t="s">
        <v>8323</v>
      </c>
      <c r="S3289" s="11">
        <f t="shared" si="206"/>
        <v>427395.00777777773</v>
      </c>
      <c r="T3289" s="11">
        <f t="shared" si="207"/>
        <v>427995.00777777773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100.26489999999998</v>
      </c>
      <c r="P3290">
        <f t="shared" si="205"/>
        <v>48.44</v>
      </c>
      <c r="Q3290" t="s">
        <v>8322</v>
      </c>
      <c r="R3290" t="s">
        <v>8323</v>
      </c>
      <c r="S3290" s="11">
        <f t="shared" si="206"/>
        <v>432051.58750000002</v>
      </c>
      <c r="T3290" s="11">
        <f t="shared" si="207"/>
        <v>432920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133.04200000000003</v>
      </c>
      <c r="P3291">
        <f t="shared" si="205"/>
        <v>26.61</v>
      </c>
      <c r="Q3291" t="s">
        <v>8322</v>
      </c>
      <c r="R3291" t="s">
        <v>8323</v>
      </c>
      <c r="S3291" s="11">
        <f t="shared" si="206"/>
        <v>438113.83388888894</v>
      </c>
      <c r="T3291" s="11">
        <f t="shared" si="207"/>
        <v>438785.83388888894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33.67</v>
      </c>
      <c r="Q3292" t="s">
        <v>8322</v>
      </c>
      <c r="R3292" t="s">
        <v>8323</v>
      </c>
      <c r="S3292" s="11">
        <f t="shared" si="206"/>
        <v>438525.35861111112</v>
      </c>
      <c r="T3292" s="11">
        <f t="shared" si="207"/>
        <v>439245.35861111112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>
        <f t="shared" si="205"/>
        <v>40.71</v>
      </c>
      <c r="Q3293" t="s">
        <v>8322</v>
      </c>
      <c r="R3293" t="s">
        <v>8323</v>
      </c>
      <c r="S3293" s="11">
        <f t="shared" si="206"/>
        <v>425497.86111111112</v>
      </c>
      <c r="T3293" s="11">
        <f t="shared" si="207"/>
        <v>426252.98333333334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>
        <f t="shared" si="205"/>
        <v>19.27</v>
      </c>
      <c r="Q3294" t="s">
        <v>8322</v>
      </c>
      <c r="R3294" t="s">
        <v>8323</v>
      </c>
      <c r="S3294" s="11">
        <f t="shared" si="206"/>
        <v>426699.48555555556</v>
      </c>
      <c r="T3294" s="11">
        <f t="shared" si="207"/>
        <v>428140.48555555556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>
        <f t="shared" si="205"/>
        <v>84.29</v>
      </c>
      <c r="Q3295" t="s">
        <v>8322</v>
      </c>
      <c r="R3295" t="s">
        <v>8323</v>
      </c>
      <c r="S3295" s="11">
        <f t="shared" si="206"/>
        <v>438355.20888888894</v>
      </c>
      <c r="T3295" s="11">
        <f t="shared" si="207"/>
        <v>439075.20888888894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>
        <f t="shared" si="205"/>
        <v>29.58</v>
      </c>
      <c r="Q3296" t="s">
        <v>8322</v>
      </c>
      <c r="R3296" t="s">
        <v>8323</v>
      </c>
      <c r="S3296" s="11">
        <f t="shared" si="206"/>
        <v>423309.98722222226</v>
      </c>
      <c r="T3296" s="11">
        <f t="shared" si="207"/>
        <v>424029.98722222226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>
        <f t="shared" si="205"/>
        <v>26.67</v>
      </c>
      <c r="Q3297" t="s">
        <v>8322</v>
      </c>
      <c r="R3297" t="s">
        <v>8323</v>
      </c>
      <c r="S3297" s="11">
        <f t="shared" si="206"/>
        <v>434539.61916666664</v>
      </c>
      <c r="T3297" s="11">
        <f t="shared" si="207"/>
        <v>435259.61916666664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144.06666666666666</v>
      </c>
      <c r="P3298">
        <f t="shared" si="205"/>
        <v>45.98</v>
      </c>
      <c r="Q3298" t="s">
        <v>8322</v>
      </c>
      <c r="R3298" t="s">
        <v>8323</v>
      </c>
      <c r="S3298" s="11">
        <f t="shared" si="206"/>
        <v>427347.15888888889</v>
      </c>
      <c r="T3298" s="11">
        <f t="shared" si="207"/>
        <v>427855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100.07272727272726</v>
      </c>
      <c r="P3299">
        <f t="shared" si="205"/>
        <v>125.09</v>
      </c>
      <c r="Q3299" t="s">
        <v>8322</v>
      </c>
      <c r="R3299" t="s">
        <v>8323</v>
      </c>
      <c r="S3299" s="11">
        <f t="shared" si="206"/>
        <v>424563.51555555558</v>
      </c>
      <c r="T3299" s="11">
        <f t="shared" si="207"/>
        <v>425023.98333333334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5"/>
        <v>141.29</v>
      </c>
      <c r="Q3300" t="s">
        <v>8322</v>
      </c>
      <c r="R3300" t="s">
        <v>8323</v>
      </c>
      <c r="S3300" s="11">
        <f t="shared" si="206"/>
        <v>425671.99111111107</v>
      </c>
      <c r="T3300" s="11">
        <f t="shared" si="207"/>
        <v>426153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116.19999999999999</v>
      </c>
      <c r="P3301">
        <f t="shared" si="205"/>
        <v>55.33</v>
      </c>
      <c r="Q3301" t="s">
        <v>8322</v>
      </c>
      <c r="R3301" t="s">
        <v>8323</v>
      </c>
      <c r="S3301" s="11">
        <f t="shared" si="206"/>
        <v>426199.01750000002</v>
      </c>
      <c r="T3301" s="11">
        <f t="shared" si="207"/>
        <v>426919.01750000002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136.16666666666666</v>
      </c>
      <c r="P3302">
        <f t="shared" si="205"/>
        <v>46.42</v>
      </c>
      <c r="Q3302" t="s">
        <v>8322</v>
      </c>
      <c r="R3302" t="s">
        <v>8323</v>
      </c>
      <c r="S3302" s="11">
        <f t="shared" si="206"/>
        <v>422378.8505555556</v>
      </c>
      <c r="T3302" s="11">
        <f t="shared" si="207"/>
        <v>422882.8505555556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133.46666666666667</v>
      </c>
      <c r="P3303">
        <f t="shared" si="205"/>
        <v>57.2</v>
      </c>
      <c r="Q3303" t="s">
        <v>8322</v>
      </c>
      <c r="R3303" t="s">
        <v>8323</v>
      </c>
      <c r="S3303" s="11">
        <f t="shared" si="206"/>
        <v>432842.66000000003</v>
      </c>
      <c r="T3303" s="11">
        <f t="shared" si="207"/>
        <v>433911.98333333334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103.39285714285715</v>
      </c>
      <c r="P3304">
        <f t="shared" si="205"/>
        <v>173.7</v>
      </c>
      <c r="Q3304" t="s">
        <v>8322</v>
      </c>
      <c r="R3304" t="s">
        <v>8323</v>
      </c>
      <c r="S3304" s="11">
        <f t="shared" si="206"/>
        <v>436265.43777777778</v>
      </c>
      <c r="T3304" s="11">
        <f t="shared" si="207"/>
        <v>436985.43777777778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115.88888888888889</v>
      </c>
      <c r="P3305">
        <f t="shared" si="205"/>
        <v>59.6</v>
      </c>
      <c r="Q3305" t="s">
        <v>8322</v>
      </c>
      <c r="R3305" t="s">
        <v>8323</v>
      </c>
      <c r="S3305" s="11">
        <f t="shared" si="206"/>
        <v>421272.63444444444</v>
      </c>
      <c r="T3305" s="11">
        <f t="shared" si="207"/>
        <v>422111.63444444444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104.51666666666665</v>
      </c>
      <c r="P3306">
        <f t="shared" si="205"/>
        <v>89.59</v>
      </c>
      <c r="Q3306" t="s">
        <v>8322</v>
      </c>
      <c r="R3306" t="s">
        <v>8323</v>
      </c>
      <c r="S3306" s="11">
        <f t="shared" si="206"/>
        <v>436631.98666666663</v>
      </c>
      <c r="T3306" s="11">
        <f t="shared" si="207"/>
        <v>437351.98666666663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102.02500000000001</v>
      </c>
      <c r="P3307">
        <f t="shared" si="205"/>
        <v>204.05</v>
      </c>
      <c r="Q3307" t="s">
        <v>8322</v>
      </c>
      <c r="R3307" t="s">
        <v>8323</v>
      </c>
      <c r="S3307" s="11">
        <f t="shared" si="206"/>
        <v>424397.54111111106</v>
      </c>
      <c r="T3307" s="11">
        <f t="shared" si="207"/>
        <v>425117.54111111106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175.33333333333334</v>
      </c>
      <c r="P3308">
        <f t="shared" si="205"/>
        <v>48.7</v>
      </c>
      <c r="Q3308" t="s">
        <v>8322</v>
      </c>
      <c r="R3308" t="s">
        <v>8323</v>
      </c>
      <c r="S3308" s="11">
        <f t="shared" si="206"/>
        <v>431750.26166666666</v>
      </c>
      <c r="T3308" s="11">
        <f t="shared" si="207"/>
        <v>432660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106.67999999999999</v>
      </c>
      <c r="P3309">
        <f t="shared" si="205"/>
        <v>53.34</v>
      </c>
      <c r="Q3309" t="s">
        <v>8322</v>
      </c>
      <c r="R3309" t="s">
        <v>8323</v>
      </c>
      <c r="S3309" s="11">
        <f t="shared" si="206"/>
        <v>431314.37194444443</v>
      </c>
      <c r="T3309" s="11">
        <f t="shared" si="207"/>
        <v>432034.37194444443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122.28571428571429</v>
      </c>
      <c r="P3310">
        <f t="shared" si="205"/>
        <v>75.09</v>
      </c>
      <c r="Q3310" t="s">
        <v>8322</v>
      </c>
      <c r="R3310" t="s">
        <v>8323</v>
      </c>
      <c r="S3310" s="11">
        <f t="shared" si="206"/>
        <v>430782.04583333334</v>
      </c>
      <c r="T3310" s="11">
        <f t="shared" si="207"/>
        <v>431286.04583333334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159.42857142857144</v>
      </c>
      <c r="P3311">
        <f t="shared" si="205"/>
        <v>18</v>
      </c>
      <c r="Q3311" t="s">
        <v>8322</v>
      </c>
      <c r="R3311" t="s">
        <v>8323</v>
      </c>
      <c r="S3311" s="11">
        <f t="shared" si="206"/>
        <v>435000.60500000004</v>
      </c>
      <c r="T3311" s="11">
        <f t="shared" si="207"/>
        <v>435744.60500000004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100.07692307692308</v>
      </c>
      <c r="P3312">
        <f t="shared" si="205"/>
        <v>209.84</v>
      </c>
      <c r="Q3312" t="s">
        <v>8322</v>
      </c>
      <c r="R3312" t="s">
        <v>8323</v>
      </c>
      <c r="S3312" s="11">
        <f t="shared" si="206"/>
        <v>426007.28472222219</v>
      </c>
      <c r="T3312" s="11">
        <f t="shared" si="207"/>
        <v>426727.28472222219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5"/>
        <v>61.02</v>
      </c>
      <c r="Q3313" t="s">
        <v>8322</v>
      </c>
      <c r="R3313" t="s">
        <v>8323</v>
      </c>
      <c r="S3313" s="11">
        <f t="shared" si="206"/>
        <v>426256.00277777779</v>
      </c>
      <c r="T3313" s="11">
        <f t="shared" si="207"/>
        <v>426976.00277777779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100.03999999999999</v>
      </c>
      <c r="P3314">
        <f t="shared" si="205"/>
        <v>61</v>
      </c>
      <c r="Q3314" t="s">
        <v>8322</v>
      </c>
      <c r="R3314" t="s">
        <v>8323</v>
      </c>
      <c r="S3314" s="11">
        <f t="shared" si="206"/>
        <v>435868.42944444442</v>
      </c>
      <c r="T3314" s="11">
        <f t="shared" si="207"/>
        <v>436375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116.05000000000001</v>
      </c>
      <c r="P3315">
        <f t="shared" si="205"/>
        <v>80.03</v>
      </c>
      <c r="Q3315" t="s">
        <v>8322</v>
      </c>
      <c r="R3315" t="s">
        <v>8323</v>
      </c>
      <c r="S3315" s="11">
        <f t="shared" si="206"/>
        <v>429086.86583333334</v>
      </c>
      <c r="T3315" s="11">
        <f t="shared" si="207"/>
        <v>429418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5"/>
        <v>29.07</v>
      </c>
      <c r="Q3316" t="s">
        <v>8322</v>
      </c>
      <c r="R3316" t="s">
        <v>8323</v>
      </c>
      <c r="S3316" s="11">
        <f t="shared" si="206"/>
        <v>422439.4197222222</v>
      </c>
      <c r="T3316" s="11">
        <f t="shared" si="207"/>
        <v>423101.08333333331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P3317">
        <f t="shared" si="205"/>
        <v>49.44</v>
      </c>
      <c r="Q3317" t="s">
        <v>8322</v>
      </c>
      <c r="R3317" t="s">
        <v>8323</v>
      </c>
      <c r="S3317" s="11">
        <f t="shared" si="206"/>
        <v>431104.28916666668</v>
      </c>
      <c r="T3317" s="11">
        <f t="shared" si="207"/>
        <v>431824.28916666668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100.08673425918037</v>
      </c>
      <c r="P3318">
        <f t="shared" si="205"/>
        <v>93.98</v>
      </c>
      <c r="Q3318" t="s">
        <v>8322</v>
      </c>
      <c r="R3318" t="s">
        <v>8323</v>
      </c>
      <c r="S3318" s="11">
        <f t="shared" si="206"/>
        <v>415757.90972222219</v>
      </c>
      <c r="T3318" s="11">
        <f t="shared" si="207"/>
        <v>416542.9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106.19047619047619</v>
      </c>
      <c r="P3319">
        <f t="shared" si="205"/>
        <v>61.94</v>
      </c>
      <c r="Q3319" t="s">
        <v>8322</v>
      </c>
      <c r="R3319" t="s">
        <v>8323</v>
      </c>
      <c r="S3319" s="11">
        <f t="shared" si="206"/>
        <v>431889.95111111109</v>
      </c>
      <c r="T3319" s="11">
        <f t="shared" si="207"/>
        <v>432609.95111111109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78.5</v>
      </c>
      <c r="Q3320" t="s">
        <v>8322</v>
      </c>
      <c r="R3320" t="s">
        <v>8323</v>
      </c>
      <c r="S3320" s="11">
        <f t="shared" si="206"/>
        <v>430264.24805555557</v>
      </c>
      <c r="T3320" s="11">
        <f t="shared" si="207"/>
        <v>431219.5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8322</v>
      </c>
      <c r="R3321" t="s">
        <v>8323</v>
      </c>
      <c r="S3321" s="11">
        <f t="shared" si="206"/>
        <v>419687.0516666667</v>
      </c>
      <c r="T3321" s="11">
        <f t="shared" si="207"/>
        <v>420767.0516666667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66.45</v>
      </c>
      <c r="Q3322" t="s">
        <v>8322</v>
      </c>
      <c r="R3322" t="s">
        <v>8323</v>
      </c>
      <c r="S3322" s="11">
        <f t="shared" si="206"/>
        <v>432226.09916666668</v>
      </c>
      <c r="T3322" s="11">
        <f t="shared" si="207"/>
        <v>432946.09916666668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35.799999999999997</v>
      </c>
      <c r="Q3323" t="s">
        <v>8322</v>
      </c>
      <c r="R3323" t="s">
        <v>8323</v>
      </c>
      <c r="S3323" s="11">
        <f t="shared" si="206"/>
        <v>417851.40694444446</v>
      </c>
      <c r="T3323" s="11">
        <f t="shared" si="207"/>
        <v>418188.98333333334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101.51515151515152</v>
      </c>
      <c r="P3324">
        <f t="shared" si="205"/>
        <v>145.65</v>
      </c>
      <c r="Q3324" t="s">
        <v>8322</v>
      </c>
      <c r="R3324" t="s">
        <v>8323</v>
      </c>
      <c r="S3324" s="11">
        <f t="shared" si="206"/>
        <v>432417.24888888892</v>
      </c>
      <c r="T3324" s="11">
        <f t="shared" si="207"/>
        <v>432948.91666666669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125.89999999999999</v>
      </c>
      <c r="P3325">
        <f t="shared" si="205"/>
        <v>25.69</v>
      </c>
      <c r="Q3325" t="s">
        <v>8322</v>
      </c>
      <c r="R3325" t="s">
        <v>8323</v>
      </c>
      <c r="S3325" s="11">
        <f t="shared" si="206"/>
        <v>434513.78</v>
      </c>
      <c r="T3325" s="11">
        <f t="shared" si="207"/>
        <v>435233.78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101.66666666666666</v>
      </c>
      <c r="P3326">
        <f t="shared" si="205"/>
        <v>152.5</v>
      </c>
      <c r="Q3326" t="s">
        <v>8322</v>
      </c>
      <c r="R3326" t="s">
        <v>8323</v>
      </c>
      <c r="S3326" s="11">
        <f t="shared" si="206"/>
        <v>432214.99722222221</v>
      </c>
      <c r="T3326" s="11">
        <f t="shared" si="207"/>
        <v>432550.99722222221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30</v>
      </c>
      <c r="Q3327" t="s">
        <v>8322</v>
      </c>
      <c r="R3327" t="s">
        <v>8323</v>
      </c>
      <c r="S3327" s="11">
        <f t="shared" si="206"/>
        <v>421467.85472222226</v>
      </c>
      <c r="T3327" s="11">
        <f t="shared" si="207"/>
        <v>422306.85472222226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101.375</v>
      </c>
      <c r="P3328">
        <f t="shared" si="205"/>
        <v>142.28</v>
      </c>
      <c r="Q3328" t="s">
        <v>8322</v>
      </c>
      <c r="R3328" t="s">
        <v>8323</v>
      </c>
      <c r="S3328" s="11">
        <f t="shared" si="206"/>
        <v>420914.1402777778</v>
      </c>
      <c r="T3328" s="11">
        <f t="shared" si="207"/>
        <v>421633.1402777778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5"/>
        <v>24.55</v>
      </c>
      <c r="Q3329" t="s">
        <v>8322</v>
      </c>
      <c r="R3329" t="s">
        <v>8323</v>
      </c>
      <c r="S3329" s="11">
        <f t="shared" si="206"/>
        <v>431153.99055555556</v>
      </c>
      <c r="T3329" s="11">
        <f t="shared" si="207"/>
        <v>431873.99055555556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146.38888888888889</v>
      </c>
      <c r="P3330">
        <f t="shared" si="205"/>
        <v>292.77999999999997</v>
      </c>
      <c r="Q3330" t="s">
        <v>8322</v>
      </c>
      <c r="R3330" t="s">
        <v>8323</v>
      </c>
      <c r="S3330" s="11">
        <f t="shared" si="206"/>
        <v>415654.80083333334</v>
      </c>
      <c r="T3330" s="11">
        <f t="shared" si="207"/>
        <v>415714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(E3331/D3331)*100</f>
        <v>116.8</v>
      </c>
      <c r="P3331">
        <f t="shared" ref="P3331:P3394" si="209">ROUND(E3331/L3331,2)</f>
        <v>44.92</v>
      </c>
      <c r="Q3331" t="s">
        <v>8322</v>
      </c>
      <c r="R3331" t="s">
        <v>8323</v>
      </c>
      <c r="S3331" s="11">
        <f t="shared" ref="S3331:S3394" si="210">(((J3331/60)/60)+DATE(1970,1,1))</f>
        <v>416008.75222222222</v>
      </c>
      <c r="T3331" s="11">
        <f t="shared" ref="T3331:T3394" si="211">(((I3331/60)/60)+DATE(1970,1,1))</f>
        <v>416264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>
        <f t="shared" si="209"/>
        <v>23.1</v>
      </c>
      <c r="Q3332" t="s">
        <v>8322</v>
      </c>
      <c r="R3332" t="s">
        <v>8323</v>
      </c>
      <c r="S3332" s="11">
        <f t="shared" si="210"/>
        <v>421494.29666666669</v>
      </c>
      <c r="T3332" s="11">
        <f t="shared" si="211"/>
        <v>422213.29666666669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t="s">
        <v>8322</v>
      </c>
      <c r="R3333" t="s">
        <v>8323</v>
      </c>
      <c r="S3333" s="11">
        <f t="shared" si="210"/>
        <v>425881.74611111108</v>
      </c>
      <c r="T3333" s="11">
        <f t="shared" si="211"/>
        <v>426721.74611111108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72.290000000000006</v>
      </c>
      <c r="Q3334" t="s">
        <v>8322</v>
      </c>
      <c r="R3334" t="s">
        <v>8323</v>
      </c>
      <c r="S3334" s="11">
        <f t="shared" si="210"/>
        <v>415349.64722222218</v>
      </c>
      <c r="T3334" s="11">
        <f t="shared" si="211"/>
        <v>416069.64722222218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104.57142857142858</v>
      </c>
      <c r="P3335">
        <f t="shared" si="209"/>
        <v>32.97</v>
      </c>
      <c r="Q3335" t="s">
        <v>8322</v>
      </c>
      <c r="R3335" t="s">
        <v>8323</v>
      </c>
      <c r="S3335" s="11">
        <f t="shared" si="210"/>
        <v>423481.24444444448</v>
      </c>
      <c r="T3335" s="11">
        <f t="shared" si="211"/>
        <v>424009.24444444448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>
        <f t="shared" si="209"/>
        <v>116.65</v>
      </c>
      <c r="Q3336" t="s">
        <v>8322</v>
      </c>
      <c r="R3336" t="s">
        <v>8323</v>
      </c>
      <c r="S3336" s="11">
        <f t="shared" si="210"/>
        <v>424365.50611111114</v>
      </c>
      <c r="T3336" s="11">
        <f t="shared" si="211"/>
        <v>425085.50611111114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100.32000000000001</v>
      </c>
      <c r="P3337">
        <f t="shared" si="209"/>
        <v>79.62</v>
      </c>
      <c r="Q3337" t="s">
        <v>8322</v>
      </c>
      <c r="R3337" t="s">
        <v>8323</v>
      </c>
      <c r="S3337" s="11">
        <f t="shared" si="210"/>
        <v>415777.17944444442</v>
      </c>
      <c r="T3337" s="11">
        <f t="shared" si="211"/>
        <v>416432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27.78</v>
      </c>
      <c r="Q3338" t="s">
        <v>8322</v>
      </c>
      <c r="R3338" t="s">
        <v>8323</v>
      </c>
      <c r="S3338" s="11">
        <f t="shared" si="210"/>
        <v>430410.56833333336</v>
      </c>
      <c r="T3338" s="11">
        <f t="shared" si="211"/>
        <v>431081.56833333336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81.03</v>
      </c>
      <c r="Q3339" t="s">
        <v>8322</v>
      </c>
      <c r="R3339" t="s">
        <v>8323</v>
      </c>
      <c r="S3339" s="11">
        <f t="shared" si="210"/>
        <v>417543.7686111111</v>
      </c>
      <c r="T3339" s="11">
        <f t="shared" si="211"/>
        <v>418062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136.85</v>
      </c>
      <c r="Q3340" t="s">
        <v>8322</v>
      </c>
      <c r="R3340" t="s">
        <v>8323</v>
      </c>
      <c r="S3340" s="11">
        <f t="shared" si="210"/>
        <v>438382.8</v>
      </c>
      <c r="T3340" s="11">
        <f t="shared" si="211"/>
        <v>438886.8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104.35000000000001</v>
      </c>
      <c r="P3341">
        <f t="shared" si="209"/>
        <v>177.62</v>
      </c>
      <c r="Q3341" t="s">
        <v>8322</v>
      </c>
      <c r="R3341" t="s">
        <v>8323</v>
      </c>
      <c r="S3341" s="11">
        <f t="shared" si="210"/>
        <v>433104.97722222219</v>
      </c>
      <c r="T3341" s="11">
        <f t="shared" si="211"/>
        <v>433824.97722222219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>
        <f t="shared" si="209"/>
        <v>109.08</v>
      </c>
      <c r="Q3342" t="s">
        <v>8322</v>
      </c>
      <c r="R3342" t="s">
        <v>8323</v>
      </c>
      <c r="S3342" s="11">
        <f t="shared" si="210"/>
        <v>436376.37611111108</v>
      </c>
      <c r="T3342" s="11">
        <f t="shared" si="211"/>
        <v>436976.37611111108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</v>
      </c>
      <c r="Q3343" t="s">
        <v>8322</v>
      </c>
      <c r="R3343" t="s">
        <v>8323</v>
      </c>
      <c r="S3343" s="11">
        <f t="shared" si="210"/>
        <v>432172.17250000004</v>
      </c>
      <c r="T3343" s="11">
        <f t="shared" si="211"/>
        <v>432722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101.66666666666666</v>
      </c>
      <c r="P3344">
        <f t="shared" si="209"/>
        <v>78.209999999999994</v>
      </c>
      <c r="Q3344" t="s">
        <v>8322</v>
      </c>
      <c r="R3344" t="s">
        <v>8323</v>
      </c>
      <c r="S3344" s="11">
        <f t="shared" si="210"/>
        <v>421408.11388888885</v>
      </c>
      <c r="T3344" s="11">
        <f t="shared" si="211"/>
        <v>422197.98333333334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>
        <f t="shared" si="209"/>
        <v>52.17</v>
      </c>
      <c r="Q3345" t="s">
        <v>8322</v>
      </c>
      <c r="R3345" t="s">
        <v>8323</v>
      </c>
      <c r="S3345" s="11">
        <f t="shared" si="210"/>
        <v>430782.99555555556</v>
      </c>
      <c r="T3345" s="11">
        <f t="shared" si="211"/>
        <v>431278.3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>
        <f t="shared" si="209"/>
        <v>114.13</v>
      </c>
      <c r="Q3346" t="s">
        <v>8322</v>
      </c>
      <c r="R3346" t="s">
        <v>8323</v>
      </c>
      <c r="S3346" s="11">
        <f t="shared" si="210"/>
        <v>416341.80361111107</v>
      </c>
      <c r="T3346" s="11">
        <f t="shared" si="211"/>
        <v>417061.80361111107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8322</v>
      </c>
      <c r="R3347" t="s">
        <v>8323</v>
      </c>
      <c r="S3347" s="11">
        <f t="shared" si="210"/>
        <v>421187.54666666669</v>
      </c>
      <c r="T3347" s="11">
        <f t="shared" si="211"/>
        <v>422601.61666666664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>
        <f t="shared" si="209"/>
        <v>91.67</v>
      </c>
      <c r="Q3348" t="s">
        <v>8322</v>
      </c>
      <c r="R3348" t="s">
        <v>8323</v>
      </c>
      <c r="S3348" s="11">
        <f t="shared" si="210"/>
        <v>421209.58611111116</v>
      </c>
      <c r="T3348" s="11">
        <f t="shared" si="211"/>
        <v>421377.58611111116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119.44999999999999</v>
      </c>
      <c r="P3349">
        <f t="shared" si="209"/>
        <v>108.59</v>
      </c>
      <c r="Q3349" t="s">
        <v>8322</v>
      </c>
      <c r="R3349" t="s">
        <v>8323</v>
      </c>
      <c r="S3349" s="11">
        <f t="shared" si="210"/>
        <v>431542.23722222226</v>
      </c>
      <c r="T3349" s="11">
        <f t="shared" si="211"/>
        <v>431886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>
        <f t="shared" si="209"/>
        <v>69.819999999999993</v>
      </c>
      <c r="Q3350" t="s">
        <v>8322</v>
      </c>
      <c r="R3350" t="s">
        <v>8323</v>
      </c>
      <c r="S3350" s="11">
        <f t="shared" si="210"/>
        <v>431110.41111111111</v>
      </c>
      <c r="T3350" s="11">
        <f t="shared" si="211"/>
        <v>431676.98333333334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109.57</v>
      </c>
      <c r="Q3351" t="s">
        <v>8322</v>
      </c>
      <c r="R3351" t="s">
        <v>8323</v>
      </c>
      <c r="S3351" s="11">
        <f t="shared" si="210"/>
        <v>432227.65888888889</v>
      </c>
      <c r="T3351" s="11">
        <f t="shared" si="211"/>
        <v>432746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>
        <f t="shared" si="209"/>
        <v>71.67</v>
      </c>
      <c r="Q3352" t="s">
        <v>8322</v>
      </c>
      <c r="R3352" t="s">
        <v>8323</v>
      </c>
      <c r="S3352" s="11">
        <f t="shared" si="210"/>
        <v>427177.83638888889</v>
      </c>
      <c r="T3352" s="11">
        <f t="shared" si="211"/>
        <v>428024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93.61</v>
      </c>
      <c r="Q3353" t="s">
        <v>8322</v>
      </c>
      <c r="R3353" t="s">
        <v>8323</v>
      </c>
      <c r="S3353" s="11">
        <f t="shared" si="210"/>
        <v>415266.49027777778</v>
      </c>
      <c r="T3353" s="11">
        <f t="shared" si="211"/>
        <v>416156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76.8</v>
      </c>
      <c r="Q3354" t="s">
        <v>8322</v>
      </c>
      <c r="R3354" t="s">
        <v>8323</v>
      </c>
      <c r="S3354" s="11">
        <f t="shared" si="210"/>
        <v>431816.82722222223</v>
      </c>
      <c r="T3354" s="11">
        <f t="shared" si="211"/>
        <v>433184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35.799999999999997</v>
      </c>
      <c r="Q3355" t="s">
        <v>8322</v>
      </c>
      <c r="R3355" t="s">
        <v>8323</v>
      </c>
      <c r="S3355" s="11">
        <f t="shared" si="210"/>
        <v>431419.375</v>
      </c>
      <c r="T3355" s="11">
        <f t="shared" si="211"/>
        <v>431744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>
        <f t="shared" si="209"/>
        <v>55.6</v>
      </c>
      <c r="Q3356" t="s">
        <v>8322</v>
      </c>
      <c r="R3356" t="s">
        <v>8323</v>
      </c>
      <c r="S3356" s="11">
        <f t="shared" si="210"/>
        <v>426410.44611111109</v>
      </c>
      <c r="T3356" s="11">
        <f t="shared" si="211"/>
        <v>427261.01666666666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>
        <f t="shared" si="209"/>
        <v>147.33000000000001</v>
      </c>
      <c r="Q3357" t="s">
        <v>8322</v>
      </c>
      <c r="R3357" t="s">
        <v>8323</v>
      </c>
      <c r="S3357" s="11">
        <f t="shared" si="210"/>
        <v>431663.86861111113</v>
      </c>
      <c r="T3357" s="11">
        <f t="shared" si="211"/>
        <v>431924.28333333333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56.33</v>
      </c>
      <c r="Q3358" t="s">
        <v>8322</v>
      </c>
      <c r="R3358" t="s">
        <v>8323</v>
      </c>
      <c r="S3358" s="11">
        <f t="shared" si="210"/>
        <v>432796.57555555558</v>
      </c>
      <c r="T3358" s="11">
        <f t="shared" si="211"/>
        <v>433516.57555555558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</v>
      </c>
      <c r="Q3359" t="s">
        <v>8322</v>
      </c>
      <c r="R3359" t="s">
        <v>8323</v>
      </c>
      <c r="S3359" s="11">
        <f t="shared" si="210"/>
        <v>415651.03055555554</v>
      </c>
      <c r="T3359" s="11">
        <f t="shared" si="211"/>
        <v>416371.03055555554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102.99000000000001</v>
      </c>
      <c r="P3360">
        <f t="shared" si="209"/>
        <v>63.57</v>
      </c>
      <c r="Q3360" t="s">
        <v>8322</v>
      </c>
      <c r="R3360" t="s">
        <v>8323</v>
      </c>
      <c r="S3360" s="11">
        <f t="shared" si="210"/>
        <v>418288.46638888889</v>
      </c>
      <c r="T3360" s="11">
        <f t="shared" si="211"/>
        <v>419009.46638888889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184.78</v>
      </c>
      <c r="Q3361" t="s">
        <v>8322</v>
      </c>
      <c r="R3361" t="s">
        <v>8323</v>
      </c>
      <c r="S3361" s="11">
        <f t="shared" si="210"/>
        <v>437818.37055555556</v>
      </c>
      <c r="T3361" s="11">
        <f t="shared" si="211"/>
        <v>438898.37055555556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101.37777777777779</v>
      </c>
      <c r="P3362">
        <f t="shared" si="209"/>
        <v>126.72</v>
      </c>
      <c r="Q3362" t="s">
        <v>8322</v>
      </c>
      <c r="R3362" t="s">
        <v>8323</v>
      </c>
      <c r="S3362" s="11">
        <f t="shared" si="210"/>
        <v>436642.98416666669</v>
      </c>
      <c r="T3362" s="11">
        <f t="shared" si="211"/>
        <v>437160.98333333334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113.46000000000001</v>
      </c>
      <c r="P3363">
        <f t="shared" si="209"/>
        <v>83.43</v>
      </c>
      <c r="Q3363" t="s">
        <v>8322</v>
      </c>
      <c r="R3363" t="s">
        <v>8323</v>
      </c>
      <c r="S3363" s="11">
        <f t="shared" si="210"/>
        <v>416697.60833333334</v>
      </c>
      <c r="T3363" s="11">
        <f t="shared" si="211"/>
        <v>417120.98333333334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P3364">
        <f t="shared" si="209"/>
        <v>54.5</v>
      </c>
      <c r="Q3364" t="s">
        <v>8322</v>
      </c>
      <c r="R3364" t="s">
        <v>8323</v>
      </c>
      <c r="S3364" s="11">
        <f t="shared" si="210"/>
        <v>421259.19916666666</v>
      </c>
      <c r="T3364" s="11">
        <f t="shared" si="211"/>
        <v>421597.91666666669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101.41935483870968</v>
      </c>
      <c r="P3365">
        <f t="shared" si="209"/>
        <v>302.31</v>
      </c>
      <c r="Q3365" t="s">
        <v>8322</v>
      </c>
      <c r="R3365" t="s">
        <v>8323</v>
      </c>
      <c r="S3365" s="11">
        <f t="shared" si="210"/>
        <v>416355.51250000001</v>
      </c>
      <c r="T3365" s="11">
        <f t="shared" si="211"/>
        <v>416809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105.93333333333332</v>
      </c>
      <c r="P3366">
        <f t="shared" si="209"/>
        <v>44.14</v>
      </c>
      <c r="Q3366" t="s">
        <v>8322</v>
      </c>
      <c r="R3366" t="s">
        <v>8323</v>
      </c>
      <c r="S3366" s="11">
        <f t="shared" si="210"/>
        <v>430064.45805555559</v>
      </c>
      <c r="T3366" s="11">
        <f t="shared" si="211"/>
        <v>430590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866.67</v>
      </c>
      <c r="Q3367" t="s">
        <v>8322</v>
      </c>
      <c r="R3367" t="s">
        <v>8323</v>
      </c>
      <c r="S3367" s="11">
        <f t="shared" si="210"/>
        <v>427619.44222222228</v>
      </c>
      <c r="T3367" s="11">
        <f t="shared" si="211"/>
        <v>428339.44222222228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61.39</v>
      </c>
      <c r="Q3368" t="s">
        <v>8322</v>
      </c>
      <c r="R3368" t="s">
        <v>8323</v>
      </c>
      <c r="S3368" s="11">
        <f t="shared" si="210"/>
        <v>422482.62138888892</v>
      </c>
      <c r="T3368" s="11">
        <f t="shared" si="211"/>
        <v>423202.62138888892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118.66666666666667</v>
      </c>
      <c r="P3369">
        <f t="shared" si="209"/>
        <v>29.67</v>
      </c>
      <c r="Q3369" t="s">
        <v>8322</v>
      </c>
      <c r="R3369" t="s">
        <v>8323</v>
      </c>
      <c r="S3369" s="11">
        <f t="shared" si="210"/>
        <v>424543.41499999998</v>
      </c>
      <c r="T3369" s="11">
        <f t="shared" si="211"/>
        <v>425143.41499999998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104.60000000000001</v>
      </c>
      <c r="P3370">
        <f t="shared" si="209"/>
        <v>45.48</v>
      </c>
      <c r="Q3370" t="s">
        <v>8322</v>
      </c>
      <c r="R3370" t="s">
        <v>8323</v>
      </c>
      <c r="S3370" s="11">
        <f t="shared" si="210"/>
        <v>419173.79416666663</v>
      </c>
      <c r="T3370" s="11">
        <f t="shared" si="211"/>
        <v>420038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103.89999999999999</v>
      </c>
      <c r="P3371">
        <f t="shared" si="209"/>
        <v>96.2</v>
      </c>
      <c r="Q3371" t="s">
        <v>8322</v>
      </c>
      <c r="R3371" t="s">
        <v>8323</v>
      </c>
      <c r="S3371" s="11">
        <f t="shared" si="210"/>
        <v>436473.99444444448</v>
      </c>
      <c r="T3371" s="11">
        <f t="shared" si="211"/>
        <v>437913.99444444448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117.73333333333333</v>
      </c>
      <c r="P3372">
        <f t="shared" si="209"/>
        <v>67.92</v>
      </c>
      <c r="Q3372" t="s">
        <v>8322</v>
      </c>
      <c r="R3372" t="s">
        <v>8323</v>
      </c>
      <c r="S3372" s="11">
        <f t="shared" si="210"/>
        <v>436481.02361111116</v>
      </c>
      <c r="T3372" s="11">
        <f t="shared" si="211"/>
        <v>437225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30.78</v>
      </c>
      <c r="Q3373" t="s">
        <v>8322</v>
      </c>
      <c r="R3373" t="s">
        <v>8323</v>
      </c>
      <c r="S3373" s="11">
        <f t="shared" si="210"/>
        <v>427421.99027777778</v>
      </c>
      <c r="T3373" s="11">
        <f t="shared" si="211"/>
        <v>428093.99027777778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103.49999999999999</v>
      </c>
      <c r="P3374">
        <f t="shared" si="209"/>
        <v>38.33</v>
      </c>
      <c r="Q3374" t="s">
        <v>8322</v>
      </c>
      <c r="R3374" t="s">
        <v>8323</v>
      </c>
      <c r="S3374" s="11">
        <f t="shared" si="210"/>
        <v>416446.1544444444</v>
      </c>
      <c r="T3374" s="11">
        <f t="shared" si="211"/>
        <v>416941.98333333334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09"/>
        <v>66.83</v>
      </c>
      <c r="Q3375" t="s">
        <v>8322</v>
      </c>
      <c r="R3375" t="s">
        <v>8323</v>
      </c>
      <c r="S3375" s="11">
        <f t="shared" si="210"/>
        <v>424229.51111111115</v>
      </c>
      <c r="T3375" s="11">
        <f t="shared" si="211"/>
        <v>424801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106.57142857142856</v>
      </c>
      <c r="P3376">
        <f t="shared" si="209"/>
        <v>71.73</v>
      </c>
      <c r="Q3376" t="s">
        <v>8322</v>
      </c>
      <c r="R3376" t="s">
        <v>8323</v>
      </c>
      <c r="S3376" s="11">
        <f t="shared" si="210"/>
        <v>426530.56</v>
      </c>
      <c r="T3376" s="11">
        <f t="shared" si="211"/>
        <v>427250.56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</v>
      </c>
      <c r="Q3377" t="s">
        <v>8322</v>
      </c>
      <c r="R3377" t="s">
        <v>8323</v>
      </c>
      <c r="S3377" s="11">
        <f t="shared" si="210"/>
        <v>414287.65916666668</v>
      </c>
      <c r="T3377" s="11">
        <f t="shared" si="211"/>
        <v>414575.65916666668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100.01249999999999</v>
      </c>
      <c r="P3378">
        <f t="shared" si="209"/>
        <v>421.11</v>
      </c>
      <c r="Q3378" t="s">
        <v>8322</v>
      </c>
      <c r="R3378" t="s">
        <v>8323</v>
      </c>
      <c r="S3378" s="11">
        <f t="shared" si="210"/>
        <v>421345.83166666667</v>
      </c>
      <c r="T3378" s="11">
        <f t="shared" si="211"/>
        <v>422784.83166666667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09"/>
        <v>104.99</v>
      </c>
      <c r="Q3379" t="s">
        <v>8322</v>
      </c>
      <c r="R3379" t="s">
        <v>8323</v>
      </c>
      <c r="S3379" s="11">
        <f t="shared" si="210"/>
        <v>421202.58305555559</v>
      </c>
      <c r="T3379" s="11">
        <f t="shared" si="211"/>
        <v>421921.93333333335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107.63636363636364</v>
      </c>
      <c r="P3380">
        <f t="shared" si="209"/>
        <v>28.19</v>
      </c>
      <c r="Q3380" t="s">
        <v>8322</v>
      </c>
      <c r="R3380" t="s">
        <v>8323</v>
      </c>
      <c r="S3380" s="11">
        <f t="shared" si="210"/>
        <v>416513.5294444444</v>
      </c>
      <c r="T3380" s="11">
        <f t="shared" si="211"/>
        <v>417094.13333333336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103.64999999999999</v>
      </c>
      <c r="P3381">
        <f t="shared" si="209"/>
        <v>54.55</v>
      </c>
      <c r="Q3381" t="s">
        <v>8322</v>
      </c>
      <c r="R3381" t="s">
        <v>8323</v>
      </c>
      <c r="S3381" s="11">
        <f t="shared" si="210"/>
        <v>425325.33333333331</v>
      </c>
      <c r="T3381" s="11">
        <f t="shared" si="211"/>
        <v>425744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104.43333333333334</v>
      </c>
      <c r="P3382">
        <f t="shared" si="209"/>
        <v>111.89</v>
      </c>
      <c r="Q3382" t="s">
        <v>8322</v>
      </c>
      <c r="R3382" t="s">
        <v>8323</v>
      </c>
      <c r="S3382" s="11">
        <f t="shared" si="210"/>
        <v>418423.88277777773</v>
      </c>
      <c r="T3382" s="11">
        <f t="shared" si="211"/>
        <v>419264.88277777773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09"/>
        <v>85.21</v>
      </c>
      <c r="Q3383" t="s">
        <v>8322</v>
      </c>
      <c r="R3383" t="s">
        <v>8323</v>
      </c>
      <c r="S3383" s="11">
        <f t="shared" si="210"/>
        <v>420973.43972222222</v>
      </c>
      <c r="T3383" s="11">
        <f t="shared" si="211"/>
        <v>421692.43972222222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100.74285714285713</v>
      </c>
      <c r="P3384">
        <f t="shared" si="209"/>
        <v>76.650000000000006</v>
      </c>
      <c r="Q3384" t="s">
        <v>8322</v>
      </c>
      <c r="R3384" t="s">
        <v>8323</v>
      </c>
      <c r="S3384" s="11">
        <f t="shared" si="210"/>
        <v>433339.3488888889</v>
      </c>
      <c r="T3384" s="11">
        <f t="shared" si="211"/>
        <v>433927.98333333334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111.71428571428572</v>
      </c>
      <c r="P3385">
        <f t="shared" si="209"/>
        <v>65.17</v>
      </c>
      <c r="Q3385" t="s">
        <v>8322</v>
      </c>
      <c r="R3385" t="s">
        <v>8323</v>
      </c>
      <c r="S3385" s="11">
        <f t="shared" si="210"/>
        <v>432507.78333333333</v>
      </c>
      <c r="T3385" s="11">
        <f t="shared" si="211"/>
        <v>432987.78333333333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100.01100000000001</v>
      </c>
      <c r="P3386">
        <f t="shared" si="209"/>
        <v>93.76</v>
      </c>
      <c r="Q3386" t="s">
        <v>8322</v>
      </c>
      <c r="R3386" t="s">
        <v>8323</v>
      </c>
      <c r="S3386" s="11">
        <f t="shared" si="210"/>
        <v>426923.10222222219</v>
      </c>
      <c r="T3386" s="11">
        <f t="shared" si="211"/>
        <v>427812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133.33000000000001</v>
      </c>
      <c r="Q3387" t="s">
        <v>8322</v>
      </c>
      <c r="R3387" t="s">
        <v>8323</v>
      </c>
      <c r="S3387" s="11">
        <f t="shared" si="210"/>
        <v>418805.82</v>
      </c>
      <c r="T3387" s="11">
        <f t="shared" si="211"/>
        <v>419525.82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51.22</v>
      </c>
      <c r="Q3388" t="s">
        <v>8322</v>
      </c>
      <c r="R3388" t="s">
        <v>8323</v>
      </c>
      <c r="S3388" s="11">
        <f t="shared" si="210"/>
        <v>418632.4738888889</v>
      </c>
      <c r="T3388" s="11">
        <f t="shared" si="211"/>
        <v>419352.4738888889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116.86666666666667</v>
      </c>
      <c r="P3389">
        <f t="shared" si="209"/>
        <v>100.17</v>
      </c>
      <c r="Q3389" t="s">
        <v>8322</v>
      </c>
      <c r="R3389" t="s">
        <v>8323</v>
      </c>
      <c r="S3389" s="11">
        <f t="shared" si="210"/>
        <v>418659.30222222221</v>
      </c>
      <c r="T3389" s="11">
        <f t="shared" si="211"/>
        <v>419619.30222222221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34.6</v>
      </c>
      <c r="Q3390" t="s">
        <v>8322</v>
      </c>
      <c r="R3390" t="s">
        <v>8323</v>
      </c>
      <c r="S3390" s="11">
        <f t="shared" si="210"/>
        <v>423356.06694444444</v>
      </c>
      <c r="T3390" s="11">
        <f t="shared" si="211"/>
        <v>424076.06694444444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184.68</v>
      </c>
      <c r="Q3391" t="s">
        <v>8322</v>
      </c>
      <c r="R3391" t="s">
        <v>8323</v>
      </c>
      <c r="S3391" s="11">
        <f t="shared" si="210"/>
        <v>431782.52277777781</v>
      </c>
      <c r="T3391" s="11">
        <f t="shared" si="211"/>
        <v>432502.52277777781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69.819999999999993</v>
      </c>
      <c r="Q3392" t="s">
        <v>8322</v>
      </c>
      <c r="R3392" t="s">
        <v>8323</v>
      </c>
      <c r="S3392" s="11">
        <f t="shared" si="210"/>
        <v>415491.59583333333</v>
      </c>
      <c r="T3392" s="11">
        <f t="shared" si="211"/>
        <v>415851.59583333333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</v>
      </c>
      <c r="Q3393" t="s">
        <v>8322</v>
      </c>
      <c r="R3393" t="s">
        <v>8323</v>
      </c>
      <c r="S3393" s="11">
        <f t="shared" si="210"/>
        <v>415846.09666666668</v>
      </c>
      <c r="T3393" s="11">
        <f t="shared" si="211"/>
        <v>416551.46666666667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41.67</v>
      </c>
      <c r="Q3394" t="s">
        <v>8322</v>
      </c>
      <c r="R3394" t="s">
        <v>8323</v>
      </c>
      <c r="S3394" s="11">
        <f t="shared" si="210"/>
        <v>430637.29305555555</v>
      </c>
      <c r="T3394" s="11">
        <f t="shared" si="211"/>
        <v>431837.29305555555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(E3395/D3395)*100</f>
        <v>105.80000000000001</v>
      </c>
      <c r="P3395">
        <f t="shared" ref="P3395:P3458" si="213">ROUND(E3395/L3395,2)</f>
        <v>36.07</v>
      </c>
      <c r="Q3395" t="s">
        <v>8322</v>
      </c>
      <c r="R3395" t="s">
        <v>8323</v>
      </c>
      <c r="S3395" s="11">
        <f t="shared" ref="S3395:S3458" si="214">(((J3395/60)/60)+DATE(1970,1,1))</f>
        <v>418087.11944444448</v>
      </c>
      <c r="T3395" s="11">
        <f t="shared" ref="T3395:T3458" si="215">(((I3395/60)/60)+DATE(1970,1,1))</f>
        <v>418689.76666666666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142.36363636363635</v>
      </c>
      <c r="P3396">
        <f t="shared" si="213"/>
        <v>29</v>
      </c>
      <c r="Q3396" t="s">
        <v>8322</v>
      </c>
      <c r="R3396" t="s">
        <v>8323</v>
      </c>
      <c r="S3396" s="11">
        <f t="shared" si="214"/>
        <v>415535.29027777782</v>
      </c>
      <c r="T3396" s="11">
        <f t="shared" si="215"/>
        <v>416255.29027777782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</v>
      </c>
      <c r="Q3397" t="s">
        <v>8322</v>
      </c>
      <c r="R3397" t="s">
        <v>8323</v>
      </c>
      <c r="S3397" s="11">
        <f t="shared" si="214"/>
        <v>423290.0955555556</v>
      </c>
      <c r="T3397" s="11">
        <f t="shared" si="215"/>
        <v>423627.16666666669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>
        <f t="shared" si="213"/>
        <v>55.89</v>
      </c>
      <c r="Q3398" t="s">
        <v>8322</v>
      </c>
      <c r="R3398" t="s">
        <v>8323</v>
      </c>
      <c r="S3398" s="11">
        <f t="shared" si="214"/>
        <v>414259.71916666662</v>
      </c>
      <c r="T3398" s="11">
        <f t="shared" si="215"/>
        <v>414900.98333333334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>
        <f t="shared" si="213"/>
        <v>11.67</v>
      </c>
      <c r="Q3399" t="s">
        <v>8322</v>
      </c>
      <c r="R3399" t="s">
        <v>8323</v>
      </c>
      <c r="S3399" s="11">
        <f t="shared" si="214"/>
        <v>428996.48027777777</v>
      </c>
      <c r="T3399" s="11">
        <f t="shared" si="215"/>
        <v>429967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111.07499999999999</v>
      </c>
      <c r="P3400">
        <f t="shared" si="213"/>
        <v>68.349999999999994</v>
      </c>
      <c r="Q3400" t="s">
        <v>8322</v>
      </c>
      <c r="R3400" t="s">
        <v>8323</v>
      </c>
      <c r="S3400" s="11">
        <f t="shared" si="214"/>
        <v>418515.04888888891</v>
      </c>
      <c r="T3400" s="11">
        <f t="shared" si="215"/>
        <v>419066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103.75000000000001</v>
      </c>
      <c r="P3401">
        <f t="shared" si="213"/>
        <v>27.07</v>
      </c>
      <c r="Q3401" t="s">
        <v>8322</v>
      </c>
      <c r="R3401" t="s">
        <v>8323</v>
      </c>
      <c r="S3401" s="11">
        <f t="shared" si="214"/>
        <v>420559.09027777781</v>
      </c>
      <c r="T3401" s="11">
        <f t="shared" si="215"/>
        <v>421279.09027777781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118.13</v>
      </c>
      <c r="Q3402" t="s">
        <v>8322</v>
      </c>
      <c r="R3402" t="s">
        <v>8323</v>
      </c>
      <c r="S3402" s="11">
        <f t="shared" si="214"/>
        <v>415951.8927777778</v>
      </c>
      <c r="T3402" s="11">
        <f t="shared" si="215"/>
        <v>417031.8927777778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>
        <f t="shared" si="213"/>
        <v>44.76</v>
      </c>
      <c r="Q3403" t="s">
        <v>8322</v>
      </c>
      <c r="R3403" t="s">
        <v>8323</v>
      </c>
      <c r="S3403" s="11">
        <f t="shared" si="214"/>
        <v>424562.37388888892</v>
      </c>
      <c r="T3403" s="11">
        <f t="shared" si="215"/>
        <v>425282.37388888892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109.76666666666665</v>
      </c>
      <c r="P3404">
        <f t="shared" si="213"/>
        <v>99.79</v>
      </c>
      <c r="Q3404" t="s">
        <v>8322</v>
      </c>
      <c r="R3404" t="s">
        <v>8323</v>
      </c>
      <c r="S3404" s="11">
        <f t="shared" si="214"/>
        <v>426887.84527777776</v>
      </c>
      <c r="T3404" s="11">
        <f t="shared" si="215"/>
        <v>427595.51666666666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117.65</v>
      </c>
      <c r="Q3405" t="s">
        <v>8322</v>
      </c>
      <c r="R3405" t="s">
        <v>8323</v>
      </c>
      <c r="S3405" s="11">
        <f t="shared" si="214"/>
        <v>423524.08999999997</v>
      </c>
      <c r="T3405" s="11">
        <f t="shared" si="215"/>
        <v>424244.08999999997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</v>
      </c>
      <c r="Q3406" t="s">
        <v>8322</v>
      </c>
      <c r="R3406" t="s">
        <v>8323</v>
      </c>
      <c r="S3406" s="11">
        <f t="shared" si="214"/>
        <v>423573.08388888894</v>
      </c>
      <c r="T3406" s="11">
        <f t="shared" si="215"/>
        <v>424053.08388888894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137.57142857142856</v>
      </c>
      <c r="P3407">
        <f t="shared" si="213"/>
        <v>28.32</v>
      </c>
      <c r="Q3407" t="s">
        <v>8322</v>
      </c>
      <c r="R3407" t="s">
        <v>8323</v>
      </c>
      <c r="S3407" s="11">
        <f t="shared" si="214"/>
        <v>429753.41277777776</v>
      </c>
      <c r="T3407" s="11">
        <f t="shared" si="215"/>
        <v>430256.98333333334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100.31000000000002</v>
      </c>
      <c r="P3408">
        <f t="shared" si="213"/>
        <v>110.23</v>
      </c>
      <c r="Q3408" t="s">
        <v>8322</v>
      </c>
      <c r="R3408" t="s">
        <v>8323</v>
      </c>
      <c r="S3408" s="11">
        <f t="shared" si="214"/>
        <v>414908.82666666672</v>
      </c>
      <c r="T3408" s="11">
        <f t="shared" si="215"/>
        <v>415988.82666666672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</v>
      </c>
      <c r="Q3409" t="s">
        <v>8322</v>
      </c>
      <c r="R3409" t="s">
        <v>8323</v>
      </c>
      <c r="S3409" s="11">
        <f t="shared" si="214"/>
        <v>415027.1358333333</v>
      </c>
      <c r="T3409" s="11">
        <f t="shared" si="215"/>
        <v>415747.1358333333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</v>
      </c>
      <c r="Q3410" t="s">
        <v>8322</v>
      </c>
      <c r="R3410" t="s">
        <v>8323</v>
      </c>
      <c r="S3410" s="11">
        <f t="shared" si="214"/>
        <v>415328.80666666664</v>
      </c>
      <c r="T3410" s="11">
        <f t="shared" si="215"/>
        <v>416048.80666666664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29.43</v>
      </c>
      <c r="Q3411" t="s">
        <v>8322</v>
      </c>
      <c r="R3411" t="s">
        <v>8323</v>
      </c>
      <c r="S3411" s="11">
        <f t="shared" si="214"/>
        <v>432988.5438888889</v>
      </c>
      <c r="T3411" s="11">
        <f t="shared" si="215"/>
        <v>433901.96666666667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81.38</v>
      </c>
      <c r="Q3412" t="s">
        <v>8322</v>
      </c>
      <c r="R3412" t="s">
        <v>8323</v>
      </c>
      <c r="S3412" s="11">
        <f t="shared" si="214"/>
        <v>431913.99722222221</v>
      </c>
      <c r="T3412" s="11">
        <f t="shared" si="215"/>
        <v>432568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103.56666666666668</v>
      </c>
      <c r="P3413">
        <f t="shared" si="213"/>
        <v>199.17</v>
      </c>
      <c r="Q3413" t="s">
        <v>8322</v>
      </c>
      <c r="R3413" t="s">
        <v>8323</v>
      </c>
      <c r="S3413" s="11">
        <f t="shared" si="214"/>
        <v>426273.54777777777</v>
      </c>
      <c r="T3413" s="11">
        <f t="shared" si="215"/>
        <v>426753.54777777777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</v>
      </c>
      <c r="Q3414" t="s">
        <v>8322</v>
      </c>
      <c r="R3414" t="s">
        <v>8323</v>
      </c>
      <c r="S3414" s="11">
        <f t="shared" si="214"/>
        <v>417032.01722222223</v>
      </c>
      <c r="T3414" s="11">
        <f t="shared" si="215"/>
        <v>417752.01722222223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46.43</v>
      </c>
      <c r="Q3415" t="s">
        <v>8322</v>
      </c>
      <c r="R3415" t="s">
        <v>8323</v>
      </c>
      <c r="S3415" s="11">
        <f t="shared" si="214"/>
        <v>421202.59388888889</v>
      </c>
      <c r="T3415" s="11">
        <f t="shared" si="215"/>
        <v>421429.98333333334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103.49999999999999</v>
      </c>
      <c r="P3416">
        <f t="shared" si="213"/>
        <v>70.569999999999993</v>
      </c>
      <c r="Q3416" t="s">
        <v>8322</v>
      </c>
      <c r="R3416" t="s">
        <v>8323</v>
      </c>
      <c r="S3416" s="11">
        <f t="shared" si="214"/>
        <v>436132.97916666669</v>
      </c>
      <c r="T3416" s="11">
        <f t="shared" si="215"/>
        <v>436840.98333333334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</v>
      </c>
      <c r="Q3417" t="s">
        <v>8322</v>
      </c>
      <c r="R3417" t="s">
        <v>8323</v>
      </c>
      <c r="S3417" s="11">
        <f t="shared" si="214"/>
        <v>431124.46</v>
      </c>
      <c r="T3417" s="11">
        <f t="shared" si="215"/>
        <v>431384.5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159.47</v>
      </c>
      <c r="Q3418" t="s">
        <v>8322</v>
      </c>
      <c r="R3418" t="s">
        <v>8323</v>
      </c>
      <c r="S3418" s="11">
        <f t="shared" si="214"/>
        <v>422058.90138888889</v>
      </c>
      <c r="T3418" s="11">
        <f t="shared" si="215"/>
        <v>422739.5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>
        <f t="shared" si="213"/>
        <v>37.78</v>
      </c>
      <c r="Q3419" t="s">
        <v>8322</v>
      </c>
      <c r="R3419" t="s">
        <v>8323</v>
      </c>
      <c r="S3419" s="11">
        <f t="shared" si="214"/>
        <v>417390.93</v>
      </c>
      <c r="T3419" s="11">
        <f t="shared" si="215"/>
        <v>418425.71666666667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>
        <f t="shared" si="213"/>
        <v>72.05</v>
      </c>
      <c r="Q3420" t="s">
        <v>8322</v>
      </c>
      <c r="R3420" t="s">
        <v>8323</v>
      </c>
      <c r="S3420" s="11">
        <f t="shared" si="214"/>
        <v>413981.02972222224</v>
      </c>
      <c r="T3420" s="11">
        <f t="shared" si="215"/>
        <v>414701.02972222224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>
        <f t="shared" si="213"/>
        <v>63.7</v>
      </c>
      <c r="Q3421" t="s">
        <v>8322</v>
      </c>
      <c r="R3421" t="s">
        <v>8323</v>
      </c>
      <c r="S3421" s="11">
        <f t="shared" si="214"/>
        <v>430684.71805555554</v>
      </c>
      <c r="T3421" s="11">
        <f t="shared" si="215"/>
        <v>431118.5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</v>
      </c>
      <c r="Q3422" t="s">
        <v>8322</v>
      </c>
      <c r="R3422" t="s">
        <v>8323</v>
      </c>
      <c r="S3422" s="11">
        <f t="shared" si="214"/>
        <v>429635.16722222226</v>
      </c>
      <c r="T3422" s="11">
        <f t="shared" si="215"/>
        <v>429849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103.21</v>
      </c>
      <c r="Q3423" t="s">
        <v>8322</v>
      </c>
      <c r="R3423" t="s">
        <v>8323</v>
      </c>
      <c r="S3423" s="11">
        <f t="shared" si="214"/>
        <v>420819.98972222221</v>
      </c>
      <c r="T3423" s="11">
        <f t="shared" si="215"/>
        <v>421539.98972222221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71.150000000000006</v>
      </c>
      <c r="Q3424" t="s">
        <v>8322</v>
      </c>
      <c r="R3424" t="s">
        <v>8323</v>
      </c>
      <c r="S3424" s="11">
        <f t="shared" si="214"/>
        <v>427678.49333333335</v>
      </c>
      <c r="T3424" s="11">
        <f t="shared" si="215"/>
        <v>428361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8322</v>
      </c>
      <c r="R3425" t="s">
        <v>8323</v>
      </c>
      <c r="S3425" s="11">
        <f t="shared" si="214"/>
        <v>422046.8725</v>
      </c>
      <c r="T3425" s="11">
        <f t="shared" si="215"/>
        <v>422766.8725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103.58333333333334</v>
      </c>
      <c r="P3426">
        <f t="shared" si="213"/>
        <v>81.78</v>
      </c>
      <c r="Q3426" t="s">
        <v>8322</v>
      </c>
      <c r="R3426" t="s">
        <v>8323</v>
      </c>
      <c r="S3426" s="11">
        <f t="shared" si="214"/>
        <v>420361.24555555556</v>
      </c>
      <c r="T3426" s="11">
        <f t="shared" si="215"/>
        <v>420879.98333333334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102.97033333333331</v>
      </c>
      <c r="P3427">
        <f t="shared" si="213"/>
        <v>297.02999999999997</v>
      </c>
      <c r="Q3427" t="s">
        <v>8322</v>
      </c>
      <c r="R3427" t="s">
        <v>8323</v>
      </c>
      <c r="S3427" s="11">
        <f t="shared" si="214"/>
        <v>417143.81555555557</v>
      </c>
      <c r="T3427" s="11">
        <f t="shared" si="215"/>
        <v>417911.81555555557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108.13333333333333</v>
      </c>
      <c r="P3428">
        <f t="shared" si="213"/>
        <v>46.61</v>
      </c>
      <c r="Q3428" t="s">
        <v>8322</v>
      </c>
      <c r="R3428" t="s">
        <v>8323</v>
      </c>
      <c r="S3428" s="11">
        <f t="shared" si="214"/>
        <v>417130.36194444442</v>
      </c>
      <c r="T3428" s="11">
        <f t="shared" si="215"/>
        <v>417587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</v>
      </c>
      <c r="Q3429" t="s">
        <v>8322</v>
      </c>
      <c r="R3429" t="s">
        <v>8323</v>
      </c>
      <c r="S3429" s="11">
        <f t="shared" si="214"/>
        <v>414936.48666666663</v>
      </c>
      <c r="T3429" s="11">
        <f t="shared" si="215"/>
        <v>415656.48666666663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102.75000000000001</v>
      </c>
      <c r="P3430">
        <f t="shared" si="213"/>
        <v>40.29</v>
      </c>
      <c r="Q3430" t="s">
        <v>8322</v>
      </c>
      <c r="R3430" t="s">
        <v>8323</v>
      </c>
      <c r="S3430" s="11">
        <f t="shared" si="214"/>
        <v>420842.29083333333</v>
      </c>
      <c r="T3430" s="11">
        <f t="shared" si="215"/>
        <v>421442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8322</v>
      </c>
      <c r="R3431" t="s">
        <v>8323</v>
      </c>
      <c r="S3431" s="11">
        <f t="shared" si="214"/>
        <v>435801.51694444445</v>
      </c>
      <c r="T3431" s="11">
        <f t="shared" si="215"/>
        <v>436137.51694444445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108.54949999999999</v>
      </c>
      <c r="P3432">
        <f t="shared" si="213"/>
        <v>30.15</v>
      </c>
      <c r="Q3432" t="s">
        <v>8322</v>
      </c>
      <c r="R3432" t="s">
        <v>8323</v>
      </c>
      <c r="S3432" s="11">
        <f t="shared" si="214"/>
        <v>415615.69472222222</v>
      </c>
      <c r="T3432" s="11">
        <f t="shared" si="215"/>
        <v>416335.69472222222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95.24</v>
      </c>
      <c r="Q3433" t="s">
        <v>8322</v>
      </c>
      <c r="R3433" t="s">
        <v>8323</v>
      </c>
      <c r="S3433" s="11">
        <f t="shared" si="214"/>
        <v>416066.54250000004</v>
      </c>
      <c r="T3433" s="11">
        <f t="shared" si="215"/>
        <v>416786.54250000004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3"/>
        <v>52.21</v>
      </c>
      <c r="Q3434" t="s">
        <v>8322</v>
      </c>
      <c r="R3434" t="s">
        <v>8323</v>
      </c>
      <c r="S3434" s="11">
        <f t="shared" si="214"/>
        <v>429046.9483333333</v>
      </c>
      <c r="T3434" s="11">
        <f t="shared" si="215"/>
        <v>429655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100.26315789473684</v>
      </c>
      <c r="P3435">
        <f t="shared" si="213"/>
        <v>134.15</v>
      </c>
      <c r="Q3435" t="s">
        <v>8322</v>
      </c>
      <c r="R3435" t="s">
        <v>8323</v>
      </c>
      <c r="S3435" s="11">
        <f t="shared" si="214"/>
        <v>414538.5152777778</v>
      </c>
      <c r="T3435" s="11">
        <f t="shared" si="215"/>
        <v>415284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105.55000000000001</v>
      </c>
      <c r="P3436">
        <f t="shared" si="213"/>
        <v>62.83</v>
      </c>
      <c r="Q3436" t="s">
        <v>8322</v>
      </c>
      <c r="R3436" t="s">
        <v>8323</v>
      </c>
      <c r="S3436" s="11">
        <f t="shared" si="214"/>
        <v>415122.13027777779</v>
      </c>
      <c r="T3436" s="11">
        <f t="shared" si="215"/>
        <v>415842.13027777779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P3437">
        <f t="shared" si="213"/>
        <v>58.95</v>
      </c>
      <c r="Q3437" t="s">
        <v>8322</v>
      </c>
      <c r="R3437" t="s">
        <v>8323</v>
      </c>
      <c r="S3437" s="11">
        <f t="shared" si="214"/>
        <v>433655.80361111107</v>
      </c>
      <c r="T3437" s="11">
        <f t="shared" si="215"/>
        <v>434052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105.89999999999999</v>
      </c>
      <c r="P3438">
        <f t="shared" si="213"/>
        <v>143.11000000000001</v>
      </c>
      <c r="Q3438" t="s">
        <v>8322</v>
      </c>
      <c r="R3438" t="s">
        <v>8323</v>
      </c>
      <c r="S3438" s="11">
        <f t="shared" si="214"/>
        <v>416349.99805555557</v>
      </c>
      <c r="T3438" s="11">
        <f t="shared" si="215"/>
        <v>416857.46666666667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84.17</v>
      </c>
      <c r="Q3439" t="s">
        <v>8322</v>
      </c>
      <c r="R3439" t="s">
        <v>8323</v>
      </c>
      <c r="S3439" s="11">
        <f t="shared" si="214"/>
        <v>424850.06111111114</v>
      </c>
      <c r="T3439" s="11">
        <f t="shared" si="215"/>
        <v>425570.06111111114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186.07</v>
      </c>
      <c r="Q3440" t="s">
        <v>8322</v>
      </c>
      <c r="R3440" t="s">
        <v>8323</v>
      </c>
      <c r="S3440" s="11">
        <f t="shared" si="214"/>
        <v>422335.2686111111</v>
      </c>
      <c r="T3440" s="11">
        <f t="shared" si="215"/>
        <v>422958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134.67833333333334</v>
      </c>
      <c r="P3441">
        <f t="shared" si="213"/>
        <v>89.79</v>
      </c>
      <c r="Q3441" t="s">
        <v>8322</v>
      </c>
      <c r="R3441" t="s">
        <v>8323</v>
      </c>
      <c r="S3441" s="11">
        <f t="shared" si="214"/>
        <v>428910.86944444448</v>
      </c>
      <c r="T3441" s="11">
        <f t="shared" si="215"/>
        <v>429229.98333333334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105.2184</v>
      </c>
      <c r="P3442">
        <f t="shared" si="213"/>
        <v>64.16</v>
      </c>
      <c r="Q3442" t="s">
        <v>8322</v>
      </c>
      <c r="R3442" t="s">
        <v>8323</v>
      </c>
      <c r="S3442" s="11">
        <f t="shared" si="214"/>
        <v>415331.95222222223</v>
      </c>
      <c r="T3442" s="11">
        <f t="shared" si="215"/>
        <v>415873.25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102.60000000000001</v>
      </c>
      <c r="P3443">
        <f t="shared" si="213"/>
        <v>59.65</v>
      </c>
      <c r="Q3443" t="s">
        <v>8322</v>
      </c>
      <c r="R3443" t="s">
        <v>8323</v>
      </c>
      <c r="S3443" s="11">
        <f t="shared" si="214"/>
        <v>426979.31138888892</v>
      </c>
      <c r="T3443" s="11">
        <f t="shared" si="215"/>
        <v>427637.28333333333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8322</v>
      </c>
      <c r="R3444" t="s">
        <v>8323</v>
      </c>
      <c r="S3444" s="11">
        <f t="shared" si="214"/>
        <v>422909.18666666665</v>
      </c>
      <c r="T3444" s="11">
        <f t="shared" si="215"/>
        <v>423629.18666666665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41.22</v>
      </c>
      <c r="Q3445" t="s">
        <v>8322</v>
      </c>
      <c r="R3445" t="s">
        <v>8323</v>
      </c>
      <c r="S3445" s="11">
        <f t="shared" si="214"/>
        <v>416589.59611111111</v>
      </c>
      <c r="T3445" s="11">
        <f t="shared" si="215"/>
        <v>417309.59611111111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8322</v>
      </c>
      <c r="R3446" t="s">
        <v>8323</v>
      </c>
      <c r="S3446" s="11">
        <f t="shared" si="214"/>
        <v>432423.99611111108</v>
      </c>
      <c r="T3446" s="11">
        <f t="shared" si="215"/>
        <v>432622.98333333334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64.52</v>
      </c>
      <c r="Q3447" t="s">
        <v>8322</v>
      </c>
      <c r="R3447" t="s">
        <v>8323</v>
      </c>
      <c r="S3447" s="11">
        <f t="shared" si="214"/>
        <v>426453.7322222222</v>
      </c>
      <c r="T3447" s="11">
        <f t="shared" si="215"/>
        <v>427125.7322222222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43.28</v>
      </c>
      <c r="Q3448" t="s">
        <v>8322</v>
      </c>
      <c r="R3448" t="s">
        <v>8323</v>
      </c>
      <c r="S3448" s="11">
        <f t="shared" si="214"/>
        <v>420316.97916666669</v>
      </c>
      <c r="T3448" s="11">
        <f t="shared" si="215"/>
        <v>420885.33333333331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107.80000000000001</v>
      </c>
      <c r="P3449">
        <f t="shared" si="213"/>
        <v>77</v>
      </c>
      <c r="Q3449" t="s">
        <v>8322</v>
      </c>
      <c r="R3449" t="s">
        <v>8323</v>
      </c>
      <c r="S3449" s="11">
        <f t="shared" si="214"/>
        <v>429582.33666666667</v>
      </c>
      <c r="T3449" s="11">
        <f t="shared" si="215"/>
        <v>430661.33666666667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109.76190476190477</v>
      </c>
      <c r="P3450">
        <f t="shared" si="213"/>
        <v>51.22</v>
      </c>
      <c r="Q3450" t="s">
        <v>8322</v>
      </c>
      <c r="R3450" t="s">
        <v>8323</v>
      </c>
      <c r="S3450" s="11">
        <f t="shared" si="214"/>
        <v>418955.85805555555</v>
      </c>
      <c r="T3450" s="11">
        <f t="shared" si="215"/>
        <v>419675.85805555555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170.625</v>
      </c>
      <c r="P3451">
        <f t="shared" si="213"/>
        <v>68.25</v>
      </c>
      <c r="Q3451" t="s">
        <v>8322</v>
      </c>
      <c r="R3451" t="s">
        <v>8323</v>
      </c>
      <c r="S3451" s="11">
        <f t="shared" si="214"/>
        <v>432682.26055555552</v>
      </c>
      <c r="T3451" s="11">
        <f t="shared" si="215"/>
        <v>433357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19.489999999999998</v>
      </c>
      <c r="Q3452" t="s">
        <v>8322</v>
      </c>
      <c r="R3452" t="s">
        <v>8323</v>
      </c>
      <c r="S3452" s="11">
        <f t="shared" si="214"/>
        <v>420793.90861111111</v>
      </c>
      <c r="T3452" s="11">
        <f t="shared" si="215"/>
        <v>422232.90861111111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101.23076923076924</v>
      </c>
      <c r="P3453">
        <f t="shared" si="213"/>
        <v>41.13</v>
      </c>
      <c r="Q3453" t="s">
        <v>8322</v>
      </c>
      <c r="R3453" t="s">
        <v>8323</v>
      </c>
      <c r="S3453" s="11">
        <f t="shared" si="214"/>
        <v>422042.36861111113</v>
      </c>
      <c r="T3453" s="11">
        <f t="shared" si="215"/>
        <v>422690.36861111113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41.41</v>
      </c>
      <c r="Q3454" t="s">
        <v>8322</v>
      </c>
      <c r="R3454" t="s">
        <v>8323</v>
      </c>
      <c r="S3454" s="11">
        <f t="shared" si="214"/>
        <v>415608.34055555554</v>
      </c>
      <c r="T3454" s="11">
        <f t="shared" si="215"/>
        <v>416148.98333333334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128.33333333333334</v>
      </c>
      <c r="P3455">
        <f t="shared" si="213"/>
        <v>27.5</v>
      </c>
      <c r="Q3455" t="s">
        <v>8322</v>
      </c>
      <c r="R3455" t="s">
        <v>8323</v>
      </c>
      <c r="S3455" s="11">
        <f t="shared" si="214"/>
        <v>432776.48777777777</v>
      </c>
      <c r="T3455" s="11">
        <f t="shared" si="215"/>
        <v>434216.48777777777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100.71428571428571</v>
      </c>
      <c r="P3456">
        <f t="shared" si="213"/>
        <v>33.57</v>
      </c>
      <c r="Q3456" t="s">
        <v>8322</v>
      </c>
      <c r="R3456" t="s">
        <v>8323</v>
      </c>
      <c r="S3456" s="11">
        <f t="shared" si="214"/>
        <v>415633.76638888888</v>
      </c>
      <c r="T3456" s="11">
        <f t="shared" si="215"/>
        <v>416353.76638888888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100.64999999999999</v>
      </c>
      <c r="P3457">
        <f t="shared" si="213"/>
        <v>145.87</v>
      </c>
      <c r="Q3457" t="s">
        <v>8322</v>
      </c>
      <c r="R3457" t="s">
        <v>8323</v>
      </c>
      <c r="S3457" s="11">
        <f t="shared" si="214"/>
        <v>434955.00750000001</v>
      </c>
      <c r="T3457" s="11">
        <f t="shared" si="215"/>
        <v>435675.00750000001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>
        <f t="shared" si="213"/>
        <v>358.69</v>
      </c>
      <c r="Q3458" t="s">
        <v>8322</v>
      </c>
      <c r="R3458" t="s">
        <v>8323</v>
      </c>
      <c r="S3458" s="11">
        <f t="shared" si="214"/>
        <v>415621.93527777778</v>
      </c>
      <c r="T3458" s="11">
        <f t="shared" si="215"/>
        <v>416367.98333333334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(E3459/D3459)*100</f>
        <v>140.19999999999999</v>
      </c>
      <c r="P3459">
        <f t="shared" ref="P3459:P3522" si="217">ROUND(E3459/L3459,2)</f>
        <v>50.98</v>
      </c>
      <c r="Q3459" t="s">
        <v>8322</v>
      </c>
      <c r="R3459" t="s">
        <v>8323</v>
      </c>
      <c r="S3459" s="11">
        <f t="shared" ref="S3459:S3522" si="218">(((J3459/60)/60)+DATE(1970,1,1))</f>
        <v>420313.96027777781</v>
      </c>
      <c r="T3459" s="11">
        <f t="shared" ref="T3459:T3522" si="219">(((I3459/60)/60)+DATE(1970,1,1))</f>
        <v>421046.98333333334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>
        <f t="shared" si="217"/>
        <v>45.04</v>
      </c>
      <c r="Q3460" t="s">
        <v>8322</v>
      </c>
      <c r="R3460" t="s">
        <v>8323</v>
      </c>
      <c r="S3460" s="11">
        <f t="shared" si="218"/>
        <v>420181.86194444442</v>
      </c>
      <c r="T3460" s="11">
        <f t="shared" si="219"/>
        <v>420829.45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17.53</v>
      </c>
      <c r="Q3461" t="s">
        <v>8322</v>
      </c>
      <c r="R3461" t="s">
        <v>8323</v>
      </c>
      <c r="S3461" s="11">
        <f t="shared" si="218"/>
        <v>431444.51666666666</v>
      </c>
      <c r="T3461" s="11">
        <f t="shared" si="219"/>
        <v>432164.51666666666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8322</v>
      </c>
      <c r="R3462" t="s">
        <v>8323</v>
      </c>
      <c r="S3462" s="11">
        <f t="shared" si="218"/>
        <v>416373.65333333332</v>
      </c>
      <c r="T3462" s="11">
        <f t="shared" si="219"/>
        <v>416709.65333333332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57.92</v>
      </c>
      <c r="Q3463" t="s">
        <v>8322</v>
      </c>
      <c r="R3463" t="s">
        <v>8323</v>
      </c>
      <c r="S3463" s="11">
        <f t="shared" si="218"/>
        <v>435360.18861111108</v>
      </c>
      <c r="T3463" s="11">
        <f t="shared" si="219"/>
        <v>436044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29.71</v>
      </c>
      <c r="Q3464" t="s">
        <v>8322</v>
      </c>
      <c r="R3464" t="s">
        <v>8323</v>
      </c>
      <c r="S3464" s="11">
        <f t="shared" si="218"/>
        <v>424230.56333333335</v>
      </c>
      <c r="T3464" s="11">
        <f t="shared" si="219"/>
        <v>424611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103.38000000000001</v>
      </c>
      <c r="P3465">
        <f t="shared" si="217"/>
        <v>90.68</v>
      </c>
      <c r="Q3465" t="s">
        <v>8322</v>
      </c>
      <c r="R3465" t="s">
        <v>8323</v>
      </c>
      <c r="S3465" s="11">
        <f t="shared" si="218"/>
        <v>434623.05138888885</v>
      </c>
      <c r="T3465" s="11">
        <f t="shared" si="219"/>
        <v>435612.98333333334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>
        <f t="shared" si="217"/>
        <v>55.01</v>
      </c>
      <c r="Q3466" t="s">
        <v>8322</v>
      </c>
      <c r="R3466" t="s">
        <v>8323</v>
      </c>
      <c r="S3466" s="11">
        <f t="shared" si="218"/>
        <v>433716.12138888892</v>
      </c>
      <c r="T3466" s="11">
        <f t="shared" si="219"/>
        <v>434436.12138888892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</v>
      </c>
      <c r="Q3467" t="s">
        <v>8322</v>
      </c>
      <c r="R3467" t="s">
        <v>8323</v>
      </c>
      <c r="S3467" s="11">
        <f t="shared" si="218"/>
        <v>424728.01999999996</v>
      </c>
      <c r="T3467" s="11">
        <f t="shared" si="219"/>
        <v>425329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>
        <f t="shared" si="217"/>
        <v>72.95</v>
      </c>
      <c r="Q3468" t="s">
        <v>8322</v>
      </c>
      <c r="R3468" t="s">
        <v>8323</v>
      </c>
      <c r="S3468" s="11">
        <f t="shared" si="218"/>
        <v>429993.45833333331</v>
      </c>
      <c r="T3468" s="11">
        <f t="shared" si="219"/>
        <v>431432.45833333331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64.47</v>
      </c>
      <c r="Q3469" t="s">
        <v>8322</v>
      </c>
      <c r="R3469" t="s">
        <v>8323</v>
      </c>
      <c r="S3469" s="11">
        <f t="shared" si="218"/>
        <v>421201.12</v>
      </c>
      <c r="T3469" s="11">
        <f t="shared" si="219"/>
        <v>421920.12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</v>
      </c>
      <c r="Q3470" t="s">
        <v>8322</v>
      </c>
      <c r="R3470" t="s">
        <v>8323</v>
      </c>
      <c r="S3470" s="11">
        <f t="shared" si="218"/>
        <v>434451.36916666664</v>
      </c>
      <c r="T3470" s="11">
        <f t="shared" si="219"/>
        <v>435132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>
        <f t="shared" si="217"/>
        <v>50.4</v>
      </c>
      <c r="Q3471" t="s">
        <v>8322</v>
      </c>
      <c r="R3471" t="s">
        <v>8323</v>
      </c>
      <c r="S3471" s="11">
        <f t="shared" si="218"/>
        <v>430920.40138888889</v>
      </c>
      <c r="T3471" s="11">
        <f t="shared" si="219"/>
        <v>431640.40138888889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41.67</v>
      </c>
      <c r="Q3472" t="s">
        <v>8322</v>
      </c>
      <c r="R3472" t="s">
        <v>8323</v>
      </c>
      <c r="S3472" s="11">
        <f t="shared" si="218"/>
        <v>432609.52833333332</v>
      </c>
      <c r="T3472" s="11">
        <f t="shared" si="219"/>
        <v>433518.63333333336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35.770000000000003</v>
      </c>
      <c r="Q3473" t="s">
        <v>8322</v>
      </c>
      <c r="R3473" t="s">
        <v>8323</v>
      </c>
      <c r="S3473" s="11">
        <f t="shared" si="218"/>
        <v>416116.69166666665</v>
      </c>
      <c r="T3473" s="11">
        <f t="shared" si="219"/>
        <v>417101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88.74</v>
      </c>
      <c r="Q3474" t="s">
        <v>8322</v>
      </c>
      <c r="R3474" t="s">
        <v>8323</v>
      </c>
      <c r="S3474" s="11">
        <f t="shared" si="218"/>
        <v>418189.0919444444</v>
      </c>
      <c r="T3474" s="11">
        <f t="shared" si="219"/>
        <v>418694.98333333334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148.47999999999999</v>
      </c>
      <c r="Q3475" t="s">
        <v>8322</v>
      </c>
      <c r="R3475" t="s">
        <v>8323</v>
      </c>
      <c r="S3475" s="11">
        <f t="shared" si="218"/>
        <v>421421.02666666667</v>
      </c>
      <c r="T3475" s="11">
        <f t="shared" si="219"/>
        <v>421925.45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</v>
      </c>
      <c r="Q3476" t="s">
        <v>8322</v>
      </c>
      <c r="R3476" t="s">
        <v>8323</v>
      </c>
      <c r="S3476" s="11">
        <f t="shared" si="218"/>
        <v>432909.0363888889</v>
      </c>
      <c r="T3476" s="11">
        <f t="shared" si="219"/>
        <v>433629.0363888889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>
        <f t="shared" si="217"/>
        <v>20</v>
      </c>
      <c r="Q3477" t="s">
        <v>8322</v>
      </c>
      <c r="R3477" t="s">
        <v>8323</v>
      </c>
      <c r="S3477" s="11">
        <f t="shared" si="218"/>
        <v>417966.13999999996</v>
      </c>
      <c r="T3477" s="11">
        <f t="shared" si="219"/>
        <v>418617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8322</v>
      </c>
      <c r="R3478" t="s">
        <v>8323</v>
      </c>
      <c r="S3478" s="11">
        <f t="shared" si="218"/>
        <v>418023.71944444446</v>
      </c>
      <c r="T3478" s="11">
        <f t="shared" si="219"/>
        <v>418452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>
        <f t="shared" si="217"/>
        <v>53.23</v>
      </c>
      <c r="Q3479" t="s">
        <v>8322</v>
      </c>
      <c r="R3479" t="s">
        <v>8323</v>
      </c>
      <c r="S3479" s="11">
        <f t="shared" si="218"/>
        <v>423002.67861111107</v>
      </c>
      <c r="T3479" s="11">
        <f t="shared" si="219"/>
        <v>423300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112.85000000000001</v>
      </c>
      <c r="P3480">
        <f t="shared" si="217"/>
        <v>39.6</v>
      </c>
      <c r="Q3480" t="s">
        <v>8322</v>
      </c>
      <c r="R3480" t="s">
        <v>8323</v>
      </c>
      <c r="S3480" s="11">
        <f t="shared" si="218"/>
        <v>421207.00611111114</v>
      </c>
      <c r="T3480" s="11">
        <f t="shared" si="219"/>
        <v>421830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>
        <f t="shared" si="217"/>
        <v>34.25</v>
      </c>
      <c r="Q3481" t="s">
        <v>8322</v>
      </c>
      <c r="R3481" t="s">
        <v>8323</v>
      </c>
      <c r="S3481" s="11">
        <f t="shared" si="218"/>
        <v>414677.52222222218</v>
      </c>
      <c r="T3481" s="11">
        <f t="shared" si="219"/>
        <v>415397.52222222218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142.66666666666669</v>
      </c>
      <c r="P3482">
        <f t="shared" si="217"/>
        <v>164.62</v>
      </c>
      <c r="Q3482" t="s">
        <v>8322</v>
      </c>
      <c r="R3482" t="s">
        <v>8323</v>
      </c>
      <c r="S3482" s="11">
        <f t="shared" si="218"/>
        <v>424024.61861111113</v>
      </c>
      <c r="T3482" s="11">
        <f t="shared" si="219"/>
        <v>424614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125.05</v>
      </c>
      <c r="Q3483" t="s">
        <v>8322</v>
      </c>
      <c r="R3483" t="s">
        <v>8323</v>
      </c>
      <c r="S3483" s="11">
        <f t="shared" si="218"/>
        <v>419654.94111111108</v>
      </c>
      <c r="T3483" s="11">
        <f t="shared" si="219"/>
        <v>420062.94111111108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>
        <f t="shared" si="217"/>
        <v>51.88</v>
      </c>
      <c r="Q3484" t="s">
        <v>8322</v>
      </c>
      <c r="R3484" t="s">
        <v>8323</v>
      </c>
      <c r="S3484" s="11">
        <f t="shared" si="218"/>
        <v>415035.51833333337</v>
      </c>
      <c r="T3484" s="11">
        <f t="shared" si="219"/>
        <v>415755.51833333337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>
        <f t="shared" si="217"/>
        <v>40.29</v>
      </c>
      <c r="Q3485" t="s">
        <v>8322</v>
      </c>
      <c r="R3485" t="s">
        <v>8323</v>
      </c>
      <c r="S3485" s="11">
        <f t="shared" si="218"/>
        <v>414961.05027777777</v>
      </c>
      <c r="T3485" s="11">
        <f t="shared" si="219"/>
        <v>415681.05027777777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114.24000000000001</v>
      </c>
      <c r="P3486">
        <f t="shared" si="217"/>
        <v>64.91</v>
      </c>
      <c r="Q3486" t="s">
        <v>8322</v>
      </c>
      <c r="R3486" t="s">
        <v>8323</v>
      </c>
      <c r="S3486" s="11">
        <f t="shared" si="218"/>
        <v>432075.24972222222</v>
      </c>
      <c r="T3486" s="11">
        <f t="shared" si="219"/>
        <v>432795.24972222222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>
        <f t="shared" si="217"/>
        <v>55.33</v>
      </c>
      <c r="Q3487" t="s">
        <v>8322</v>
      </c>
      <c r="R3487" t="s">
        <v>8323</v>
      </c>
      <c r="S3487" s="11">
        <f t="shared" si="218"/>
        <v>428857.63333333336</v>
      </c>
      <c r="T3487" s="11">
        <f t="shared" si="219"/>
        <v>429577.63333333336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155.20000000000002</v>
      </c>
      <c r="P3488">
        <f t="shared" si="217"/>
        <v>83.14</v>
      </c>
      <c r="Q3488" t="s">
        <v>8322</v>
      </c>
      <c r="R3488" t="s">
        <v>8323</v>
      </c>
      <c r="S3488" s="11">
        <f t="shared" si="218"/>
        <v>422958.00027777778</v>
      </c>
      <c r="T3488" s="11">
        <f t="shared" si="219"/>
        <v>423711.98333333334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127.75000000000001</v>
      </c>
      <c r="P3489">
        <f t="shared" si="217"/>
        <v>38.71</v>
      </c>
      <c r="Q3489" t="s">
        <v>8322</v>
      </c>
      <c r="R3489" t="s">
        <v>8323</v>
      </c>
      <c r="S3489" s="11">
        <f t="shared" si="218"/>
        <v>423511.57</v>
      </c>
      <c r="T3489" s="11">
        <f t="shared" si="219"/>
        <v>424231.57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125.38</v>
      </c>
      <c r="Q3490" t="s">
        <v>8322</v>
      </c>
      <c r="R3490" t="s">
        <v>8323</v>
      </c>
      <c r="S3490" s="11">
        <f t="shared" si="218"/>
        <v>422019.43333333335</v>
      </c>
      <c r="T3490" s="11">
        <f t="shared" si="219"/>
        <v>422593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78.260000000000005</v>
      </c>
      <c r="Q3491" t="s">
        <v>8322</v>
      </c>
      <c r="R3491" t="s">
        <v>8323</v>
      </c>
      <c r="S3491" s="11">
        <f t="shared" si="218"/>
        <v>414000.25861111109</v>
      </c>
      <c r="T3491" s="11">
        <f t="shared" si="219"/>
        <v>414726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127.49999999999999</v>
      </c>
      <c r="P3492">
        <f t="shared" si="217"/>
        <v>47.22</v>
      </c>
      <c r="Q3492" t="s">
        <v>8322</v>
      </c>
      <c r="R3492" t="s">
        <v>8323</v>
      </c>
      <c r="S3492" s="11">
        <f t="shared" si="218"/>
        <v>430564.25666666665</v>
      </c>
      <c r="T3492" s="11">
        <f t="shared" si="219"/>
        <v>431284.25666666665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158.20000000000002</v>
      </c>
      <c r="P3493">
        <f t="shared" si="217"/>
        <v>79.099999999999994</v>
      </c>
      <c r="Q3493" t="s">
        <v>8322</v>
      </c>
      <c r="R3493" t="s">
        <v>8323</v>
      </c>
      <c r="S3493" s="11">
        <f t="shared" si="218"/>
        <v>422822.99555555556</v>
      </c>
      <c r="T3493" s="11">
        <f t="shared" si="219"/>
        <v>423326.99555555556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105.26894736842105</v>
      </c>
      <c r="P3494">
        <f t="shared" si="217"/>
        <v>114.29</v>
      </c>
      <c r="Q3494" t="s">
        <v>8322</v>
      </c>
      <c r="R3494" t="s">
        <v>8323</v>
      </c>
      <c r="S3494" s="11">
        <f t="shared" si="218"/>
        <v>426345.22138888889</v>
      </c>
      <c r="T3494" s="11">
        <f t="shared" si="219"/>
        <v>427185.22138888889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</v>
      </c>
      <c r="Q3495" t="s">
        <v>8322</v>
      </c>
      <c r="R3495" t="s">
        <v>8323</v>
      </c>
      <c r="S3495" s="11">
        <f t="shared" si="218"/>
        <v>416285.78777777776</v>
      </c>
      <c r="T3495" s="11">
        <f t="shared" si="219"/>
        <v>416750.18333333335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30.77</v>
      </c>
      <c r="Q3496" t="s">
        <v>8322</v>
      </c>
      <c r="R3496" t="s">
        <v>8323</v>
      </c>
      <c r="S3496" s="11">
        <f t="shared" si="218"/>
        <v>436454.15972222219</v>
      </c>
      <c r="T3496" s="11">
        <f t="shared" si="219"/>
        <v>436719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7"/>
        <v>74.209999999999994</v>
      </c>
      <c r="Q3497" t="s">
        <v>8322</v>
      </c>
      <c r="R3497" t="s">
        <v>8323</v>
      </c>
      <c r="S3497" s="11">
        <f t="shared" si="218"/>
        <v>417891.30805555556</v>
      </c>
      <c r="T3497" s="11">
        <f t="shared" si="219"/>
        <v>418586.3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47.85</v>
      </c>
      <c r="Q3498" t="s">
        <v>8322</v>
      </c>
      <c r="R3498" t="s">
        <v>8323</v>
      </c>
      <c r="S3498" s="11">
        <f t="shared" si="218"/>
        <v>433949.32388888887</v>
      </c>
      <c r="T3498" s="11">
        <f t="shared" si="219"/>
        <v>434909.32388888887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108.70406189555126</v>
      </c>
      <c r="P3499">
        <f t="shared" si="217"/>
        <v>34.409999999999997</v>
      </c>
      <c r="Q3499" t="s">
        <v>8322</v>
      </c>
      <c r="R3499" t="s">
        <v>8323</v>
      </c>
      <c r="S3499" s="11">
        <f t="shared" si="218"/>
        <v>432194.80666666664</v>
      </c>
      <c r="T3499" s="11">
        <f t="shared" si="219"/>
        <v>432487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102.42424242424242</v>
      </c>
      <c r="P3500">
        <f t="shared" si="217"/>
        <v>40.24</v>
      </c>
      <c r="Q3500" t="s">
        <v>8322</v>
      </c>
      <c r="R3500" t="s">
        <v>8323</v>
      </c>
      <c r="S3500" s="11">
        <f t="shared" si="218"/>
        <v>430932.80666666664</v>
      </c>
      <c r="T3500" s="11">
        <f t="shared" si="219"/>
        <v>432366.73333333334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60.29</v>
      </c>
      <c r="Q3501" t="s">
        <v>8322</v>
      </c>
      <c r="R3501" t="s">
        <v>8323</v>
      </c>
      <c r="S3501" s="11">
        <f t="shared" si="218"/>
        <v>423081.86805555556</v>
      </c>
      <c r="T3501" s="11">
        <f t="shared" si="219"/>
        <v>424383.98333333334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25.31</v>
      </c>
      <c r="Q3502" t="s">
        <v>8322</v>
      </c>
      <c r="R3502" t="s">
        <v>8323</v>
      </c>
      <c r="S3502" s="11">
        <f t="shared" si="218"/>
        <v>429991.06611111108</v>
      </c>
      <c r="T3502" s="11">
        <f t="shared" si="219"/>
        <v>430381.98333333334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100.66666666666666</v>
      </c>
      <c r="P3503">
        <f t="shared" si="217"/>
        <v>35.950000000000003</v>
      </c>
      <c r="Q3503" t="s">
        <v>8322</v>
      </c>
      <c r="R3503" t="s">
        <v>8323</v>
      </c>
      <c r="S3503" s="11">
        <f t="shared" si="218"/>
        <v>425523.33194444445</v>
      </c>
      <c r="T3503" s="11">
        <f t="shared" si="219"/>
        <v>426123.33194444445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136</v>
      </c>
      <c r="Q3504" t="s">
        <v>8322</v>
      </c>
      <c r="R3504" t="s">
        <v>8323</v>
      </c>
      <c r="S3504" s="11">
        <f t="shared" si="218"/>
        <v>430253.14555555559</v>
      </c>
      <c r="T3504" s="11">
        <f t="shared" si="219"/>
        <v>430596.98333333334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107.55999999999999</v>
      </c>
      <c r="P3505">
        <f t="shared" si="217"/>
        <v>70.760000000000005</v>
      </c>
      <c r="Q3505" t="s">
        <v>8322</v>
      </c>
      <c r="R3505" t="s">
        <v>8323</v>
      </c>
      <c r="S3505" s="11">
        <f t="shared" si="218"/>
        <v>433004.48000000004</v>
      </c>
      <c r="T3505" s="11">
        <f t="shared" si="219"/>
        <v>433724.48000000004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8322</v>
      </c>
      <c r="R3506" t="s">
        <v>8323</v>
      </c>
      <c r="S3506" s="11">
        <f t="shared" si="218"/>
        <v>427058.96972222225</v>
      </c>
      <c r="T3506" s="11">
        <f t="shared" si="219"/>
        <v>427779.96972222225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7"/>
        <v>66.510000000000005</v>
      </c>
      <c r="Q3507" t="s">
        <v>8322</v>
      </c>
      <c r="R3507" t="s">
        <v>8323</v>
      </c>
      <c r="S3507" s="11">
        <f t="shared" si="218"/>
        <v>414175.45694444445</v>
      </c>
      <c r="T3507" s="11">
        <f t="shared" si="219"/>
        <v>414445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101.49999999999999</v>
      </c>
      <c r="P3508">
        <f t="shared" si="217"/>
        <v>105</v>
      </c>
      <c r="Q3508" t="s">
        <v>8322</v>
      </c>
      <c r="R3508" t="s">
        <v>8323</v>
      </c>
      <c r="S3508" s="11">
        <f t="shared" si="218"/>
        <v>415826.62222222221</v>
      </c>
      <c r="T3508" s="11">
        <f t="shared" si="219"/>
        <v>416906.62222222221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145</v>
      </c>
      <c r="Q3509" t="s">
        <v>8322</v>
      </c>
      <c r="R3509" t="s">
        <v>8323</v>
      </c>
      <c r="S3509" s="11">
        <f t="shared" si="218"/>
        <v>431719.14916666667</v>
      </c>
      <c r="T3509" s="11">
        <f t="shared" si="219"/>
        <v>432439.14916666667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8322</v>
      </c>
      <c r="R3510" t="s">
        <v>8323</v>
      </c>
      <c r="S3510" s="11">
        <f t="shared" si="218"/>
        <v>431378.51472222223</v>
      </c>
      <c r="T3510" s="11">
        <f t="shared" si="219"/>
        <v>431934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106.33333333333333</v>
      </c>
      <c r="P3511">
        <f t="shared" si="217"/>
        <v>96.67</v>
      </c>
      <c r="Q3511" t="s">
        <v>8322</v>
      </c>
      <c r="R3511" t="s">
        <v>8323</v>
      </c>
      <c r="S3511" s="11">
        <f t="shared" si="218"/>
        <v>418733.62944444444</v>
      </c>
      <c r="T3511" s="11">
        <f t="shared" si="219"/>
        <v>419053.91666666669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100.55555555555556</v>
      </c>
      <c r="P3512">
        <f t="shared" si="217"/>
        <v>60.33</v>
      </c>
      <c r="Q3512" t="s">
        <v>8322</v>
      </c>
      <c r="R3512" t="s">
        <v>8323</v>
      </c>
      <c r="S3512" s="11">
        <f t="shared" si="218"/>
        <v>415175.90166666667</v>
      </c>
      <c r="T3512" s="11">
        <f t="shared" si="219"/>
        <v>415655.90166666667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79.89</v>
      </c>
      <c r="Q3513" t="s">
        <v>8322</v>
      </c>
      <c r="R3513" t="s">
        <v>8323</v>
      </c>
      <c r="S3513" s="11">
        <f t="shared" si="218"/>
        <v>418181.97083333333</v>
      </c>
      <c r="T3513" s="11">
        <f t="shared" si="219"/>
        <v>418731.5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</v>
      </c>
      <c r="Q3514" t="s">
        <v>8322</v>
      </c>
      <c r="R3514" t="s">
        <v>8323</v>
      </c>
      <c r="S3514" s="11">
        <f t="shared" si="218"/>
        <v>421293.88666666666</v>
      </c>
      <c r="T3514" s="11">
        <f t="shared" si="219"/>
        <v>422732.88666666666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118.39285714285714</v>
      </c>
      <c r="P3515">
        <f t="shared" si="217"/>
        <v>75.34</v>
      </c>
      <c r="Q3515" t="s">
        <v>8322</v>
      </c>
      <c r="R3515" t="s">
        <v>8323</v>
      </c>
      <c r="S3515" s="11">
        <f t="shared" si="218"/>
        <v>414659.30888888892</v>
      </c>
      <c r="T3515" s="11">
        <f t="shared" si="219"/>
        <v>414973.98333333334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P3516">
        <f t="shared" si="217"/>
        <v>55</v>
      </c>
      <c r="Q3516" t="s">
        <v>8322</v>
      </c>
      <c r="R3516" t="s">
        <v>8323</v>
      </c>
      <c r="S3516" s="11">
        <f t="shared" si="218"/>
        <v>420413.32</v>
      </c>
      <c r="T3516" s="11">
        <f t="shared" si="219"/>
        <v>420805.98333333334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102.66666666666666</v>
      </c>
      <c r="P3517">
        <f t="shared" si="217"/>
        <v>66.959999999999994</v>
      </c>
      <c r="Q3517" t="s">
        <v>8322</v>
      </c>
      <c r="R3517" t="s">
        <v>8323</v>
      </c>
      <c r="S3517" s="11">
        <f t="shared" si="218"/>
        <v>422931.54750000004</v>
      </c>
      <c r="T3517" s="11">
        <f t="shared" si="219"/>
        <v>423651.54750000004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</v>
      </c>
      <c r="Q3518" t="s">
        <v>8322</v>
      </c>
      <c r="R3518" t="s">
        <v>8323</v>
      </c>
      <c r="S3518" s="11">
        <f t="shared" si="218"/>
        <v>416457.24166666664</v>
      </c>
      <c r="T3518" s="11">
        <f t="shared" si="219"/>
        <v>417276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</v>
      </c>
      <c r="Q3519" t="s">
        <v>8322</v>
      </c>
      <c r="R3519" t="s">
        <v>8323</v>
      </c>
      <c r="S3519" s="11">
        <f t="shared" si="218"/>
        <v>414988.62055555556</v>
      </c>
      <c r="T3519" s="11">
        <f t="shared" si="219"/>
        <v>415700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110.04599999999999</v>
      </c>
      <c r="P3520">
        <f t="shared" si="217"/>
        <v>50.02</v>
      </c>
      <c r="Q3520" t="s">
        <v>8322</v>
      </c>
      <c r="R3520" t="s">
        <v>8323</v>
      </c>
      <c r="S3520" s="11">
        <f t="shared" si="218"/>
        <v>417363.80527777778</v>
      </c>
      <c r="T3520" s="11">
        <f t="shared" si="219"/>
        <v>417863.35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101.35000000000001</v>
      </c>
      <c r="P3521">
        <f t="shared" si="217"/>
        <v>72.39</v>
      </c>
      <c r="Q3521" t="s">
        <v>8322</v>
      </c>
      <c r="R3521" t="s">
        <v>8323</v>
      </c>
      <c r="S3521" s="11">
        <f t="shared" si="218"/>
        <v>420815.375</v>
      </c>
      <c r="T3521" s="11">
        <f t="shared" si="219"/>
        <v>421535.375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>
        <f t="shared" si="217"/>
        <v>95.95</v>
      </c>
      <c r="Q3522" t="s">
        <v>8322</v>
      </c>
      <c r="R3522" t="s">
        <v>8323</v>
      </c>
      <c r="S3522" s="11">
        <f t="shared" si="218"/>
        <v>425380.78111111111</v>
      </c>
      <c r="T3522" s="11">
        <f t="shared" si="219"/>
        <v>425998.78333333333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(E3523/D3523)*100</f>
        <v>169.42857142857144</v>
      </c>
      <c r="P3523">
        <f t="shared" ref="P3523:P3586" si="221">ROUND(E3523/L3523,2)</f>
        <v>45.62</v>
      </c>
      <c r="Q3523" t="s">
        <v>8322</v>
      </c>
      <c r="R3523" t="s">
        <v>8323</v>
      </c>
      <c r="S3523" s="11">
        <f t="shared" ref="S3523:S3586" si="222">(((J3523/60)/60)+DATE(1970,1,1))</f>
        <v>417065.6722222222</v>
      </c>
      <c r="T3523" s="11">
        <f t="shared" ref="T3523:T3586" si="223">(((I3523/60)/60)+DATE(1970,1,1))</f>
        <v>417785.6722222222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41.03</v>
      </c>
      <c r="Q3524" t="s">
        <v>8322</v>
      </c>
      <c r="R3524" t="s">
        <v>8323</v>
      </c>
      <c r="S3524" s="11">
        <f t="shared" si="222"/>
        <v>425547.95722222223</v>
      </c>
      <c r="T3524" s="11">
        <f t="shared" si="223"/>
        <v>426211.1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56.83</v>
      </c>
      <c r="Q3525" t="s">
        <v>8322</v>
      </c>
      <c r="R3525" t="s">
        <v>8323</v>
      </c>
      <c r="S3525" s="11">
        <f t="shared" si="222"/>
        <v>433866.54111111106</v>
      </c>
      <c r="T3525" s="11">
        <f t="shared" si="223"/>
        <v>435248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</v>
      </c>
      <c r="Q3526" t="s">
        <v>8322</v>
      </c>
      <c r="R3526" t="s">
        <v>8323</v>
      </c>
      <c r="S3526" s="11">
        <f t="shared" si="222"/>
        <v>417051.32583333337</v>
      </c>
      <c r="T3526" s="11">
        <f t="shared" si="223"/>
        <v>417397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75.709999999999994</v>
      </c>
      <c r="Q3527" t="s">
        <v>8322</v>
      </c>
      <c r="R3527" t="s">
        <v>8323</v>
      </c>
      <c r="S3527" s="11">
        <f t="shared" si="222"/>
        <v>425065.69611111109</v>
      </c>
      <c r="T3527" s="11">
        <f t="shared" si="223"/>
        <v>425329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8322</v>
      </c>
      <c r="R3528" t="s">
        <v>8323</v>
      </c>
      <c r="S3528" s="11">
        <f t="shared" si="222"/>
        <v>430961.04750000004</v>
      </c>
      <c r="T3528" s="11">
        <f t="shared" si="223"/>
        <v>431630.98333333334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>
        <f t="shared" si="221"/>
        <v>81.569999999999993</v>
      </c>
      <c r="Q3529" t="s">
        <v>8322</v>
      </c>
      <c r="R3529" t="s">
        <v>8323</v>
      </c>
      <c r="S3529" s="11">
        <f t="shared" si="222"/>
        <v>423921.55694444448</v>
      </c>
      <c r="T3529" s="11">
        <f t="shared" si="223"/>
        <v>424620.98333333334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101.15151515151514</v>
      </c>
      <c r="P3530">
        <f t="shared" si="221"/>
        <v>45.11</v>
      </c>
      <c r="Q3530" t="s">
        <v>8322</v>
      </c>
      <c r="R3530" t="s">
        <v>8323</v>
      </c>
      <c r="S3530" s="11">
        <f t="shared" si="222"/>
        <v>437517.03277777776</v>
      </c>
      <c r="T3530" s="11">
        <f t="shared" si="223"/>
        <v>437997.03277777776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36.67</v>
      </c>
      <c r="Q3531" t="s">
        <v>8322</v>
      </c>
      <c r="R3531" t="s">
        <v>8323</v>
      </c>
      <c r="S3531" s="11">
        <f t="shared" si="222"/>
        <v>424179.28277777776</v>
      </c>
      <c r="T3531" s="11">
        <f t="shared" si="223"/>
        <v>424666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8322</v>
      </c>
      <c r="R3532" t="s">
        <v>8323</v>
      </c>
      <c r="S3532" s="11">
        <f t="shared" si="222"/>
        <v>430535.96027777781</v>
      </c>
      <c r="T3532" s="11">
        <f t="shared" si="223"/>
        <v>431213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</v>
      </c>
      <c r="Q3533" t="s">
        <v>8322</v>
      </c>
      <c r="R3533" t="s">
        <v>8323</v>
      </c>
      <c r="S3533" s="11">
        <f t="shared" si="222"/>
        <v>432432.70388888888</v>
      </c>
      <c r="T3533" s="11">
        <f t="shared" si="223"/>
        <v>433152.70388888888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118.95833333333334</v>
      </c>
      <c r="P3534">
        <f t="shared" si="221"/>
        <v>42.3</v>
      </c>
      <c r="Q3534" t="s">
        <v>8322</v>
      </c>
      <c r="R3534" t="s">
        <v>8323</v>
      </c>
      <c r="S3534" s="11">
        <f t="shared" si="222"/>
        <v>417143.39638888894</v>
      </c>
      <c r="T3534" s="11">
        <f t="shared" si="223"/>
        <v>417516.98333333334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78.88</v>
      </c>
      <c r="Q3535" t="s">
        <v>8322</v>
      </c>
      <c r="R3535" t="s">
        <v>8323</v>
      </c>
      <c r="S3535" s="11">
        <f t="shared" si="222"/>
        <v>426867.2686111111</v>
      </c>
      <c r="T3535" s="11">
        <f t="shared" si="223"/>
        <v>427588.2686111111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156.20000000000002</v>
      </c>
      <c r="P3536">
        <f t="shared" si="221"/>
        <v>38.28</v>
      </c>
      <c r="Q3536" t="s">
        <v>8322</v>
      </c>
      <c r="R3536" t="s">
        <v>8323</v>
      </c>
      <c r="S3536" s="11">
        <f t="shared" si="222"/>
        <v>425760.00638888887</v>
      </c>
      <c r="T3536" s="11">
        <f t="shared" si="223"/>
        <v>426600.00638888887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44.85</v>
      </c>
      <c r="Q3537" t="s">
        <v>8322</v>
      </c>
      <c r="R3537" t="s">
        <v>8323</v>
      </c>
      <c r="S3537" s="11">
        <f t="shared" si="222"/>
        <v>425880.36388888885</v>
      </c>
      <c r="T3537" s="11">
        <f t="shared" si="223"/>
        <v>426627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>
        <f t="shared" si="221"/>
        <v>13.53</v>
      </c>
      <c r="Q3538" t="s">
        <v>8322</v>
      </c>
      <c r="R3538" t="s">
        <v>8323</v>
      </c>
      <c r="S3538" s="11">
        <f t="shared" si="222"/>
        <v>427802.45138888888</v>
      </c>
      <c r="T3538" s="11">
        <f t="shared" si="223"/>
        <v>428516.98333333334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>
        <f t="shared" si="221"/>
        <v>43.5</v>
      </c>
      <c r="Q3539" t="s">
        <v>8322</v>
      </c>
      <c r="R3539" t="s">
        <v>8323</v>
      </c>
      <c r="S3539" s="11">
        <f t="shared" si="222"/>
        <v>418073.50444444444</v>
      </c>
      <c r="T3539" s="11">
        <f t="shared" si="223"/>
        <v>418960.98333333334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30.95</v>
      </c>
      <c r="Q3540" t="s">
        <v>8322</v>
      </c>
      <c r="R3540" t="s">
        <v>8323</v>
      </c>
      <c r="S3540" s="11">
        <f t="shared" si="222"/>
        <v>433627.09444444446</v>
      </c>
      <c r="T3540" s="11">
        <f t="shared" si="223"/>
        <v>434299.09444444446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>
        <f t="shared" si="221"/>
        <v>55.23</v>
      </c>
      <c r="Q3541" t="s">
        <v>8322</v>
      </c>
      <c r="R3541" t="s">
        <v>8323</v>
      </c>
      <c r="S3541" s="11">
        <f t="shared" si="222"/>
        <v>434331.14499999996</v>
      </c>
      <c r="T3541" s="11">
        <f t="shared" si="223"/>
        <v>434835.14499999996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46.13</v>
      </c>
      <c r="Q3542" t="s">
        <v>8322</v>
      </c>
      <c r="R3542" t="s">
        <v>8323</v>
      </c>
      <c r="S3542" s="11">
        <f t="shared" si="222"/>
        <v>432321.08083333337</v>
      </c>
      <c r="T3542" s="11">
        <f t="shared" si="223"/>
        <v>433041.08083333337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39.380000000000003</v>
      </c>
      <c r="Q3543" t="s">
        <v>8322</v>
      </c>
      <c r="R3543" t="s">
        <v>8323</v>
      </c>
      <c r="S3543" s="11">
        <f t="shared" si="222"/>
        <v>425258.52083333331</v>
      </c>
      <c r="T3543" s="11">
        <f t="shared" si="223"/>
        <v>425858.52083333331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>
        <f t="shared" si="221"/>
        <v>66.150000000000006</v>
      </c>
      <c r="Q3544" t="s">
        <v>8322</v>
      </c>
      <c r="R3544" t="s">
        <v>8323</v>
      </c>
      <c r="S3544" s="11">
        <f t="shared" si="222"/>
        <v>415823.39499999996</v>
      </c>
      <c r="T3544" s="11">
        <f t="shared" si="223"/>
        <v>417263.39499999996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104.66666666666666</v>
      </c>
      <c r="P3545">
        <f t="shared" si="221"/>
        <v>54.14</v>
      </c>
      <c r="Q3545" t="s">
        <v>8322</v>
      </c>
      <c r="R3545" t="s">
        <v>8323</v>
      </c>
      <c r="S3545" s="11">
        <f t="shared" si="222"/>
        <v>423531.1275</v>
      </c>
      <c r="T3545" s="11">
        <f t="shared" si="223"/>
        <v>424251.1275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104.17</v>
      </c>
      <c r="Q3546" t="s">
        <v>8322</v>
      </c>
      <c r="R3546" t="s">
        <v>8323</v>
      </c>
      <c r="S3546" s="11">
        <f t="shared" si="222"/>
        <v>420892.96027777781</v>
      </c>
      <c r="T3546" s="11">
        <f t="shared" si="223"/>
        <v>421612.96027777781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31.38</v>
      </c>
      <c r="Q3547" t="s">
        <v>8322</v>
      </c>
      <c r="R3547" t="s">
        <v>8323</v>
      </c>
      <c r="S3547" s="11">
        <f t="shared" si="222"/>
        <v>421732.3775</v>
      </c>
      <c r="T3547" s="11">
        <f t="shared" si="223"/>
        <v>422452.3775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>
        <f t="shared" si="221"/>
        <v>59.21</v>
      </c>
      <c r="Q3548" t="s">
        <v>8322</v>
      </c>
      <c r="R3548" t="s">
        <v>8323</v>
      </c>
      <c r="S3548" s="11">
        <f t="shared" si="222"/>
        <v>421680.85666666663</v>
      </c>
      <c r="T3548" s="11">
        <f t="shared" si="223"/>
        <v>422196.98333333334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114.40928571428573</v>
      </c>
      <c r="P3549">
        <f t="shared" si="221"/>
        <v>119.18</v>
      </c>
      <c r="Q3549" t="s">
        <v>8322</v>
      </c>
      <c r="R3549" t="s">
        <v>8323</v>
      </c>
      <c r="S3549" s="11">
        <f t="shared" si="222"/>
        <v>431434.88916666672</v>
      </c>
      <c r="T3549" s="11">
        <f t="shared" si="223"/>
        <v>432012.98333333334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>
        <f t="shared" si="221"/>
        <v>164.62</v>
      </c>
      <c r="Q3550" t="s">
        <v>8322</v>
      </c>
      <c r="R3550" t="s">
        <v>8323</v>
      </c>
      <c r="S3550" s="11">
        <f t="shared" si="222"/>
        <v>429799.61499999999</v>
      </c>
      <c r="T3550" s="11">
        <f t="shared" si="223"/>
        <v>430330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24.29</v>
      </c>
      <c r="Q3551" t="s">
        <v>8322</v>
      </c>
      <c r="R3551" t="s">
        <v>8323</v>
      </c>
      <c r="S3551" s="11">
        <f t="shared" si="222"/>
        <v>425274.46472222224</v>
      </c>
      <c r="T3551" s="11">
        <f t="shared" si="223"/>
        <v>425946.46472222224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104.80000000000001</v>
      </c>
      <c r="P3552">
        <f t="shared" si="221"/>
        <v>40.94</v>
      </c>
      <c r="Q3552" t="s">
        <v>8322</v>
      </c>
      <c r="R3552" t="s">
        <v>8323</v>
      </c>
      <c r="S3552" s="11">
        <f t="shared" si="222"/>
        <v>431022.44388888887</v>
      </c>
      <c r="T3552" s="11">
        <f t="shared" si="223"/>
        <v>431742.44388888887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>
        <f t="shared" si="221"/>
        <v>61.1</v>
      </c>
      <c r="Q3553" t="s">
        <v>8322</v>
      </c>
      <c r="R3553" t="s">
        <v>8323</v>
      </c>
      <c r="S3553" s="11">
        <f t="shared" si="222"/>
        <v>413997.38055555552</v>
      </c>
      <c r="T3553" s="11">
        <f t="shared" si="223"/>
        <v>414679.11666666664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8322</v>
      </c>
      <c r="R3554" t="s">
        <v>8323</v>
      </c>
      <c r="S3554" s="11">
        <f t="shared" si="222"/>
        <v>414839.08999999997</v>
      </c>
      <c r="T3554" s="11">
        <f t="shared" si="223"/>
        <v>415559.08999999997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106.27272727272728</v>
      </c>
      <c r="P3555">
        <f t="shared" si="221"/>
        <v>56.2</v>
      </c>
      <c r="Q3555" t="s">
        <v>8322</v>
      </c>
      <c r="R3555" t="s">
        <v>8323</v>
      </c>
      <c r="S3555" s="11">
        <f t="shared" si="222"/>
        <v>424617.68888888886</v>
      </c>
      <c r="T3555" s="11">
        <f t="shared" si="223"/>
        <v>425385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113.42219999999999</v>
      </c>
      <c r="P3556">
        <f t="shared" si="221"/>
        <v>107</v>
      </c>
      <c r="Q3556" t="s">
        <v>8322</v>
      </c>
      <c r="R3556" t="s">
        <v>8323</v>
      </c>
      <c r="S3556" s="11">
        <f t="shared" si="222"/>
        <v>420298.21083333332</v>
      </c>
      <c r="T3556" s="11">
        <f t="shared" si="223"/>
        <v>421034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171.43</v>
      </c>
      <c r="Q3557" t="s">
        <v>8322</v>
      </c>
      <c r="R3557" t="s">
        <v>8323</v>
      </c>
      <c r="S3557" s="11">
        <f t="shared" si="222"/>
        <v>435787.60944444442</v>
      </c>
      <c r="T3557" s="11">
        <f t="shared" si="223"/>
        <v>436508.60944444442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100.45454545454547</v>
      </c>
      <c r="P3558">
        <f t="shared" si="221"/>
        <v>110.5</v>
      </c>
      <c r="Q3558" t="s">
        <v>8322</v>
      </c>
      <c r="R3558" t="s">
        <v>8323</v>
      </c>
      <c r="S3558" s="11">
        <f t="shared" si="222"/>
        <v>415320.58999999997</v>
      </c>
      <c r="T3558" s="11">
        <f t="shared" si="223"/>
        <v>416760.58999999997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100.03599999999999</v>
      </c>
      <c r="P3559">
        <f t="shared" si="221"/>
        <v>179.28</v>
      </c>
      <c r="Q3559" t="s">
        <v>8322</v>
      </c>
      <c r="R3559" t="s">
        <v>8323</v>
      </c>
      <c r="S3559" s="11">
        <f t="shared" si="222"/>
        <v>413439.64194444445</v>
      </c>
      <c r="T3559" s="11">
        <f t="shared" si="223"/>
        <v>414255.64194444445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22.91</v>
      </c>
      <c r="Q3560" t="s">
        <v>8322</v>
      </c>
      <c r="R3560" t="s">
        <v>8323</v>
      </c>
      <c r="S3560" s="11">
        <f t="shared" si="222"/>
        <v>423268.60416666669</v>
      </c>
      <c r="T3560" s="11">
        <f t="shared" si="223"/>
        <v>424278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103.49999999999999</v>
      </c>
      <c r="P3561">
        <f t="shared" si="221"/>
        <v>43.13</v>
      </c>
      <c r="Q3561" t="s">
        <v>8322</v>
      </c>
      <c r="R3561" t="s">
        <v>8323</v>
      </c>
      <c r="S3561" s="11">
        <f t="shared" si="222"/>
        <v>424571.30777777772</v>
      </c>
      <c r="T3561" s="11">
        <f t="shared" si="223"/>
        <v>425105.96666666667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108.43750000000001</v>
      </c>
      <c r="P3562">
        <f t="shared" si="221"/>
        <v>46.89</v>
      </c>
      <c r="Q3562" t="s">
        <v>8322</v>
      </c>
      <c r="R3562" t="s">
        <v>8323</v>
      </c>
      <c r="S3562" s="11">
        <f t="shared" si="222"/>
        <v>422694.35166666668</v>
      </c>
      <c r="T3562" s="11">
        <f t="shared" si="223"/>
        <v>423539.75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47.41</v>
      </c>
      <c r="Q3563" t="s">
        <v>8322</v>
      </c>
      <c r="R3563" t="s">
        <v>8323</v>
      </c>
      <c r="S3563" s="11">
        <f t="shared" si="222"/>
        <v>424801.32722222223</v>
      </c>
      <c r="T3563" s="11">
        <f t="shared" si="223"/>
        <v>425235.6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148.88888888888889</v>
      </c>
      <c r="P3564">
        <f t="shared" si="221"/>
        <v>15.13</v>
      </c>
      <c r="Q3564" t="s">
        <v>8322</v>
      </c>
      <c r="R3564" t="s">
        <v>8323</v>
      </c>
      <c r="S3564" s="11">
        <f t="shared" si="222"/>
        <v>430323.28527777776</v>
      </c>
      <c r="T3564" s="11">
        <f t="shared" si="223"/>
        <v>430543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105.49000000000002</v>
      </c>
      <c r="P3565">
        <f t="shared" si="221"/>
        <v>21.1</v>
      </c>
      <c r="Q3565" t="s">
        <v>8322</v>
      </c>
      <c r="R3565" t="s">
        <v>8323</v>
      </c>
      <c r="S3565" s="11">
        <f t="shared" si="222"/>
        <v>433249.12666666671</v>
      </c>
      <c r="T3565" s="11">
        <f t="shared" si="223"/>
        <v>433924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100.49999999999999</v>
      </c>
      <c r="P3566">
        <f t="shared" si="221"/>
        <v>59.12</v>
      </c>
      <c r="Q3566" t="s">
        <v>8322</v>
      </c>
      <c r="R3566" t="s">
        <v>8323</v>
      </c>
      <c r="S3566" s="11">
        <f t="shared" si="222"/>
        <v>425591.95805555559</v>
      </c>
      <c r="T3566" s="11">
        <f t="shared" si="223"/>
        <v>426697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130.55555555555557</v>
      </c>
      <c r="P3567">
        <f t="shared" si="221"/>
        <v>97.92</v>
      </c>
      <c r="Q3567" t="s">
        <v>8322</v>
      </c>
      <c r="R3567" t="s">
        <v>8323</v>
      </c>
      <c r="S3567" s="11">
        <f t="shared" si="222"/>
        <v>419306.83555555553</v>
      </c>
      <c r="T3567" s="11">
        <f t="shared" si="223"/>
        <v>420026.83555555553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104.75000000000001</v>
      </c>
      <c r="P3568">
        <f t="shared" si="221"/>
        <v>55.13</v>
      </c>
      <c r="Q3568" t="s">
        <v>8322</v>
      </c>
      <c r="R3568" t="s">
        <v>8323</v>
      </c>
      <c r="S3568" s="11">
        <f t="shared" si="222"/>
        <v>419853.18972222222</v>
      </c>
      <c r="T3568" s="11">
        <f t="shared" si="223"/>
        <v>420573.18972222222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108.80000000000001</v>
      </c>
      <c r="P3569">
        <f t="shared" si="221"/>
        <v>26.54</v>
      </c>
      <c r="Q3569" t="s">
        <v>8322</v>
      </c>
      <c r="R3569" t="s">
        <v>8323</v>
      </c>
      <c r="S3569" s="11">
        <f t="shared" si="222"/>
        <v>423172.45666666667</v>
      </c>
      <c r="T3569" s="11">
        <f t="shared" si="223"/>
        <v>423892.45666666667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P3570">
        <f t="shared" si="221"/>
        <v>58.42</v>
      </c>
      <c r="Q3570" t="s">
        <v>8322</v>
      </c>
      <c r="R3570" t="s">
        <v>8323</v>
      </c>
      <c r="S3570" s="11">
        <f t="shared" si="222"/>
        <v>416786.7761111111</v>
      </c>
      <c r="T3570" s="11">
        <f t="shared" si="223"/>
        <v>417506.7761111111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100.47999999999999</v>
      </c>
      <c r="P3571">
        <f t="shared" si="221"/>
        <v>122.54</v>
      </c>
      <c r="Q3571" t="s">
        <v>8322</v>
      </c>
      <c r="R3571" t="s">
        <v>8323</v>
      </c>
      <c r="S3571" s="11">
        <f t="shared" si="222"/>
        <v>419497.52666666667</v>
      </c>
      <c r="T3571" s="11">
        <f t="shared" si="223"/>
        <v>420217.52666666667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1"/>
        <v>87.96</v>
      </c>
      <c r="Q3572" t="s">
        <v>8322</v>
      </c>
      <c r="R3572" t="s">
        <v>8323</v>
      </c>
      <c r="S3572" s="11">
        <f t="shared" si="222"/>
        <v>419344.96750000003</v>
      </c>
      <c r="T3572" s="11">
        <f t="shared" si="223"/>
        <v>420016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122.06666666666666</v>
      </c>
      <c r="P3573">
        <f t="shared" si="221"/>
        <v>73.239999999999995</v>
      </c>
      <c r="Q3573" t="s">
        <v>8322</v>
      </c>
      <c r="R3573" t="s">
        <v>8323</v>
      </c>
      <c r="S3573" s="11">
        <f t="shared" si="222"/>
        <v>417821.61472222221</v>
      </c>
      <c r="T3573" s="11">
        <f t="shared" si="223"/>
        <v>418541.61472222221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55.56</v>
      </c>
      <c r="Q3574" t="s">
        <v>8322</v>
      </c>
      <c r="R3574" t="s">
        <v>8323</v>
      </c>
      <c r="S3574" s="11">
        <f t="shared" si="222"/>
        <v>423430.68944444443</v>
      </c>
      <c r="T3574" s="11">
        <f t="shared" si="223"/>
        <v>424150.68944444443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39.54</v>
      </c>
      <c r="Q3575" t="s">
        <v>8322</v>
      </c>
      <c r="R3575" t="s">
        <v>8323</v>
      </c>
      <c r="S3575" s="11">
        <f t="shared" si="222"/>
        <v>418026.01277777774</v>
      </c>
      <c r="T3575" s="11">
        <f t="shared" si="223"/>
        <v>418747.01277777774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106.12068965517241</v>
      </c>
      <c r="P3576">
        <f t="shared" si="221"/>
        <v>136.78</v>
      </c>
      <c r="Q3576" t="s">
        <v>8322</v>
      </c>
      <c r="R3576" t="s">
        <v>8323</v>
      </c>
      <c r="S3576" s="11">
        <f t="shared" si="222"/>
        <v>418159.62444444443</v>
      </c>
      <c r="T3576" s="11">
        <f t="shared" si="223"/>
        <v>418880.62444444443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101.33000000000001</v>
      </c>
      <c r="P3577">
        <f t="shared" si="221"/>
        <v>99.34</v>
      </c>
      <c r="Q3577" t="s">
        <v>8322</v>
      </c>
      <c r="R3577" t="s">
        <v>8323</v>
      </c>
      <c r="S3577" s="11">
        <f t="shared" si="222"/>
        <v>433395.81305555557</v>
      </c>
      <c r="T3577" s="11">
        <f t="shared" si="223"/>
        <v>434148.98333333334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8322</v>
      </c>
      <c r="R3578" t="s">
        <v>8323</v>
      </c>
      <c r="S3578" s="11">
        <f t="shared" si="222"/>
        <v>435502.18166666664</v>
      </c>
      <c r="T3578" s="11">
        <f t="shared" si="223"/>
        <v>436943.18166666664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28.89</v>
      </c>
      <c r="Q3579" t="s">
        <v>8322</v>
      </c>
      <c r="R3579" t="s">
        <v>8323</v>
      </c>
      <c r="S3579" s="11">
        <f t="shared" si="222"/>
        <v>422163.88416666666</v>
      </c>
      <c r="T3579" s="11">
        <f t="shared" si="223"/>
        <v>422799.46666666667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100.01333333333334</v>
      </c>
      <c r="P3580">
        <f t="shared" si="221"/>
        <v>40.549999999999997</v>
      </c>
      <c r="Q3580" t="s">
        <v>8322</v>
      </c>
      <c r="R3580" t="s">
        <v>8323</v>
      </c>
      <c r="S3580" s="11">
        <f t="shared" si="222"/>
        <v>430970.60472222226</v>
      </c>
      <c r="T3580" s="11">
        <f t="shared" si="223"/>
        <v>431690.60472222226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</v>
      </c>
      <c r="Q3581" t="s">
        <v>8322</v>
      </c>
      <c r="R3581" t="s">
        <v>8323</v>
      </c>
      <c r="S3581" s="11">
        <f t="shared" si="222"/>
        <v>430251.29333333333</v>
      </c>
      <c r="T3581" s="11">
        <f t="shared" si="223"/>
        <v>430970.29333333333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113.88888888888889</v>
      </c>
      <c r="P3582">
        <f t="shared" si="221"/>
        <v>37.96</v>
      </c>
      <c r="Q3582" t="s">
        <v>8322</v>
      </c>
      <c r="R3582" t="s">
        <v>8323</v>
      </c>
      <c r="S3582" s="11">
        <f t="shared" si="222"/>
        <v>420541.22833333333</v>
      </c>
      <c r="T3582" s="11">
        <f t="shared" si="223"/>
        <v>421453.98333333334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</v>
      </c>
      <c r="Q3583" t="s">
        <v>8322</v>
      </c>
      <c r="R3583" t="s">
        <v>8323</v>
      </c>
      <c r="S3583" s="11">
        <f t="shared" si="222"/>
        <v>415988.30833333335</v>
      </c>
      <c r="T3583" s="11">
        <f t="shared" si="223"/>
        <v>416324.30833333335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</v>
      </c>
      <c r="Q3584" t="s">
        <v>8322</v>
      </c>
      <c r="R3584" t="s">
        <v>8323</v>
      </c>
      <c r="S3584" s="11">
        <f t="shared" si="222"/>
        <v>430739.30055555556</v>
      </c>
      <c r="T3584" s="11">
        <f t="shared" si="223"/>
        <v>431075.30055555556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135.63</v>
      </c>
      <c r="Q3585" t="s">
        <v>8322</v>
      </c>
      <c r="R3585" t="s">
        <v>8323</v>
      </c>
      <c r="S3585" s="11">
        <f t="shared" si="222"/>
        <v>429955.22361111111</v>
      </c>
      <c r="T3585" s="11">
        <f t="shared" si="223"/>
        <v>431394.22361111111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>
        <f t="shared" si="221"/>
        <v>30.94</v>
      </c>
      <c r="Q3586" t="s">
        <v>8322</v>
      </c>
      <c r="R3586" t="s">
        <v>8323</v>
      </c>
      <c r="S3586" s="11">
        <f t="shared" si="222"/>
        <v>423952.5955555556</v>
      </c>
      <c r="T3586" s="11">
        <f t="shared" si="223"/>
        <v>424672.5955555556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(E3587/D3587)*100</f>
        <v>119.11764705882352</v>
      </c>
      <c r="P3587">
        <f t="shared" ref="P3587:P3650" si="225">ROUND(E3587/L3587,2)</f>
        <v>176.09</v>
      </c>
      <c r="Q3587" t="s">
        <v>8322</v>
      </c>
      <c r="R3587" t="s">
        <v>8323</v>
      </c>
      <c r="S3587" s="11">
        <f t="shared" ref="S3587:S3650" si="226">(((J3587/60)/60)+DATE(1970,1,1))</f>
        <v>419066.19166666665</v>
      </c>
      <c r="T3587" s="11">
        <f t="shared" ref="T3587:T3650" si="227">(((I3587/60)/60)+DATE(1970,1,1))</f>
        <v>419786.19166666665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109.42666666666668</v>
      </c>
      <c r="P3588">
        <f t="shared" si="225"/>
        <v>151.97999999999999</v>
      </c>
      <c r="Q3588" t="s">
        <v>8322</v>
      </c>
      <c r="R3588" t="s">
        <v>8323</v>
      </c>
      <c r="S3588" s="11">
        <f t="shared" si="226"/>
        <v>433753.74166666664</v>
      </c>
      <c r="T3588" s="11">
        <f t="shared" si="227"/>
        <v>435193.74166666664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22.61</v>
      </c>
      <c r="Q3589" t="s">
        <v>8322</v>
      </c>
      <c r="R3589" t="s">
        <v>8323</v>
      </c>
      <c r="S3589" s="11">
        <f t="shared" si="226"/>
        <v>431997.95944444445</v>
      </c>
      <c r="T3589" s="11">
        <f t="shared" si="227"/>
        <v>433084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100.49999999999999</v>
      </c>
      <c r="P3590">
        <f t="shared" si="225"/>
        <v>18.27</v>
      </c>
      <c r="Q3590" t="s">
        <v>8322</v>
      </c>
      <c r="R3590" t="s">
        <v>8323</v>
      </c>
      <c r="S3590" s="11">
        <f t="shared" si="226"/>
        <v>422356.89166666666</v>
      </c>
      <c r="T3590" s="11">
        <f t="shared" si="227"/>
        <v>422888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127.49999999999999</v>
      </c>
      <c r="P3591">
        <f t="shared" si="225"/>
        <v>82.26</v>
      </c>
      <c r="Q3591" t="s">
        <v>8322</v>
      </c>
      <c r="R3591" t="s">
        <v>8323</v>
      </c>
      <c r="S3591" s="11">
        <f t="shared" si="226"/>
        <v>422928.54083333333</v>
      </c>
      <c r="T3591" s="11">
        <f t="shared" si="227"/>
        <v>423528.54083333333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100.05999999999999</v>
      </c>
      <c r="P3592">
        <f t="shared" si="225"/>
        <v>68.53</v>
      </c>
      <c r="Q3592" t="s">
        <v>8322</v>
      </c>
      <c r="R3592" t="s">
        <v>8323</v>
      </c>
      <c r="S3592" s="11">
        <f t="shared" si="226"/>
        <v>417569.00944444444</v>
      </c>
      <c r="T3592" s="11">
        <f t="shared" si="227"/>
        <v>418289.00944444444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68.06</v>
      </c>
      <c r="Q3593" t="s">
        <v>8322</v>
      </c>
      <c r="R3593" t="s">
        <v>8323</v>
      </c>
      <c r="S3593" s="11">
        <f t="shared" si="226"/>
        <v>420007.76222222223</v>
      </c>
      <c r="T3593" s="11">
        <f t="shared" si="227"/>
        <v>420589.98333333334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72.709999999999994</v>
      </c>
      <c r="Q3594" t="s">
        <v>8322</v>
      </c>
      <c r="R3594" t="s">
        <v>8323</v>
      </c>
      <c r="S3594" s="11">
        <f t="shared" si="226"/>
        <v>419644.91861111112</v>
      </c>
      <c r="T3594" s="11">
        <f t="shared" si="227"/>
        <v>421021.98333333334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>
        <f t="shared" si="225"/>
        <v>77.19</v>
      </c>
      <c r="Q3595" t="s">
        <v>8322</v>
      </c>
      <c r="R3595" t="s">
        <v>8323</v>
      </c>
      <c r="S3595" s="11">
        <f t="shared" si="226"/>
        <v>419310.56638888892</v>
      </c>
      <c r="T3595" s="11">
        <f t="shared" si="227"/>
        <v>420149.43333333335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125.93749999999999</v>
      </c>
      <c r="P3596">
        <f t="shared" si="225"/>
        <v>55.97</v>
      </c>
      <c r="Q3596" t="s">
        <v>8322</v>
      </c>
      <c r="R3596" t="s">
        <v>8323</v>
      </c>
      <c r="S3596" s="11">
        <f t="shared" si="226"/>
        <v>434122.60611111112</v>
      </c>
      <c r="T3596" s="11">
        <f t="shared" si="227"/>
        <v>434722.60611111112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</v>
      </c>
      <c r="Q3597" t="s">
        <v>8322</v>
      </c>
      <c r="R3597" t="s">
        <v>8323</v>
      </c>
      <c r="S3597" s="11">
        <f t="shared" si="226"/>
        <v>421113.20083333337</v>
      </c>
      <c r="T3597" s="11">
        <f t="shared" si="227"/>
        <v>421743.98333333334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>
        <f t="shared" si="225"/>
        <v>79</v>
      </c>
      <c r="Q3598" t="s">
        <v>8322</v>
      </c>
      <c r="R3598" t="s">
        <v>8323</v>
      </c>
      <c r="S3598" s="11">
        <f t="shared" si="226"/>
        <v>416474.16166666668</v>
      </c>
      <c r="T3598" s="11">
        <f t="shared" si="227"/>
        <v>416978.16166666668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102.60000000000001</v>
      </c>
      <c r="P3599">
        <f t="shared" si="225"/>
        <v>77.73</v>
      </c>
      <c r="Q3599" t="s">
        <v>8322</v>
      </c>
      <c r="R3599" t="s">
        <v>8323</v>
      </c>
      <c r="S3599" s="11">
        <f t="shared" si="226"/>
        <v>429935.05277777778</v>
      </c>
      <c r="T3599" s="11">
        <f t="shared" si="227"/>
        <v>430286.98333333334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40.78</v>
      </c>
      <c r="Q3600" t="s">
        <v>8322</v>
      </c>
      <c r="R3600" t="s">
        <v>8323</v>
      </c>
      <c r="S3600" s="11">
        <f t="shared" si="226"/>
        <v>416716.17277777777</v>
      </c>
      <c r="T3600" s="11">
        <f t="shared" si="227"/>
        <v>417157.98333333334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</v>
      </c>
      <c r="Q3601" t="s">
        <v>8322</v>
      </c>
      <c r="R3601" t="s">
        <v>8323</v>
      </c>
      <c r="S3601" s="11">
        <f t="shared" si="226"/>
        <v>425212.07694444444</v>
      </c>
      <c r="T3601" s="11">
        <f t="shared" si="227"/>
        <v>425817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8322</v>
      </c>
      <c r="R3602" t="s">
        <v>8323</v>
      </c>
      <c r="S3602" s="11">
        <f t="shared" si="226"/>
        <v>435005.37888888892</v>
      </c>
      <c r="T3602" s="11">
        <f t="shared" si="227"/>
        <v>435677.37888888892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104.35000000000001</v>
      </c>
      <c r="P3603">
        <f t="shared" si="225"/>
        <v>39.380000000000003</v>
      </c>
      <c r="Q3603" t="s">
        <v>8322</v>
      </c>
      <c r="R3603" t="s">
        <v>8323</v>
      </c>
      <c r="S3603" s="11">
        <f t="shared" si="226"/>
        <v>419696.96722222224</v>
      </c>
      <c r="T3603" s="11">
        <f t="shared" si="227"/>
        <v>420416.96722222224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81.67</v>
      </c>
      <c r="Q3604" t="s">
        <v>8322</v>
      </c>
      <c r="R3604" t="s">
        <v>8323</v>
      </c>
      <c r="S3604" s="11">
        <f t="shared" si="226"/>
        <v>430662.46638888889</v>
      </c>
      <c r="T3604" s="11">
        <f t="shared" si="227"/>
        <v>432102.46638888889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170.66666666666669</v>
      </c>
      <c r="P3605">
        <f t="shared" si="225"/>
        <v>44.91</v>
      </c>
      <c r="Q3605" t="s">
        <v>8322</v>
      </c>
      <c r="R3605" t="s">
        <v>8323</v>
      </c>
      <c r="S3605" s="11">
        <f t="shared" si="226"/>
        <v>426725.74444444448</v>
      </c>
      <c r="T3605" s="11">
        <f t="shared" si="227"/>
        <v>427446.74444444448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112.83333333333334</v>
      </c>
      <c r="P3606">
        <f t="shared" si="225"/>
        <v>49.06</v>
      </c>
      <c r="Q3606" t="s">
        <v>8322</v>
      </c>
      <c r="R3606" t="s">
        <v>8323</v>
      </c>
      <c r="S3606" s="11">
        <f t="shared" si="226"/>
        <v>431505.37666666671</v>
      </c>
      <c r="T3606" s="11">
        <f t="shared" si="227"/>
        <v>431655.98333333334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30.67</v>
      </c>
      <c r="Q3607" t="s">
        <v>8322</v>
      </c>
      <c r="R3607" t="s">
        <v>8323</v>
      </c>
      <c r="S3607" s="11">
        <f t="shared" si="226"/>
        <v>429124.03500000003</v>
      </c>
      <c r="T3607" s="11">
        <f t="shared" si="227"/>
        <v>429844.03500000003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130.26666666666665</v>
      </c>
      <c r="P3608">
        <f t="shared" si="225"/>
        <v>61.06</v>
      </c>
      <c r="Q3608" t="s">
        <v>8322</v>
      </c>
      <c r="R3608" t="s">
        <v>8323</v>
      </c>
      <c r="S3608" s="11">
        <f t="shared" si="226"/>
        <v>433511.51583333331</v>
      </c>
      <c r="T3608" s="11">
        <f t="shared" si="227"/>
        <v>434231.51583333331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105.45454545454544</v>
      </c>
      <c r="P3609">
        <f t="shared" si="225"/>
        <v>29</v>
      </c>
      <c r="Q3609" t="s">
        <v>8322</v>
      </c>
      <c r="R3609" t="s">
        <v>8323</v>
      </c>
      <c r="S3609" s="11">
        <f t="shared" si="226"/>
        <v>428048.13388888893</v>
      </c>
      <c r="T3609" s="11">
        <f t="shared" si="227"/>
        <v>428385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29.63</v>
      </c>
      <c r="Q3610" t="s">
        <v>8322</v>
      </c>
      <c r="R3610" t="s">
        <v>8323</v>
      </c>
      <c r="S3610" s="11">
        <f t="shared" si="226"/>
        <v>432074.02500000002</v>
      </c>
      <c r="T3610" s="11">
        <f t="shared" si="227"/>
        <v>432839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>
        <f t="shared" si="225"/>
        <v>143.1</v>
      </c>
      <c r="Q3611" t="s">
        <v>8322</v>
      </c>
      <c r="R3611" t="s">
        <v>8323</v>
      </c>
      <c r="S3611" s="11">
        <f t="shared" si="226"/>
        <v>430232.80138888885</v>
      </c>
      <c r="T3611" s="11">
        <f t="shared" si="227"/>
        <v>430951.80138888885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52.35</v>
      </c>
      <c r="Q3612" t="s">
        <v>8322</v>
      </c>
      <c r="R3612" t="s">
        <v>8323</v>
      </c>
      <c r="S3612" s="11">
        <f t="shared" si="226"/>
        <v>424795.37111111108</v>
      </c>
      <c r="T3612" s="11">
        <f t="shared" si="227"/>
        <v>425515.37111111108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66.67</v>
      </c>
      <c r="Q3613" t="s">
        <v>8322</v>
      </c>
      <c r="R3613" t="s">
        <v>8323</v>
      </c>
      <c r="S3613" s="11">
        <f t="shared" si="226"/>
        <v>421649.88916666672</v>
      </c>
      <c r="T3613" s="11">
        <f t="shared" si="227"/>
        <v>422369.88916666672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126.67</v>
      </c>
      <c r="Q3614" t="s">
        <v>8322</v>
      </c>
      <c r="R3614" t="s">
        <v>8323</v>
      </c>
      <c r="S3614" s="11">
        <f t="shared" si="226"/>
        <v>414866.44750000001</v>
      </c>
      <c r="T3614" s="11">
        <f t="shared" si="227"/>
        <v>415106.44750000001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8322</v>
      </c>
      <c r="R3615" t="s">
        <v>8323</v>
      </c>
      <c r="S3615" s="11">
        <f t="shared" si="226"/>
        <v>414839.15944444446</v>
      </c>
      <c r="T3615" s="11">
        <f t="shared" si="227"/>
        <v>415559.15944444446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35.49</v>
      </c>
      <c r="Q3616" t="s">
        <v>8322</v>
      </c>
      <c r="R3616" t="s">
        <v>8323</v>
      </c>
      <c r="S3616" s="11">
        <f t="shared" si="226"/>
        <v>423370.00444444444</v>
      </c>
      <c r="T3616" s="11">
        <f t="shared" si="227"/>
        <v>424090.00444444444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106.80000000000001</v>
      </c>
      <c r="P3617">
        <f t="shared" si="225"/>
        <v>37.08</v>
      </c>
      <c r="Q3617" t="s">
        <v>8322</v>
      </c>
      <c r="R3617" t="s">
        <v>8323</v>
      </c>
      <c r="S3617" s="11">
        <f t="shared" si="226"/>
        <v>427559.24888888892</v>
      </c>
      <c r="T3617" s="11">
        <f t="shared" si="227"/>
        <v>428279.24888888892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69.33</v>
      </c>
      <c r="Q3618" t="s">
        <v>8322</v>
      </c>
      <c r="R3618" t="s">
        <v>8323</v>
      </c>
      <c r="S3618" s="11">
        <f t="shared" si="226"/>
        <v>421183.79555555555</v>
      </c>
      <c r="T3618" s="11">
        <f t="shared" si="227"/>
        <v>421902.79555555555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118.91891891891892</v>
      </c>
      <c r="P3619">
        <f t="shared" si="225"/>
        <v>17.25</v>
      </c>
      <c r="Q3619" t="s">
        <v>8322</v>
      </c>
      <c r="R3619" t="s">
        <v>8323</v>
      </c>
      <c r="S3619" s="11">
        <f t="shared" si="226"/>
        <v>438623.64694444445</v>
      </c>
      <c r="T3619" s="11">
        <f t="shared" si="227"/>
        <v>438969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</v>
      </c>
      <c r="Q3620" t="s">
        <v>8322</v>
      </c>
      <c r="R3620" t="s">
        <v>8323</v>
      </c>
      <c r="S3620" s="11">
        <f t="shared" si="226"/>
        <v>423000.06944444444</v>
      </c>
      <c r="T3620" s="11">
        <f t="shared" si="227"/>
        <v>423720.06944444444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112.99999999999999</v>
      </c>
      <c r="P3621">
        <f t="shared" si="225"/>
        <v>66.47</v>
      </c>
      <c r="Q3621" t="s">
        <v>8322</v>
      </c>
      <c r="R3621" t="s">
        <v>8323</v>
      </c>
      <c r="S3621" s="11">
        <f t="shared" si="226"/>
        <v>435780.17388888891</v>
      </c>
      <c r="T3621" s="11">
        <f t="shared" si="227"/>
        <v>436567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105.19047619047619</v>
      </c>
      <c r="P3622">
        <f t="shared" si="225"/>
        <v>56.07</v>
      </c>
      <c r="Q3622" t="s">
        <v>8322</v>
      </c>
      <c r="R3622" t="s">
        <v>8323</v>
      </c>
      <c r="S3622" s="11">
        <f t="shared" si="226"/>
        <v>420823.51694444445</v>
      </c>
      <c r="T3622" s="11">
        <f t="shared" si="227"/>
        <v>421549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109.73333333333332</v>
      </c>
      <c r="P3623">
        <f t="shared" si="225"/>
        <v>47.03</v>
      </c>
      <c r="Q3623" t="s">
        <v>8322</v>
      </c>
      <c r="R3623" t="s">
        <v>8323</v>
      </c>
      <c r="S3623" s="11">
        <f t="shared" si="226"/>
        <v>434791.45666666667</v>
      </c>
      <c r="T3623" s="11">
        <f t="shared" si="227"/>
        <v>435366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100.099</v>
      </c>
      <c r="P3624">
        <f t="shared" si="225"/>
        <v>47.67</v>
      </c>
      <c r="Q3624" t="s">
        <v>8322</v>
      </c>
      <c r="R3624" t="s">
        <v>8323</v>
      </c>
      <c r="S3624" s="11">
        <f t="shared" si="226"/>
        <v>416966.32527777774</v>
      </c>
      <c r="T3624" s="11">
        <f t="shared" si="227"/>
        <v>417756.38333333336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88.24</v>
      </c>
      <c r="Q3625" t="s">
        <v>8322</v>
      </c>
      <c r="R3625" t="s">
        <v>8323</v>
      </c>
      <c r="S3625" s="11">
        <f t="shared" si="226"/>
        <v>415802.68611111114</v>
      </c>
      <c r="T3625" s="11">
        <f t="shared" si="227"/>
        <v>416224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104.93333333333332</v>
      </c>
      <c r="P3626">
        <f t="shared" si="225"/>
        <v>80.72</v>
      </c>
      <c r="Q3626" t="s">
        <v>8322</v>
      </c>
      <c r="R3626" t="s">
        <v>8323</v>
      </c>
      <c r="S3626" s="11">
        <f t="shared" si="226"/>
        <v>433011.58055555553</v>
      </c>
      <c r="T3626" s="11">
        <f t="shared" si="227"/>
        <v>434451.58055555553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102.66666666666666</v>
      </c>
      <c r="P3627">
        <f t="shared" si="225"/>
        <v>39.49</v>
      </c>
      <c r="Q3627" t="s">
        <v>8322</v>
      </c>
      <c r="R3627" t="s">
        <v>8323</v>
      </c>
      <c r="S3627" s="11">
        <f t="shared" si="226"/>
        <v>423696.66027777776</v>
      </c>
      <c r="T3627" s="11">
        <f t="shared" si="227"/>
        <v>424416.66027777776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101.82500000000002</v>
      </c>
      <c r="P3628">
        <f t="shared" si="225"/>
        <v>84.85</v>
      </c>
      <c r="Q3628" t="s">
        <v>8322</v>
      </c>
      <c r="R3628" t="s">
        <v>8323</v>
      </c>
      <c r="S3628" s="11">
        <f t="shared" si="226"/>
        <v>416233.01583333331</v>
      </c>
      <c r="T3628" s="11">
        <f t="shared" si="227"/>
        <v>416737.01583333331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68.97</v>
      </c>
      <c r="Q3629" t="s">
        <v>8322</v>
      </c>
      <c r="R3629" t="s">
        <v>8323</v>
      </c>
      <c r="S3629" s="11">
        <f t="shared" si="226"/>
        <v>430970.80194444448</v>
      </c>
      <c r="T3629" s="11">
        <f t="shared" si="227"/>
        <v>432180.98333333334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8322</v>
      </c>
      <c r="R3630" t="s">
        <v>8364</v>
      </c>
      <c r="S3630" s="11">
        <f t="shared" si="226"/>
        <v>426916.99888888892</v>
      </c>
      <c r="T3630" s="11">
        <f t="shared" si="227"/>
        <v>428357.99888888892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1.9999999999999998E-4</v>
      </c>
      <c r="P3631">
        <f t="shared" si="225"/>
        <v>1</v>
      </c>
      <c r="Q3631" t="s">
        <v>8322</v>
      </c>
      <c r="R3631" t="s">
        <v>8364</v>
      </c>
      <c r="S3631" s="11">
        <f t="shared" si="226"/>
        <v>430403.2677777778</v>
      </c>
      <c r="T3631" s="11">
        <f t="shared" si="227"/>
        <v>431810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3.3333333333333333E-2</v>
      </c>
      <c r="P3632">
        <f t="shared" si="225"/>
        <v>1</v>
      </c>
      <c r="Q3632" t="s">
        <v>8322</v>
      </c>
      <c r="R3632" t="s">
        <v>8364</v>
      </c>
      <c r="S3632" s="11">
        <f t="shared" si="226"/>
        <v>418541.33055555553</v>
      </c>
      <c r="T3632" s="11">
        <f t="shared" si="227"/>
        <v>419262.33055555553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51.023391812865491</v>
      </c>
      <c r="P3633">
        <f t="shared" si="225"/>
        <v>147.88</v>
      </c>
      <c r="Q3633" t="s">
        <v>8322</v>
      </c>
      <c r="R3633" t="s">
        <v>8364</v>
      </c>
      <c r="S3633" s="11">
        <f t="shared" si="226"/>
        <v>417051.08249999996</v>
      </c>
      <c r="T3633" s="11">
        <f t="shared" si="227"/>
        <v>417636.98333333334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8322</v>
      </c>
      <c r="R3634" t="s">
        <v>8364</v>
      </c>
      <c r="S3634" s="11">
        <f t="shared" si="226"/>
        <v>418639.48583333328</v>
      </c>
      <c r="T3634" s="11">
        <f t="shared" si="227"/>
        <v>419119.48583333328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5"/>
        <v>56.84</v>
      </c>
      <c r="Q3635" t="s">
        <v>8322</v>
      </c>
      <c r="R3635" t="s">
        <v>8364</v>
      </c>
      <c r="S3635" s="11">
        <f t="shared" si="226"/>
        <v>435503.96305555559</v>
      </c>
      <c r="T3635" s="11">
        <f t="shared" si="227"/>
        <v>436546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4.246666666666667</v>
      </c>
      <c r="P3636">
        <f t="shared" si="225"/>
        <v>176.94</v>
      </c>
      <c r="Q3636" t="s">
        <v>8322</v>
      </c>
      <c r="R3636" t="s">
        <v>8364</v>
      </c>
      <c r="S3636" s="11">
        <f t="shared" si="226"/>
        <v>436740.99277777778</v>
      </c>
      <c r="T3636" s="11">
        <f t="shared" si="227"/>
        <v>437892.98333333334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36.457142857142856</v>
      </c>
      <c r="P3637">
        <f t="shared" si="225"/>
        <v>127.6</v>
      </c>
      <c r="Q3637" t="s">
        <v>8322</v>
      </c>
      <c r="R3637" t="s">
        <v>8364</v>
      </c>
      <c r="S3637" s="11">
        <f t="shared" si="226"/>
        <v>430734.18777777778</v>
      </c>
      <c r="T3637" s="11">
        <f t="shared" si="227"/>
        <v>431454.18777777778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8322</v>
      </c>
      <c r="R3638" t="s">
        <v>8364</v>
      </c>
      <c r="S3638" s="11">
        <f t="shared" si="226"/>
        <v>425353.67472222226</v>
      </c>
      <c r="T3638" s="11">
        <f t="shared" si="227"/>
        <v>426193.67472222226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30.866666666666664</v>
      </c>
      <c r="P3639">
        <f t="shared" si="225"/>
        <v>66.14</v>
      </c>
      <c r="Q3639" t="s">
        <v>8322</v>
      </c>
      <c r="R3639" t="s">
        <v>8364</v>
      </c>
      <c r="S3639" s="11">
        <f t="shared" si="226"/>
        <v>419329.81527777779</v>
      </c>
      <c r="T3639" s="11">
        <f t="shared" si="227"/>
        <v>420049.81527777779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6.5454545454545459</v>
      </c>
      <c r="P3640">
        <f t="shared" si="225"/>
        <v>108</v>
      </c>
      <c r="Q3640" t="s">
        <v>8322</v>
      </c>
      <c r="R3640" t="s">
        <v>8364</v>
      </c>
      <c r="S3640" s="11">
        <f t="shared" si="226"/>
        <v>421201.14777777781</v>
      </c>
      <c r="T3640" s="11">
        <f t="shared" si="227"/>
        <v>422640.14777777781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4.0000000000000001E-3</v>
      </c>
      <c r="P3641">
        <f t="shared" si="225"/>
        <v>1</v>
      </c>
      <c r="Q3641" t="s">
        <v>8322</v>
      </c>
      <c r="R3641" t="s">
        <v>8364</v>
      </c>
      <c r="S3641" s="11">
        <f t="shared" si="226"/>
        <v>434089.25166666671</v>
      </c>
      <c r="T3641" s="11">
        <f t="shared" si="227"/>
        <v>435528.18333333335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18.329999999999998</v>
      </c>
      <c r="Q3642" t="s">
        <v>8322</v>
      </c>
      <c r="R3642" t="s">
        <v>8364</v>
      </c>
      <c r="S3642" s="11">
        <f t="shared" si="226"/>
        <v>422427.75833333336</v>
      </c>
      <c r="T3642" s="11">
        <f t="shared" si="227"/>
        <v>423147.75833333336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8322</v>
      </c>
      <c r="R3643" t="s">
        <v>8364</v>
      </c>
      <c r="S3643" s="11">
        <f t="shared" si="226"/>
        <v>417504.04972222226</v>
      </c>
      <c r="T3643" s="11">
        <f t="shared" si="227"/>
        <v>417926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2.1428571428571428</v>
      </c>
      <c r="P3644">
        <f t="shared" si="225"/>
        <v>7.5</v>
      </c>
      <c r="Q3644" t="s">
        <v>8322</v>
      </c>
      <c r="R3644" t="s">
        <v>8364</v>
      </c>
      <c r="S3644" s="11">
        <f t="shared" si="226"/>
        <v>427060.59083333332</v>
      </c>
      <c r="T3644" s="11">
        <f t="shared" si="227"/>
        <v>428042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8322</v>
      </c>
      <c r="R3645" t="s">
        <v>8364</v>
      </c>
      <c r="S3645" s="11">
        <f t="shared" si="226"/>
        <v>426756.4552777778</v>
      </c>
      <c r="T3645" s="11">
        <f t="shared" si="227"/>
        <v>427717.4552777778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5"/>
        <v>68.42</v>
      </c>
      <c r="Q3646" t="s">
        <v>8322</v>
      </c>
      <c r="R3646" t="s">
        <v>8364</v>
      </c>
      <c r="S3646" s="11">
        <f t="shared" si="226"/>
        <v>429734.80194444448</v>
      </c>
      <c r="T3646" s="11">
        <f t="shared" si="227"/>
        <v>430405.98333333334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1</v>
      </c>
      <c r="Q3647" t="s">
        <v>8322</v>
      </c>
      <c r="R3647" t="s">
        <v>8364</v>
      </c>
      <c r="S3647" s="11">
        <f t="shared" si="226"/>
        <v>435896.28833333333</v>
      </c>
      <c r="T3647" s="11">
        <f t="shared" si="227"/>
        <v>436617.28833333333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5"/>
        <v>60.13</v>
      </c>
      <c r="Q3648" t="s">
        <v>8322</v>
      </c>
      <c r="R3648" t="s">
        <v>8364</v>
      </c>
      <c r="S3648" s="11">
        <f t="shared" si="226"/>
        <v>423283.11166666663</v>
      </c>
      <c r="T3648" s="11">
        <f t="shared" si="227"/>
        <v>424040.5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8322</v>
      </c>
      <c r="R3649" t="s">
        <v>8364</v>
      </c>
      <c r="S3649" s="11">
        <f t="shared" si="226"/>
        <v>434282.97972222226</v>
      </c>
      <c r="T3649" s="11">
        <f t="shared" si="227"/>
        <v>435362.97972222226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100.38249999999999</v>
      </c>
      <c r="P3650">
        <f t="shared" si="225"/>
        <v>550.04</v>
      </c>
      <c r="Q3650" t="s">
        <v>8322</v>
      </c>
      <c r="R3650" t="s">
        <v>8323</v>
      </c>
      <c r="S3650" s="11">
        <f t="shared" si="226"/>
        <v>417208.01250000001</v>
      </c>
      <c r="T3650" s="11">
        <f t="shared" si="227"/>
        <v>417928.01250000001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(E3651/D3651)*100</f>
        <v>104</v>
      </c>
      <c r="P3651">
        <f t="shared" ref="P3651:P3714" si="229">ROUND(E3651/L3651,2)</f>
        <v>97.5</v>
      </c>
      <c r="Q3651" t="s">
        <v>8322</v>
      </c>
      <c r="R3651" t="s">
        <v>8323</v>
      </c>
      <c r="S3651" s="11">
        <f t="shared" ref="S3651:S3714" si="230">(((J3651/60)/60)+DATE(1970,1,1))</f>
        <v>414650.10944444442</v>
      </c>
      <c r="T3651" s="11">
        <f t="shared" ref="T3651:T3714" si="231">(((I3651/60)/60)+DATE(1970,1,1))</f>
        <v>415274.10944444442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</v>
      </c>
      <c r="Q3652" t="s">
        <v>8322</v>
      </c>
      <c r="R3652" t="s">
        <v>8323</v>
      </c>
      <c r="S3652" s="11">
        <f t="shared" si="230"/>
        <v>429068.49555555556</v>
      </c>
      <c r="T3652" s="11">
        <f t="shared" si="231"/>
        <v>429572.49555555556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57.78</v>
      </c>
      <c r="Q3653" t="s">
        <v>8322</v>
      </c>
      <c r="R3653" t="s">
        <v>8323</v>
      </c>
      <c r="S3653" s="11">
        <f t="shared" si="230"/>
        <v>415800.51166666666</v>
      </c>
      <c r="T3653" s="11">
        <f t="shared" si="231"/>
        <v>416592.98333333334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250.66666666666669</v>
      </c>
      <c r="P3654">
        <f t="shared" si="229"/>
        <v>44.24</v>
      </c>
      <c r="Q3654" t="s">
        <v>8322</v>
      </c>
      <c r="R3654" t="s">
        <v>8323</v>
      </c>
      <c r="S3654" s="11">
        <f t="shared" si="230"/>
        <v>434232.47277777776</v>
      </c>
      <c r="T3654" s="11">
        <f t="shared" si="231"/>
        <v>434484.98333333334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100.49999999999999</v>
      </c>
      <c r="P3655">
        <f t="shared" si="229"/>
        <v>60.91</v>
      </c>
      <c r="Q3655" t="s">
        <v>8322</v>
      </c>
      <c r="R3655" t="s">
        <v>8323</v>
      </c>
      <c r="S3655" s="11">
        <f t="shared" si="230"/>
        <v>424505.72416666668</v>
      </c>
      <c r="T3655" s="11">
        <f t="shared" si="231"/>
        <v>425225.72416666668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</v>
      </c>
      <c r="Q3656" t="s">
        <v>8322</v>
      </c>
      <c r="R3656" t="s">
        <v>8323</v>
      </c>
      <c r="S3656" s="11">
        <f t="shared" si="230"/>
        <v>430482.99611111108</v>
      </c>
      <c r="T3656" s="11">
        <f t="shared" si="231"/>
        <v>431042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</v>
      </c>
      <c r="Q3657" t="s">
        <v>8322</v>
      </c>
      <c r="R3657" t="s">
        <v>8323</v>
      </c>
      <c r="S3657" s="11">
        <f t="shared" si="230"/>
        <v>424084.27722222224</v>
      </c>
      <c r="T3657" s="11">
        <f t="shared" si="231"/>
        <v>424791.98333333334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105.82000000000001</v>
      </c>
      <c r="P3658">
        <f t="shared" si="229"/>
        <v>115.02</v>
      </c>
      <c r="Q3658" t="s">
        <v>8322</v>
      </c>
      <c r="R3658" t="s">
        <v>8323</v>
      </c>
      <c r="S3658" s="11">
        <f t="shared" si="230"/>
        <v>437622.84333333338</v>
      </c>
      <c r="T3658" s="11">
        <f t="shared" si="231"/>
        <v>438343.98333333334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t="s">
        <v>8322</v>
      </c>
      <c r="R3659" t="s">
        <v>8323</v>
      </c>
      <c r="S3659" s="11">
        <f t="shared" si="230"/>
        <v>431904.11638888891</v>
      </c>
      <c r="T3659" s="11">
        <f t="shared" si="231"/>
        <v>432462.7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100.66666666666666</v>
      </c>
      <c r="P3660">
        <f t="shared" si="229"/>
        <v>75.5</v>
      </c>
      <c r="Q3660" t="s">
        <v>8322</v>
      </c>
      <c r="R3660" t="s">
        <v>8323</v>
      </c>
      <c r="S3660" s="11">
        <f t="shared" si="230"/>
        <v>414533.60555555555</v>
      </c>
      <c r="T3660" s="11">
        <f t="shared" si="231"/>
        <v>415644.98333333334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>
        <f t="shared" si="229"/>
        <v>235.46</v>
      </c>
      <c r="Q3661" t="s">
        <v>8322</v>
      </c>
      <c r="R3661" t="s">
        <v>8323</v>
      </c>
      <c r="S3661" s="11">
        <f t="shared" si="230"/>
        <v>421239.65277777781</v>
      </c>
      <c r="T3661" s="11">
        <f t="shared" si="231"/>
        <v>421895.65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</v>
      </c>
      <c r="Q3662" t="s">
        <v>8322</v>
      </c>
      <c r="R3662" t="s">
        <v>8323</v>
      </c>
      <c r="S3662" s="11">
        <f t="shared" si="230"/>
        <v>419238.14583333331</v>
      </c>
      <c r="T3662" s="11">
        <f t="shared" si="231"/>
        <v>419838.14583333331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>
        <f t="shared" si="229"/>
        <v>92.5</v>
      </c>
      <c r="Q3663" t="s">
        <v>8322</v>
      </c>
      <c r="R3663" t="s">
        <v>8323</v>
      </c>
      <c r="S3663" s="11">
        <f t="shared" si="230"/>
        <v>430662.51999999996</v>
      </c>
      <c r="T3663" s="11">
        <f t="shared" si="231"/>
        <v>431197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101.42500000000001</v>
      </c>
      <c r="P3664">
        <f t="shared" si="229"/>
        <v>202.85</v>
      </c>
      <c r="Q3664" t="s">
        <v>8322</v>
      </c>
      <c r="R3664" t="s">
        <v>8323</v>
      </c>
      <c r="S3664" s="11">
        <f t="shared" si="230"/>
        <v>421454.28166666662</v>
      </c>
      <c r="T3664" s="11">
        <f t="shared" si="231"/>
        <v>422173.28166666662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8322</v>
      </c>
      <c r="R3665" t="s">
        <v>8323</v>
      </c>
      <c r="S3665" s="11">
        <f t="shared" si="230"/>
        <v>435883.84166666667</v>
      </c>
      <c r="T3665" s="11">
        <f t="shared" si="231"/>
        <v>437324.84166666667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>
        <f t="shared" si="229"/>
        <v>46.05</v>
      </c>
      <c r="Q3666" t="s">
        <v>8322</v>
      </c>
      <c r="R3666" t="s">
        <v>8323</v>
      </c>
      <c r="S3666" s="11">
        <f t="shared" si="230"/>
        <v>432470.96916666662</v>
      </c>
      <c r="T3666" s="11">
        <f t="shared" si="231"/>
        <v>432806.96916666662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>
        <f t="shared" si="229"/>
        <v>51</v>
      </c>
      <c r="Q3667" t="s">
        <v>8322</v>
      </c>
      <c r="R3667" t="s">
        <v>8323</v>
      </c>
      <c r="S3667" s="11">
        <f t="shared" si="230"/>
        <v>426988.39499999996</v>
      </c>
      <c r="T3667" s="11">
        <f t="shared" si="231"/>
        <v>427252.9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31.58</v>
      </c>
      <c r="Q3668" t="s">
        <v>8322</v>
      </c>
      <c r="R3668" t="s">
        <v>8323</v>
      </c>
      <c r="S3668" s="11">
        <f t="shared" si="230"/>
        <v>415662.71722222224</v>
      </c>
      <c r="T3668" s="11">
        <f t="shared" si="231"/>
        <v>416176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103.17033333333335</v>
      </c>
      <c r="P3669">
        <f t="shared" si="229"/>
        <v>53.36</v>
      </c>
      <c r="Q3669" t="s">
        <v>8322</v>
      </c>
      <c r="R3669" t="s">
        <v>8323</v>
      </c>
      <c r="S3669" s="11">
        <f t="shared" si="230"/>
        <v>424088.2830555556</v>
      </c>
      <c r="T3669" s="11">
        <f t="shared" si="231"/>
        <v>424808.2830555556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103.49999999999999</v>
      </c>
      <c r="P3670">
        <f t="shared" si="229"/>
        <v>36.96</v>
      </c>
      <c r="Q3670" t="s">
        <v>8322</v>
      </c>
      <c r="R3670" t="s">
        <v>8323</v>
      </c>
      <c r="S3670" s="11">
        <f t="shared" si="230"/>
        <v>424366.34777777776</v>
      </c>
      <c r="T3670" s="11">
        <f t="shared" si="231"/>
        <v>424923.55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81.290000000000006</v>
      </c>
      <c r="Q3671" t="s">
        <v>8322</v>
      </c>
      <c r="R3671" t="s">
        <v>8323</v>
      </c>
      <c r="S3671" s="11">
        <f t="shared" si="230"/>
        <v>423193.20472222223</v>
      </c>
      <c r="T3671" s="11">
        <f t="shared" si="231"/>
        <v>423913.20472222223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>
        <f t="shared" si="229"/>
        <v>20.079999999999998</v>
      </c>
      <c r="Q3672" t="s">
        <v>8322</v>
      </c>
      <c r="R3672" t="s">
        <v>8323</v>
      </c>
      <c r="S3672" s="11">
        <f t="shared" si="230"/>
        <v>423333.33638888889</v>
      </c>
      <c r="T3672" s="11">
        <f t="shared" si="231"/>
        <v>423656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>
        <f t="shared" si="229"/>
        <v>88.25</v>
      </c>
      <c r="Q3673" t="s">
        <v>8322</v>
      </c>
      <c r="R3673" t="s">
        <v>8323</v>
      </c>
      <c r="S3673" s="11">
        <f t="shared" si="230"/>
        <v>415608.07416666666</v>
      </c>
      <c r="T3673" s="11">
        <f t="shared" si="231"/>
        <v>416100.98333333334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101.53333333333335</v>
      </c>
      <c r="P3674">
        <f t="shared" si="229"/>
        <v>53.44</v>
      </c>
      <c r="Q3674" t="s">
        <v>8322</v>
      </c>
      <c r="R3674" t="s">
        <v>8323</v>
      </c>
      <c r="S3674" s="11">
        <f t="shared" si="230"/>
        <v>417007.71777777775</v>
      </c>
      <c r="T3674" s="11">
        <f t="shared" si="231"/>
        <v>417727.71777777775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>
        <f t="shared" si="229"/>
        <v>39.869999999999997</v>
      </c>
      <c r="Q3675" t="s">
        <v>8322</v>
      </c>
      <c r="R3675" t="s">
        <v>8323</v>
      </c>
      <c r="S3675" s="11">
        <f t="shared" si="230"/>
        <v>417856.08249999996</v>
      </c>
      <c r="T3675" s="11">
        <f t="shared" si="231"/>
        <v>418677.86666666664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</v>
      </c>
      <c r="Q3676" t="s">
        <v>8322</v>
      </c>
      <c r="R3676" t="s">
        <v>8323</v>
      </c>
      <c r="S3676" s="11">
        <f t="shared" si="230"/>
        <v>433277.95249999996</v>
      </c>
      <c r="T3676" s="11">
        <f t="shared" si="231"/>
        <v>434717.95249999996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</v>
      </c>
      <c r="Q3677" t="s">
        <v>8322</v>
      </c>
      <c r="R3677" t="s">
        <v>8323</v>
      </c>
      <c r="S3677" s="11">
        <f t="shared" si="230"/>
        <v>431759.32833333331</v>
      </c>
      <c r="T3677" s="11">
        <f t="shared" si="231"/>
        <v>432056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64.38</v>
      </c>
      <c r="Q3678" t="s">
        <v>8322</v>
      </c>
      <c r="R3678" t="s">
        <v>8323</v>
      </c>
      <c r="S3678" s="11">
        <f t="shared" si="230"/>
        <v>416956.57888888888</v>
      </c>
      <c r="T3678" s="11">
        <f t="shared" si="231"/>
        <v>417388.57888888888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>
        <f t="shared" si="229"/>
        <v>62.05</v>
      </c>
      <c r="Q3679" t="s">
        <v>8322</v>
      </c>
      <c r="R3679" t="s">
        <v>8323</v>
      </c>
      <c r="S3679" s="11">
        <f t="shared" si="230"/>
        <v>415174.78277777776</v>
      </c>
      <c r="T3679" s="11">
        <f t="shared" si="231"/>
        <v>415668.98333333334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102.49999999999999</v>
      </c>
      <c r="P3680">
        <f t="shared" si="229"/>
        <v>66.13</v>
      </c>
      <c r="Q3680" t="s">
        <v>8322</v>
      </c>
      <c r="R3680" t="s">
        <v>8323</v>
      </c>
      <c r="S3680" s="11">
        <f t="shared" si="230"/>
        <v>422805.74944444443</v>
      </c>
      <c r="T3680" s="11">
        <f t="shared" si="231"/>
        <v>423645.74944444443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73.400000000000006</v>
      </c>
      <c r="Q3681" t="s">
        <v>8322</v>
      </c>
      <c r="R3681" t="s">
        <v>8323</v>
      </c>
      <c r="S3681" s="11">
        <f t="shared" si="230"/>
        <v>414795.27250000002</v>
      </c>
      <c r="T3681" s="11">
        <f t="shared" si="231"/>
        <v>415621.98333333334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112.76666666666667</v>
      </c>
      <c r="P3682">
        <f t="shared" si="229"/>
        <v>99.5</v>
      </c>
      <c r="Q3682" t="s">
        <v>8322</v>
      </c>
      <c r="R3682" t="s">
        <v>8323</v>
      </c>
      <c r="S3682" s="11">
        <f t="shared" si="230"/>
        <v>434971.89833333332</v>
      </c>
      <c r="T3682" s="11">
        <f t="shared" si="231"/>
        <v>435475.89833333332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62.17</v>
      </c>
      <c r="Q3683" t="s">
        <v>8322</v>
      </c>
      <c r="R3683" t="s">
        <v>8323</v>
      </c>
      <c r="S3683" s="11">
        <f t="shared" si="230"/>
        <v>428904.63611111115</v>
      </c>
      <c r="T3683" s="11">
        <f t="shared" si="231"/>
        <v>429144.63611111115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62.33</v>
      </c>
      <c r="Q3684" t="s">
        <v>8322</v>
      </c>
      <c r="R3684" t="s">
        <v>8323</v>
      </c>
      <c r="S3684" s="11">
        <f t="shared" si="230"/>
        <v>414457.44944444444</v>
      </c>
      <c r="T3684" s="11">
        <f t="shared" si="231"/>
        <v>415263.98333333334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110.85714285714286</v>
      </c>
      <c r="P3685">
        <f t="shared" si="229"/>
        <v>58.79</v>
      </c>
      <c r="Q3685" t="s">
        <v>8322</v>
      </c>
      <c r="R3685" t="s">
        <v>8323</v>
      </c>
      <c r="S3685" s="11">
        <f t="shared" si="230"/>
        <v>435107.80444444442</v>
      </c>
      <c r="T3685" s="11">
        <f t="shared" si="231"/>
        <v>435827.80444444442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139.06666666666666</v>
      </c>
      <c r="P3686">
        <f t="shared" si="229"/>
        <v>45.35</v>
      </c>
      <c r="Q3686" t="s">
        <v>8322</v>
      </c>
      <c r="R3686" t="s">
        <v>8323</v>
      </c>
      <c r="S3686" s="11">
        <f t="shared" si="230"/>
        <v>425173.32944444445</v>
      </c>
      <c r="T3686" s="11">
        <f t="shared" si="231"/>
        <v>425893.32944444445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105.69999999999999</v>
      </c>
      <c r="P3687">
        <f t="shared" si="229"/>
        <v>41.94</v>
      </c>
      <c r="Q3687" t="s">
        <v>8322</v>
      </c>
      <c r="R3687" t="s">
        <v>8323</v>
      </c>
      <c r="S3687" s="11">
        <f t="shared" si="230"/>
        <v>413999.23861111113</v>
      </c>
      <c r="T3687" s="11">
        <f t="shared" si="231"/>
        <v>414606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101.42857142857142</v>
      </c>
      <c r="P3688">
        <f t="shared" si="229"/>
        <v>59.17</v>
      </c>
      <c r="Q3688" t="s">
        <v>8322</v>
      </c>
      <c r="R3688" t="s">
        <v>8323</v>
      </c>
      <c r="S3688" s="11">
        <f t="shared" si="230"/>
        <v>425448.90555555554</v>
      </c>
      <c r="T3688" s="11">
        <f t="shared" si="231"/>
        <v>425796.98333333334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100.245</v>
      </c>
      <c r="P3689">
        <f t="shared" si="229"/>
        <v>200.49</v>
      </c>
      <c r="Q3689" t="s">
        <v>8322</v>
      </c>
      <c r="R3689" t="s">
        <v>8323</v>
      </c>
      <c r="S3689" s="11">
        <f t="shared" si="230"/>
        <v>414806.23749999999</v>
      </c>
      <c r="T3689" s="11">
        <f t="shared" si="231"/>
        <v>415526.23749999999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109.16666666666666</v>
      </c>
      <c r="P3690">
        <f t="shared" si="229"/>
        <v>83.97</v>
      </c>
      <c r="Q3690" t="s">
        <v>8322</v>
      </c>
      <c r="R3690" t="s">
        <v>8323</v>
      </c>
      <c r="S3690" s="11">
        <f t="shared" si="230"/>
        <v>415827.88999999996</v>
      </c>
      <c r="T3690" s="11">
        <f t="shared" si="231"/>
        <v>416547.88999999996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118.33333333333333</v>
      </c>
      <c r="P3691">
        <f t="shared" si="229"/>
        <v>57.26</v>
      </c>
      <c r="Q3691" t="s">
        <v>8322</v>
      </c>
      <c r="R3691" t="s">
        <v>8323</v>
      </c>
      <c r="S3691" s="11">
        <f t="shared" si="230"/>
        <v>423460.84416666662</v>
      </c>
      <c r="T3691" s="11">
        <f t="shared" si="231"/>
        <v>424159.41666666669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</v>
      </c>
      <c r="Q3692" t="s">
        <v>8322</v>
      </c>
      <c r="R3692" t="s">
        <v>8323</v>
      </c>
      <c r="S3692" s="11">
        <f t="shared" si="230"/>
        <v>418487.3563888889</v>
      </c>
      <c r="T3692" s="11">
        <f t="shared" si="231"/>
        <v>419208.3563888889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127.96000000000001</v>
      </c>
      <c r="P3693">
        <f t="shared" si="229"/>
        <v>186.8</v>
      </c>
      <c r="Q3693" t="s">
        <v>8322</v>
      </c>
      <c r="R3693" t="s">
        <v>8323</v>
      </c>
      <c r="S3693" s="11">
        <f t="shared" si="230"/>
        <v>420409.81361111108</v>
      </c>
      <c r="T3693" s="11">
        <f t="shared" si="231"/>
        <v>421477.98333333334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74.12</v>
      </c>
      <c r="Q3694" t="s">
        <v>8322</v>
      </c>
      <c r="R3694" t="s">
        <v>8323</v>
      </c>
      <c r="S3694" s="11">
        <f t="shared" si="230"/>
        <v>417320.16083333333</v>
      </c>
      <c r="T3694" s="11">
        <f t="shared" si="231"/>
        <v>417537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129.12912912912913</v>
      </c>
      <c r="P3695">
        <f t="shared" si="229"/>
        <v>30.71</v>
      </c>
      <c r="Q3695" t="s">
        <v>8322</v>
      </c>
      <c r="R3695" t="s">
        <v>8323</v>
      </c>
      <c r="S3695" s="11">
        <f t="shared" si="230"/>
        <v>427333.59138888889</v>
      </c>
      <c r="T3695" s="11">
        <f t="shared" si="231"/>
        <v>428047.5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107.42857142857143</v>
      </c>
      <c r="P3696">
        <f t="shared" si="229"/>
        <v>62.67</v>
      </c>
      <c r="Q3696" t="s">
        <v>8322</v>
      </c>
      <c r="R3696" t="s">
        <v>8323</v>
      </c>
      <c r="S3696" s="11">
        <f t="shared" si="230"/>
        <v>431676.21305555559</v>
      </c>
      <c r="T3696" s="11">
        <f t="shared" si="231"/>
        <v>432563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100.125</v>
      </c>
      <c r="P3697">
        <f t="shared" si="229"/>
        <v>121.36</v>
      </c>
      <c r="Q3697" t="s">
        <v>8322</v>
      </c>
      <c r="R3697" t="s">
        <v>8323</v>
      </c>
      <c r="S3697" s="11">
        <f t="shared" si="230"/>
        <v>419813.89166666666</v>
      </c>
      <c r="T3697" s="11">
        <f t="shared" si="231"/>
        <v>420293.89166666666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</v>
      </c>
      <c r="Q3698" t="s">
        <v>8322</v>
      </c>
      <c r="R3698" t="s">
        <v>8323</v>
      </c>
      <c r="S3698" s="11">
        <f t="shared" si="230"/>
        <v>419639.81</v>
      </c>
      <c r="T3698" s="11">
        <f t="shared" si="231"/>
        <v>421079.81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8322</v>
      </c>
      <c r="R3699" t="s">
        <v>8323</v>
      </c>
      <c r="S3699" s="11">
        <f t="shared" si="230"/>
        <v>431420.18</v>
      </c>
      <c r="T3699" s="11">
        <f t="shared" si="231"/>
        <v>431924.18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29"/>
        <v>40.630000000000003</v>
      </c>
      <c r="Q3700" t="s">
        <v>8322</v>
      </c>
      <c r="R3700" t="s">
        <v>8323</v>
      </c>
      <c r="S3700" s="11">
        <f t="shared" si="230"/>
        <v>429556.35749999998</v>
      </c>
      <c r="T3700" s="11">
        <f t="shared" si="231"/>
        <v>430276.35749999998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63</v>
      </c>
      <c r="Q3701" t="s">
        <v>8322</v>
      </c>
      <c r="R3701" t="s">
        <v>8323</v>
      </c>
      <c r="S3701" s="11">
        <f t="shared" si="230"/>
        <v>417455.44888888887</v>
      </c>
      <c r="T3701" s="11">
        <f t="shared" si="231"/>
        <v>418175.44888888887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33.67</v>
      </c>
      <c r="Q3702" t="s">
        <v>8322</v>
      </c>
      <c r="R3702" t="s">
        <v>8323</v>
      </c>
      <c r="S3702" s="11">
        <f t="shared" si="230"/>
        <v>417095.05555555556</v>
      </c>
      <c r="T3702" s="11">
        <f t="shared" si="231"/>
        <v>417817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100.33333333333334</v>
      </c>
      <c r="P3703">
        <f t="shared" si="229"/>
        <v>38.590000000000003</v>
      </c>
      <c r="Q3703" t="s">
        <v>8322</v>
      </c>
      <c r="R3703" t="s">
        <v>8323</v>
      </c>
      <c r="S3703" s="11">
        <f t="shared" si="230"/>
        <v>423021.99805555557</v>
      </c>
      <c r="T3703" s="11">
        <f t="shared" si="231"/>
        <v>423741.99805555557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109.16666666666666</v>
      </c>
      <c r="P3704">
        <f t="shared" si="229"/>
        <v>155.94999999999999</v>
      </c>
      <c r="Q3704" t="s">
        <v>8322</v>
      </c>
      <c r="R3704" t="s">
        <v>8323</v>
      </c>
      <c r="S3704" s="11">
        <f t="shared" si="230"/>
        <v>432501.91222222225</v>
      </c>
      <c r="T3704" s="11">
        <f t="shared" si="231"/>
        <v>433399.98333333334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123.42857142857142</v>
      </c>
      <c r="P3705">
        <f t="shared" si="229"/>
        <v>43.2</v>
      </c>
      <c r="Q3705" t="s">
        <v>8322</v>
      </c>
      <c r="R3705" t="s">
        <v>8323</v>
      </c>
      <c r="S3705" s="11">
        <f t="shared" si="230"/>
        <v>433269.10777777777</v>
      </c>
      <c r="T3705" s="11">
        <f t="shared" si="231"/>
        <v>434199.98333333334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136.33666666666667</v>
      </c>
      <c r="P3706">
        <f t="shared" si="229"/>
        <v>15.15</v>
      </c>
      <c r="Q3706" t="s">
        <v>8322</v>
      </c>
      <c r="R3706" t="s">
        <v>8323</v>
      </c>
      <c r="S3706" s="11">
        <f t="shared" si="230"/>
        <v>430993.55388888891</v>
      </c>
      <c r="T3706" s="11">
        <f t="shared" si="231"/>
        <v>432433.55388888891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103.46657233816768</v>
      </c>
      <c r="P3707">
        <f t="shared" si="229"/>
        <v>83.57</v>
      </c>
      <c r="Q3707" t="s">
        <v>8322</v>
      </c>
      <c r="R3707" t="s">
        <v>8323</v>
      </c>
      <c r="S3707" s="11">
        <f t="shared" si="230"/>
        <v>414934.03166666662</v>
      </c>
      <c r="T3707" s="11">
        <f t="shared" si="231"/>
        <v>415443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121.33333333333334</v>
      </c>
      <c r="P3708">
        <f t="shared" si="229"/>
        <v>140</v>
      </c>
      <c r="Q3708" t="s">
        <v>8322</v>
      </c>
      <c r="R3708" t="s">
        <v>8323</v>
      </c>
      <c r="S3708" s="11">
        <f t="shared" si="230"/>
        <v>417030.93027777778</v>
      </c>
      <c r="T3708" s="11">
        <f t="shared" si="231"/>
        <v>417390.93027777778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80.87</v>
      </c>
      <c r="Q3709" t="s">
        <v>8322</v>
      </c>
      <c r="R3709" t="s">
        <v>8323</v>
      </c>
      <c r="S3709" s="11">
        <f t="shared" si="230"/>
        <v>433162.16055555554</v>
      </c>
      <c r="T3709" s="11">
        <f t="shared" si="231"/>
        <v>433670.43333333335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53.85</v>
      </c>
      <c r="Q3710" t="s">
        <v>8322</v>
      </c>
      <c r="R3710" t="s">
        <v>8323</v>
      </c>
      <c r="S3710" s="11">
        <f t="shared" si="230"/>
        <v>415356.41277777776</v>
      </c>
      <c r="T3710" s="11">
        <f t="shared" si="231"/>
        <v>415692.41277777776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29"/>
        <v>30.93</v>
      </c>
      <c r="Q3711" t="s">
        <v>8322</v>
      </c>
      <c r="R3711" t="s">
        <v>8323</v>
      </c>
      <c r="S3711" s="11">
        <f t="shared" si="230"/>
        <v>414769.98500000004</v>
      </c>
      <c r="T3711" s="11">
        <f t="shared" si="231"/>
        <v>415489.98500000004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141.15384615384616</v>
      </c>
      <c r="P3712">
        <f t="shared" si="229"/>
        <v>67.959999999999994</v>
      </c>
      <c r="Q3712" t="s">
        <v>8322</v>
      </c>
      <c r="R3712" t="s">
        <v>8323</v>
      </c>
      <c r="S3712" s="11">
        <f t="shared" si="230"/>
        <v>421654.83</v>
      </c>
      <c r="T3712" s="11">
        <f t="shared" si="231"/>
        <v>422254.83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113.99999999999999</v>
      </c>
      <c r="P3713">
        <f t="shared" si="229"/>
        <v>27.14</v>
      </c>
      <c r="Q3713" t="s">
        <v>8322</v>
      </c>
      <c r="R3713" t="s">
        <v>8323</v>
      </c>
      <c r="S3713" s="11">
        <f t="shared" si="230"/>
        <v>414626.38138888887</v>
      </c>
      <c r="T3713" s="11">
        <f t="shared" si="231"/>
        <v>415249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153.73333333333335</v>
      </c>
      <c r="P3714">
        <f t="shared" si="229"/>
        <v>110.87</v>
      </c>
      <c r="Q3714" t="s">
        <v>8322</v>
      </c>
      <c r="R3714" t="s">
        <v>8323</v>
      </c>
      <c r="S3714" s="11">
        <f t="shared" si="230"/>
        <v>423133.12972222228</v>
      </c>
      <c r="T3714" s="11">
        <f t="shared" si="231"/>
        <v>423639.98333333334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(E3715/D3715)*100</f>
        <v>101.49999999999999</v>
      </c>
      <c r="P3715">
        <f t="shared" ref="P3715:P3778" si="233">ROUND(E3715/L3715,2)</f>
        <v>106.84</v>
      </c>
      <c r="Q3715" t="s">
        <v>8322</v>
      </c>
      <c r="R3715" t="s">
        <v>8323</v>
      </c>
      <c r="S3715" s="11">
        <f t="shared" ref="S3715:S3778" si="234">(((J3715/60)/60)+DATE(1970,1,1))</f>
        <v>432050.71277777775</v>
      </c>
      <c r="T3715" s="11">
        <f t="shared" ref="T3715:T3778" si="235">(((I3715/60)/60)+DATE(1970,1,1))</f>
        <v>432530.71277777775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102.35000000000001</v>
      </c>
      <c r="P3716">
        <f t="shared" si="233"/>
        <v>105.52</v>
      </c>
      <c r="Q3716" t="s">
        <v>8322</v>
      </c>
      <c r="R3716" t="s">
        <v>8323</v>
      </c>
      <c r="S3716" s="11">
        <f t="shared" si="234"/>
        <v>422758.35194444447</v>
      </c>
      <c r="T3716" s="11">
        <f t="shared" si="235"/>
        <v>423516.98333333334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102.57142857142858</v>
      </c>
      <c r="P3717">
        <f t="shared" si="233"/>
        <v>132.96</v>
      </c>
      <c r="Q3717" t="s">
        <v>8322</v>
      </c>
      <c r="R3717" t="s">
        <v>8323</v>
      </c>
      <c r="S3717" s="11">
        <f t="shared" si="234"/>
        <v>420800.89416666667</v>
      </c>
      <c r="T3717" s="11">
        <f t="shared" si="235"/>
        <v>422181.86666666664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51.92</v>
      </c>
      <c r="Q3718" t="s">
        <v>8322</v>
      </c>
      <c r="R3718" t="s">
        <v>8323</v>
      </c>
      <c r="S3718" s="11">
        <f t="shared" si="234"/>
        <v>428574.30805555556</v>
      </c>
      <c r="T3718" s="11">
        <f t="shared" si="235"/>
        <v>429294.30805555556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t="s">
        <v>8322</v>
      </c>
      <c r="R3719" t="s">
        <v>8323</v>
      </c>
      <c r="S3719" s="11">
        <f t="shared" si="234"/>
        <v>422381.7913888889</v>
      </c>
      <c r="T3719" s="11">
        <f t="shared" si="235"/>
        <v>423125.7913888889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</v>
      </c>
      <c r="Q3720" t="s">
        <v>8322</v>
      </c>
      <c r="R3720" t="s">
        <v>8323</v>
      </c>
      <c r="S3720" s="11">
        <f t="shared" si="234"/>
        <v>420698.1875</v>
      </c>
      <c r="T3720" s="11">
        <f t="shared" si="235"/>
        <v>421418.1875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8322</v>
      </c>
      <c r="R3721" t="s">
        <v>8323</v>
      </c>
      <c r="S3721" s="11">
        <f t="shared" si="234"/>
        <v>423458.51833333337</v>
      </c>
      <c r="T3721" s="11">
        <f t="shared" si="235"/>
        <v>424178.51833333337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>
        <f t="shared" si="233"/>
        <v>86.23</v>
      </c>
      <c r="Q3722" t="s">
        <v>8322</v>
      </c>
      <c r="R3722" t="s">
        <v>8323</v>
      </c>
      <c r="S3722" s="11">
        <f t="shared" si="234"/>
        <v>423896.83500000002</v>
      </c>
      <c r="T3722" s="11">
        <f t="shared" si="235"/>
        <v>424424.83500000002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114.55</v>
      </c>
      <c r="Q3723" t="s">
        <v>8322</v>
      </c>
      <c r="R3723" t="s">
        <v>8323</v>
      </c>
      <c r="S3723" s="11">
        <f t="shared" si="234"/>
        <v>418183.46777777775</v>
      </c>
      <c r="T3723" s="11">
        <f t="shared" si="235"/>
        <v>418688.46777777775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111.20000000000002</v>
      </c>
      <c r="P3724">
        <f t="shared" si="233"/>
        <v>47.66</v>
      </c>
      <c r="Q3724" t="s">
        <v>8322</v>
      </c>
      <c r="R3724" t="s">
        <v>8323</v>
      </c>
      <c r="S3724" s="11">
        <f t="shared" si="234"/>
        <v>429073.12416666665</v>
      </c>
      <c r="T3724" s="11">
        <f t="shared" si="235"/>
        <v>429799.98333333334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>
        <f t="shared" si="233"/>
        <v>72.89</v>
      </c>
      <c r="Q3725" t="s">
        <v>8322</v>
      </c>
      <c r="R3725" t="s">
        <v>8323</v>
      </c>
      <c r="S3725" s="11">
        <f t="shared" si="234"/>
        <v>418563.07277777779</v>
      </c>
      <c r="T3725" s="11">
        <f t="shared" si="235"/>
        <v>419284.07277777779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>
        <f t="shared" si="233"/>
        <v>49.55</v>
      </c>
      <c r="Q3726" t="s">
        <v>8322</v>
      </c>
      <c r="R3726" t="s">
        <v>8323</v>
      </c>
      <c r="S3726" s="11">
        <f t="shared" si="234"/>
        <v>431084.79444444447</v>
      </c>
      <c r="T3726" s="11">
        <f t="shared" si="235"/>
        <v>431792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8322</v>
      </c>
      <c r="R3727" t="s">
        <v>8323</v>
      </c>
      <c r="S3727" s="11">
        <f t="shared" si="234"/>
        <v>429559.68527777778</v>
      </c>
      <c r="T3727" s="11">
        <f t="shared" si="235"/>
        <v>429966.5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338.70588235294122</v>
      </c>
      <c r="P3728">
        <f t="shared" si="233"/>
        <v>62.59</v>
      </c>
      <c r="Q3728" t="s">
        <v>8322</v>
      </c>
      <c r="R3728" t="s">
        <v>8323</v>
      </c>
      <c r="S3728" s="11">
        <f t="shared" si="234"/>
        <v>431004.38083333336</v>
      </c>
      <c r="T3728" s="11">
        <f t="shared" si="235"/>
        <v>431670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</v>
      </c>
      <c r="Q3729" t="s">
        <v>8322</v>
      </c>
      <c r="R3729" t="s">
        <v>8323</v>
      </c>
      <c r="S3729" s="11">
        <f t="shared" si="234"/>
        <v>435089.35944444442</v>
      </c>
      <c r="T3729" s="11">
        <f t="shared" si="235"/>
        <v>435829.91666666669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3"/>
        <v>60.06</v>
      </c>
      <c r="Q3730" t="s">
        <v>8322</v>
      </c>
      <c r="R3730" t="s">
        <v>8323</v>
      </c>
      <c r="S3730" s="11">
        <f t="shared" si="234"/>
        <v>424837.10444444441</v>
      </c>
      <c r="T3730" s="11">
        <f t="shared" si="235"/>
        <v>425557.10444444441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3"/>
        <v>72.400000000000006</v>
      </c>
      <c r="Q3731" t="s">
        <v>8322</v>
      </c>
      <c r="R3731" t="s">
        <v>8323</v>
      </c>
      <c r="S3731" s="11">
        <f t="shared" si="234"/>
        <v>420901.92</v>
      </c>
      <c r="T3731" s="11">
        <f t="shared" si="235"/>
        <v>421980.92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8322</v>
      </c>
      <c r="R3732" t="s">
        <v>8323</v>
      </c>
      <c r="S3732" s="11">
        <f t="shared" si="234"/>
        <v>424801.26638888888</v>
      </c>
      <c r="T3732" s="11">
        <f t="shared" si="235"/>
        <v>425521.26638888888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11.272727272727273</v>
      </c>
      <c r="P3733">
        <f t="shared" si="233"/>
        <v>51.67</v>
      </c>
      <c r="Q3733" t="s">
        <v>8322</v>
      </c>
      <c r="R3733" t="s">
        <v>8323</v>
      </c>
      <c r="S3733" s="11">
        <f t="shared" si="234"/>
        <v>419523.06833333336</v>
      </c>
      <c r="T3733" s="11">
        <f t="shared" si="235"/>
        <v>420252.38333333336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15.411764705882353</v>
      </c>
      <c r="P3734">
        <f t="shared" si="233"/>
        <v>32.75</v>
      </c>
      <c r="Q3734" t="s">
        <v>8322</v>
      </c>
      <c r="R3734" t="s">
        <v>8323</v>
      </c>
      <c r="S3734" s="11">
        <f t="shared" si="234"/>
        <v>419161.25916666666</v>
      </c>
      <c r="T3734" s="11">
        <f t="shared" si="235"/>
        <v>420597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8322</v>
      </c>
      <c r="R3735" t="s">
        <v>8323</v>
      </c>
      <c r="S3735" s="11">
        <f t="shared" si="234"/>
        <v>422385.58555555553</v>
      </c>
      <c r="T3735" s="11">
        <f t="shared" si="235"/>
        <v>422623.5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28.466666666666669</v>
      </c>
      <c r="P3736">
        <f t="shared" si="233"/>
        <v>61</v>
      </c>
      <c r="Q3736" t="s">
        <v>8322</v>
      </c>
      <c r="R3736" t="s">
        <v>8323</v>
      </c>
      <c r="S3736" s="11">
        <f t="shared" si="234"/>
        <v>422070.63777777774</v>
      </c>
      <c r="T3736" s="11">
        <f t="shared" si="235"/>
        <v>423510.63777777774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13.333333333333334</v>
      </c>
      <c r="P3737">
        <f t="shared" si="233"/>
        <v>10</v>
      </c>
      <c r="Q3737" t="s">
        <v>8322</v>
      </c>
      <c r="R3737" t="s">
        <v>8323</v>
      </c>
      <c r="S3737" s="11">
        <f t="shared" si="234"/>
        <v>422857.6358333333</v>
      </c>
      <c r="T3737" s="11">
        <f t="shared" si="235"/>
        <v>423577.6358333333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0.66666666666666674</v>
      </c>
      <c r="P3738">
        <f t="shared" si="233"/>
        <v>10</v>
      </c>
      <c r="Q3738" t="s">
        <v>8322</v>
      </c>
      <c r="R3738" t="s">
        <v>8323</v>
      </c>
      <c r="S3738" s="11">
        <f t="shared" si="234"/>
        <v>421082.08138888888</v>
      </c>
      <c r="T3738" s="11">
        <f t="shared" si="235"/>
        <v>421995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21.428571428571427</v>
      </c>
      <c r="P3739">
        <f t="shared" si="233"/>
        <v>37.5</v>
      </c>
      <c r="Q3739" t="s">
        <v>8322</v>
      </c>
      <c r="R3739" t="s">
        <v>8323</v>
      </c>
      <c r="S3739" s="11">
        <f t="shared" si="234"/>
        <v>427057.58416666667</v>
      </c>
      <c r="T3739" s="11">
        <f t="shared" si="235"/>
        <v>427599.98333333334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8322</v>
      </c>
      <c r="R3740" t="s">
        <v>8323</v>
      </c>
      <c r="S3740" s="11">
        <f t="shared" si="234"/>
        <v>415447.52916666667</v>
      </c>
      <c r="T3740" s="11">
        <f t="shared" si="235"/>
        <v>415975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20.125</v>
      </c>
      <c r="P3741">
        <f t="shared" si="233"/>
        <v>100.63</v>
      </c>
      <c r="Q3741" t="s">
        <v>8322</v>
      </c>
      <c r="R3741" t="s">
        <v>8323</v>
      </c>
      <c r="S3741" s="11">
        <f t="shared" si="234"/>
        <v>433075.79666666669</v>
      </c>
      <c r="T3741" s="11">
        <f t="shared" si="235"/>
        <v>433555.79666666669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25.57</v>
      </c>
      <c r="Q3742" t="s">
        <v>8322</v>
      </c>
      <c r="R3742" t="s">
        <v>8323</v>
      </c>
      <c r="S3742" s="11">
        <f t="shared" si="234"/>
        <v>415907.15416666667</v>
      </c>
      <c r="T3742" s="11">
        <f t="shared" si="235"/>
        <v>416626.8994444444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8322</v>
      </c>
      <c r="R3743" t="s">
        <v>8323</v>
      </c>
      <c r="S3743" s="11">
        <f t="shared" si="234"/>
        <v>427735.09722222219</v>
      </c>
      <c r="T3743" s="11">
        <f t="shared" si="235"/>
        <v>428455.09722222219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8322</v>
      </c>
      <c r="R3744" t="s">
        <v>8323</v>
      </c>
      <c r="S3744" s="11">
        <f t="shared" si="234"/>
        <v>416510.1511111111</v>
      </c>
      <c r="T3744" s="11">
        <f t="shared" si="235"/>
        <v>417230.1511111111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8322</v>
      </c>
      <c r="R3745" t="s">
        <v>8323</v>
      </c>
      <c r="S3745" s="11">
        <f t="shared" si="234"/>
        <v>414962.04555555555</v>
      </c>
      <c r="T3745" s="11">
        <f t="shared" si="235"/>
        <v>415682.04555555555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8322</v>
      </c>
      <c r="R3746" t="s">
        <v>8323</v>
      </c>
      <c r="S3746" s="11">
        <f t="shared" si="234"/>
        <v>414964.54222222226</v>
      </c>
      <c r="T3746" s="11">
        <f t="shared" si="235"/>
        <v>415716.98333333334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8322</v>
      </c>
      <c r="R3747" t="s">
        <v>8323</v>
      </c>
      <c r="S3747" s="11">
        <f t="shared" si="234"/>
        <v>415873.75055555557</v>
      </c>
      <c r="T3747" s="11">
        <f t="shared" si="235"/>
        <v>416593.75055555557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</v>
      </c>
      <c r="P3748">
        <f t="shared" si="233"/>
        <v>202</v>
      </c>
      <c r="Q3748" t="s">
        <v>8322</v>
      </c>
      <c r="R3748" t="s">
        <v>8323</v>
      </c>
      <c r="S3748" s="11">
        <f t="shared" si="234"/>
        <v>434826.34416666662</v>
      </c>
      <c r="T3748" s="11">
        <f t="shared" si="235"/>
        <v>435546.34416666662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8322</v>
      </c>
      <c r="R3749" t="s">
        <v>8323</v>
      </c>
      <c r="S3749" s="11">
        <f t="shared" si="234"/>
        <v>423856.19333333336</v>
      </c>
      <c r="T3749" s="11">
        <f t="shared" si="235"/>
        <v>424495.98333333334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3"/>
        <v>99.54</v>
      </c>
      <c r="Q3750" t="s">
        <v>8322</v>
      </c>
      <c r="R3750" t="s">
        <v>8364</v>
      </c>
      <c r="S3750" s="11">
        <f t="shared" si="234"/>
        <v>429409.95444444445</v>
      </c>
      <c r="T3750" s="11">
        <f t="shared" si="235"/>
        <v>429902.98333333334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8322</v>
      </c>
      <c r="R3751" t="s">
        <v>8364</v>
      </c>
      <c r="S3751" s="11">
        <f t="shared" si="234"/>
        <v>430908.05222222221</v>
      </c>
      <c r="T3751" s="11">
        <f t="shared" si="235"/>
        <v>431652.98333333334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100.44999999999999</v>
      </c>
      <c r="P3752">
        <f t="shared" si="233"/>
        <v>215.25</v>
      </c>
      <c r="Q3752" t="s">
        <v>8322</v>
      </c>
      <c r="R3752" t="s">
        <v>8364</v>
      </c>
      <c r="S3752" s="11">
        <f t="shared" si="234"/>
        <v>420320.55777777772</v>
      </c>
      <c r="T3752" s="11">
        <f t="shared" si="235"/>
        <v>421000.98333333334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120.55</v>
      </c>
      <c r="Q3753" t="s">
        <v>8322</v>
      </c>
      <c r="R3753" t="s">
        <v>8364</v>
      </c>
      <c r="S3753" s="11">
        <f t="shared" si="234"/>
        <v>429585.85361111106</v>
      </c>
      <c r="T3753" s="11">
        <f t="shared" si="235"/>
        <v>431024.85361111106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112.99999999999999</v>
      </c>
      <c r="P3754">
        <f t="shared" si="233"/>
        <v>37.67</v>
      </c>
      <c r="Q3754" t="s">
        <v>8322</v>
      </c>
      <c r="R3754" t="s">
        <v>8364</v>
      </c>
      <c r="S3754" s="11">
        <f t="shared" si="234"/>
        <v>434788.25972222222</v>
      </c>
      <c r="T3754" s="11">
        <f t="shared" si="235"/>
        <v>435750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3"/>
        <v>172.23</v>
      </c>
      <c r="Q3755" t="s">
        <v>8322</v>
      </c>
      <c r="R3755" t="s">
        <v>8364</v>
      </c>
      <c r="S3755" s="11">
        <f t="shared" si="234"/>
        <v>423004.77777777781</v>
      </c>
      <c r="T3755" s="11">
        <f t="shared" si="235"/>
        <v>423705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</v>
      </c>
      <c r="Q3756" t="s">
        <v>8322</v>
      </c>
      <c r="R3756" t="s">
        <v>8364</v>
      </c>
      <c r="S3756" s="11">
        <f t="shared" si="234"/>
        <v>415326.14916666667</v>
      </c>
      <c r="T3756" s="11">
        <f t="shared" si="235"/>
        <v>416221.98333333334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129.63636363636363</v>
      </c>
      <c r="P3757">
        <f t="shared" si="233"/>
        <v>25.46</v>
      </c>
      <c r="Q3757" t="s">
        <v>8322</v>
      </c>
      <c r="R3757" t="s">
        <v>8364</v>
      </c>
      <c r="S3757" s="11">
        <f t="shared" si="234"/>
        <v>430613.8075</v>
      </c>
      <c r="T3757" s="11">
        <f t="shared" si="235"/>
        <v>431333.8075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101.11111111111111</v>
      </c>
      <c r="P3758">
        <f t="shared" si="233"/>
        <v>267.64999999999998</v>
      </c>
      <c r="Q3758" t="s">
        <v>8322</v>
      </c>
      <c r="R3758" t="s">
        <v>8364</v>
      </c>
      <c r="S3758" s="11">
        <f t="shared" si="234"/>
        <v>414436.55499999999</v>
      </c>
      <c r="T3758" s="11">
        <f t="shared" si="235"/>
        <v>415156.55499999999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108.51428571428572</v>
      </c>
      <c r="P3759">
        <f t="shared" si="233"/>
        <v>75.959999999999994</v>
      </c>
      <c r="Q3759" t="s">
        <v>8322</v>
      </c>
      <c r="R3759" t="s">
        <v>8364</v>
      </c>
      <c r="S3759" s="11">
        <f t="shared" si="234"/>
        <v>418829.42083333334</v>
      </c>
      <c r="T3759" s="11">
        <f t="shared" si="235"/>
        <v>419309.42083333334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102.33333333333334</v>
      </c>
      <c r="P3760">
        <f t="shared" si="233"/>
        <v>59.04</v>
      </c>
      <c r="Q3760" t="s">
        <v>8322</v>
      </c>
      <c r="R3760" t="s">
        <v>8364</v>
      </c>
      <c r="S3760" s="11">
        <f t="shared" si="234"/>
        <v>413852.31611111108</v>
      </c>
      <c r="T3760" s="11">
        <f t="shared" si="235"/>
        <v>414590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110.24425000000002</v>
      </c>
      <c r="P3761">
        <f t="shared" si="233"/>
        <v>50.11</v>
      </c>
      <c r="Q3761" t="s">
        <v>8322</v>
      </c>
      <c r="R3761" t="s">
        <v>8364</v>
      </c>
      <c r="S3761" s="11">
        <f t="shared" si="234"/>
        <v>424283.59805555554</v>
      </c>
      <c r="T3761" s="11">
        <f t="shared" si="235"/>
        <v>425723.59805555554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101.0154</v>
      </c>
      <c r="P3762">
        <f t="shared" si="233"/>
        <v>55.5</v>
      </c>
      <c r="Q3762" t="s">
        <v>8322</v>
      </c>
      <c r="R3762" t="s">
        <v>8364</v>
      </c>
      <c r="S3762" s="11">
        <f t="shared" si="234"/>
        <v>413661.6072222222</v>
      </c>
      <c r="T3762" s="11">
        <f t="shared" si="235"/>
        <v>414261.6072222222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166.67</v>
      </c>
      <c r="Q3763" t="s">
        <v>8322</v>
      </c>
      <c r="R3763" t="s">
        <v>8364</v>
      </c>
      <c r="S3763" s="11">
        <f t="shared" si="234"/>
        <v>424076.20472222223</v>
      </c>
      <c r="T3763" s="11">
        <f t="shared" si="235"/>
        <v>425360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3"/>
        <v>47.43</v>
      </c>
      <c r="Q3764" t="s">
        <v>8322</v>
      </c>
      <c r="R3764" t="s">
        <v>8364</v>
      </c>
      <c r="S3764" s="11">
        <f t="shared" si="234"/>
        <v>424564.52472222224</v>
      </c>
      <c r="T3764" s="11">
        <f t="shared" si="235"/>
        <v>425164.52472222224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64.94</v>
      </c>
      <c r="Q3765" t="s">
        <v>8322</v>
      </c>
      <c r="R3765" t="s">
        <v>8364</v>
      </c>
      <c r="S3765" s="11">
        <f t="shared" si="234"/>
        <v>421491.00722222222</v>
      </c>
      <c r="T3765" s="11">
        <f t="shared" si="235"/>
        <v>422210.00722222222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55.56</v>
      </c>
      <c r="Q3766" t="s">
        <v>8322</v>
      </c>
      <c r="R3766" t="s">
        <v>8364</v>
      </c>
      <c r="S3766" s="11">
        <f t="shared" si="234"/>
        <v>431909.23111111112</v>
      </c>
      <c r="T3766" s="11">
        <f t="shared" si="235"/>
        <v>432369.6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113.45714285714286</v>
      </c>
      <c r="P3767">
        <f t="shared" si="233"/>
        <v>74.22</v>
      </c>
      <c r="Q3767" t="s">
        <v>8322</v>
      </c>
      <c r="R3767" t="s">
        <v>8364</v>
      </c>
      <c r="S3767" s="11">
        <f t="shared" si="234"/>
        <v>415611.63388888893</v>
      </c>
      <c r="T3767" s="11">
        <f t="shared" si="235"/>
        <v>416331.63388888893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102.65010000000001</v>
      </c>
      <c r="P3768">
        <f t="shared" si="233"/>
        <v>106.93</v>
      </c>
      <c r="Q3768" t="s">
        <v>8322</v>
      </c>
      <c r="R3768" t="s">
        <v>8364</v>
      </c>
      <c r="S3768" s="11">
        <f t="shared" si="234"/>
        <v>414829.01250000001</v>
      </c>
      <c r="T3768" s="11">
        <f t="shared" si="235"/>
        <v>415669.01250000001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3"/>
        <v>41.7</v>
      </c>
      <c r="Q3769" t="s">
        <v>8322</v>
      </c>
      <c r="R3769" t="s">
        <v>8364</v>
      </c>
      <c r="S3769" s="11">
        <f t="shared" si="234"/>
        <v>421113.47138888889</v>
      </c>
      <c r="T3769" s="11">
        <f t="shared" si="235"/>
        <v>421453.98333333334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107.65274999999998</v>
      </c>
      <c r="P3770">
        <f t="shared" si="233"/>
        <v>74.239999999999995</v>
      </c>
      <c r="Q3770" t="s">
        <v>8322</v>
      </c>
      <c r="R3770" t="s">
        <v>8364</v>
      </c>
      <c r="S3770" s="11">
        <f t="shared" si="234"/>
        <v>414458.46944444446</v>
      </c>
      <c r="T3770" s="11">
        <f t="shared" si="235"/>
        <v>415178.46944444446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</v>
      </c>
      <c r="Q3771" t="s">
        <v>8322</v>
      </c>
      <c r="R3771" t="s">
        <v>8364</v>
      </c>
      <c r="S3771" s="11">
        <f t="shared" si="234"/>
        <v>430607.35527777777</v>
      </c>
      <c r="T3771" s="11">
        <f t="shared" si="235"/>
        <v>431327.35527777777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8322</v>
      </c>
      <c r="R3772" t="s">
        <v>8364</v>
      </c>
      <c r="S3772" s="11">
        <f t="shared" si="234"/>
        <v>423247.33611111116</v>
      </c>
      <c r="T3772" s="11">
        <f t="shared" si="235"/>
        <v>423967.33611111116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</v>
      </c>
      <c r="Q3773" t="s">
        <v>8322</v>
      </c>
      <c r="R3773" t="s">
        <v>8364</v>
      </c>
      <c r="S3773" s="11">
        <f t="shared" si="234"/>
        <v>431765.57</v>
      </c>
      <c r="T3773" s="11">
        <f t="shared" si="235"/>
        <v>432105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166.97</v>
      </c>
      <c r="Q3774" t="s">
        <v>8322</v>
      </c>
      <c r="R3774" t="s">
        <v>8364</v>
      </c>
      <c r="S3774" s="11">
        <f t="shared" si="234"/>
        <v>436295.80722222221</v>
      </c>
      <c r="T3774" s="11">
        <f t="shared" si="235"/>
        <v>436791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94.91</v>
      </c>
      <c r="Q3775" t="s">
        <v>8322</v>
      </c>
      <c r="R3775" t="s">
        <v>8364</v>
      </c>
      <c r="S3775" s="11">
        <f t="shared" si="234"/>
        <v>435657.12416666665</v>
      </c>
      <c r="T3775" s="11">
        <f t="shared" si="235"/>
        <v>436451.13333333336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8322</v>
      </c>
      <c r="R3776" t="s">
        <v>8364</v>
      </c>
      <c r="S3776" s="11">
        <f t="shared" si="234"/>
        <v>422020.0152777778</v>
      </c>
      <c r="T3776" s="11">
        <f t="shared" si="235"/>
        <v>422404.0152777778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3"/>
        <v>143.21</v>
      </c>
      <c r="Q3777" t="s">
        <v>8322</v>
      </c>
      <c r="R3777" t="s">
        <v>8364</v>
      </c>
      <c r="S3777" s="11">
        <f t="shared" si="234"/>
        <v>421735.62305555557</v>
      </c>
      <c r="T3777" s="11">
        <f t="shared" si="235"/>
        <v>422389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106.71250000000001</v>
      </c>
      <c r="P3778">
        <f t="shared" si="233"/>
        <v>90.82</v>
      </c>
      <c r="Q3778" t="s">
        <v>8322</v>
      </c>
      <c r="R3778" t="s">
        <v>8364</v>
      </c>
      <c r="S3778" s="11">
        <f t="shared" si="234"/>
        <v>415457.82722222223</v>
      </c>
      <c r="T3778" s="11">
        <f t="shared" si="235"/>
        <v>416362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(E3779/D3779)*100</f>
        <v>143.19999999999999</v>
      </c>
      <c r="P3779">
        <f t="shared" ref="P3779:P3842" si="237">ROUND(E3779/L3779,2)</f>
        <v>48.54</v>
      </c>
      <c r="Q3779" t="s">
        <v>8322</v>
      </c>
      <c r="R3779" t="s">
        <v>8364</v>
      </c>
      <c r="S3779" s="11">
        <f t="shared" ref="S3779:S3842" si="238">(((J3779/60)/60)+DATE(1970,1,1))</f>
        <v>417203.67250000004</v>
      </c>
      <c r="T3779" s="11">
        <f t="shared" ref="T3779:T3842" si="239">(((I3779/60)/60)+DATE(1970,1,1))</f>
        <v>417733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>
        <f t="shared" si="237"/>
        <v>70.03</v>
      </c>
      <c r="Q3780" t="s">
        <v>8322</v>
      </c>
      <c r="R3780" t="s">
        <v>8364</v>
      </c>
      <c r="S3780" s="11">
        <f t="shared" si="238"/>
        <v>419668.66111111111</v>
      </c>
      <c r="T3780" s="11">
        <f t="shared" si="239"/>
        <v>421108.66111111111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135.63</v>
      </c>
      <c r="Q3781" t="s">
        <v>8322</v>
      </c>
      <c r="R3781" t="s">
        <v>8364</v>
      </c>
      <c r="S3781" s="11">
        <f t="shared" si="238"/>
        <v>430130.65</v>
      </c>
      <c r="T3781" s="11">
        <f t="shared" si="239"/>
        <v>430849.65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8322</v>
      </c>
      <c r="R3782" t="s">
        <v>8364</v>
      </c>
      <c r="S3782" s="11">
        <f t="shared" si="238"/>
        <v>423902.27361111116</v>
      </c>
      <c r="T3782" s="11">
        <f t="shared" si="239"/>
        <v>424685.1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>
        <f t="shared" si="237"/>
        <v>94.9</v>
      </c>
      <c r="Q3783" t="s">
        <v>8322</v>
      </c>
      <c r="R3783" t="s">
        <v>8364</v>
      </c>
      <c r="S3783" s="11">
        <f t="shared" si="238"/>
        <v>416694.19027777779</v>
      </c>
      <c r="T3783" s="11">
        <f t="shared" si="239"/>
        <v>417294.19027777779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</v>
      </c>
      <c r="Q3784" t="s">
        <v>8322</v>
      </c>
      <c r="R3784" t="s">
        <v>8364</v>
      </c>
      <c r="S3784" s="11">
        <f t="shared" si="238"/>
        <v>433037.69361111114</v>
      </c>
      <c r="T3784" s="11">
        <f t="shared" si="239"/>
        <v>433736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>
        <f t="shared" si="237"/>
        <v>64.459999999999994</v>
      </c>
      <c r="Q3785" t="s">
        <v>8322</v>
      </c>
      <c r="R3785" t="s">
        <v>8364</v>
      </c>
      <c r="S3785" s="11">
        <f t="shared" si="238"/>
        <v>429996.36666666664</v>
      </c>
      <c r="T3785" s="11">
        <f t="shared" si="239"/>
        <v>430585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>
        <f t="shared" si="237"/>
        <v>115</v>
      </c>
      <c r="Q3786" t="s">
        <v>8322</v>
      </c>
      <c r="R3786" t="s">
        <v>8364</v>
      </c>
      <c r="S3786" s="11">
        <f t="shared" si="238"/>
        <v>432680.53666666668</v>
      </c>
      <c r="T3786" s="11">
        <f t="shared" si="239"/>
        <v>433400.53666666668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t="s">
        <v>8322</v>
      </c>
      <c r="R3787" t="s">
        <v>8364</v>
      </c>
      <c r="S3787" s="11">
        <f t="shared" si="238"/>
        <v>433080.32472222223</v>
      </c>
      <c r="T3787" s="11">
        <f t="shared" si="239"/>
        <v>433939.05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110.96666666666665</v>
      </c>
      <c r="P3788">
        <f t="shared" si="237"/>
        <v>93.77</v>
      </c>
      <c r="Q3788" t="s">
        <v>8322</v>
      </c>
      <c r="R3788" t="s">
        <v>8364</v>
      </c>
      <c r="S3788" s="11">
        <f t="shared" si="238"/>
        <v>431601.90972222219</v>
      </c>
      <c r="T3788" s="11">
        <f t="shared" si="239"/>
        <v>432321.90972222219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>
        <f t="shared" si="237"/>
        <v>35.1</v>
      </c>
      <c r="Q3789" t="s">
        <v>8322</v>
      </c>
      <c r="R3789" t="s">
        <v>8364</v>
      </c>
      <c r="S3789" s="11">
        <f t="shared" si="238"/>
        <v>423933.83500000002</v>
      </c>
      <c r="T3789" s="11">
        <f t="shared" si="239"/>
        <v>424620.98333333334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0.66666666666666674</v>
      </c>
      <c r="P3790">
        <f t="shared" si="237"/>
        <v>500</v>
      </c>
      <c r="Q3790" t="s">
        <v>8322</v>
      </c>
      <c r="R3790" t="s">
        <v>8364</v>
      </c>
      <c r="S3790" s="11">
        <f t="shared" si="238"/>
        <v>427921.69972222223</v>
      </c>
      <c r="T3790" s="11">
        <f t="shared" si="239"/>
        <v>428593.3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</v>
      </c>
      <c r="P3791">
        <f t="shared" si="237"/>
        <v>29</v>
      </c>
      <c r="Q3791" t="s">
        <v>8322</v>
      </c>
      <c r="R3791" t="s">
        <v>8364</v>
      </c>
      <c r="S3791" s="11">
        <f t="shared" si="238"/>
        <v>423244.17166666669</v>
      </c>
      <c r="T3791" s="11">
        <f t="shared" si="239"/>
        <v>424012.17166666669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8322</v>
      </c>
      <c r="R3792" t="s">
        <v>8364</v>
      </c>
      <c r="S3792" s="11">
        <f t="shared" si="238"/>
        <v>435913.00638888887</v>
      </c>
      <c r="T3792" s="11">
        <f t="shared" si="239"/>
        <v>436634.00638888887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8322</v>
      </c>
      <c r="R3793" t="s">
        <v>8364</v>
      </c>
      <c r="S3793" s="11">
        <f t="shared" si="238"/>
        <v>414313.60888888891</v>
      </c>
      <c r="T3793" s="11">
        <f t="shared" si="239"/>
        <v>415753.60888888891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0.27999999999999997</v>
      </c>
      <c r="P3794">
        <f t="shared" si="237"/>
        <v>17.5</v>
      </c>
      <c r="Q3794" t="s">
        <v>8322</v>
      </c>
      <c r="R3794" t="s">
        <v>8364</v>
      </c>
      <c r="S3794" s="11">
        <f t="shared" si="238"/>
        <v>424003.72833333333</v>
      </c>
      <c r="T3794" s="11">
        <f t="shared" si="239"/>
        <v>424723.72833333333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59.657142857142851</v>
      </c>
      <c r="P3795">
        <f t="shared" si="237"/>
        <v>174</v>
      </c>
      <c r="Q3795" t="s">
        <v>8322</v>
      </c>
      <c r="R3795" t="s">
        <v>8364</v>
      </c>
      <c r="S3795" s="11">
        <f t="shared" si="238"/>
        <v>419167.53583333333</v>
      </c>
      <c r="T3795" s="11">
        <f t="shared" si="239"/>
        <v>419671.53583333333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8322</v>
      </c>
      <c r="R3796" t="s">
        <v>8364</v>
      </c>
      <c r="S3796" s="11">
        <f t="shared" si="238"/>
        <v>423094.93166666664</v>
      </c>
      <c r="T3796" s="11">
        <f t="shared" si="239"/>
        <v>423814.93166666664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1.6666666666666667</v>
      </c>
      <c r="P3797">
        <f t="shared" si="237"/>
        <v>5</v>
      </c>
      <c r="Q3797" t="s">
        <v>8322</v>
      </c>
      <c r="R3797" t="s">
        <v>8364</v>
      </c>
      <c r="S3797" s="11">
        <f t="shared" si="238"/>
        <v>424747.46944444446</v>
      </c>
      <c r="T3797" s="11">
        <f t="shared" si="239"/>
        <v>425791.5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4.4444444444444444E-3</v>
      </c>
      <c r="P3798">
        <f t="shared" si="237"/>
        <v>1</v>
      </c>
      <c r="Q3798" t="s">
        <v>8322</v>
      </c>
      <c r="R3798" t="s">
        <v>8364</v>
      </c>
      <c r="S3798" s="11">
        <f t="shared" si="238"/>
        <v>436449.71</v>
      </c>
      <c r="T3798" s="11">
        <f t="shared" si="239"/>
        <v>437889.71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89.666666666666657</v>
      </c>
      <c r="P3799">
        <f t="shared" si="237"/>
        <v>145.41</v>
      </c>
      <c r="Q3799" t="s">
        <v>8322</v>
      </c>
      <c r="R3799" t="s">
        <v>8364</v>
      </c>
      <c r="S3799" s="11">
        <f t="shared" si="238"/>
        <v>421950.15694444446</v>
      </c>
      <c r="T3799" s="11">
        <f t="shared" si="239"/>
        <v>422670.15694444446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1.4642857142857144</v>
      </c>
      <c r="P3800">
        <f t="shared" si="237"/>
        <v>205</v>
      </c>
      <c r="Q3800" t="s">
        <v>8322</v>
      </c>
      <c r="R3800" t="s">
        <v>8364</v>
      </c>
      <c r="S3800" s="11">
        <f t="shared" si="238"/>
        <v>415874.34666666668</v>
      </c>
      <c r="T3800" s="11">
        <f t="shared" si="239"/>
        <v>416594.34666666668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7"/>
        <v>100.5</v>
      </c>
      <c r="Q3801" t="s">
        <v>8322</v>
      </c>
      <c r="R3801" t="s">
        <v>8364</v>
      </c>
      <c r="S3801" s="11">
        <f t="shared" si="238"/>
        <v>429775.34527777776</v>
      </c>
      <c r="T3801" s="11">
        <f t="shared" si="239"/>
        <v>430495.34527777776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</v>
      </c>
      <c r="P3802">
        <f t="shared" si="237"/>
        <v>55.06</v>
      </c>
      <c r="Q3802" t="s">
        <v>8322</v>
      </c>
      <c r="R3802" t="s">
        <v>8364</v>
      </c>
      <c r="S3802" s="11">
        <f t="shared" si="238"/>
        <v>419498.68972222222</v>
      </c>
      <c r="T3802" s="11">
        <f t="shared" si="239"/>
        <v>420277.98333333334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7"/>
        <v>47.33</v>
      </c>
      <c r="Q3803" t="s">
        <v>8322</v>
      </c>
      <c r="R3803" t="s">
        <v>8364</v>
      </c>
      <c r="S3803" s="11">
        <f t="shared" si="238"/>
        <v>419329.22666666668</v>
      </c>
      <c r="T3803" s="11">
        <f t="shared" si="239"/>
        <v>420073.22666666668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8322</v>
      </c>
      <c r="R3804" t="s">
        <v>8364</v>
      </c>
      <c r="S3804" s="11">
        <f t="shared" si="238"/>
        <v>426372.0294444444</v>
      </c>
      <c r="T3804" s="11">
        <f t="shared" si="239"/>
        <v>427092.0294444444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19.650000000000002</v>
      </c>
      <c r="P3805">
        <f t="shared" si="237"/>
        <v>58.95</v>
      </c>
      <c r="Q3805" t="s">
        <v>8322</v>
      </c>
      <c r="R3805" t="s">
        <v>8364</v>
      </c>
      <c r="S3805" s="11">
        <f t="shared" si="238"/>
        <v>429608.32444444444</v>
      </c>
      <c r="T3805" s="11">
        <f t="shared" si="239"/>
        <v>430328.32444444444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8322</v>
      </c>
      <c r="R3806" t="s">
        <v>8364</v>
      </c>
      <c r="S3806" s="11">
        <f t="shared" si="238"/>
        <v>432561.2288888889</v>
      </c>
      <c r="T3806" s="11">
        <f t="shared" si="239"/>
        <v>433888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2E-3</v>
      </c>
      <c r="P3807">
        <f t="shared" si="237"/>
        <v>1.5</v>
      </c>
      <c r="Q3807" t="s">
        <v>8322</v>
      </c>
      <c r="R3807" t="s">
        <v>8364</v>
      </c>
      <c r="S3807" s="11">
        <f t="shared" si="238"/>
        <v>416310.28888888884</v>
      </c>
      <c r="T3807" s="11">
        <f t="shared" si="239"/>
        <v>417750.28888888884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6.6666666666666666E-2</v>
      </c>
      <c r="P3808">
        <f t="shared" si="237"/>
        <v>5</v>
      </c>
      <c r="Q3808" t="s">
        <v>8322</v>
      </c>
      <c r="R3808" t="s">
        <v>8364</v>
      </c>
      <c r="S3808" s="11">
        <f t="shared" si="238"/>
        <v>415095.2169444444</v>
      </c>
      <c r="T3808" s="11">
        <f t="shared" si="239"/>
        <v>415575.2169444444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30.333333333333336</v>
      </c>
      <c r="P3809">
        <f t="shared" si="237"/>
        <v>50.56</v>
      </c>
      <c r="Q3809" t="s">
        <v>8322</v>
      </c>
      <c r="R3809" t="s">
        <v>8364</v>
      </c>
      <c r="S3809" s="11">
        <f t="shared" si="238"/>
        <v>422094.81638888892</v>
      </c>
      <c r="T3809" s="11">
        <f t="shared" si="239"/>
        <v>422262.81638888892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41.67</v>
      </c>
      <c r="Q3810" t="s">
        <v>8322</v>
      </c>
      <c r="R3810" t="s">
        <v>8323</v>
      </c>
      <c r="S3810" s="11">
        <f t="shared" si="238"/>
        <v>421339.89416666667</v>
      </c>
      <c r="T3810" s="11">
        <f t="shared" si="239"/>
        <v>422778.89416666667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7"/>
        <v>53.29</v>
      </c>
      <c r="Q3811" t="s">
        <v>8322</v>
      </c>
      <c r="R3811" t="s">
        <v>8323</v>
      </c>
      <c r="S3811" s="11">
        <f t="shared" si="238"/>
        <v>415125.64083333331</v>
      </c>
      <c r="T3811" s="11">
        <f t="shared" si="239"/>
        <v>416336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121.73333333333333</v>
      </c>
      <c r="P3812">
        <f t="shared" si="237"/>
        <v>70.23</v>
      </c>
      <c r="Q3812" t="s">
        <v>8322</v>
      </c>
      <c r="R3812" t="s">
        <v>8323</v>
      </c>
      <c r="S3812" s="11">
        <f t="shared" si="238"/>
        <v>421229.37722222222</v>
      </c>
      <c r="T3812" s="11">
        <f t="shared" si="239"/>
        <v>421948.37722222222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</v>
      </c>
      <c r="Q3813" t="s">
        <v>8322</v>
      </c>
      <c r="R3813" t="s">
        <v>8323</v>
      </c>
      <c r="S3813" s="11">
        <f t="shared" si="238"/>
        <v>431616.04805555556</v>
      </c>
      <c r="T3813" s="11">
        <f t="shared" si="239"/>
        <v>432428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7"/>
        <v>199.18</v>
      </c>
      <c r="Q3814" t="s">
        <v>8322</v>
      </c>
      <c r="R3814" t="s">
        <v>8323</v>
      </c>
      <c r="S3814" s="11">
        <f t="shared" si="238"/>
        <v>422547.03</v>
      </c>
      <c r="T3814" s="11">
        <f t="shared" si="239"/>
        <v>423660.98333333334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100.95190476190474</v>
      </c>
      <c r="P3815">
        <f t="shared" si="237"/>
        <v>78.52</v>
      </c>
      <c r="Q3815" t="s">
        <v>8322</v>
      </c>
      <c r="R3815" t="s">
        <v>8323</v>
      </c>
      <c r="S3815" s="11">
        <f t="shared" si="238"/>
        <v>431847.61694444442</v>
      </c>
      <c r="T3815" s="11">
        <f t="shared" si="239"/>
        <v>432774.71666666667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140.13333333333333</v>
      </c>
      <c r="P3816">
        <f t="shared" si="237"/>
        <v>61.82</v>
      </c>
      <c r="Q3816" t="s">
        <v>8322</v>
      </c>
      <c r="R3816" t="s">
        <v>8323</v>
      </c>
      <c r="S3816" s="11">
        <f t="shared" si="238"/>
        <v>421326.69777777779</v>
      </c>
      <c r="T3816" s="11">
        <f t="shared" si="239"/>
        <v>422196.98333333334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100.001</v>
      </c>
      <c r="P3817">
        <f t="shared" si="237"/>
        <v>50</v>
      </c>
      <c r="Q3817" t="s">
        <v>8322</v>
      </c>
      <c r="R3817" t="s">
        <v>8323</v>
      </c>
      <c r="S3817" s="11">
        <f t="shared" si="238"/>
        <v>424887.23805555556</v>
      </c>
      <c r="T3817" s="11">
        <f t="shared" si="239"/>
        <v>425600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119.238</v>
      </c>
      <c r="P3818">
        <f t="shared" si="237"/>
        <v>48.34</v>
      </c>
      <c r="Q3818" t="s">
        <v>8322</v>
      </c>
      <c r="R3818" t="s">
        <v>8323</v>
      </c>
      <c r="S3818" s="11">
        <f t="shared" si="238"/>
        <v>415297.56194444443</v>
      </c>
      <c r="T3818" s="11">
        <f t="shared" si="239"/>
        <v>416017.56194444443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7"/>
        <v>107.25</v>
      </c>
      <c r="Q3819" t="s">
        <v>8322</v>
      </c>
      <c r="R3819" t="s">
        <v>8323</v>
      </c>
      <c r="S3819" s="11">
        <f t="shared" si="238"/>
        <v>426745.72666666668</v>
      </c>
      <c r="T3819" s="11">
        <f t="shared" si="239"/>
        <v>427140.98333333334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227.99999999999997</v>
      </c>
      <c r="P3820">
        <f t="shared" si="237"/>
        <v>57</v>
      </c>
      <c r="Q3820" t="s">
        <v>8322</v>
      </c>
      <c r="R3820" t="s">
        <v>8323</v>
      </c>
      <c r="S3820" s="11">
        <f t="shared" si="238"/>
        <v>421013.21722222224</v>
      </c>
      <c r="T3820" s="11">
        <f t="shared" si="239"/>
        <v>421732.21722222224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40.92</v>
      </c>
      <c r="Q3821" t="s">
        <v>8322</v>
      </c>
      <c r="R3821" t="s">
        <v>8323</v>
      </c>
      <c r="S3821" s="11">
        <f t="shared" si="238"/>
        <v>424334.02888888889</v>
      </c>
      <c r="T3821" s="11">
        <f t="shared" si="239"/>
        <v>424782.03333333333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143.33333333333334</v>
      </c>
      <c r="P3822">
        <f t="shared" si="237"/>
        <v>21.5</v>
      </c>
      <c r="Q3822" t="s">
        <v>8322</v>
      </c>
      <c r="R3822" t="s">
        <v>8323</v>
      </c>
      <c r="S3822" s="11">
        <f t="shared" si="238"/>
        <v>423768.6436111111</v>
      </c>
      <c r="T3822" s="11">
        <f t="shared" si="239"/>
        <v>424488.6436111111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104.54285714285714</v>
      </c>
      <c r="P3823">
        <f t="shared" si="237"/>
        <v>79.540000000000006</v>
      </c>
      <c r="Q3823" t="s">
        <v>8322</v>
      </c>
      <c r="R3823" t="s">
        <v>8323</v>
      </c>
      <c r="S3823" s="11">
        <f t="shared" si="238"/>
        <v>428101.33527777781</v>
      </c>
      <c r="T3823" s="11">
        <f t="shared" si="239"/>
        <v>428869.33527777781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110.02000000000001</v>
      </c>
      <c r="P3824">
        <f t="shared" si="237"/>
        <v>72.38</v>
      </c>
      <c r="Q3824" t="s">
        <v>8322</v>
      </c>
      <c r="R3824" t="s">
        <v>8323</v>
      </c>
      <c r="S3824" s="11">
        <f t="shared" si="238"/>
        <v>427829.11583333334</v>
      </c>
      <c r="T3824" s="11">
        <f t="shared" si="239"/>
        <v>429247.98333333334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</v>
      </c>
      <c r="Q3825" t="s">
        <v>8322</v>
      </c>
      <c r="R3825" t="s">
        <v>8323</v>
      </c>
      <c r="S3825" s="11">
        <f t="shared" si="238"/>
        <v>424014.8455555556</v>
      </c>
      <c r="T3825" s="11">
        <f t="shared" si="239"/>
        <v>424836.98333333334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</v>
      </c>
      <c r="Q3826" t="s">
        <v>8322</v>
      </c>
      <c r="R3826" t="s">
        <v>8323</v>
      </c>
      <c r="S3826" s="11">
        <f t="shared" si="238"/>
        <v>433632.02861111111</v>
      </c>
      <c r="T3826" s="11">
        <f t="shared" si="239"/>
        <v>433918.68333333335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7"/>
        <v>107.57</v>
      </c>
      <c r="Q3827" t="s">
        <v>8322</v>
      </c>
      <c r="R3827" t="s">
        <v>8323</v>
      </c>
      <c r="S3827" s="11">
        <f t="shared" si="238"/>
        <v>423538.67055555555</v>
      </c>
      <c r="T3827" s="11">
        <f t="shared" si="239"/>
        <v>424042.67055555555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119.16666666666667</v>
      </c>
      <c r="P3828">
        <f t="shared" si="237"/>
        <v>27.5</v>
      </c>
      <c r="Q3828" t="s">
        <v>8322</v>
      </c>
      <c r="R3828" t="s">
        <v>8323</v>
      </c>
      <c r="S3828" s="11">
        <f t="shared" si="238"/>
        <v>422347.16499999998</v>
      </c>
      <c r="T3828" s="11">
        <f t="shared" si="239"/>
        <v>423067.16499999998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152.66666666666666</v>
      </c>
      <c r="P3829">
        <f t="shared" si="237"/>
        <v>70.459999999999994</v>
      </c>
      <c r="Q3829" t="s">
        <v>8322</v>
      </c>
      <c r="R3829" t="s">
        <v>8323</v>
      </c>
      <c r="S3829" s="11">
        <f t="shared" si="238"/>
        <v>420751.27805555554</v>
      </c>
      <c r="T3829" s="11">
        <f t="shared" si="239"/>
        <v>422073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</v>
      </c>
      <c r="Q3830" t="s">
        <v>8322</v>
      </c>
      <c r="R3830" t="s">
        <v>8323</v>
      </c>
      <c r="S3830" s="11">
        <f t="shared" si="238"/>
        <v>418581.6630555556</v>
      </c>
      <c r="T3830" s="11">
        <f t="shared" si="239"/>
        <v>420022.6630555556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62.63</v>
      </c>
      <c r="Q3831" t="s">
        <v>8322</v>
      </c>
      <c r="R3831" t="s">
        <v>8323</v>
      </c>
      <c r="S3831" s="11">
        <f t="shared" si="238"/>
        <v>434165.76972222223</v>
      </c>
      <c r="T3831" s="11">
        <f t="shared" si="239"/>
        <v>434645.76972222223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8322</v>
      </c>
      <c r="R3832" t="s">
        <v>8323</v>
      </c>
      <c r="S3832" s="11">
        <f t="shared" si="238"/>
        <v>432002.78083333338</v>
      </c>
      <c r="T3832" s="11">
        <f t="shared" si="239"/>
        <v>432338.78083333338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106.02199999999999</v>
      </c>
      <c r="P3833">
        <f t="shared" si="237"/>
        <v>58.9</v>
      </c>
      <c r="Q3833" t="s">
        <v>8322</v>
      </c>
      <c r="R3833" t="s">
        <v>8323</v>
      </c>
      <c r="S3833" s="11">
        <f t="shared" si="238"/>
        <v>418181.37361111114</v>
      </c>
      <c r="T3833" s="11">
        <f t="shared" si="239"/>
        <v>418686.37361111114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104.66666666666666</v>
      </c>
      <c r="P3834">
        <f t="shared" si="237"/>
        <v>139.56</v>
      </c>
      <c r="Q3834" t="s">
        <v>8322</v>
      </c>
      <c r="R3834" t="s">
        <v>8323</v>
      </c>
      <c r="S3834" s="11">
        <f t="shared" si="238"/>
        <v>428915.75972222222</v>
      </c>
      <c r="T3834" s="11">
        <f t="shared" si="239"/>
        <v>429995.75972222222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116.66666666666667</v>
      </c>
      <c r="P3835">
        <f t="shared" si="237"/>
        <v>70</v>
      </c>
      <c r="Q3835" t="s">
        <v>8322</v>
      </c>
      <c r="R3835" t="s">
        <v>8323</v>
      </c>
      <c r="S3835" s="11">
        <f t="shared" si="238"/>
        <v>419045.93666666665</v>
      </c>
      <c r="T3835" s="11">
        <f t="shared" si="239"/>
        <v>419308.15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109.03333333333333</v>
      </c>
      <c r="P3836">
        <f t="shared" si="237"/>
        <v>57.39</v>
      </c>
      <c r="Q3836" t="s">
        <v>8322</v>
      </c>
      <c r="R3836" t="s">
        <v>8323</v>
      </c>
      <c r="S3836" s="11">
        <f t="shared" si="238"/>
        <v>423355.68527777778</v>
      </c>
      <c r="T3836" s="11">
        <f t="shared" si="239"/>
        <v>424075.68527777778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8322</v>
      </c>
      <c r="R3837" t="s">
        <v>8323</v>
      </c>
      <c r="S3837" s="11">
        <f t="shared" si="238"/>
        <v>430975.61333333334</v>
      </c>
      <c r="T3837" s="11">
        <f t="shared" si="239"/>
        <v>431479.61333333334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64.290000000000006</v>
      </c>
      <c r="Q3838" t="s">
        <v>8322</v>
      </c>
      <c r="R3838" t="s">
        <v>8323</v>
      </c>
      <c r="S3838" s="11">
        <f t="shared" si="238"/>
        <v>433207.23666666663</v>
      </c>
      <c r="T3838" s="11">
        <f t="shared" si="239"/>
        <v>433957.15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120.12</v>
      </c>
      <c r="Q3839" t="s">
        <v>8322</v>
      </c>
      <c r="R3839" t="s">
        <v>8323</v>
      </c>
      <c r="S3839" s="11">
        <f t="shared" si="238"/>
        <v>423579.37722222222</v>
      </c>
      <c r="T3839" s="11">
        <f t="shared" si="239"/>
        <v>424443.37722222222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100.824</v>
      </c>
      <c r="P3840">
        <f t="shared" si="237"/>
        <v>1008.24</v>
      </c>
      <c r="Q3840" t="s">
        <v>8322</v>
      </c>
      <c r="R3840" t="s">
        <v>8323</v>
      </c>
      <c r="S3840" s="11">
        <f t="shared" si="238"/>
        <v>422714.05805555556</v>
      </c>
      <c r="T3840" s="11">
        <f t="shared" si="239"/>
        <v>423434.05805555556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7"/>
        <v>63.28</v>
      </c>
      <c r="Q3841" t="s">
        <v>8322</v>
      </c>
      <c r="R3841" t="s">
        <v>8323</v>
      </c>
      <c r="S3841" s="11">
        <f t="shared" si="238"/>
        <v>423636.42333333328</v>
      </c>
      <c r="T3841" s="11">
        <f t="shared" si="239"/>
        <v>425076.42333333328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21.67</v>
      </c>
      <c r="Q3842" t="s">
        <v>8322</v>
      </c>
      <c r="R3842" t="s">
        <v>8323</v>
      </c>
      <c r="S3842" s="11">
        <f t="shared" si="238"/>
        <v>430297.84138888889</v>
      </c>
      <c r="T3842" s="11">
        <f t="shared" si="239"/>
        <v>430896.84138888889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(E3843/D3843)*100</f>
        <v>8.7200000000000006</v>
      </c>
      <c r="P3843">
        <f t="shared" ref="P3843:P3906" si="241">ROUND(E3843/L3843,2)</f>
        <v>25.65</v>
      </c>
      <c r="Q3843" t="s">
        <v>8322</v>
      </c>
      <c r="R3843" t="s">
        <v>8323</v>
      </c>
      <c r="S3843" s="11">
        <f t="shared" ref="S3843:S3906" si="242">(((J3843/60)/60)+DATE(1970,1,1))</f>
        <v>414651.85749999998</v>
      </c>
      <c r="T3843" s="11">
        <f t="shared" ref="T3843:T3906" si="243">(((I3843/60)/60)+DATE(1970,1,1))</f>
        <v>416091.85749999998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47.7</v>
      </c>
      <c r="Q3844" t="s">
        <v>8322</v>
      </c>
      <c r="R3844" t="s">
        <v>8323</v>
      </c>
      <c r="S3844" s="11">
        <f t="shared" si="242"/>
        <v>413684.84777777776</v>
      </c>
      <c r="T3844" s="11">
        <f t="shared" si="243"/>
        <v>414404.84777777776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</v>
      </c>
      <c r="Q3845" t="s">
        <v>8322</v>
      </c>
      <c r="R3845" t="s">
        <v>8323</v>
      </c>
      <c r="S3845" s="11">
        <f t="shared" si="242"/>
        <v>414298.74</v>
      </c>
      <c r="T3845" s="11">
        <f t="shared" si="243"/>
        <v>414898.74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41.489795918367342</v>
      </c>
      <c r="P3846">
        <f t="shared" si="241"/>
        <v>81.319999999999993</v>
      </c>
      <c r="Q3846" t="s">
        <v>8322</v>
      </c>
      <c r="R3846" t="s">
        <v>8323</v>
      </c>
      <c r="S3846" s="11">
        <f t="shared" si="242"/>
        <v>414311.815</v>
      </c>
      <c r="T3846" s="11">
        <f t="shared" si="243"/>
        <v>414951.98333333334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2.105</v>
      </c>
      <c r="P3847">
        <f t="shared" si="241"/>
        <v>70.17</v>
      </c>
      <c r="Q3847" t="s">
        <v>8322</v>
      </c>
      <c r="R3847" t="s">
        <v>8323</v>
      </c>
      <c r="S3847" s="11">
        <f t="shared" si="242"/>
        <v>425880.04833333328</v>
      </c>
      <c r="T3847" s="11">
        <f t="shared" si="243"/>
        <v>426600.04833333328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23.63</v>
      </c>
      <c r="Q3848" t="s">
        <v>8322</v>
      </c>
      <c r="R3848" t="s">
        <v>8323</v>
      </c>
      <c r="S3848" s="11">
        <f t="shared" si="242"/>
        <v>417158.31722222228</v>
      </c>
      <c r="T3848" s="11">
        <f t="shared" si="243"/>
        <v>417903.98333333334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16.161904761904761</v>
      </c>
      <c r="P3849">
        <f t="shared" si="241"/>
        <v>188.56</v>
      </c>
      <c r="Q3849" t="s">
        <v>8322</v>
      </c>
      <c r="R3849" t="s">
        <v>8323</v>
      </c>
      <c r="S3849" s="11">
        <f t="shared" si="242"/>
        <v>423734.38638888887</v>
      </c>
      <c r="T3849" s="11">
        <f t="shared" si="243"/>
        <v>424814.38638888887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16.376923076923077</v>
      </c>
      <c r="P3850">
        <f t="shared" si="241"/>
        <v>49.51</v>
      </c>
      <c r="Q3850" t="s">
        <v>8322</v>
      </c>
      <c r="R3850" t="s">
        <v>8323</v>
      </c>
      <c r="S3850" s="11">
        <f t="shared" si="242"/>
        <v>426292.60805555555</v>
      </c>
      <c r="T3850" s="11">
        <f t="shared" si="243"/>
        <v>427012.60805555555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</v>
      </c>
      <c r="P3851">
        <f t="shared" si="241"/>
        <v>75.459999999999994</v>
      </c>
      <c r="Q3851" t="s">
        <v>8322</v>
      </c>
      <c r="R3851" t="s">
        <v>8323</v>
      </c>
      <c r="S3851" s="11">
        <f t="shared" si="242"/>
        <v>423195.41222222225</v>
      </c>
      <c r="T3851" s="11">
        <f t="shared" si="243"/>
        <v>423915.41222222225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t="s">
        <v>8322</v>
      </c>
      <c r="R3852" t="s">
        <v>8323</v>
      </c>
      <c r="S3852" s="11">
        <f t="shared" si="242"/>
        <v>419315.98416666669</v>
      </c>
      <c r="T3852" s="11">
        <f t="shared" si="243"/>
        <v>420035.98416666669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t="s">
        <v>8322</v>
      </c>
      <c r="R3853" t="s">
        <v>8323</v>
      </c>
      <c r="S3853" s="11">
        <f t="shared" si="242"/>
        <v>424051.54972222226</v>
      </c>
      <c r="T3853" s="11">
        <f t="shared" si="243"/>
        <v>424771.54972222226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t="s">
        <v>8322</v>
      </c>
      <c r="R3854" t="s">
        <v>8323</v>
      </c>
      <c r="S3854" s="11">
        <f t="shared" si="242"/>
        <v>421477.57666666672</v>
      </c>
      <c r="T3854" s="11">
        <f t="shared" si="243"/>
        <v>422076.57666666672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2.5999999999999999E-2</v>
      </c>
      <c r="P3855">
        <f t="shared" si="241"/>
        <v>13</v>
      </c>
      <c r="Q3855" t="s">
        <v>8322</v>
      </c>
      <c r="R3855" t="s">
        <v>8323</v>
      </c>
      <c r="S3855" s="11">
        <f t="shared" si="242"/>
        <v>416285.16055555554</v>
      </c>
      <c r="T3855" s="11">
        <f t="shared" si="243"/>
        <v>417125.16055555554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16.254545454545454</v>
      </c>
      <c r="P3856">
        <f t="shared" si="241"/>
        <v>89.4</v>
      </c>
      <c r="Q3856" t="s">
        <v>8322</v>
      </c>
      <c r="R3856" t="s">
        <v>8323</v>
      </c>
      <c r="S3856" s="11">
        <f t="shared" si="242"/>
        <v>422406.23833333334</v>
      </c>
      <c r="T3856" s="11">
        <f t="shared" si="243"/>
        <v>423126.23833333334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t="s">
        <v>8322</v>
      </c>
      <c r="R3857" t="s">
        <v>8323</v>
      </c>
      <c r="S3857" s="11">
        <f t="shared" si="242"/>
        <v>421352.29750000004</v>
      </c>
      <c r="T3857" s="11">
        <f t="shared" si="243"/>
        <v>422071.29750000004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1"/>
        <v>1</v>
      </c>
      <c r="Q3858" t="s">
        <v>8322</v>
      </c>
      <c r="R3858" t="s">
        <v>8323</v>
      </c>
      <c r="S3858" s="11">
        <f t="shared" si="242"/>
        <v>420914.83416666667</v>
      </c>
      <c r="T3858" s="11">
        <f t="shared" si="243"/>
        <v>421633.83416666667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65</v>
      </c>
      <c r="Q3859" t="s">
        <v>8322</v>
      </c>
      <c r="R3859" t="s">
        <v>8323</v>
      </c>
      <c r="S3859" s="11">
        <f t="shared" si="242"/>
        <v>415826.69166666665</v>
      </c>
      <c r="T3859" s="11">
        <f t="shared" si="243"/>
        <v>416378.2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8322</v>
      </c>
      <c r="R3860" t="s">
        <v>8323</v>
      </c>
      <c r="S3860" s="11">
        <f t="shared" si="242"/>
        <v>422995.3455555556</v>
      </c>
      <c r="T3860" s="11">
        <f t="shared" si="243"/>
        <v>423438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1"/>
        <v>1</v>
      </c>
      <c r="Q3861" t="s">
        <v>8322</v>
      </c>
      <c r="R3861" t="s">
        <v>8323</v>
      </c>
      <c r="S3861" s="11">
        <f t="shared" si="242"/>
        <v>414870.44638888893</v>
      </c>
      <c r="T3861" s="11">
        <f t="shared" si="243"/>
        <v>415494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17.666666666666668</v>
      </c>
      <c r="P3862">
        <f t="shared" si="241"/>
        <v>81.540000000000006</v>
      </c>
      <c r="Q3862" t="s">
        <v>8322</v>
      </c>
      <c r="R3862" t="s">
        <v>8323</v>
      </c>
      <c r="S3862" s="11">
        <f t="shared" si="242"/>
        <v>415920.86388888885</v>
      </c>
      <c r="T3862" s="11">
        <f t="shared" si="243"/>
        <v>416640.86388888885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8322</v>
      </c>
      <c r="R3863" t="s">
        <v>8323</v>
      </c>
      <c r="S3863" s="11">
        <f t="shared" si="242"/>
        <v>417863.16027777776</v>
      </c>
      <c r="T3863" s="11">
        <f t="shared" si="243"/>
        <v>418854.78333333333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1.3333333333333334E-2</v>
      </c>
      <c r="P3864">
        <f t="shared" si="241"/>
        <v>1</v>
      </c>
      <c r="Q3864" t="s">
        <v>8322</v>
      </c>
      <c r="R3864" t="s">
        <v>8323</v>
      </c>
      <c r="S3864" s="11">
        <f t="shared" si="242"/>
        <v>434583.26555555558</v>
      </c>
      <c r="T3864" s="11">
        <f t="shared" si="243"/>
        <v>434929.98333333334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8322</v>
      </c>
      <c r="R3865" t="s">
        <v>8323</v>
      </c>
      <c r="S3865" s="11">
        <f t="shared" si="242"/>
        <v>426000.19583333336</v>
      </c>
      <c r="T3865" s="11">
        <f t="shared" si="243"/>
        <v>427441.19583333336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20</v>
      </c>
      <c r="Q3866" t="s">
        <v>8322</v>
      </c>
      <c r="R3866" t="s">
        <v>8323</v>
      </c>
      <c r="S3866" s="11">
        <f t="shared" si="242"/>
        <v>427014.40388888889</v>
      </c>
      <c r="T3866" s="11">
        <f t="shared" si="243"/>
        <v>427735.40388888889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26.937422295897225</v>
      </c>
      <c r="P3867">
        <f t="shared" si="241"/>
        <v>46.43</v>
      </c>
      <c r="Q3867" t="s">
        <v>8322</v>
      </c>
      <c r="R3867" t="s">
        <v>8323</v>
      </c>
      <c r="S3867" s="11">
        <f t="shared" si="242"/>
        <v>416112.63833333337</v>
      </c>
      <c r="T3867" s="11">
        <f t="shared" si="243"/>
        <v>417062.5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0.54999999999999993</v>
      </c>
      <c r="P3868">
        <f t="shared" si="241"/>
        <v>5.5</v>
      </c>
      <c r="Q3868" t="s">
        <v>8322</v>
      </c>
      <c r="R3868" t="s">
        <v>8323</v>
      </c>
      <c r="S3868" s="11">
        <f t="shared" si="242"/>
        <v>429583.72805555555</v>
      </c>
      <c r="T3868" s="11">
        <f t="shared" si="243"/>
        <v>430764.48333333334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1"/>
        <v>50.2</v>
      </c>
      <c r="Q3869" t="s">
        <v>8322</v>
      </c>
      <c r="R3869" t="s">
        <v>8323</v>
      </c>
      <c r="S3869" s="11">
        <f t="shared" si="242"/>
        <v>432148.53861111111</v>
      </c>
      <c r="T3869" s="11">
        <f t="shared" si="243"/>
        <v>432868.53861111111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10</v>
      </c>
      <c r="Q3870" t="s">
        <v>8322</v>
      </c>
      <c r="R3870" t="s">
        <v>8364</v>
      </c>
      <c r="S3870" s="11">
        <f t="shared" si="242"/>
        <v>416688.83472222218</v>
      </c>
      <c r="T3870" s="11">
        <f t="shared" si="243"/>
        <v>417288.83472222218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>
        <f t="shared" si="241"/>
        <v>30.13</v>
      </c>
      <c r="Q3871" t="s">
        <v>8322</v>
      </c>
      <c r="R3871" t="s">
        <v>8364</v>
      </c>
      <c r="S3871" s="11">
        <f t="shared" si="242"/>
        <v>421058.38666666666</v>
      </c>
      <c r="T3871" s="11">
        <f t="shared" si="243"/>
        <v>421764.18333333335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8322</v>
      </c>
      <c r="R3872" t="s">
        <v>8364</v>
      </c>
      <c r="S3872" s="11">
        <f t="shared" si="242"/>
        <v>414949.13277777773</v>
      </c>
      <c r="T3872" s="11">
        <f t="shared" si="243"/>
        <v>415669.13277777773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2.666666666666667</v>
      </c>
      <c r="P3873">
        <f t="shared" si="241"/>
        <v>13.33</v>
      </c>
      <c r="Q3873" t="s">
        <v>8322</v>
      </c>
      <c r="R3873" t="s">
        <v>8364</v>
      </c>
      <c r="S3873" s="11">
        <f t="shared" si="242"/>
        <v>438243.73611111112</v>
      </c>
      <c r="T3873" s="11">
        <f t="shared" si="243"/>
        <v>439682.73611111112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8322</v>
      </c>
      <c r="R3874" t="s">
        <v>8364</v>
      </c>
      <c r="S3874" s="11">
        <f t="shared" si="242"/>
        <v>424236.49888888892</v>
      </c>
      <c r="T3874" s="11">
        <f t="shared" si="243"/>
        <v>425436.49888888892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8322</v>
      </c>
      <c r="R3875" t="s">
        <v>8364</v>
      </c>
      <c r="S3875" s="11">
        <f t="shared" si="242"/>
        <v>426049.70416666666</v>
      </c>
      <c r="T3875" s="11">
        <f t="shared" si="243"/>
        <v>426769.70416666666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8322</v>
      </c>
      <c r="R3876" t="s">
        <v>8364</v>
      </c>
      <c r="S3876" s="11">
        <f t="shared" si="242"/>
        <v>420081.39499999996</v>
      </c>
      <c r="T3876" s="11">
        <f t="shared" si="243"/>
        <v>420586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8322</v>
      </c>
      <c r="R3877" t="s">
        <v>8364</v>
      </c>
      <c r="S3877" s="11">
        <f t="shared" si="242"/>
        <v>434681.32361111115</v>
      </c>
      <c r="T3877" s="11">
        <f t="shared" si="243"/>
        <v>434707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52.794871794871788</v>
      </c>
      <c r="P3878">
        <f t="shared" si="241"/>
        <v>44.76</v>
      </c>
      <c r="Q3878" t="s">
        <v>8322</v>
      </c>
      <c r="R3878" t="s">
        <v>8364</v>
      </c>
      <c r="S3878" s="11">
        <f t="shared" si="242"/>
        <v>428855.98000000004</v>
      </c>
      <c r="T3878" s="11">
        <f t="shared" si="243"/>
        <v>429575.98000000004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4.9639999999999995</v>
      </c>
      <c r="P3879">
        <f t="shared" si="241"/>
        <v>88.64</v>
      </c>
      <c r="Q3879" t="s">
        <v>8322</v>
      </c>
      <c r="R3879" t="s">
        <v>8364</v>
      </c>
      <c r="S3879" s="11">
        <f t="shared" si="242"/>
        <v>436297.26444444444</v>
      </c>
      <c r="T3879" s="11">
        <f t="shared" si="243"/>
        <v>437017.26444444444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>
        <f t="shared" si="241"/>
        <v>10</v>
      </c>
      <c r="Q3880" t="s">
        <v>8322</v>
      </c>
      <c r="R3880" t="s">
        <v>8364</v>
      </c>
      <c r="S3880" s="11">
        <f t="shared" si="242"/>
        <v>423628.65166666667</v>
      </c>
      <c r="T3880" s="11">
        <f t="shared" si="243"/>
        <v>424356.98333333334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8322</v>
      </c>
      <c r="R3881" t="s">
        <v>8364</v>
      </c>
      <c r="S3881" s="11">
        <f t="shared" si="242"/>
        <v>419909.66555555555</v>
      </c>
      <c r="T3881" s="11">
        <f t="shared" si="243"/>
        <v>420629.66555555555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13.066666666666665</v>
      </c>
      <c r="P3882">
        <f t="shared" si="241"/>
        <v>57.65</v>
      </c>
      <c r="Q3882" t="s">
        <v>8322</v>
      </c>
      <c r="R3882" t="s">
        <v>8364</v>
      </c>
      <c r="S3882" s="11">
        <f t="shared" si="242"/>
        <v>415492.56111111114</v>
      </c>
      <c r="T3882" s="11">
        <f t="shared" si="243"/>
        <v>416336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8322</v>
      </c>
      <c r="R3883" t="s">
        <v>8364</v>
      </c>
      <c r="S3883" s="11">
        <f t="shared" si="242"/>
        <v>438057.44416666665</v>
      </c>
      <c r="T3883" s="11">
        <f t="shared" si="243"/>
        <v>438777.44416666665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8322</v>
      </c>
      <c r="R3884" t="s">
        <v>8364</v>
      </c>
      <c r="S3884" s="11">
        <f t="shared" si="242"/>
        <v>428888.60277777782</v>
      </c>
      <c r="T3884" s="11">
        <f t="shared" si="243"/>
        <v>429536.05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8322</v>
      </c>
      <c r="R3885" t="s">
        <v>8364</v>
      </c>
      <c r="S3885" s="11">
        <f t="shared" si="242"/>
        <v>416423.4636111111</v>
      </c>
      <c r="T3885" s="11">
        <f t="shared" si="243"/>
        <v>417143.4636111111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8322</v>
      </c>
      <c r="R3886" t="s">
        <v>8364</v>
      </c>
      <c r="S3886" s="11">
        <f t="shared" si="242"/>
        <v>421491.99777777778</v>
      </c>
      <c r="T3886" s="11">
        <f t="shared" si="243"/>
        <v>422090.99777777778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8322</v>
      </c>
      <c r="R3887" t="s">
        <v>8364</v>
      </c>
      <c r="S3887" s="11">
        <f t="shared" si="242"/>
        <v>431191.83083333337</v>
      </c>
      <c r="T3887" s="11">
        <f t="shared" si="243"/>
        <v>431911.83083333337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8322</v>
      </c>
      <c r="R3888" t="s">
        <v>8364</v>
      </c>
      <c r="S3888" s="11">
        <f t="shared" si="242"/>
        <v>418814.47277777776</v>
      </c>
      <c r="T3888" s="11">
        <f t="shared" si="243"/>
        <v>419534.47277777776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</v>
      </c>
      <c r="P3889">
        <f t="shared" si="241"/>
        <v>17.5</v>
      </c>
      <c r="Q3889" t="s">
        <v>8322</v>
      </c>
      <c r="R3889" t="s">
        <v>8364</v>
      </c>
      <c r="S3889" s="11">
        <f t="shared" si="242"/>
        <v>421829.59138888889</v>
      </c>
      <c r="T3889" s="11">
        <f t="shared" si="243"/>
        <v>422935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38.71</v>
      </c>
      <c r="Q3890" t="s">
        <v>8322</v>
      </c>
      <c r="R3890" t="s">
        <v>8323</v>
      </c>
      <c r="S3890" s="11">
        <f t="shared" si="242"/>
        <v>438214.09944444441</v>
      </c>
      <c r="T3890" s="11">
        <f t="shared" si="243"/>
        <v>438934.09944444441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</v>
      </c>
      <c r="P3891">
        <f t="shared" si="241"/>
        <v>13.11</v>
      </c>
      <c r="Q3891" t="s">
        <v>8322</v>
      </c>
      <c r="R3891" t="s">
        <v>8323</v>
      </c>
      <c r="S3891" s="11">
        <f t="shared" si="242"/>
        <v>419361.11944444448</v>
      </c>
      <c r="T3891" s="11">
        <f t="shared" si="243"/>
        <v>420128.43333333335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16.826666666666668</v>
      </c>
      <c r="P3892">
        <f t="shared" si="241"/>
        <v>315.5</v>
      </c>
      <c r="Q3892" t="s">
        <v>8322</v>
      </c>
      <c r="R3892" t="s">
        <v>8323</v>
      </c>
      <c r="S3892" s="11">
        <f t="shared" si="242"/>
        <v>424035.20666666667</v>
      </c>
      <c r="T3892" s="11">
        <f t="shared" si="243"/>
        <v>425475.20666666667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37.14</v>
      </c>
      <c r="Q3893" t="s">
        <v>8322</v>
      </c>
      <c r="R3893" t="s">
        <v>8323</v>
      </c>
      <c r="S3893" s="11">
        <f t="shared" si="242"/>
        <v>421260.17888888891</v>
      </c>
      <c r="T3893" s="11">
        <f t="shared" si="243"/>
        <v>421981.98333333334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8322</v>
      </c>
      <c r="R3894" t="s">
        <v>8323</v>
      </c>
      <c r="S3894" s="11">
        <f t="shared" si="242"/>
        <v>416736.65472222224</v>
      </c>
      <c r="T3894" s="11">
        <f t="shared" si="243"/>
        <v>416920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1"/>
        <v>128.27000000000001</v>
      </c>
      <c r="Q3895" t="s">
        <v>8322</v>
      </c>
      <c r="R3895" t="s">
        <v>8323</v>
      </c>
      <c r="S3895" s="11">
        <f t="shared" si="242"/>
        <v>414624.78888888884</v>
      </c>
      <c r="T3895" s="11">
        <f t="shared" si="243"/>
        <v>415623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3.4666666666666663</v>
      </c>
      <c r="P3896">
        <f t="shared" si="241"/>
        <v>47.27</v>
      </c>
      <c r="Q3896" t="s">
        <v>8322</v>
      </c>
      <c r="R3896" t="s">
        <v>8323</v>
      </c>
      <c r="S3896" s="11">
        <f t="shared" si="242"/>
        <v>436232.0033333333</v>
      </c>
      <c r="T3896" s="11">
        <f t="shared" si="243"/>
        <v>436957.98333333334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8322</v>
      </c>
      <c r="R3897" t="s">
        <v>8323</v>
      </c>
      <c r="S3897" s="11">
        <f t="shared" si="242"/>
        <v>420687.005</v>
      </c>
      <c r="T3897" s="11">
        <f t="shared" si="243"/>
        <v>421431.005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10.625</v>
      </c>
      <c r="P3898">
        <f t="shared" si="241"/>
        <v>42.5</v>
      </c>
      <c r="Q3898" t="s">
        <v>8322</v>
      </c>
      <c r="R3898" t="s">
        <v>8323</v>
      </c>
      <c r="S3898" s="11">
        <f t="shared" si="242"/>
        <v>414949.60500000004</v>
      </c>
      <c r="T3898" s="11">
        <f t="shared" si="243"/>
        <v>415285.60500000004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17.599999999999998</v>
      </c>
      <c r="P3899">
        <f t="shared" si="241"/>
        <v>44</v>
      </c>
      <c r="Q3899" t="s">
        <v>8322</v>
      </c>
      <c r="R3899" t="s">
        <v>8323</v>
      </c>
      <c r="S3899" s="11">
        <f t="shared" si="242"/>
        <v>419501.96750000003</v>
      </c>
      <c r="T3899" s="11">
        <f t="shared" si="243"/>
        <v>420221.96750000003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1"/>
        <v>50.88</v>
      </c>
      <c r="Q3900" t="s">
        <v>8322</v>
      </c>
      <c r="R3900" t="s">
        <v>8323</v>
      </c>
      <c r="S3900" s="11">
        <f t="shared" si="242"/>
        <v>424556.57500000001</v>
      </c>
      <c r="T3900" s="11">
        <f t="shared" si="243"/>
        <v>425521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1"/>
        <v>62.5</v>
      </c>
      <c r="Q3901" t="s">
        <v>8322</v>
      </c>
      <c r="R3901" t="s">
        <v>8323</v>
      </c>
      <c r="S3901" s="11">
        <f t="shared" si="242"/>
        <v>416163.60027777776</v>
      </c>
      <c r="T3901" s="11">
        <f t="shared" si="243"/>
        <v>416643.60027777776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27</v>
      </c>
      <c r="Q3902" t="s">
        <v>8322</v>
      </c>
      <c r="R3902" t="s">
        <v>8323</v>
      </c>
      <c r="S3902" s="11">
        <f t="shared" si="242"/>
        <v>423179.21972222225</v>
      </c>
      <c r="T3902" s="11">
        <f t="shared" si="243"/>
        <v>423899.21972222225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0.83333333333333337</v>
      </c>
      <c r="P3903">
        <f t="shared" si="241"/>
        <v>25</v>
      </c>
      <c r="Q3903" t="s">
        <v>8322</v>
      </c>
      <c r="R3903" t="s">
        <v>8323</v>
      </c>
      <c r="S3903" s="11">
        <f t="shared" si="242"/>
        <v>427540.83305555559</v>
      </c>
      <c r="T3903" s="11">
        <f t="shared" si="243"/>
        <v>428500.83305555559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48.833333333333336</v>
      </c>
      <c r="P3904">
        <f t="shared" si="241"/>
        <v>47.26</v>
      </c>
      <c r="Q3904" t="s">
        <v>8322</v>
      </c>
      <c r="R3904" t="s">
        <v>8323</v>
      </c>
      <c r="S3904" s="11">
        <f t="shared" si="242"/>
        <v>435836.23388888891</v>
      </c>
      <c r="T3904" s="11">
        <f t="shared" si="243"/>
        <v>436437.23388888891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8322</v>
      </c>
      <c r="R3905" t="s">
        <v>8323</v>
      </c>
      <c r="S3905" s="11">
        <f t="shared" si="242"/>
        <v>424377.26805555553</v>
      </c>
      <c r="T3905" s="11">
        <f t="shared" si="243"/>
        <v>425452.63333333336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>
        <f t="shared" si="241"/>
        <v>1.5</v>
      </c>
      <c r="Q3906" t="s">
        <v>8322</v>
      </c>
      <c r="R3906" t="s">
        <v>8323</v>
      </c>
      <c r="S3906" s="11">
        <f t="shared" si="242"/>
        <v>422198.5</v>
      </c>
      <c r="T3906" s="11">
        <f t="shared" si="243"/>
        <v>422534.06666666665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(E3907/D3907)*100</f>
        <v>11.533333333333333</v>
      </c>
      <c r="P3907">
        <f t="shared" ref="P3907:P3970" si="245">ROUND(E3907/L3907,2)</f>
        <v>24.71</v>
      </c>
      <c r="Q3907" t="s">
        <v>8322</v>
      </c>
      <c r="R3907" t="s">
        <v>8323</v>
      </c>
      <c r="S3907" s="11">
        <f t="shared" ref="S3907:S3970" si="246">(((J3907/60)/60)+DATE(1970,1,1))</f>
        <v>422903.97305555554</v>
      </c>
      <c r="T3907" s="11">
        <f t="shared" ref="T3907:T3970" si="247">(((I3907/60)/60)+DATE(1970,1,1))</f>
        <v>423920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67.333333333333329</v>
      </c>
      <c r="P3908">
        <f t="shared" si="245"/>
        <v>63.13</v>
      </c>
      <c r="Q3908" t="s">
        <v>8322</v>
      </c>
      <c r="R3908" t="s">
        <v>8323</v>
      </c>
      <c r="S3908" s="11">
        <f t="shared" si="246"/>
        <v>423367.02583333332</v>
      </c>
      <c r="T3908" s="11">
        <f t="shared" si="247"/>
        <v>424270.41666666669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15.299999999999999</v>
      </c>
      <c r="P3909">
        <f t="shared" si="245"/>
        <v>38.25</v>
      </c>
      <c r="Q3909" t="s">
        <v>8322</v>
      </c>
      <c r="R3909" t="s">
        <v>8323</v>
      </c>
      <c r="S3909" s="11">
        <f t="shared" si="246"/>
        <v>417676.66833333333</v>
      </c>
      <c r="T3909" s="11">
        <f t="shared" si="247"/>
        <v>418445.13333333336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8.6666666666666679</v>
      </c>
      <c r="P3910">
        <f t="shared" si="245"/>
        <v>16.25</v>
      </c>
      <c r="Q3910" t="s">
        <v>8322</v>
      </c>
      <c r="R3910" t="s">
        <v>8323</v>
      </c>
      <c r="S3910" s="11">
        <f t="shared" si="246"/>
        <v>415932.24888888892</v>
      </c>
      <c r="T3910" s="11">
        <f t="shared" si="247"/>
        <v>416292.24888888892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0.22499999999999998</v>
      </c>
      <c r="P3911">
        <f t="shared" si="245"/>
        <v>33.75</v>
      </c>
      <c r="Q3911" t="s">
        <v>8322</v>
      </c>
      <c r="R3911" t="s">
        <v>8323</v>
      </c>
      <c r="S3911" s="11">
        <f t="shared" si="246"/>
        <v>416633.62277777778</v>
      </c>
      <c r="T3911" s="11">
        <f t="shared" si="247"/>
        <v>417353.62277777778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3.0833333333333335</v>
      </c>
      <c r="P3912">
        <f t="shared" si="245"/>
        <v>61.67</v>
      </c>
      <c r="Q3912" t="s">
        <v>8322</v>
      </c>
      <c r="R3912" t="s">
        <v>8323</v>
      </c>
      <c r="S3912" s="11">
        <f t="shared" si="246"/>
        <v>425307.16583333333</v>
      </c>
      <c r="T3912" s="11">
        <f t="shared" si="247"/>
        <v>426027.16583333333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37.412500000000001</v>
      </c>
      <c r="P3913">
        <f t="shared" si="245"/>
        <v>83.14</v>
      </c>
      <c r="Q3913" t="s">
        <v>8322</v>
      </c>
      <c r="R3913" t="s">
        <v>8323</v>
      </c>
      <c r="S3913" s="11">
        <f t="shared" si="246"/>
        <v>418468.49361111113</v>
      </c>
      <c r="T3913" s="11">
        <f t="shared" si="247"/>
        <v>419189.49361111113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6.6666666666666671E-3</v>
      </c>
      <c r="P3914">
        <f t="shared" si="245"/>
        <v>1</v>
      </c>
      <c r="Q3914" t="s">
        <v>8322</v>
      </c>
      <c r="R3914" t="s">
        <v>8323</v>
      </c>
      <c r="S3914" s="11">
        <f t="shared" si="246"/>
        <v>421335.48055555555</v>
      </c>
      <c r="T3914" s="11">
        <f t="shared" si="247"/>
        <v>422773.58333333331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142.86000000000001</v>
      </c>
      <c r="Q3915" t="s">
        <v>8322</v>
      </c>
      <c r="R3915" t="s">
        <v>8323</v>
      </c>
      <c r="S3915" s="11">
        <f t="shared" si="246"/>
        <v>427310.06916666665</v>
      </c>
      <c r="T3915" s="11">
        <f t="shared" si="247"/>
        <v>428031.06916666665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33.67</v>
      </c>
      <c r="Q3916" t="s">
        <v>8322</v>
      </c>
      <c r="R3916" t="s">
        <v>8323</v>
      </c>
      <c r="S3916" s="11">
        <f t="shared" si="246"/>
        <v>422668.6544444444</v>
      </c>
      <c r="T3916" s="11">
        <f t="shared" si="247"/>
        <v>423151.98333333334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0.33333333333333337</v>
      </c>
      <c r="P3917">
        <f t="shared" si="245"/>
        <v>5</v>
      </c>
      <c r="Q3917" t="s">
        <v>8322</v>
      </c>
      <c r="R3917" t="s">
        <v>8323</v>
      </c>
      <c r="S3917" s="11">
        <f t="shared" si="246"/>
        <v>431744.64138888888</v>
      </c>
      <c r="T3917" s="11">
        <f t="shared" si="247"/>
        <v>432464.64138888888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8322</v>
      </c>
      <c r="R3918" t="s">
        <v>8323</v>
      </c>
      <c r="S3918" s="11">
        <f t="shared" si="246"/>
        <v>431780.32</v>
      </c>
      <c r="T3918" s="11">
        <f t="shared" si="247"/>
        <v>432500.32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0.2857142857142857</v>
      </c>
      <c r="P3919">
        <f t="shared" si="245"/>
        <v>10</v>
      </c>
      <c r="Q3919" t="s">
        <v>8322</v>
      </c>
      <c r="R3919" t="s">
        <v>8323</v>
      </c>
      <c r="S3919" s="11">
        <f t="shared" si="246"/>
        <v>416637.65583333338</v>
      </c>
      <c r="T3919" s="11">
        <f t="shared" si="247"/>
        <v>417357.65583333338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t="s">
        <v>8322</v>
      </c>
      <c r="R3920" t="s">
        <v>8323</v>
      </c>
      <c r="S3920" s="11">
        <f t="shared" si="246"/>
        <v>416160.95083333337</v>
      </c>
      <c r="T3920" s="11">
        <f t="shared" si="247"/>
        <v>416449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1.7999999999999998</v>
      </c>
      <c r="P3921">
        <f t="shared" si="245"/>
        <v>30</v>
      </c>
      <c r="Q3921" t="s">
        <v>8322</v>
      </c>
      <c r="R3921" t="s">
        <v>8323</v>
      </c>
      <c r="S3921" s="11">
        <f t="shared" si="246"/>
        <v>428521.43694444443</v>
      </c>
      <c r="T3921" s="11">
        <f t="shared" si="247"/>
        <v>429201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45</v>
      </c>
      <c r="Q3922" t="s">
        <v>8322</v>
      </c>
      <c r="R3922" t="s">
        <v>8323</v>
      </c>
      <c r="S3922" s="11">
        <f t="shared" si="246"/>
        <v>435690.29444444447</v>
      </c>
      <c r="T3922" s="11">
        <f t="shared" si="247"/>
        <v>436411.29444444447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8322</v>
      </c>
      <c r="R3923" t="s">
        <v>8323</v>
      </c>
      <c r="S3923" s="11">
        <f t="shared" si="246"/>
        <v>418150.0152777778</v>
      </c>
      <c r="T3923" s="11">
        <f t="shared" si="247"/>
        <v>418443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8.1333333333333329</v>
      </c>
      <c r="P3924">
        <f t="shared" si="245"/>
        <v>10.17</v>
      </c>
      <c r="Q3924" t="s">
        <v>8322</v>
      </c>
      <c r="R3924" t="s">
        <v>8323</v>
      </c>
      <c r="S3924" s="11">
        <f t="shared" si="246"/>
        <v>420411.44722222222</v>
      </c>
      <c r="T3924" s="11">
        <f t="shared" si="247"/>
        <v>421496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12.034782608695652</v>
      </c>
      <c r="P3925">
        <f t="shared" si="245"/>
        <v>81.41</v>
      </c>
      <c r="Q3925" t="s">
        <v>8322</v>
      </c>
      <c r="R3925" t="s">
        <v>8323</v>
      </c>
      <c r="S3925" s="11">
        <f t="shared" si="246"/>
        <v>421736.51972222223</v>
      </c>
      <c r="T3925" s="11">
        <f t="shared" si="247"/>
        <v>422408.51972222223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15.266666666666667</v>
      </c>
      <c r="P3926">
        <f t="shared" si="245"/>
        <v>57.25</v>
      </c>
      <c r="Q3926" t="s">
        <v>8322</v>
      </c>
      <c r="R3926" t="s">
        <v>8323</v>
      </c>
      <c r="S3926" s="11">
        <f t="shared" si="246"/>
        <v>414800.03388888889</v>
      </c>
      <c r="T3926" s="11">
        <f t="shared" si="247"/>
        <v>415520.03388888889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8322</v>
      </c>
      <c r="R3927" t="s">
        <v>8323</v>
      </c>
      <c r="S3927" s="11">
        <f t="shared" si="246"/>
        <v>415613.89972222224</v>
      </c>
      <c r="T3927" s="11">
        <f t="shared" si="247"/>
        <v>416333.89972222224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15</v>
      </c>
      <c r="Q3928" t="s">
        <v>8322</v>
      </c>
      <c r="R3928" t="s">
        <v>8323</v>
      </c>
      <c r="S3928" s="11">
        <f t="shared" si="246"/>
        <v>419195.04111111106</v>
      </c>
      <c r="T3928" s="11">
        <f t="shared" si="247"/>
        <v>419915.04111111106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8322</v>
      </c>
      <c r="R3929" t="s">
        <v>8323</v>
      </c>
      <c r="S3929" s="11">
        <f t="shared" si="246"/>
        <v>415839.41777777777</v>
      </c>
      <c r="T3929" s="11">
        <f t="shared" si="247"/>
        <v>416559.41777777777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13.020000000000001</v>
      </c>
      <c r="P3930">
        <f t="shared" si="245"/>
        <v>93</v>
      </c>
      <c r="Q3930" t="s">
        <v>8322</v>
      </c>
      <c r="R3930" t="s">
        <v>8323</v>
      </c>
      <c r="S3930" s="11">
        <f t="shared" si="246"/>
        <v>426289.39638888894</v>
      </c>
      <c r="T3930" s="11">
        <f t="shared" si="247"/>
        <v>426949.98333333334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2.2650000000000001</v>
      </c>
      <c r="P3931">
        <f t="shared" si="245"/>
        <v>32.36</v>
      </c>
      <c r="Q3931" t="s">
        <v>8322</v>
      </c>
      <c r="R3931" t="s">
        <v>8323</v>
      </c>
      <c r="S3931" s="11">
        <f t="shared" si="246"/>
        <v>434356.85138888884</v>
      </c>
      <c r="T3931" s="11">
        <f t="shared" si="247"/>
        <v>435076.85138888884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8322</v>
      </c>
      <c r="R3932" t="s">
        <v>8323</v>
      </c>
      <c r="S3932" s="11">
        <f t="shared" si="246"/>
        <v>430313.13</v>
      </c>
      <c r="T3932" s="11">
        <f t="shared" si="247"/>
        <v>430983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8322</v>
      </c>
      <c r="R3933" t="s">
        <v>8323</v>
      </c>
      <c r="S3933" s="11">
        <f t="shared" si="246"/>
        <v>425388.64083333331</v>
      </c>
      <c r="T3933" s="11">
        <f t="shared" si="247"/>
        <v>425988.64083333331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8.3333333333333332E-3</v>
      </c>
      <c r="P3934">
        <f t="shared" si="245"/>
        <v>1</v>
      </c>
      <c r="Q3934" t="s">
        <v>8322</v>
      </c>
      <c r="R3934" t="s">
        <v>8323</v>
      </c>
      <c r="S3934" s="11">
        <f t="shared" si="246"/>
        <v>429877.04555555555</v>
      </c>
      <c r="T3934" s="11">
        <f t="shared" si="247"/>
        <v>430596.04555555555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15.742857142857142</v>
      </c>
      <c r="P3935">
        <f t="shared" si="245"/>
        <v>91.83</v>
      </c>
      <c r="Q3935" t="s">
        <v>8322</v>
      </c>
      <c r="R3935" t="s">
        <v>8323</v>
      </c>
      <c r="S3935" s="11">
        <f t="shared" si="246"/>
        <v>432848.23944444448</v>
      </c>
      <c r="T3935" s="11">
        <f t="shared" si="247"/>
        <v>433545.71666666667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</v>
      </c>
      <c r="Q3936" t="s">
        <v>8322</v>
      </c>
      <c r="R3936" t="s">
        <v>8323</v>
      </c>
      <c r="S3936" s="11">
        <f t="shared" si="246"/>
        <v>425521.12194444443</v>
      </c>
      <c r="T3936" s="11">
        <f t="shared" si="247"/>
        <v>426598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43.833333333333336</v>
      </c>
      <c r="P3937">
        <f t="shared" si="245"/>
        <v>57.17</v>
      </c>
      <c r="Q3937" t="s">
        <v>8322</v>
      </c>
      <c r="R3937" t="s">
        <v>8323</v>
      </c>
      <c r="S3937" s="11">
        <f t="shared" si="246"/>
        <v>425232.76277777774</v>
      </c>
      <c r="T3937" s="11">
        <f t="shared" si="247"/>
        <v>426672.76277777774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8322</v>
      </c>
      <c r="R3938" t="s">
        <v>8323</v>
      </c>
      <c r="S3938" s="11">
        <f t="shared" si="246"/>
        <v>436119.31111111114</v>
      </c>
      <c r="T3938" s="11">
        <f t="shared" si="247"/>
        <v>436840.31111111114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86.135181975736558</v>
      </c>
      <c r="P3939">
        <f t="shared" si="245"/>
        <v>248.5</v>
      </c>
      <c r="Q3939" t="s">
        <v>8322</v>
      </c>
      <c r="R3939" t="s">
        <v>8323</v>
      </c>
      <c r="S3939" s="11">
        <f t="shared" si="246"/>
        <v>432744.15555555554</v>
      </c>
      <c r="T3939" s="11">
        <f t="shared" si="247"/>
        <v>433416.15555555554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12.196620583717358</v>
      </c>
      <c r="P3940">
        <f t="shared" si="245"/>
        <v>79.400000000000006</v>
      </c>
      <c r="Q3940" t="s">
        <v>8322</v>
      </c>
      <c r="R3940" t="s">
        <v>8323</v>
      </c>
      <c r="S3940" s="11">
        <f t="shared" si="246"/>
        <v>423558.73722222226</v>
      </c>
      <c r="T3940" s="11">
        <f t="shared" si="247"/>
        <v>424302.73722222226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5</v>
      </c>
      <c r="Q3941" t="s">
        <v>8322</v>
      </c>
      <c r="R3941" t="s">
        <v>8323</v>
      </c>
      <c r="S3941" s="11">
        <f t="shared" si="246"/>
        <v>417882.60527777777</v>
      </c>
      <c r="T3941" s="11">
        <f t="shared" si="247"/>
        <v>417973.5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5"/>
        <v>5.5</v>
      </c>
      <c r="Q3942" t="s">
        <v>8322</v>
      </c>
      <c r="R3942" t="s">
        <v>8323</v>
      </c>
      <c r="S3942" s="11">
        <f t="shared" si="246"/>
        <v>418988.81972222222</v>
      </c>
      <c r="T3942" s="11">
        <f t="shared" si="247"/>
        <v>420068.81972222222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0.90909090909090906</v>
      </c>
      <c r="P3943">
        <f t="shared" si="245"/>
        <v>25</v>
      </c>
      <c r="Q3943" t="s">
        <v>8322</v>
      </c>
      <c r="R3943" t="s">
        <v>8323</v>
      </c>
      <c r="S3943" s="11">
        <f t="shared" si="246"/>
        <v>418487.09361111111</v>
      </c>
      <c r="T3943" s="11">
        <f t="shared" si="247"/>
        <v>419146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8322</v>
      </c>
      <c r="R3944" t="s">
        <v>8323</v>
      </c>
      <c r="S3944" s="11">
        <f t="shared" si="246"/>
        <v>422598.6983333333</v>
      </c>
      <c r="T3944" s="11">
        <f t="shared" si="247"/>
        <v>424038.6983333333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5"/>
        <v>137.08000000000001</v>
      </c>
      <c r="Q3945" t="s">
        <v>8322</v>
      </c>
      <c r="R3945" t="s">
        <v>8323</v>
      </c>
      <c r="S3945" s="11">
        <f t="shared" si="246"/>
        <v>426627.68555555557</v>
      </c>
      <c r="T3945" s="11">
        <f t="shared" si="247"/>
        <v>427369.83333333331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8322</v>
      </c>
      <c r="R3946" t="s">
        <v>8323</v>
      </c>
      <c r="S3946" s="11">
        <f t="shared" si="246"/>
        <v>425040.90972222219</v>
      </c>
      <c r="T3946" s="11">
        <f t="shared" si="247"/>
        <v>425760.90972222219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5"/>
        <v>5</v>
      </c>
      <c r="Q3947" t="s">
        <v>8322</v>
      </c>
      <c r="R3947" t="s">
        <v>8323</v>
      </c>
      <c r="S3947" s="11">
        <f t="shared" si="246"/>
        <v>422548.24111111107</v>
      </c>
      <c r="T3947" s="11">
        <f t="shared" si="247"/>
        <v>423268.24111111107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5"/>
        <v>39</v>
      </c>
      <c r="Q3948" t="s">
        <v>8322</v>
      </c>
      <c r="R3948" t="s">
        <v>8323</v>
      </c>
      <c r="S3948" s="11">
        <f t="shared" si="246"/>
        <v>420677.00611111114</v>
      </c>
      <c r="T3948" s="11">
        <f t="shared" si="247"/>
        <v>421433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3.3666666666666663</v>
      </c>
      <c r="P3949">
        <f t="shared" si="245"/>
        <v>50.5</v>
      </c>
      <c r="Q3949" t="s">
        <v>8322</v>
      </c>
      <c r="R3949" t="s">
        <v>8323</v>
      </c>
      <c r="S3949" s="11">
        <f t="shared" si="246"/>
        <v>434676.42888888891</v>
      </c>
      <c r="T3949" s="11">
        <f t="shared" si="247"/>
        <v>435396.42888888891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8322</v>
      </c>
      <c r="R3950" t="s">
        <v>8323</v>
      </c>
      <c r="S3950" s="11">
        <f t="shared" si="246"/>
        <v>415816.81194444443</v>
      </c>
      <c r="T3950" s="11">
        <f t="shared" si="247"/>
        <v>417256.81194444443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15.770000000000001</v>
      </c>
      <c r="P3951">
        <f t="shared" si="245"/>
        <v>49.28</v>
      </c>
      <c r="Q3951" t="s">
        <v>8322</v>
      </c>
      <c r="R3951" t="s">
        <v>8323</v>
      </c>
      <c r="S3951" s="11">
        <f t="shared" si="246"/>
        <v>420299.89472222223</v>
      </c>
      <c r="T3951" s="11">
        <f t="shared" si="247"/>
        <v>421019.89472222223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0.625</v>
      </c>
      <c r="P3952">
        <f t="shared" si="245"/>
        <v>25</v>
      </c>
      <c r="Q3952" t="s">
        <v>8322</v>
      </c>
      <c r="R3952" t="s">
        <v>8323</v>
      </c>
      <c r="S3952" s="11">
        <f t="shared" si="246"/>
        <v>430465.85555555555</v>
      </c>
      <c r="T3952" s="11">
        <f t="shared" si="247"/>
        <v>431163.58333333331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5.0000000000000001E-4</v>
      </c>
      <c r="P3953">
        <f t="shared" si="245"/>
        <v>1</v>
      </c>
      <c r="Q3953" t="s">
        <v>8322</v>
      </c>
      <c r="R3953" t="s">
        <v>8323</v>
      </c>
      <c r="S3953" s="11">
        <f t="shared" si="246"/>
        <v>430324.81722222228</v>
      </c>
      <c r="T3953" s="11">
        <f t="shared" si="247"/>
        <v>431763.81722222228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9.6153846153846159E-2</v>
      </c>
      <c r="P3954">
        <f t="shared" si="245"/>
        <v>25</v>
      </c>
      <c r="Q3954" t="s">
        <v>8322</v>
      </c>
      <c r="R3954" t="s">
        <v>8323</v>
      </c>
      <c r="S3954" s="11">
        <f t="shared" si="246"/>
        <v>425763.96944444446</v>
      </c>
      <c r="T3954" s="11">
        <f t="shared" si="247"/>
        <v>427203.96944444446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8322</v>
      </c>
      <c r="R3955" t="s">
        <v>8323</v>
      </c>
      <c r="S3955" s="11">
        <f t="shared" si="246"/>
        <v>433114.16277777776</v>
      </c>
      <c r="T3955" s="11">
        <f t="shared" si="247"/>
        <v>433856.48333333334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8322</v>
      </c>
      <c r="R3956" t="s">
        <v>8323</v>
      </c>
      <c r="S3956" s="11">
        <f t="shared" si="246"/>
        <v>414504.62888888892</v>
      </c>
      <c r="T3956" s="11">
        <f t="shared" si="247"/>
        <v>415944.62888888892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24.285714285714285</v>
      </c>
      <c r="P3957">
        <f t="shared" si="245"/>
        <v>53.13</v>
      </c>
      <c r="Q3957" t="s">
        <v>8322</v>
      </c>
      <c r="R3957" t="s">
        <v>8323</v>
      </c>
      <c r="S3957" s="11">
        <f t="shared" si="246"/>
        <v>427277.3725</v>
      </c>
      <c r="T3957" s="11">
        <f t="shared" si="247"/>
        <v>427998.3725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8322</v>
      </c>
      <c r="R3958" t="s">
        <v>8323</v>
      </c>
      <c r="S3958" s="11">
        <f t="shared" si="246"/>
        <v>430903.36861111113</v>
      </c>
      <c r="T3958" s="11">
        <f t="shared" si="247"/>
        <v>431553.33333333331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2.5000000000000001E-2</v>
      </c>
      <c r="P3959">
        <f t="shared" si="245"/>
        <v>7</v>
      </c>
      <c r="Q3959" t="s">
        <v>8322</v>
      </c>
      <c r="R3959" t="s">
        <v>8323</v>
      </c>
      <c r="S3959" s="11">
        <f t="shared" si="246"/>
        <v>432248.43166666664</v>
      </c>
      <c r="T3959" s="11">
        <f t="shared" si="247"/>
        <v>433352.43166666664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5"/>
        <v>40.06</v>
      </c>
      <c r="Q3960" t="s">
        <v>8322</v>
      </c>
      <c r="R3960" t="s">
        <v>8323</v>
      </c>
      <c r="S3960" s="11">
        <f t="shared" si="246"/>
        <v>415519.80888888892</v>
      </c>
      <c r="T3960" s="11">
        <f t="shared" si="247"/>
        <v>416399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24.333333333333336</v>
      </c>
      <c r="P3961">
        <f t="shared" si="245"/>
        <v>24.33</v>
      </c>
      <c r="Q3961" t="s">
        <v>8322</v>
      </c>
      <c r="R3961" t="s">
        <v>8323</v>
      </c>
      <c r="S3961" s="11">
        <f t="shared" si="246"/>
        <v>417051.93222222221</v>
      </c>
      <c r="T3961" s="11">
        <f t="shared" si="247"/>
        <v>417771.93222222221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11.25</v>
      </c>
      <c r="Q3962" t="s">
        <v>8322</v>
      </c>
      <c r="R3962" t="s">
        <v>8323</v>
      </c>
      <c r="S3962" s="11">
        <f t="shared" si="246"/>
        <v>428141.29333333333</v>
      </c>
      <c r="T3962" s="11">
        <f t="shared" si="247"/>
        <v>428861.29333333333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5"/>
        <v>10.5</v>
      </c>
      <c r="Q3963" t="s">
        <v>8322</v>
      </c>
      <c r="R3963" t="s">
        <v>8323</v>
      </c>
      <c r="S3963" s="11">
        <f t="shared" si="246"/>
        <v>413814.39166666666</v>
      </c>
      <c r="T3963" s="11">
        <f t="shared" si="247"/>
        <v>414342.39166666666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</v>
      </c>
      <c r="P3964">
        <f t="shared" si="245"/>
        <v>15</v>
      </c>
      <c r="Q3964" t="s">
        <v>8322</v>
      </c>
      <c r="R3964" t="s">
        <v>8323</v>
      </c>
      <c r="S3964" s="11">
        <f t="shared" si="246"/>
        <v>427391.91499999998</v>
      </c>
      <c r="T3964" s="11">
        <f t="shared" si="247"/>
        <v>427991.91499999998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8322</v>
      </c>
      <c r="R3965" t="s">
        <v>8323</v>
      </c>
      <c r="S3965" s="11">
        <f t="shared" si="246"/>
        <v>427020.69916666666</v>
      </c>
      <c r="T3965" s="11">
        <f t="shared" si="247"/>
        <v>427741.69916666666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42</v>
      </c>
      <c r="Q3966" t="s">
        <v>8322</v>
      </c>
      <c r="R3966" t="s">
        <v>8323</v>
      </c>
      <c r="S3966" s="11">
        <f t="shared" si="246"/>
        <v>421202.32944444445</v>
      </c>
      <c r="T3966" s="11">
        <f t="shared" si="247"/>
        <v>422641.32944444445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14.249999999999998</v>
      </c>
      <c r="P3967">
        <f t="shared" si="245"/>
        <v>71.25</v>
      </c>
      <c r="Q3967" t="s">
        <v>8322</v>
      </c>
      <c r="R3967" t="s">
        <v>8323</v>
      </c>
      <c r="S3967" s="11">
        <f t="shared" si="246"/>
        <v>429854.66111111111</v>
      </c>
      <c r="T3967" s="11">
        <f t="shared" si="247"/>
        <v>431293.66111111111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22.5</v>
      </c>
      <c r="Q3968" t="s">
        <v>8322</v>
      </c>
      <c r="R3968" t="s">
        <v>8323</v>
      </c>
      <c r="S3968" s="11">
        <f t="shared" si="246"/>
        <v>415154.07722222223</v>
      </c>
      <c r="T3968" s="11">
        <f t="shared" si="247"/>
        <v>416171.98333333334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24.117647058823529</v>
      </c>
      <c r="P3969">
        <f t="shared" si="245"/>
        <v>41</v>
      </c>
      <c r="Q3969" t="s">
        <v>8322</v>
      </c>
      <c r="R3969" t="s">
        <v>8323</v>
      </c>
      <c r="S3969" s="11">
        <f t="shared" si="246"/>
        <v>438399.97416666668</v>
      </c>
      <c r="T3969" s="11">
        <f t="shared" si="247"/>
        <v>439119.97416666668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>
        <f t="shared" si="245"/>
        <v>47.91</v>
      </c>
      <c r="Q3970" t="s">
        <v>8322</v>
      </c>
      <c r="R3970" t="s">
        <v>8323</v>
      </c>
      <c r="S3970" s="11">
        <f t="shared" si="246"/>
        <v>430780.57583333337</v>
      </c>
      <c r="T3970" s="11">
        <f t="shared" si="247"/>
        <v>432220.57583333337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(E3971/D3971)*100</f>
        <v>7.4690265486725664</v>
      </c>
      <c r="P3971">
        <f t="shared" ref="P3971:P4034" si="249">ROUND(E3971/L3971,2)</f>
        <v>35.17</v>
      </c>
      <c r="Q3971" t="s">
        <v>8322</v>
      </c>
      <c r="R3971" t="s">
        <v>8323</v>
      </c>
      <c r="S3971" s="11">
        <f t="shared" ref="S3971:S4034" si="250">(((J3971/60)/60)+DATE(1970,1,1))</f>
        <v>434357.51277777774</v>
      </c>
      <c r="T3971" s="11">
        <f t="shared" ref="T3971:T4034" si="251">(((I3971/60)/60)+DATE(1970,1,1))</f>
        <v>434580.91666666669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7.3333333333333334E-2</v>
      </c>
      <c r="P3972">
        <f t="shared" si="249"/>
        <v>5.5</v>
      </c>
      <c r="Q3972" t="s">
        <v>8322</v>
      </c>
      <c r="R3972" t="s">
        <v>8323</v>
      </c>
      <c r="S3972" s="11">
        <f t="shared" si="250"/>
        <v>430661.72527777776</v>
      </c>
      <c r="T3972" s="11">
        <f t="shared" si="251"/>
        <v>431381.72527777776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0.97142857142857131</v>
      </c>
      <c r="P3973">
        <f t="shared" si="249"/>
        <v>22.67</v>
      </c>
      <c r="Q3973" t="s">
        <v>8322</v>
      </c>
      <c r="R3973" t="s">
        <v>8323</v>
      </c>
      <c r="S3973" s="11">
        <f t="shared" si="250"/>
        <v>415389.86833333335</v>
      </c>
      <c r="T3973" s="11">
        <f t="shared" si="251"/>
        <v>416109.86833333335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21.099999999999998</v>
      </c>
      <c r="P3974">
        <f t="shared" si="249"/>
        <v>26.38</v>
      </c>
      <c r="Q3974" t="s">
        <v>8322</v>
      </c>
      <c r="R3974" t="s">
        <v>8323</v>
      </c>
      <c r="S3974" s="11">
        <f t="shared" si="250"/>
        <v>419458.62055555556</v>
      </c>
      <c r="T3974" s="11">
        <f t="shared" si="251"/>
        <v>420898.62055555556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78.100000000000009</v>
      </c>
      <c r="P3975">
        <f t="shared" si="249"/>
        <v>105.54</v>
      </c>
      <c r="Q3975" t="s">
        <v>8322</v>
      </c>
      <c r="R3975" t="s">
        <v>8323</v>
      </c>
      <c r="S3975" s="11">
        <f t="shared" si="250"/>
        <v>431185.41944444447</v>
      </c>
      <c r="T3975" s="11">
        <f t="shared" si="251"/>
        <v>431893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</v>
      </c>
      <c r="Q3976" t="s">
        <v>8322</v>
      </c>
      <c r="R3976" t="s">
        <v>8323</v>
      </c>
      <c r="S3976" s="11">
        <f t="shared" si="250"/>
        <v>431758.12444444443</v>
      </c>
      <c r="T3976" s="11">
        <f t="shared" si="251"/>
        <v>432478.12444444443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8322</v>
      </c>
      <c r="R3977" t="s">
        <v>8323</v>
      </c>
      <c r="S3977" s="11">
        <f t="shared" si="250"/>
        <v>432749.80499999999</v>
      </c>
      <c r="T3977" s="11">
        <f t="shared" si="251"/>
        <v>433469.80499999999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47.692307692307693</v>
      </c>
      <c r="P3978">
        <f t="shared" si="249"/>
        <v>62</v>
      </c>
      <c r="Q3978" t="s">
        <v>8322</v>
      </c>
      <c r="R3978" t="s">
        <v>8323</v>
      </c>
      <c r="S3978" s="11">
        <f t="shared" si="250"/>
        <v>415853.60027777776</v>
      </c>
      <c r="T3978" s="11">
        <f t="shared" si="251"/>
        <v>416368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1.4500000000000002</v>
      </c>
      <c r="P3979">
        <f t="shared" si="249"/>
        <v>217.5</v>
      </c>
      <c r="Q3979" t="s">
        <v>8322</v>
      </c>
      <c r="R3979" t="s">
        <v>8323</v>
      </c>
      <c r="S3979" s="11">
        <f t="shared" si="250"/>
        <v>432963.92555555556</v>
      </c>
      <c r="T3979" s="11">
        <f t="shared" si="251"/>
        <v>433683.92555555556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t="s">
        <v>8322</v>
      </c>
      <c r="R3980" t="s">
        <v>8323</v>
      </c>
      <c r="S3980" s="11">
        <f t="shared" si="250"/>
        <v>419328.43138888886</v>
      </c>
      <c r="T3980" s="11">
        <f t="shared" si="251"/>
        <v>420768.43138888886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</v>
      </c>
      <c r="P3981">
        <f t="shared" si="249"/>
        <v>18.329999999999998</v>
      </c>
      <c r="Q3981" t="s">
        <v>8322</v>
      </c>
      <c r="R3981" t="s">
        <v>8323</v>
      </c>
      <c r="S3981" s="11">
        <f t="shared" si="250"/>
        <v>421590.6825</v>
      </c>
      <c r="T3981" s="11">
        <f t="shared" si="251"/>
        <v>422141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64.290000000000006</v>
      </c>
      <c r="Q3982" t="s">
        <v>8322</v>
      </c>
      <c r="R3982" t="s">
        <v>8323</v>
      </c>
      <c r="S3982" s="11">
        <f t="shared" si="250"/>
        <v>415007.37416666665</v>
      </c>
      <c r="T3982" s="11">
        <f t="shared" si="251"/>
        <v>415727.37416666665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</v>
      </c>
      <c r="P3983">
        <f t="shared" si="249"/>
        <v>175</v>
      </c>
      <c r="Q3983" t="s">
        <v>8322</v>
      </c>
      <c r="R3983" t="s">
        <v>8323</v>
      </c>
      <c r="S3983" s="11">
        <f t="shared" si="250"/>
        <v>432109.31916666665</v>
      </c>
      <c r="T3983" s="11">
        <f t="shared" si="251"/>
        <v>433549.31916666665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8322</v>
      </c>
      <c r="R3984" t="s">
        <v>8323</v>
      </c>
      <c r="S3984" s="11">
        <f t="shared" si="250"/>
        <v>423100.43888888886</v>
      </c>
      <c r="T3984" s="11">
        <f t="shared" si="251"/>
        <v>424540.43888888886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34.802513464991023</v>
      </c>
      <c r="P3985">
        <f t="shared" si="249"/>
        <v>84.28</v>
      </c>
      <c r="Q3985" t="s">
        <v>8322</v>
      </c>
      <c r="R3985" t="s">
        <v>8323</v>
      </c>
      <c r="S3985" s="11">
        <f t="shared" si="250"/>
        <v>413861.87666666671</v>
      </c>
      <c r="T3985" s="11">
        <f t="shared" si="251"/>
        <v>414615.98333333334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</v>
      </c>
      <c r="P3986">
        <f t="shared" si="249"/>
        <v>9.5</v>
      </c>
      <c r="Q3986" t="s">
        <v>8322</v>
      </c>
      <c r="R3986" t="s">
        <v>8323</v>
      </c>
      <c r="S3986" s="11">
        <f t="shared" si="250"/>
        <v>418016.12333333329</v>
      </c>
      <c r="T3986" s="11">
        <f t="shared" si="251"/>
        <v>418737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49"/>
        <v>33.74</v>
      </c>
      <c r="Q3987" t="s">
        <v>8322</v>
      </c>
      <c r="R3987" t="s">
        <v>8323</v>
      </c>
      <c r="S3987" s="11">
        <f t="shared" si="250"/>
        <v>429505.97777777782</v>
      </c>
      <c r="T3987" s="11">
        <f t="shared" si="251"/>
        <v>430014.08333333331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49"/>
        <v>37.54</v>
      </c>
      <c r="Q3988" t="s">
        <v>8322</v>
      </c>
      <c r="R3988" t="s">
        <v>8323</v>
      </c>
      <c r="S3988" s="11">
        <f t="shared" si="250"/>
        <v>431134.16499999998</v>
      </c>
      <c r="T3988" s="11">
        <f t="shared" si="251"/>
        <v>431830.06666666665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49"/>
        <v>11.62</v>
      </c>
      <c r="Q3989" t="s">
        <v>8322</v>
      </c>
      <c r="R3989" t="s">
        <v>8323</v>
      </c>
      <c r="S3989" s="11">
        <f t="shared" si="250"/>
        <v>414295.19166666665</v>
      </c>
      <c r="T3989" s="11">
        <f t="shared" si="251"/>
        <v>414535.19166666665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</v>
      </c>
      <c r="P3990">
        <f t="shared" si="249"/>
        <v>8</v>
      </c>
      <c r="Q3990" t="s">
        <v>8322</v>
      </c>
      <c r="R3990" t="s">
        <v>8323</v>
      </c>
      <c r="S3990" s="11">
        <f t="shared" si="250"/>
        <v>425434.94805555552</v>
      </c>
      <c r="T3990" s="11">
        <f t="shared" si="251"/>
        <v>425794.94805555552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8322</v>
      </c>
      <c r="R3991" t="s">
        <v>8323</v>
      </c>
      <c r="S3991" s="11">
        <f t="shared" si="250"/>
        <v>426794.99472222221</v>
      </c>
      <c r="T3991" s="11">
        <f t="shared" si="251"/>
        <v>427515.99472222221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</v>
      </c>
      <c r="P3992">
        <f t="shared" si="249"/>
        <v>23</v>
      </c>
      <c r="Q3992" t="s">
        <v>8322</v>
      </c>
      <c r="R3992" t="s">
        <v>8323</v>
      </c>
      <c r="S3992" s="11">
        <f t="shared" si="250"/>
        <v>429553.13694444444</v>
      </c>
      <c r="T3992" s="11">
        <f t="shared" si="251"/>
        <v>430273.13694444444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8322</v>
      </c>
      <c r="R3993" t="s">
        <v>8323</v>
      </c>
      <c r="S3993" s="11">
        <f t="shared" si="250"/>
        <v>422928.46722222224</v>
      </c>
      <c r="T3993" s="11">
        <f t="shared" si="251"/>
        <v>423648.46722222224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49"/>
        <v>60.11</v>
      </c>
      <c r="Q3994" t="s">
        <v>8322</v>
      </c>
      <c r="R3994" t="s">
        <v>8323</v>
      </c>
      <c r="S3994" s="11">
        <f t="shared" si="250"/>
        <v>426871.57194444444</v>
      </c>
      <c r="T3994" s="11">
        <f t="shared" si="251"/>
        <v>428312.57194444444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6.0000000000000001E-3</v>
      </c>
      <c r="P3995">
        <f t="shared" si="249"/>
        <v>3</v>
      </c>
      <c r="Q3995" t="s">
        <v>8322</v>
      </c>
      <c r="R3995" t="s">
        <v>8323</v>
      </c>
      <c r="S3995" s="11">
        <f t="shared" si="250"/>
        <v>422501.7533333333</v>
      </c>
      <c r="T3995" s="11">
        <f t="shared" si="251"/>
        <v>423221.7533333333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49"/>
        <v>5</v>
      </c>
      <c r="Q3996" t="s">
        <v>8322</v>
      </c>
      <c r="R3996" t="s">
        <v>8323</v>
      </c>
      <c r="S3996" s="11">
        <f t="shared" si="250"/>
        <v>415338.35833333334</v>
      </c>
      <c r="T3996" s="11">
        <f t="shared" si="251"/>
        <v>416058.35833333334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8322</v>
      </c>
      <c r="R3997" t="s">
        <v>8323</v>
      </c>
      <c r="S3997" s="11">
        <f t="shared" si="250"/>
        <v>420385.41027777776</v>
      </c>
      <c r="T3997" s="11">
        <f t="shared" si="251"/>
        <v>421100.45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16.566666666666666</v>
      </c>
      <c r="P3998">
        <f t="shared" si="249"/>
        <v>29.24</v>
      </c>
      <c r="Q3998" t="s">
        <v>8322</v>
      </c>
      <c r="R3998" t="s">
        <v>8323</v>
      </c>
      <c r="S3998" s="11">
        <f t="shared" si="250"/>
        <v>418719.40666666662</v>
      </c>
      <c r="T3998" s="11">
        <f t="shared" si="251"/>
        <v>419041.06666666665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8322</v>
      </c>
      <c r="R3999" t="s">
        <v>8323</v>
      </c>
      <c r="S3999" s="11">
        <f t="shared" si="250"/>
        <v>421578.39472222223</v>
      </c>
      <c r="T3999" s="11">
        <f t="shared" si="251"/>
        <v>422297.39472222223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57.199999999999996</v>
      </c>
      <c r="P4000">
        <f t="shared" si="249"/>
        <v>59.58</v>
      </c>
      <c r="Q4000" t="s">
        <v>8322</v>
      </c>
      <c r="R4000" t="s">
        <v>8323</v>
      </c>
      <c r="S4000" s="11">
        <f t="shared" si="250"/>
        <v>421400.11833333335</v>
      </c>
      <c r="T4000" s="11">
        <f t="shared" si="251"/>
        <v>422119.11833333335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16.514285714285716</v>
      </c>
      <c r="P4001">
        <f t="shared" si="249"/>
        <v>82.57</v>
      </c>
      <c r="Q4001" t="s">
        <v>8322</v>
      </c>
      <c r="R4001" t="s">
        <v>8323</v>
      </c>
      <c r="S4001" s="11">
        <f t="shared" si="250"/>
        <v>416140.88833333337</v>
      </c>
      <c r="T4001" s="11">
        <f t="shared" si="251"/>
        <v>417100.86361111113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0.125</v>
      </c>
      <c r="P4002">
        <f t="shared" si="249"/>
        <v>10</v>
      </c>
      <c r="Q4002" t="s">
        <v>8322</v>
      </c>
      <c r="R4002" t="s">
        <v>8323</v>
      </c>
      <c r="S4002" s="11">
        <f t="shared" si="250"/>
        <v>430416.48833333334</v>
      </c>
      <c r="T4002" s="11">
        <f t="shared" si="251"/>
        <v>431855.48833333334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49"/>
        <v>32.36</v>
      </c>
      <c r="Q4003" t="s">
        <v>8322</v>
      </c>
      <c r="R4003" t="s">
        <v>8323</v>
      </c>
      <c r="S4003" s="11">
        <f t="shared" si="250"/>
        <v>438536.14111111109</v>
      </c>
      <c r="T4003" s="11">
        <f t="shared" si="251"/>
        <v>439012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1.8399999999999999</v>
      </c>
      <c r="P4004">
        <f t="shared" si="249"/>
        <v>5.75</v>
      </c>
      <c r="Q4004" t="s">
        <v>8322</v>
      </c>
      <c r="R4004" t="s">
        <v>8323</v>
      </c>
      <c r="S4004" s="11">
        <f t="shared" si="250"/>
        <v>417010.0447222222</v>
      </c>
      <c r="T4004" s="11">
        <f t="shared" si="251"/>
        <v>417730.0447222222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49"/>
        <v>100.5</v>
      </c>
      <c r="Q4005" t="s">
        <v>8322</v>
      </c>
      <c r="R4005" t="s">
        <v>8323</v>
      </c>
      <c r="S4005" s="11">
        <f t="shared" si="250"/>
        <v>420407.09638888889</v>
      </c>
      <c r="T4005" s="11">
        <f t="shared" si="251"/>
        <v>421127.09638888889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1</v>
      </c>
      <c r="Q4006" t="s">
        <v>8322</v>
      </c>
      <c r="R4006" t="s">
        <v>8323</v>
      </c>
      <c r="S4006" s="11">
        <f t="shared" si="250"/>
        <v>417276.90472222224</v>
      </c>
      <c r="T4006" s="11">
        <f t="shared" si="251"/>
        <v>417996.90472222224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1.3333333333333335</v>
      </c>
      <c r="P4007">
        <f t="shared" si="249"/>
        <v>20</v>
      </c>
      <c r="Q4007" t="s">
        <v>8322</v>
      </c>
      <c r="R4007" t="s">
        <v>8323</v>
      </c>
      <c r="S4007" s="11">
        <f t="shared" si="250"/>
        <v>416860.38472222222</v>
      </c>
      <c r="T4007" s="11">
        <f t="shared" si="251"/>
        <v>418300.38472222222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6.6666666666666671E-3</v>
      </c>
      <c r="P4008">
        <f t="shared" si="249"/>
        <v>2</v>
      </c>
      <c r="Q4008" t="s">
        <v>8322</v>
      </c>
      <c r="R4008" t="s">
        <v>8323</v>
      </c>
      <c r="S4008" s="11">
        <f t="shared" si="250"/>
        <v>429315.55194444448</v>
      </c>
      <c r="T4008" s="11">
        <f t="shared" si="251"/>
        <v>429915.55194444448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49"/>
        <v>5</v>
      </c>
      <c r="Q4009" t="s">
        <v>8322</v>
      </c>
      <c r="R4009" t="s">
        <v>8323</v>
      </c>
      <c r="S4009" s="11">
        <f t="shared" si="250"/>
        <v>416283.55027777777</v>
      </c>
      <c r="T4009" s="11">
        <f t="shared" si="251"/>
        <v>416977.46666666667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8322</v>
      </c>
      <c r="R4010" t="s">
        <v>8323</v>
      </c>
      <c r="S4010" s="11">
        <f t="shared" si="250"/>
        <v>424184.14083333331</v>
      </c>
      <c r="T4010" s="11">
        <f t="shared" si="251"/>
        <v>424904.14083333331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3.8860103626943006</v>
      </c>
      <c r="P4011">
        <f t="shared" si="249"/>
        <v>25</v>
      </c>
      <c r="Q4011" t="s">
        <v>8322</v>
      </c>
      <c r="R4011" t="s">
        <v>8323</v>
      </c>
      <c r="S4011" s="11">
        <f t="shared" si="250"/>
        <v>416353.82222222222</v>
      </c>
      <c r="T4011" s="11">
        <f t="shared" si="251"/>
        <v>417313.82222222222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24.194444444444443</v>
      </c>
      <c r="P4012">
        <f t="shared" si="249"/>
        <v>45.84</v>
      </c>
      <c r="Q4012" t="s">
        <v>8322</v>
      </c>
      <c r="R4012" t="s">
        <v>8323</v>
      </c>
      <c r="S4012" s="11">
        <f t="shared" si="250"/>
        <v>418035.49055555556</v>
      </c>
      <c r="T4012" s="11">
        <f t="shared" si="251"/>
        <v>418443.49055555556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4.75</v>
      </c>
      <c r="Q4013" t="s">
        <v>8322</v>
      </c>
      <c r="R4013" t="s">
        <v>8323</v>
      </c>
      <c r="S4013" s="11">
        <f t="shared" si="250"/>
        <v>419974.07722222223</v>
      </c>
      <c r="T4013" s="11">
        <f t="shared" si="251"/>
        <v>420694.07722222223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8322</v>
      </c>
      <c r="R4014" t="s">
        <v>8323</v>
      </c>
      <c r="S4014" s="11">
        <f t="shared" si="250"/>
        <v>422230.06916666665</v>
      </c>
      <c r="T4014" s="11">
        <f t="shared" si="251"/>
        <v>422950.06916666665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13</v>
      </c>
      <c r="Q4015" t="s">
        <v>8322</v>
      </c>
      <c r="R4015" t="s">
        <v>8323</v>
      </c>
      <c r="S4015" s="11">
        <f t="shared" si="250"/>
        <v>420424.22861111106</v>
      </c>
      <c r="T4015" s="11">
        <f t="shared" si="251"/>
        <v>421144.22861111106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8322</v>
      </c>
      <c r="R4016" t="s">
        <v>8323</v>
      </c>
      <c r="S4016" s="11">
        <f t="shared" si="250"/>
        <v>429974.9080555556</v>
      </c>
      <c r="T4016" s="11">
        <f t="shared" si="251"/>
        <v>430334.9080555556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1.4285714285714287E-2</v>
      </c>
      <c r="P4017">
        <f t="shared" si="249"/>
        <v>1</v>
      </c>
      <c r="Q4017" t="s">
        <v>8322</v>
      </c>
      <c r="R4017" t="s">
        <v>8323</v>
      </c>
      <c r="S4017" s="11">
        <f t="shared" si="250"/>
        <v>424107.73972222221</v>
      </c>
      <c r="T4017" s="11">
        <f t="shared" si="251"/>
        <v>424827.73972222221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P4018">
        <f t="shared" si="249"/>
        <v>10</v>
      </c>
      <c r="Q4018" t="s">
        <v>8322</v>
      </c>
      <c r="R4018" t="s">
        <v>8323</v>
      </c>
      <c r="S4018" s="11">
        <f t="shared" si="250"/>
        <v>416789.94444444444</v>
      </c>
      <c r="T4018" s="11">
        <f t="shared" si="251"/>
        <v>417509.94444444444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49"/>
        <v>52.5</v>
      </c>
      <c r="Q4019" t="s">
        <v>8322</v>
      </c>
      <c r="R4019" t="s">
        <v>8323</v>
      </c>
      <c r="S4019" s="11">
        <f t="shared" si="250"/>
        <v>416473.13166666665</v>
      </c>
      <c r="T4019" s="11">
        <f t="shared" si="251"/>
        <v>417193.13166666665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8.6666666666666679</v>
      </c>
      <c r="P4020">
        <f t="shared" si="249"/>
        <v>32.5</v>
      </c>
      <c r="Q4020" t="s">
        <v>8322</v>
      </c>
      <c r="R4020" t="s">
        <v>8323</v>
      </c>
      <c r="S4020" s="11">
        <f t="shared" si="250"/>
        <v>434814.86333333334</v>
      </c>
      <c r="T4020" s="11">
        <f t="shared" si="251"/>
        <v>435534.86333333334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0.82857142857142851</v>
      </c>
      <c r="P4021">
        <f t="shared" si="249"/>
        <v>7.25</v>
      </c>
      <c r="Q4021" t="s">
        <v>8322</v>
      </c>
      <c r="R4021" t="s">
        <v>8323</v>
      </c>
      <c r="S4021" s="11">
        <f t="shared" si="250"/>
        <v>429937.22111111111</v>
      </c>
      <c r="T4021" s="11">
        <f t="shared" si="251"/>
        <v>431329.46666666667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16.666666666666664</v>
      </c>
      <c r="P4022">
        <f t="shared" si="249"/>
        <v>33.33</v>
      </c>
      <c r="Q4022" t="s">
        <v>8322</v>
      </c>
      <c r="R4022" t="s">
        <v>8323</v>
      </c>
      <c r="S4022" s="11">
        <f t="shared" si="250"/>
        <v>421285.58305555559</v>
      </c>
      <c r="T4022" s="11">
        <f t="shared" si="251"/>
        <v>422004.58305555559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0.83333333333333337</v>
      </c>
      <c r="P4023">
        <f t="shared" si="249"/>
        <v>62.5</v>
      </c>
      <c r="Q4023" t="s">
        <v>8322</v>
      </c>
      <c r="R4023" t="s">
        <v>8323</v>
      </c>
      <c r="S4023" s="11">
        <f t="shared" si="250"/>
        <v>417006.87722222222</v>
      </c>
      <c r="T4023" s="11">
        <f t="shared" si="251"/>
        <v>418446.87722222222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69.561111111111103</v>
      </c>
      <c r="P4024">
        <f t="shared" si="249"/>
        <v>63.56</v>
      </c>
      <c r="Q4024" t="s">
        <v>8322</v>
      </c>
      <c r="R4024" t="s">
        <v>8323</v>
      </c>
      <c r="S4024" s="11">
        <f t="shared" si="250"/>
        <v>419687.0186111111</v>
      </c>
      <c r="T4024" s="11">
        <f t="shared" si="251"/>
        <v>420779.9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8322</v>
      </c>
      <c r="R4025" t="s">
        <v>8323</v>
      </c>
      <c r="S4025" s="11">
        <f t="shared" si="250"/>
        <v>429728.98972222221</v>
      </c>
      <c r="T4025" s="11">
        <f t="shared" si="251"/>
        <v>430807.98972222221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49"/>
        <v>10</v>
      </c>
      <c r="Q4026" t="s">
        <v>8322</v>
      </c>
      <c r="R4026" t="s">
        <v>8323</v>
      </c>
      <c r="S4026" s="11">
        <f t="shared" si="250"/>
        <v>425137.08249999996</v>
      </c>
      <c r="T4026" s="11">
        <f t="shared" si="251"/>
        <v>425857.08249999996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8322</v>
      </c>
      <c r="R4027" t="s">
        <v>8323</v>
      </c>
      <c r="S4027" s="11">
        <f t="shared" si="250"/>
        <v>423542.70444444445</v>
      </c>
      <c r="T4027" s="11">
        <f t="shared" si="251"/>
        <v>424982.70444444445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8322</v>
      </c>
      <c r="R4028" t="s">
        <v>8323</v>
      </c>
      <c r="S4028" s="11">
        <f t="shared" si="250"/>
        <v>426696.73305555555</v>
      </c>
      <c r="T4028" s="11">
        <f t="shared" si="251"/>
        <v>428137.73305555555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</v>
      </c>
      <c r="P4029">
        <f t="shared" si="249"/>
        <v>30.71</v>
      </c>
      <c r="Q4029" t="s">
        <v>8322</v>
      </c>
      <c r="R4029" t="s">
        <v>8323</v>
      </c>
      <c r="S4029" s="11">
        <f t="shared" si="250"/>
        <v>438368.30027777777</v>
      </c>
      <c r="T4029" s="11">
        <f t="shared" si="251"/>
        <v>438850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28.050000000000004</v>
      </c>
      <c r="P4030">
        <f t="shared" si="249"/>
        <v>51</v>
      </c>
      <c r="Q4030" t="s">
        <v>8322</v>
      </c>
      <c r="R4030" t="s">
        <v>8323</v>
      </c>
      <c r="S4030" s="11">
        <f t="shared" si="250"/>
        <v>414295.52777777781</v>
      </c>
      <c r="T4030" s="11">
        <f t="shared" si="251"/>
        <v>415015.52777777781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8322</v>
      </c>
      <c r="R4031" t="s">
        <v>8323</v>
      </c>
      <c r="S4031" s="11">
        <f t="shared" si="250"/>
        <v>427641.60277777782</v>
      </c>
      <c r="T4031" s="11">
        <f t="shared" si="251"/>
        <v>428361.60277777782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66.67</v>
      </c>
      <c r="Q4032" t="s">
        <v>8322</v>
      </c>
      <c r="R4032" t="s">
        <v>8323</v>
      </c>
      <c r="S4032" s="11">
        <f t="shared" si="250"/>
        <v>428904.72194444446</v>
      </c>
      <c r="T4032" s="11">
        <f t="shared" si="251"/>
        <v>429603.81666666665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8322</v>
      </c>
      <c r="R4033" t="s">
        <v>8323</v>
      </c>
      <c r="S4033" s="11">
        <f t="shared" si="250"/>
        <v>418511.04555555555</v>
      </c>
      <c r="T4033" s="11">
        <f t="shared" si="251"/>
        <v>419712.04555555555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6.8287037037037033</v>
      </c>
      <c r="P4034">
        <f t="shared" si="249"/>
        <v>59</v>
      </c>
      <c r="Q4034" t="s">
        <v>8322</v>
      </c>
      <c r="R4034" t="s">
        <v>8323</v>
      </c>
      <c r="S4034" s="11">
        <f t="shared" si="250"/>
        <v>426964.42111111112</v>
      </c>
      <c r="T4034" s="11">
        <f t="shared" si="251"/>
        <v>428405.42111111112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(E4035/D4035)*100</f>
        <v>25.698702928870294</v>
      </c>
      <c r="P4035">
        <f t="shared" ref="P4035:P4098" si="253">ROUND(E4035/L4035,2)</f>
        <v>65.34</v>
      </c>
      <c r="Q4035" t="s">
        <v>8322</v>
      </c>
      <c r="R4035" t="s">
        <v>8323</v>
      </c>
      <c r="S4035" s="11">
        <f t="shared" ref="S4035:S4098" si="254">(((J4035/60)/60)+DATE(1970,1,1))</f>
        <v>434655.45111111109</v>
      </c>
      <c r="T4035" s="11">
        <f t="shared" ref="T4035:T4098" si="255">(((I4035/60)/60)+DATE(1970,1,1))</f>
        <v>435402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1.4814814814814816</v>
      </c>
      <c r="P4036">
        <f t="shared" si="253"/>
        <v>100</v>
      </c>
      <c r="Q4036" t="s">
        <v>8322</v>
      </c>
      <c r="R4036" t="s">
        <v>8323</v>
      </c>
      <c r="S4036" s="11">
        <f t="shared" si="254"/>
        <v>421543.73611111112</v>
      </c>
      <c r="T4036" s="11">
        <f t="shared" si="255"/>
        <v>422262.73611111112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t="s">
        <v>8322</v>
      </c>
      <c r="R4037" t="s">
        <v>8323</v>
      </c>
      <c r="S4037" s="11">
        <f t="shared" si="254"/>
        <v>417606.1908333333</v>
      </c>
      <c r="T4037" s="11">
        <f t="shared" si="255"/>
        <v>418326.1908333333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166.06</v>
      </c>
      <c r="Q4038" t="s">
        <v>8322</v>
      </c>
      <c r="R4038" t="s">
        <v>8323</v>
      </c>
      <c r="S4038" s="11">
        <f t="shared" si="254"/>
        <v>415231.49</v>
      </c>
      <c r="T4038" s="11">
        <f t="shared" si="255"/>
        <v>415639.5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11.428571428571429</v>
      </c>
      <c r="P4039">
        <f t="shared" si="253"/>
        <v>40</v>
      </c>
      <c r="Q4039" t="s">
        <v>8322</v>
      </c>
      <c r="R4039" t="s">
        <v>8323</v>
      </c>
      <c r="S4039" s="11">
        <f t="shared" si="254"/>
        <v>431842.69861111115</v>
      </c>
      <c r="T4039" s="11">
        <f t="shared" si="255"/>
        <v>432263.41666666669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t="s">
        <v>8322</v>
      </c>
      <c r="R4040" t="s">
        <v>8323</v>
      </c>
      <c r="S4040" s="11">
        <f t="shared" si="254"/>
        <v>416788.16944444447</v>
      </c>
      <c r="T4040" s="11">
        <f t="shared" si="255"/>
        <v>418228.16944444447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8322</v>
      </c>
      <c r="R4041" t="s">
        <v>8323</v>
      </c>
      <c r="S4041" s="11">
        <f t="shared" si="254"/>
        <v>427249.10194444447</v>
      </c>
      <c r="T4041" s="11">
        <f t="shared" si="255"/>
        <v>428054.98333333334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t="s">
        <v>8322</v>
      </c>
      <c r="R4042" t="s">
        <v>8323</v>
      </c>
      <c r="S4042" s="11">
        <f t="shared" si="254"/>
        <v>423374.55666666664</v>
      </c>
      <c r="T4042" s="11">
        <f t="shared" si="255"/>
        <v>424788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t="s">
        <v>8322</v>
      </c>
      <c r="R4043" t="s">
        <v>8323</v>
      </c>
      <c r="S4043" s="11">
        <f t="shared" si="254"/>
        <v>433340.37611111108</v>
      </c>
      <c r="T4043" s="11">
        <f t="shared" si="255"/>
        <v>434780.37611111108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t="s">
        <v>8322</v>
      </c>
      <c r="R4044" t="s">
        <v>8323</v>
      </c>
      <c r="S4044" s="11">
        <f t="shared" si="254"/>
        <v>419795.0177777778</v>
      </c>
      <c r="T4044" s="11">
        <f t="shared" si="255"/>
        <v>420508.26666666666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8322</v>
      </c>
      <c r="R4045" t="s">
        <v>8323</v>
      </c>
      <c r="S4045" s="11">
        <f t="shared" si="254"/>
        <v>418687.97916666669</v>
      </c>
      <c r="T4045" s="11">
        <f t="shared" si="255"/>
        <v>419047.97916666669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t="s">
        <v>8322</v>
      </c>
      <c r="R4046" t="s">
        <v>8323</v>
      </c>
      <c r="S4046" s="11">
        <f t="shared" si="254"/>
        <v>421694.27277777781</v>
      </c>
      <c r="T4046" s="11">
        <f t="shared" si="255"/>
        <v>422414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t="s">
        <v>8322</v>
      </c>
      <c r="R4047" t="s">
        <v>8323</v>
      </c>
      <c r="S4047" s="11">
        <f t="shared" si="254"/>
        <v>416125.8302777778</v>
      </c>
      <c r="T4047" s="11">
        <f t="shared" si="255"/>
        <v>416845.8302777778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8.2142857142857135</v>
      </c>
      <c r="P4048">
        <f t="shared" si="253"/>
        <v>38.33</v>
      </c>
      <c r="Q4048" t="s">
        <v>8322</v>
      </c>
      <c r="R4048" t="s">
        <v>8323</v>
      </c>
      <c r="S4048" s="11">
        <f t="shared" si="254"/>
        <v>417624.61388888885</v>
      </c>
      <c r="T4048" s="11">
        <f t="shared" si="255"/>
        <v>418344.61388888885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2.1999999999999997</v>
      </c>
      <c r="P4049">
        <f t="shared" si="253"/>
        <v>27.5</v>
      </c>
      <c r="Q4049" t="s">
        <v>8322</v>
      </c>
      <c r="R4049" t="s">
        <v>8323</v>
      </c>
      <c r="S4049" s="11">
        <f t="shared" si="254"/>
        <v>419697.53972222219</v>
      </c>
      <c r="T4049" s="11">
        <f t="shared" si="255"/>
        <v>420274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17.652941176470588</v>
      </c>
      <c r="P4050">
        <f t="shared" si="253"/>
        <v>32.979999999999997</v>
      </c>
      <c r="Q4050" t="s">
        <v>8322</v>
      </c>
      <c r="R4050" t="s">
        <v>8323</v>
      </c>
      <c r="S4050" s="11">
        <f t="shared" si="254"/>
        <v>430389.21861111111</v>
      </c>
      <c r="T4050" s="11">
        <f t="shared" si="255"/>
        <v>431228.21861111111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3"/>
        <v>16</v>
      </c>
      <c r="Q4051" t="s">
        <v>8322</v>
      </c>
      <c r="R4051" t="s">
        <v>8323</v>
      </c>
      <c r="S4051" s="11">
        <f t="shared" si="254"/>
        <v>423992.00416666665</v>
      </c>
      <c r="T4051" s="11">
        <f t="shared" si="255"/>
        <v>424712.00416666665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6.6666666666666666E-2</v>
      </c>
      <c r="P4052">
        <f t="shared" si="253"/>
        <v>1</v>
      </c>
      <c r="Q4052" t="s">
        <v>8322</v>
      </c>
      <c r="R4052" t="s">
        <v>8323</v>
      </c>
      <c r="S4052" s="11">
        <f t="shared" si="254"/>
        <v>417648.27527777775</v>
      </c>
      <c r="T4052" s="11">
        <f t="shared" si="255"/>
        <v>418368.27527777775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8322</v>
      </c>
      <c r="R4053" t="s">
        <v>8323</v>
      </c>
      <c r="S4053" s="11">
        <f t="shared" si="254"/>
        <v>414196.44361111114</v>
      </c>
      <c r="T4053" s="11">
        <f t="shared" si="255"/>
        <v>414351.88333333336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37.533333333333339</v>
      </c>
      <c r="P4054">
        <f t="shared" si="253"/>
        <v>86.62</v>
      </c>
      <c r="Q4054" t="s">
        <v>8322</v>
      </c>
      <c r="R4054" t="s">
        <v>8323</v>
      </c>
      <c r="S4054" s="11">
        <f t="shared" si="254"/>
        <v>416694.08777777775</v>
      </c>
      <c r="T4054" s="11">
        <f t="shared" si="255"/>
        <v>418134.08777777775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8322</v>
      </c>
      <c r="R4055" t="s">
        <v>8323</v>
      </c>
      <c r="S4055" s="11">
        <f t="shared" si="254"/>
        <v>418201.56333333335</v>
      </c>
      <c r="T4055" s="11">
        <f t="shared" si="255"/>
        <v>418925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8322</v>
      </c>
      <c r="R4056" t="s">
        <v>8323</v>
      </c>
      <c r="S4056" s="11">
        <f t="shared" si="254"/>
        <v>434645.19027777779</v>
      </c>
      <c r="T4056" s="11">
        <f t="shared" si="255"/>
        <v>435373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3"/>
        <v>41.95</v>
      </c>
      <c r="Q4057" t="s">
        <v>8322</v>
      </c>
      <c r="R4057" t="s">
        <v>8323</v>
      </c>
      <c r="S4057" s="11">
        <f t="shared" si="254"/>
        <v>414624.56416666671</v>
      </c>
      <c r="T4057" s="11">
        <f t="shared" si="255"/>
        <v>415344.56416666671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</v>
      </c>
      <c r="Q4058" t="s">
        <v>8322</v>
      </c>
      <c r="R4058" t="s">
        <v>8323</v>
      </c>
      <c r="S4058" s="11">
        <f t="shared" si="254"/>
        <v>432751.39972222224</v>
      </c>
      <c r="T4058" s="11">
        <f t="shared" si="255"/>
        <v>433228.98333333334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22.142857142857142</v>
      </c>
      <c r="P4059">
        <f t="shared" si="253"/>
        <v>129.16999999999999</v>
      </c>
      <c r="Q4059" t="s">
        <v>8322</v>
      </c>
      <c r="R4059" t="s">
        <v>8323</v>
      </c>
      <c r="S4059" s="11">
        <f t="shared" si="254"/>
        <v>427376.24444444448</v>
      </c>
      <c r="T4059" s="11">
        <f t="shared" si="255"/>
        <v>427928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2.5333333333333332</v>
      </c>
      <c r="P4060">
        <f t="shared" si="253"/>
        <v>23.75</v>
      </c>
      <c r="Q4060" t="s">
        <v>8322</v>
      </c>
      <c r="R4060" t="s">
        <v>8323</v>
      </c>
      <c r="S4060" s="11">
        <f t="shared" si="254"/>
        <v>430618.45666666667</v>
      </c>
      <c r="T4060" s="11">
        <f t="shared" si="255"/>
        <v>430980.98333333334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35.71</v>
      </c>
      <c r="Q4061" t="s">
        <v>8322</v>
      </c>
      <c r="R4061" t="s">
        <v>8323</v>
      </c>
      <c r="S4061" s="11">
        <f t="shared" si="254"/>
        <v>416712.37555555557</v>
      </c>
      <c r="T4061" s="11">
        <f t="shared" si="255"/>
        <v>417468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3"/>
        <v>57</v>
      </c>
      <c r="Q4062" t="s">
        <v>8322</v>
      </c>
      <c r="R4062" t="s">
        <v>8323</v>
      </c>
      <c r="S4062" s="11">
        <f t="shared" si="254"/>
        <v>414625.68222222221</v>
      </c>
      <c r="T4062" s="11">
        <f t="shared" si="255"/>
        <v>415441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8322</v>
      </c>
      <c r="R4063" t="s">
        <v>8323</v>
      </c>
      <c r="S4063" s="11">
        <f t="shared" si="254"/>
        <v>430020.39527777774</v>
      </c>
      <c r="T4063" s="11">
        <f t="shared" si="255"/>
        <v>431459.39527777774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3"/>
        <v>163.33000000000001</v>
      </c>
      <c r="Q4064" t="s">
        <v>8322</v>
      </c>
      <c r="R4064" t="s">
        <v>8323</v>
      </c>
      <c r="S4064" s="11">
        <f t="shared" si="254"/>
        <v>432482.74111111107</v>
      </c>
      <c r="T4064" s="11">
        <f t="shared" si="255"/>
        <v>433202.74111111107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1.4210526315789473</v>
      </c>
      <c r="P4065">
        <f t="shared" si="253"/>
        <v>15</v>
      </c>
      <c r="Q4065" t="s">
        <v>8322</v>
      </c>
      <c r="R4065" t="s">
        <v>8323</v>
      </c>
      <c r="S4065" s="11">
        <f t="shared" si="254"/>
        <v>414817.35666666663</v>
      </c>
      <c r="T4065" s="11">
        <f t="shared" si="255"/>
        <v>415537.35666666663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3"/>
        <v>64.17</v>
      </c>
      <c r="Q4066" t="s">
        <v>8322</v>
      </c>
      <c r="R4066" t="s">
        <v>8323</v>
      </c>
      <c r="S4066" s="11">
        <f t="shared" si="254"/>
        <v>422159.11833333335</v>
      </c>
      <c r="T4066" s="11">
        <f t="shared" si="255"/>
        <v>422879.11833333335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0.67500000000000004</v>
      </c>
      <c r="P4067">
        <f t="shared" si="253"/>
        <v>6.75</v>
      </c>
      <c r="Q4067" t="s">
        <v>8322</v>
      </c>
      <c r="R4067" t="s">
        <v>8323</v>
      </c>
      <c r="S4067" s="11">
        <f t="shared" si="254"/>
        <v>415927.83638888889</v>
      </c>
      <c r="T4067" s="11">
        <f t="shared" si="255"/>
        <v>416647.83638888889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0.16666666666666669</v>
      </c>
      <c r="P4068">
        <f t="shared" si="253"/>
        <v>25</v>
      </c>
      <c r="Q4068" t="s">
        <v>8322</v>
      </c>
      <c r="R4068" t="s">
        <v>8323</v>
      </c>
      <c r="S4068" s="11">
        <f t="shared" si="254"/>
        <v>431409.94111111108</v>
      </c>
      <c r="T4068" s="11">
        <f t="shared" si="255"/>
        <v>432129.94111111108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179.12</v>
      </c>
      <c r="Q4069" t="s">
        <v>8322</v>
      </c>
      <c r="R4069" t="s">
        <v>8323</v>
      </c>
      <c r="S4069" s="11">
        <f t="shared" si="254"/>
        <v>425555.81944444444</v>
      </c>
      <c r="T4069" s="11">
        <f t="shared" si="255"/>
        <v>426515.81944444444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8322</v>
      </c>
      <c r="R4070" t="s">
        <v>8323</v>
      </c>
      <c r="S4070" s="11">
        <f t="shared" si="254"/>
        <v>437168.12638888886</v>
      </c>
      <c r="T4070" s="11">
        <f t="shared" si="255"/>
        <v>437888.08333333331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33.08</v>
      </c>
      <c r="Q4071" t="s">
        <v>8322</v>
      </c>
      <c r="R4071" t="s">
        <v>8323</v>
      </c>
      <c r="S4071" s="11">
        <f t="shared" si="254"/>
        <v>420456.87666666671</v>
      </c>
      <c r="T4071" s="11">
        <f t="shared" si="255"/>
        <v>421437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27.5</v>
      </c>
      <c r="Q4072" t="s">
        <v>8322</v>
      </c>
      <c r="R4072" t="s">
        <v>8323</v>
      </c>
      <c r="S4072" s="11">
        <f t="shared" si="254"/>
        <v>420673.00555555552</v>
      </c>
      <c r="T4072" s="11">
        <f t="shared" si="255"/>
        <v>421452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8322</v>
      </c>
      <c r="R4073" t="s">
        <v>8323</v>
      </c>
      <c r="S4073" s="11">
        <f t="shared" si="254"/>
        <v>436732.31416666671</v>
      </c>
      <c r="T4073" s="11">
        <f t="shared" si="255"/>
        <v>437452.31416666671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2</v>
      </c>
      <c r="Q4074" t="s">
        <v>8322</v>
      </c>
      <c r="R4074" t="s">
        <v>8323</v>
      </c>
      <c r="S4074" s="11">
        <f t="shared" si="254"/>
        <v>415419.58638888889</v>
      </c>
      <c r="T4074" s="11">
        <f t="shared" si="255"/>
        <v>416859.58638888889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</v>
      </c>
      <c r="P4075">
        <f t="shared" si="253"/>
        <v>18.5</v>
      </c>
      <c r="Q4075" t="s">
        <v>8322</v>
      </c>
      <c r="R4075" t="s">
        <v>8323</v>
      </c>
      <c r="S4075" s="11">
        <f t="shared" si="254"/>
        <v>421793.28500000003</v>
      </c>
      <c r="T4075" s="11">
        <f t="shared" si="255"/>
        <v>423109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26.727272727272727</v>
      </c>
      <c r="P4076">
        <f t="shared" si="253"/>
        <v>35</v>
      </c>
      <c r="Q4076" t="s">
        <v>8322</v>
      </c>
      <c r="R4076" t="s">
        <v>8323</v>
      </c>
      <c r="S4076" s="11">
        <f t="shared" si="254"/>
        <v>426718.27083333331</v>
      </c>
      <c r="T4076" s="11">
        <f t="shared" si="255"/>
        <v>427439.27083333331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28.799999999999997</v>
      </c>
      <c r="P4077">
        <f t="shared" si="253"/>
        <v>44.31</v>
      </c>
      <c r="Q4077" t="s">
        <v>8322</v>
      </c>
      <c r="R4077" t="s">
        <v>8323</v>
      </c>
      <c r="S4077" s="11">
        <f t="shared" si="254"/>
        <v>414610.10249999998</v>
      </c>
      <c r="T4077" s="11">
        <f t="shared" si="255"/>
        <v>415610.46666666667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8322</v>
      </c>
      <c r="R4078" t="s">
        <v>8323</v>
      </c>
      <c r="S4078" s="11">
        <f t="shared" si="254"/>
        <v>417652.09694444446</v>
      </c>
      <c r="T4078" s="11">
        <f t="shared" si="255"/>
        <v>418324.85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222.5</v>
      </c>
      <c r="Q4079" t="s">
        <v>8322</v>
      </c>
      <c r="R4079" t="s">
        <v>8323</v>
      </c>
      <c r="S4079" s="11">
        <f t="shared" si="254"/>
        <v>436610.05388888891</v>
      </c>
      <c r="T4079" s="11">
        <f t="shared" si="255"/>
        <v>437330.05388888891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8322</v>
      </c>
      <c r="R4080" t="s">
        <v>8323</v>
      </c>
      <c r="S4080" s="11">
        <f t="shared" si="254"/>
        <v>437499.90055555559</v>
      </c>
      <c r="T4080" s="11">
        <f t="shared" si="255"/>
        <v>438219.90055555559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0.16666666666666669</v>
      </c>
      <c r="P4081">
        <f t="shared" si="253"/>
        <v>5</v>
      </c>
      <c r="Q4081" t="s">
        <v>8322</v>
      </c>
      <c r="R4081" t="s">
        <v>8323</v>
      </c>
      <c r="S4081" s="11">
        <f t="shared" si="254"/>
        <v>432175.53361111111</v>
      </c>
      <c r="T4081" s="11">
        <f t="shared" si="255"/>
        <v>432895.53361111111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8322</v>
      </c>
      <c r="R4082" t="s">
        <v>8323</v>
      </c>
      <c r="S4082" s="11">
        <f t="shared" si="254"/>
        <v>432193.75444444444</v>
      </c>
      <c r="T4082" s="11">
        <f t="shared" si="255"/>
        <v>432771.9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15.737410071942445</v>
      </c>
      <c r="P4083">
        <f t="shared" si="253"/>
        <v>29.17</v>
      </c>
      <c r="Q4083" t="s">
        <v>8322</v>
      </c>
      <c r="R4083" t="s">
        <v>8323</v>
      </c>
      <c r="S4083" s="11">
        <f t="shared" si="254"/>
        <v>420910.95138888888</v>
      </c>
      <c r="T4083" s="11">
        <f t="shared" si="255"/>
        <v>421629.95138888888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8322</v>
      </c>
      <c r="R4084" t="s">
        <v>8323</v>
      </c>
      <c r="S4084" s="11">
        <f t="shared" si="254"/>
        <v>427285.54250000004</v>
      </c>
      <c r="T4084" s="11">
        <f t="shared" si="255"/>
        <v>427664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21.685714285714287</v>
      </c>
      <c r="P4085">
        <f t="shared" si="253"/>
        <v>126.5</v>
      </c>
      <c r="Q4085" t="s">
        <v>8322</v>
      </c>
      <c r="R4085" t="s">
        <v>8323</v>
      </c>
      <c r="S4085" s="11">
        <f t="shared" si="254"/>
        <v>428403.28222222225</v>
      </c>
      <c r="T4085" s="11">
        <f t="shared" si="255"/>
        <v>429123.28222222225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0.33333333333333337</v>
      </c>
      <c r="P4086">
        <f t="shared" si="253"/>
        <v>10</v>
      </c>
      <c r="Q4086" t="s">
        <v>8322</v>
      </c>
      <c r="R4086" t="s">
        <v>8323</v>
      </c>
      <c r="S4086" s="11">
        <f t="shared" si="254"/>
        <v>434851.4738888889</v>
      </c>
      <c r="T4086" s="11">
        <f t="shared" si="255"/>
        <v>435571.4738888889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0.2857142857142857</v>
      </c>
      <c r="P4087">
        <f t="shared" si="253"/>
        <v>10</v>
      </c>
      <c r="Q4087" t="s">
        <v>8322</v>
      </c>
      <c r="R4087" t="s">
        <v>8323</v>
      </c>
      <c r="S4087" s="11">
        <f t="shared" si="254"/>
        <v>421319.49305555556</v>
      </c>
      <c r="T4087" s="11">
        <f t="shared" si="255"/>
        <v>422004.98333333334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9.4</v>
      </c>
      <c r="Q4088" t="s">
        <v>8322</v>
      </c>
      <c r="R4088" t="s">
        <v>8323</v>
      </c>
      <c r="S4088" s="11">
        <f t="shared" si="254"/>
        <v>427231.58305555559</v>
      </c>
      <c r="T4088" s="11">
        <f t="shared" si="255"/>
        <v>427813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8322</v>
      </c>
      <c r="R4089" t="s">
        <v>8323</v>
      </c>
      <c r="S4089" s="11">
        <f t="shared" si="254"/>
        <v>432842.82944444445</v>
      </c>
      <c r="T4089" s="11">
        <f t="shared" si="255"/>
        <v>433562.82944444445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72</v>
      </c>
      <c r="Q4090" t="s">
        <v>8322</v>
      </c>
      <c r="R4090" t="s">
        <v>8323</v>
      </c>
      <c r="S4090" s="11">
        <f t="shared" si="254"/>
        <v>419687.70111111109</v>
      </c>
      <c r="T4090" s="11">
        <f t="shared" si="255"/>
        <v>420403.43333333335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30</v>
      </c>
      <c r="Q4091" t="s">
        <v>8322</v>
      </c>
      <c r="R4091" t="s">
        <v>8323</v>
      </c>
      <c r="S4091" s="11">
        <f t="shared" si="254"/>
        <v>422858.58</v>
      </c>
      <c r="T4091" s="11">
        <f t="shared" si="255"/>
        <v>423650.58333333331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10.67</v>
      </c>
      <c r="Q4092" t="s">
        <v>8322</v>
      </c>
      <c r="R4092" t="s">
        <v>8323</v>
      </c>
      <c r="S4092" s="11">
        <f t="shared" si="254"/>
        <v>424945.14916666667</v>
      </c>
      <c r="T4092" s="11">
        <f t="shared" si="255"/>
        <v>425280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3"/>
        <v>25.5</v>
      </c>
      <c r="Q4093" t="s">
        <v>8322</v>
      </c>
      <c r="R4093" t="s">
        <v>8323</v>
      </c>
      <c r="S4093" s="11">
        <f t="shared" si="254"/>
        <v>419685.15305555554</v>
      </c>
      <c r="T4093" s="11">
        <f t="shared" si="255"/>
        <v>420405.15305555554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1.8181818181818181E-2</v>
      </c>
      <c r="P4094">
        <f t="shared" si="253"/>
        <v>20</v>
      </c>
      <c r="Q4094" t="s">
        <v>8322</v>
      </c>
      <c r="R4094" t="s">
        <v>8323</v>
      </c>
      <c r="S4094" s="11">
        <f t="shared" si="254"/>
        <v>420853.67972222227</v>
      </c>
      <c r="T4094" s="11">
        <f t="shared" si="255"/>
        <v>422292.67972222227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15</v>
      </c>
      <c r="Q4095" t="s">
        <v>8322</v>
      </c>
      <c r="R4095" t="s">
        <v>8323</v>
      </c>
      <c r="S4095" s="11">
        <f t="shared" si="254"/>
        <v>424204.58138888888</v>
      </c>
      <c r="T4095" s="11">
        <f t="shared" si="255"/>
        <v>425644.58138888888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91.25</v>
      </c>
      <c r="Q4096" t="s">
        <v>8322</v>
      </c>
      <c r="R4096" t="s">
        <v>8323</v>
      </c>
      <c r="S4096" s="11">
        <f t="shared" si="254"/>
        <v>417275.08333333331</v>
      </c>
      <c r="T4096" s="11">
        <f t="shared" si="255"/>
        <v>418333.98333333334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2.666666666666667</v>
      </c>
      <c r="P4097">
        <f t="shared" si="253"/>
        <v>800</v>
      </c>
      <c r="Q4097" t="s">
        <v>8322</v>
      </c>
      <c r="R4097" t="s">
        <v>8323</v>
      </c>
      <c r="S4097" s="11">
        <f t="shared" si="254"/>
        <v>436545.76388888888</v>
      </c>
      <c r="T4097" s="11">
        <f t="shared" si="255"/>
        <v>437265.76388888888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11.428571428571429</v>
      </c>
      <c r="P4098">
        <f t="shared" si="253"/>
        <v>80</v>
      </c>
      <c r="Q4098" t="s">
        <v>8322</v>
      </c>
      <c r="R4098" t="s">
        <v>8323</v>
      </c>
      <c r="S4098" s="11">
        <f t="shared" si="254"/>
        <v>437925.72749999998</v>
      </c>
      <c r="T4098" s="11">
        <f t="shared" si="255"/>
        <v>438977.85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(E4099/D4099)*100</f>
        <v>0</v>
      </c>
      <c r="P4099" t="e">
        <f t="shared" ref="P4099:P4115" si="257">ROUND(E4099/L4099,2)</f>
        <v>#DIV/0!</v>
      </c>
      <c r="Q4099" t="s">
        <v>8322</v>
      </c>
      <c r="R4099" t="s">
        <v>8323</v>
      </c>
      <c r="S4099" s="11">
        <f t="shared" ref="S4099:S4115" si="258">(((J4099/60)/60)+DATE(1970,1,1))</f>
        <v>428188.7880555556</v>
      </c>
      <c r="T4099" s="11">
        <f t="shared" ref="T4099:T4115" si="259">(((I4099/60)/60)+DATE(1970,1,1))</f>
        <v>429536.91666666669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8322</v>
      </c>
      <c r="R4100" t="s">
        <v>8323</v>
      </c>
      <c r="S4100" s="11">
        <f t="shared" si="258"/>
        <v>431810.33249999996</v>
      </c>
      <c r="T4100" s="11">
        <f t="shared" si="259"/>
        <v>432530.33249999996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</v>
      </c>
      <c r="P4101">
        <f t="shared" si="257"/>
        <v>50</v>
      </c>
      <c r="Q4101" t="s">
        <v>8322</v>
      </c>
      <c r="R4101" t="s">
        <v>8323</v>
      </c>
      <c r="S4101" s="11">
        <f t="shared" si="258"/>
        <v>433613.40916666668</v>
      </c>
      <c r="T4101" s="11">
        <f t="shared" si="259"/>
        <v>434693.40916666668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8322</v>
      </c>
      <c r="R4102" t="s">
        <v>8323</v>
      </c>
      <c r="S4102" s="11">
        <f t="shared" si="258"/>
        <v>418163.99722222221</v>
      </c>
      <c r="T4102" s="11">
        <f t="shared" si="259"/>
        <v>418403.99722222221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8322</v>
      </c>
      <c r="R4103" t="s">
        <v>8323</v>
      </c>
      <c r="S4103" s="11">
        <f t="shared" si="258"/>
        <v>437454.68944444443</v>
      </c>
      <c r="T4103" s="11">
        <f t="shared" si="259"/>
        <v>438174.68944444443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27.400000000000002</v>
      </c>
      <c r="P4104">
        <f t="shared" si="257"/>
        <v>22.83</v>
      </c>
      <c r="Q4104" t="s">
        <v>8322</v>
      </c>
      <c r="R4104" t="s">
        <v>8323</v>
      </c>
      <c r="S4104" s="11">
        <f t="shared" si="258"/>
        <v>431333.35361111106</v>
      </c>
      <c r="T4104" s="11">
        <f t="shared" si="259"/>
        <v>432053.35361111106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16.670000000000002</v>
      </c>
      <c r="Q4105" t="s">
        <v>8322</v>
      </c>
      <c r="R4105" t="s">
        <v>8323</v>
      </c>
      <c r="S4105" s="11">
        <f t="shared" si="258"/>
        <v>424444.99055555556</v>
      </c>
      <c r="T4105" s="11">
        <f t="shared" si="259"/>
        <v>425739.53333333333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21.366666666666667</v>
      </c>
      <c r="P4106">
        <f t="shared" si="257"/>
        <v>45.79</v>
      </c>
      <c r="Q4106" t="s">
        <v>8322</v>
      </c>
      <c r="R4106" t="s">
        <v>8323</v>
      </c>
      <c r="S4106" s="11">
        <f t="shared" si="258"/>
        <v>435279.67611111113</v>
      </c>
      <c r="T4106" s="11">
        <f t="shared" si="259"/>
        <v>435999.67611111113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6.9696969696969706</v>
      </c>
      <c r="P4107">
        <f t="shared" si="257"/>
        <v>383.33</v>
      </c>
      <c r="Q4107" t="s">
        <v>8322</v>
      </c>
      <c r="R4107" t="s">
        <v>8323</v>
      </c>
      <c r="S4107" s="11">
        <f t="shared" si="258"/>
        <v>436641.2525</v>
      </c>
      <c r="T4107" s="11">
        <f t="shared" si="259"/>
        <v>437433.2525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106.97</v>
      </c>
      <c r="Q4108" t="s">
        <v>8322</v>
      </c>
      <c r="R4108" t="s">
        <v>8323</v>
      </c>
      <c r="S4108" s="11">
        <f t="shared" si="258"/>
        <v>421186.185</v>
      </c>
      <c r="T4108" s="11">
        <f t="shared" si="259"/>
        <v>422218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2.0500000000000003</v>
      </c>
      <c r="P4109">
        <f t="shared" si="257"/>
        <v>10.25</v>
      </c>
      <c r="Q4109" t="s">
        <v>8322</v>
      </c>
      <c r="R4109" t="s">
        <v>8323</v>
      </c>
      <c r="S4109" s="11">
        <f t="shared" si="258"/>
        <v>417127.00027777778</v>
      </c>
      <c r="T4109" s="11">
        <f t="shared" si="259"/>
        <v>417679.00027777778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</v>
      </c>
      <c r="P4110">
        <f t="shared" si="257"/>
        <v>59</v>
      </c>
      <c r="Q4110" t="s">
        <v>8322</v>
      </c>
      <c r="R4110" t="s">
        <v>8323</v>
      </c>
      <c r="S4110" s="11">
        <f t="shared" si="258"/>
        <v>438321.76027777779</v>
      </c>
      <c r="T4110" s="11">
        <f t="shared" si="259"/>
        <v>439046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8322</v>
      </c>
      <c r="R4111" t="s">
        <v>8323</v>
      </c>
      <c r="S4111" s="11">
        <f t="shared" si="258"/>
        <v>427293.94555555558</v>
      </c>
      <c r="T4111" s="11">
        <f t="shared" si="259"/>
        <v>428014.94555555558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28.666666666666668</v>
      </c>
      <c r="P4112">
        <f t="shared" si="257"/>
        <v>14.33</v>
      </c>
      <c r="Q4112" t="s">
        <v>8322</v>
      </c>
      <c r="R4112" t="s">
        <v>8323</v>
      </c>
      <c r="S4112" s="11">
        <f t="shared" si="258"/>
        <v>432216.04194444441</v>
      </c>
      <c r="T4112" s="11">
        <f t="shared" si="259"/>
        <v>433656.04194444441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3.1333333333333333</v>
      </c>
      <c r="P4113">
        <f t="shared" si="257"/>
        <v>15.67</v>
      </c>
      <c r="Q4113" t="s">
        <v>8322</v>
      </c>
      <c r="R4113" t="s">
        <v>8323</v>
      </c>
      <c r="S4113" s="11">
        <f t="shared" si="258"/>
        <v>420612.26111111115</v>
      </c>
      <c r="T4113" s="11">
        <f t="shared" si="259"/>
        <v>421332.26111111115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7"/>
        <v>1</v>
      </c>
      <c r="Q4114" t="s">
        <v>8322</v>
      </c>
      <c r="R4114" t="s">
        <v>8323</v>
      </c>
      <c r="S4114" s="11">
        <f t="shared" si="258"/>
        <v>429535.71833333338</v>
      </c>
      <c r="T4114" s="11">
        <f t="shared" si="259"/>
        <v>430185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7"/>
        <v>1</v>
      </c>
      <c r="Q4115" t="s">
        <v>8322</v>
      </c>
      <c r="R4115" t="s">
        <v>8323</v>
      </c>
      <c r="S4115" s="11">
        <f t="shared" si="258"/>
        <v>428518.75638888887</v>
      </c>
      <c r="T4115" s="11">
        <f t="shared" si="259"/>
        <v>428967.56666666665</v>
      </c>
    </row>
  </sheetData>
  <conditionalFormatting sqref="F2:F41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7" priority="8" operator="containsText" text="successful">
      <formula>NOT(ISERROR(SEARCH("successful",F2)))</formula>
    </cfRule>
    <cfRule type="containsText" dxfId="6" priority="7" operator="containsText" text="Failed">
      <formula>NOT(ISERROR(SEARCH("Failed",F2)))</formula>
    </cfRule>
    <cfRule type="containsText" dxfId="5" priority="6" operator="containsText" text="live">
      <formula>NOT(ISERROR(SEARCH("live",F2)))</formula>
    </cfRule>
    <cfRule type="containsText" dxfId="4" priority="5" operator="containsText" text="cancelled">
      <formula>NOT(ISERROR(SEARCH("cancelled",F2)))</formula>
    </cfRule>
    <cfRule type="containsText" dxfId="3" priority="4" operator="containsText" text="canceled">
      <formula>NOT(ISERROR(SEARCH("canceled",F2)))</formula>
    </cfRule>
  </conditionalFormatting>
  <conditionalFormatting sqref="O2:O4115">
    <cfRule type="cellIs" dxfId="2" priority="3" operator="between">
      <formula>-74421466</formula>
      <formula>100</formula>
    </cfRule>
    <cfRule type="cellIs" dxfId="1" priority="1" operator="greaterThan">
      <formula>200</formula>
    </cfRule>
  </conditionalFormatting>
  <conditionalFormatting sqref="O1:O4115 P1:T1">
    <cfRule type="cellIs" dxfId="0" priority="2" operator="between">
      <formula>100</formula>
      <formula>199.99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FF0B5-C7A7-4B38-BB61-D478CCF3FE05}">
  <dimension ref="A1:B39"/>
  <sheetViews>
    <sheetView workbookViewId="0"/>
  </sheetViews>
  <sheetFormatPr defaultRowHeight="14.4" x14ac:dyDescent="0.3"/>
  <cols>
    <col min="1" max="1" width="14" bestFit="1" customWidth="1"/>
    <col min="2" max="2" width="16.44140625" bestFit="1" customWidth="1"/>
  </cols>
  <sheetData>
    <row r="1" spans="1:2" x14ac:dyDescent="0.3">
      <c r="A1" s="6" t="s">
        <v>8223</v>
      </c>
      <c r="B1" t="s">
        <v>8314</v>
      </c>
    </row>
    <row r="3" spans="1:2" x14ac:dyDescent="0.3">
      <c r="A3" s="6" t="s">
        <v>8311</v>
      </c>
      <c r="B3" t="s">
        <v>8313</v>
      </c>
    </row>
    <row r="4" spans="1:2" x14ac:dyDescent="0.3">
      <c r="A4" s="7" t="s">
        <v>8315</v>
      </c>
      <c r="B4" s="5">
        <v>520</v>
      </c>
    </row>
    <row r="5" spans="1:2" x14ac:dyDescent="0.3">
      <c r="A5" s="9" t="s">
        <v>8220</v>
      </c>
      <c r="B5" s="5">
        <v>40</v>
      </c>
    </row>
    <row r="6" spans="1:2" x14ac:dyDescent="0.3">
      <c r="A6" s="9" t="s">
        <v>8221</v>
      </c>
      <c r="B6" s="5">
        <v>180</v>
      </c>
    </row>
    <row r="7" spans="1:2" x14ac:dyDescent="0.3">
      <c r="A7" s="9" t="s">
        <v>8219</v>
      </c>
      <c r="B7" s="5">
        <v>300</v>
      </c>
    </row>
    <row r="8" spans="1:2" x14ac:dyDescent="0.3">
      <c r="A8" s="7" t="s">
        <v>8341</v>
      </c>
      <c r="B8" s="5">
        <v>200</v>
      </c>
    </row>
    <row r="9" spans="1:2" x14ac:dyDescent="0.3">
      <c r="A9" s="9" t="s">
        <v>8220</v>
      </c>
      <c r="B9" s="5">
        <v>20</v>
      </c>
    </row>
    <row r="10" spans="1:2" x14ac:dyDescent="0.3">
      <c r="A10" s="9" t="s">
        <v>8221</v>
      </c>
      <c r="B10" s="5">
        <v>140</v>
      </c>
    </row>
    <row r="11" spans="1:2" x14ac:dyDescent="0.3">
      <c r="A11" s="9" t="s">
        <v>8222</v>
      </c>
      <c r="B11" s="5">
        <v>6</v>
      </c>
    </row>
    <row r="12" spans="1:2" x14ac:dyDescent="0.3">
      <c r="A12" s="9" t="s">
        <v>8219</v>
      </c>
      <c r="B12" s="5">
        <v>34</v>
      </c>
    </row>
    <row r="13" spans="1:2" x14ac:dyDescent="0.3">
      <c r="A13" s="7" t="s">
        <v>8338</v>
      </c>
      <c r="B13" s="5">
        <v>220</v>
      </c>
    </row>
    <row r="14" spans="1:2" x14ac:dyDescent="0.3">
      <c r="A14" s="9" t="s">
        <v>8221</v>
      </c>
      <c r="B14" s="5">
        <v>140</v>
      </c>
    </row>
    <row r="15" spans="1:2" x14ac:dyDescent="0.3">
      <c r="A15" s="9" t="s">
        <v>8219</v>
      </c>
      <c r="B15" s="5">
        <v>80</v>
      </c>
    </row>
    <row r="16" spans="1:2" x14ac:dyDescent="0.3">
      <c r="A16" s="7" t="s">
        <v>8336</v>
      </c>
      <c r="B16" s="5">
        <v>24</v>
      </c>
    </row>
    <row r="17" spans="1:2" x14ac:dyDescent="0.3">
      <c r="A17" s="9" t="s">
        <v>8220</v>
      </c>
      <c r="B17" s="5">
        <v>24</v>
      </c>
    </row>
    <row r="18" spans="1:2" x14ac:dyDescent="0.3">
      <c r="A18" s="7" t="s">
        <v>8330</v>
      </c>
      <c r="B18" s="5">
        <v>700</v>
      </c>
    </row>
    <row r="19" spans="1:2" x14ac:dyDescent="0.3">
      <c r="A19" s="9" t="s">
        <v>8220</v>
      </c>
      <c r="B19" s="5">
        <v>20</v>
      </c>
    </row>
    <row r="20" spans="1:2" x14ac:dyDescent="0.3">
      <c r="A20" s="9" t="s">
        <v>8221</v>
      </c>
      <c r="B20" s="5">
        <v>120</v>
      </c>
    </row>
    <row r="21" spans="1:2" x14ac:dyDescent="0.3">
      <c r="A21" s="9" t="s">
        <v>8222</v>
      </c>
      <c r="B21" s="5">
        <v>20</v>
      </c>
    </row>
    <row r="22" spans="1:2" x14ac:dyDescent="0.3">
      <c r="A22" s="9" t="s">
        <v>8219</v>
      </c>
      <c r="B22" s="5">
        <v>540</v>
      </c>
    </row>
    <row r="23" spans="1:2" x14ac:dyDescent="0.3">
      <c r="A23" s="7" t="s">
        <v>8343</v>
      </c>
      <c r="B23" s="5">
        <v>220</v>
      </c>
    </row>
    <row r="24" spans="1:2" x14ac:dyDescent="0.3">
      <c r="A24" s="9" t="s">
        <v>8221</v>
      </c>
      <c r="B24" s="5">
        <v>117</v>
      </c>
    </row>
    <row r="25" spans="1:2" x14ac:dyDescent="0.3">
      <c r="A25" s="9" t="s">
        <v>8219</v>
      </c>
      <c r="B25" s="5">
        <v>103</v>
      </c>
    </row>
    <row r="26" spans="1:2" x14ac:dyDescent="0.3">
      <c r="A26" s="7" t="s">
        <v>8327</v>
      </c>
      <c r="B26" s="5">
        <v>237</v>
      </c>
    </row>
    <row r="27" spans="1:2" x14ac:dyDescent="0.3">
      <c r="A27" s="9" t="s">
        <v>8220</v>
      </c>
      <c r="B27" s="5">
        <v>30</v>
      </c>
    </row>
    <row r="28" spans="1:2" x14ac:dyDescent="0.3">
      <c r="A28" s="9" t="s">
        <v>8221</v>
      </c>
      <c r="B28" s="5">
        <v>127</v>
      </c>
    </row>
    <row r="29" spans="1:2" x14ac:dyDescent="0.3">
      <c r="A29" s="9" t="s">
        <v>8219</v>
      </c>
      <c r="B29" s="5">
        <v>80</v>
      </c>
    </row>
    <row r="30" spans="1:2" x14ac:dyDescent="0.3">
      <c r="A30" s="7" t="s">
        <v>8324</v>
      </c>
      <c r="B30" s="5">
        <v>600</v>
      </c>
    </row>
    <row r="31" spans="1:2" x14ac:dyDescent="0.3">
      <c r="A31" s="9" t="s">
        <v>8220</v>
      </c>
      <c r="B31" s="5">
        <v>178</v>
      </c>
    </row>
    <row r="32" spans="1:2" x14ac:dyDescent="0.3">
      <c r="A32" s="9" t="s">
        <v>8221</v>
      </c>
      <c r="B32" s="5">
        <v>213</v>
      </c>
    </row>
    <row r="33" spans="1:2" x14ac:dyDescent="0.3">
      <c r="A33" s="9" t="s">
        <v>8219</v>
      </c>
      <c r="B33" s="5">
        <v>209</v>
      </c>
    </row>
    <row r="34" spans="1:2" x14ac:dyDescent="0.3">
      <c r="A34" s="7" t="s">
        <v>8322</v>
      </c>
      <c r="B34" s="5">
        <v>1393</v>
      </c>
    </row>
    <row r="35" spans="1:2" x14ac:dyDescent="0.3">
      <c r="A35" s="9" t="s">
        <v>8220</v>
      </c>
      <c r="B35" s="5">
        <v>37</v>
      </c>
    </row>
    <row r="36" spans="1:2" x14ac:dyDescent="0.3">
      <c r="A36" s="9" t="s">
        <v>8221</v>
      </c>
      <c r="B36" s="5">
        <v>493</v>
      </c>
    </row>
    <row r="37" spans="1:2" x14ac:dyDescent="0.3">
      <c r="A37" s="9" t="s">
        <v>8222</v>
      </c>
      <c r="B37" s="5">
        <v>24</v>
      </c>
    </row>
    <row r="38" spans="1:2" x14ac:dyDescent="0.3">
      <c r="A38" s="9" t="s">
        <v>8219</v>
      </c>
      <c r="B38" s="5">
        <v>839</v>
      </c>
    </row>
    <row r="39" spans="1:2" x14ac:dyDescent="0.3">
      <c r="A39" s="7" t="s">
        <v>8312</v>
      </c>
      <c r="B39" s="5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67F56-EE0B-4461-BF59-7FB9690D63B2}">
  <dimension ref="A1:B106"/>
  <sheetViews>
    <sheetView workbookViewId="0">
      <selection activeCell="A4" sqref="A4"/>
    </sheetView>
  </sheetViews>
  <sheetFormatPr defaultRowHeight="14.4" x14ac:dyDescent="0.3"/>
  <cols>
    <col min="1" max="1" width="17.88671875" bestFit="1" customWidth="1"/>
    <col min="2" max="2" width="20.44140625" bestFit="1" customWidth="1"/>
  </cols>
  <sheetData>
    <row r="1" spans="1:2" x14ac:dyDescent="0.3">
      <c r="A1" s="6" t="s">
        <v>8223</v>
      </c>
      <c r="B1" t="s">
        <v>8314</v>
      </c>
    </row>
    <row r="2" spans="1:2" x14ac:dyDescent="0.3">
      <c r="A2" s="6" t="s">
        <v>8308</v>
      </c>
      <c r="B2" t="s">
        <v>8314</v>
      </c>
    </row>
    <row r="4" spans="1:2" x14ac:dyDescent="0.3">
      <c r="A4" s="6" t="s">
        <v>8311</v>
      </c>
      <c r="B4" t="s">
        <v>8365</v>
      </c>
    </row>
    <row r="5" spans="1:2" x14ac:dyDescent="0.3">
      <c r="A5" s="7" t="s">
        <v>8321</v>
      </c>
      <c r="B5" s="5">
        <v>100</v>
      </c>
    </row>
    <row r="6" spans="1:2" x14ac:dyDescent="0.3">
      <c r="A6" s="9" t="s">
        <v>8221</v>
      </c>
      <c r="B6" s="5">
        <v>100</v>
      </c>
    </row>
    <row r="7" spans="1:2" x14ac:dyDescent="0.3">
      <c r="A7" s="7" t="s">
        <v>8349</v>
      </c>
      <c r="B7" s="5">
        <v>20</v>
      </c>
    </row>
    <row r="8" spans="1:2" x14ac:dyDescent="0.3">
      <c r="A8" s="9" t="s">
        <v>8220</v>
      </c>
      <c r="B8" s="5">
        <v>20</v>
      </c>
    </row>
    <row r="9" spans="1:2" x14ac:dyDescent="0.3">
      <c r="A9" s="7" t="s">
        <v>8337</v>
      </c>
      <c r="B9" s="5">
        <v>24</v>
      </c>
    </row>
    <row r="10" spans="1:2" x14ac:dyDescent="0.3">
      <c r="A10" s="9" t="s">
        <v>8220</v>
      </c>
      <c r="B10" s="5">
        <v>24</v>
      </c>
    </row>
    <row r="11" spans="1:2" x14ac:dyDescent="0.3">
      <c r="A11" s="7" t="s">
        <v>8363</v>
      </c>
      <c r="B11" s="5">
        <v>40</v>
      </c>
    </row>
    <row r="12" spans="1:2" x14ac:dyDescent="0.3">
      <c r="A12" s="9" t="s">
        <v>8221</v>
      </c>
      <c r="B12" s="5">
        <v>40</v>
      </c>
    </row>
    <row r="13" spans="1:2" x14ac:dyDescent="0.3">
      <c r="A13" s="7" t="s">
        <v>8359</v>
      </c>
      <c r="B13" s="5">
        <v>40</v>
      </c>
    </row>
    <row r="14" spans="1:2" x14ac:dyDescent="0.3">
      <c r="A14" s="9" t="s">
        <v>8219</v>
      </c>
      <c r="B14" s="5">
        <v>40</v>
      </c>
    </row>
    <row r="15" spans="1:2" x14ac:dyDescent="0.3">
      <c r="A15" s="7" t="s">
        <v>8320</v>
      </c>
      <c r="B15" s="5">
        <v>180</v>
      </c>
    </row>
    <row r="16" spans="1:2" x14ac:dyDescent="0.3">
      <c r="A16" s="9" t="s">
        <v>8219</v>
      </c>
      <c r="B16" s="5">
        <v>180</v>
      </c>
    </row>
    <row r="17" spans="1:2" x14ac:dyDescent="0.3">
      <c r="A17" s="7" t="s">
        <v>8319</v>
      </c>
      <c r="B17" s="5">
        <v>80</v>
      </c>
    </row>
    <row r="18" spans="1:2" x14ac:dyDescent="0.3">
      <c r="A18" s="9" t="s">
        <v>8221</v>
      </c>
      <c r="B18" s="5">
        <v>80</v>
      </c>
    </row>
    <row r="19" spans="1:2" x14ac:dyDescent="0.3">
      <c r="A19" s="7" t="s">
        <v>8335</v>
      </c>
      <c r="B19" s="5">
        <v>40</v>
      </c>
    </row>
    <row r="20" spans="1:2" x14ac:dyDescent="0.3">
      <c r="A20" s="9" t="s">
        <v>8219</v>
      </c>
      <c r="B20" s="5">
        <v>40</v>
      </c>
    </row>
    <row r="21" spans="1:2" x14ac:dyDescent="0.3">
      <c r="A21" s="7" t="s">
        <v>8352</v>
      </c>
      <c r="B21" s="5">
        <v>60</v>
      </c>
    </row>
    <row r="22" spans="1:2" x14ac:dyDescent="0.3">
      <c r="A22" s="9" t="s">
        <v>8221</v>
      </c>
      <c r="B22" s="5">
        <v>40</v>
      </c>
    </row>
    <row r="23" spans="1:2" x14ac:dyDescent="0.3">
      <c r="A23" s="9" t="s">
        <v>8222</v>
      </c>
      <c r="B23" s="5">
        <v>20</v>
      </c>
    </row>
    <row r="24" spans="1:2" x14ac:dyDescent="0.3">
      <c r="A24" s="7" t="s">
        <v>8329</v>
      </c>
      <c r="B24" s="5">
        <v>40</v>
      </c>
    </row>
    <row r="25" spans="1:2" x14ac:dyDescent="0.3">
      <c r="A25" s="9" t="s">
        <v>8221</v>
      </c>
      <c r="B25" s="5">
        <v>40</v>
      </c>
    </row>
    <row r="26" spans="1:2" x14ac:dyDescent="0.3">
      <c r="A26" s="7" t="s">
        <v>8342</v>
      </c>
      <c r="B26" s="5">
        <v>140</v>
      </c>
    </row>
    <row r="27" spans="1:2" x14ac:dyDescent="0.3">
      <c r="A27" s="9" t="s">
        <v>8220</v>
      </c>
      <c r="B27" s="5">
        <v>20</v>
      </c>
    </row>
    <row r="28" spans="1:2" x14ac:dyDescent="0.3">
      <c r="A28" s="9" t="s">
        <v>8221</v>
      </c>
      <c r="B28" s="5">
        <v>120</v>
      </c>
    </row>
    <row r="29" spans="1:2" x14ac:dyDescent="0.3">
      <c r="A29" s="7" t="s">
        <v>8353</v>
      </c>
      <c r="B29" s="5">
        <v>20</v>
      </c>
    </row>
    <row r="30" spans="1:2" x14ac:dyDescent="0.3">
      <c r="A30" s="9" t="s">
        <v>8221</v>
      </c>
      <c r="B30" s="5">
        <v>20</v>
      </c>
    </row>
    <row r="31" spans="1:2" x14ac:dyDescent="0.3">
      <c r="A31" s="7" t="s">
        <v>8354</v>
      </c>
      <c r="B31" s="5">
        <v>140</v>
      </c>
    </row>
    <row r="32" spans="1:2" x14ac:dyDescent="0.3">
      <c r="A32" s="9" t="s">
        <v>8219</v>
      </c>
      <c r="B32" s="5">
        <v>140</v>
      </c>
    </row>
    <row r="33" spans="1:2" x14ac:dyDescent="0.3">
      <c r="A33" s="7" t="s">
        <v>8334</v>
      </c>
      <c r="B33" s="5">
        <v>160</v>
      </c>
    </row>
    <row r="34" spans="1:2" x14ac:dyDescent="0.3">
      <c r="A34" s="9" t="s">
        <v>8221</v>
      </c>
      <c r="B34" s="5">
        <v>20</v>
      </c>
    </row>
    <row r="35" spans="1:2" x14ac:dyDescent="0.3">
      <c r="A35" s="9" t="s">
        <v>8219</v>
      </c>
      <c r="B35" s="5">
        <v>140</v>
      </c>
    </row>
    <row r="36" spans="1:2" x14ac:dyDescent="0.3">
      <c r="A36" s="7" t="s">
        <v>8333</v>
      </c>
      <c r="B36" s="5">
        <v>60</v>
      </c>
    </row>
    <row r="37" spans="1:2" x14ac:dyDescent="0.3">
      <c r="A37" s="9" t="s">
        <v>8221</v>
      </c>
      <c r="B37" s="5">
        <v>60</v>
      </c>
    </row>
    <row r="38" spans="1:2" x14ac:dyDescent="0.3">
      <c r="A38" s="7" t="s">
        <v>8361</v>
      </c>
      <c r="B38" s="5">
        <v>20</v>
      </c>
    </row>
    <row r="39" spans="1:2" x14ac:dyDescent="0.3">
      <c r="A39" s="9" t="s">
        <v>8221</v>
      </c>
      <c r="B39" s="5">
        <v>11</v>
      </c>
    </row>
    <row r="40" spans="1:2" x14ac:dyDescent="0.3">
      <c r="A40" s="9" t="s">
        <v>8219</v>
      </c>
      <c r="B40" s="5">
        <v>9</v>
      </c>
    </row>
    <row r="41" spans="1:2" x14ac:dyDescent="0.3">
      <c r="A41" s="7" t="s">
        <v>8332</v>
      </c>
      <c r="B41" s="5">
        <v>20</v>
      </c>
    </row>
    <row r="42" spans="1:2" x14ac:dyDescent="0.3">
      <c r="A42" s="9" t="s">
        <v>8219</v>
      </c>
      <c r="B42" s="5">
        <v>20</v>
      </c>
    </row>
    <row r="43" spans="1:2" x14ac:dyDescent="0.3">
      <c r="A43" s="7" t="s">
        <v>8340</v>
      </c>
      <c r="B43" s="5">
        <v>40</v>
      </c>
    </row>
    <row r="44" spans="1:2" x14ac:dyDescent="0.3">
      <c r="A44" s="9" t="s">
        <v>8221</v>
      </c>
      <c r="B44" s="5">
        <v>40</v>
      </c>
    </row>
    <row r="45" spans="1:2" x14ac:dyDescent="0.3">
      <c r="A45" s="7" t="s">
        <v>8364</v>
      </c>
      <c r="B45" s="5">
        <v>140</v>
      </c>
    </row>
    <row r="46" spans="1:2" x14ac:dyDescent="0.3">
      <c r="A46" s="9" t="s">
        <v>8220</v>
      </c>
      <c r="B46" s="5">
        <v>20</v>
      </c>
    </row>
    <row r="47" spans="1:2" x14ac:dyDescent="0.3">
      <c r="A47" s="9" t="s">
        <v>8221</v>
      </c>
      <c r="B47" s="5">
        <v>60</v>
      </c>
    </row>
    <row r="48" spans="1:2" x14ac:dyDescent="0.3">
      <c r="A48" s="9" t="s">
        <v>8219</v>
      </c>
      <c r="B48" s="5">
        <v>60</v>
      </c>
    </row>
    <row r="49" spans="1:2" x14ac:dyDescent="0.3">
      <c r="A49" s="7" t="s">
        <v>8348</v>
      </c>
      <c r="B49" s="5">
        <v>20</v>
      </c>
    </row>
    <row r="50" spans="1:2" x14ac:dyDescent="0.3">
      <c r="A50" s="9" t="s">
        <v>8221</v>
      </c>
      <c r="B50" s="5">
        <v>20</v>
      </c>
    </row>
    <row r="51" spans="1:2" x14ac:dyDescent="0.3">
      <c r="A51" s="7" t="s">
        <v>8328</v>
      </c>
      <c r="B51" s="5">
        <v>60</v>
      </c>
    </row>
    <row r="52" spans="1:2" x14ac:dyDescent="0.3">
      <c r="A52" s="9" t="s">
        <v>8219</v>
      </c>
      <c r="B52" s="5">
        <v>60</v>
      </c>
    </row>
    <row r="53" spans="1:2" x14ac:dyDescent="0.3">
      <c r="A53" s="7" t="s">
        <v>8355</v>
      </c>
      <c r="B53" s="5">
        <v>20</v>
      </c>
    </row>
    <row r="54" spans="1:2" x14ac:dyDescent="0.3">
      <c r="A54" s="9" t="s">
        <v>8221</v>
      </c>
      <c r="B54" s="5">
        <v>20</v>
      </c>
    </row>
    <row r="55" spans="1:2" x14ac:dyDescent="0.3">
      <c r="A55" s="7" t="s">
        <v>8344</v>
      </c>
      <c r="B55" s="5">
        <v>160</v>
      </c>
    </row>
    <row r="56" spans="1:2" x14ac:dyDescent="0.3">
      <c r="A56" s="9" t="s">
        <v>8221</v>
      </c>
      <c r="B56" s="5">
        <v>57</v>
      </c>
    </row>
    <row r="57" spans="1:2" x14ac:dyDescent="0.3">
      <c r="A57" s="9" t="s">
        <v>8219</v>
      </c>
      <c r="B57" s="5">
        <v>103</v>
      </c>
    </row>
    <row r="58" spans="1:2" x14ac:dyDescent="0.3">
      <c r="A58" s="7" t="s">
        <v>8350</v>
      </c>
      <c r="B58" s="5">
        <v>20</v>
      </c>
    </row>
    <row r="59" spans="1:2" x14ac:dyDescent="0.3">
      <c r="A59" s="9" t="s">
        <v>8221</v>
      </c>
      <c r="B59" s="5">
        <v>20</v>
      </c>
    </row>
    <row r="60" spans="1:2" x14ac:dyDescent="0.3">
      <c r="A60" s="7" t="s">
        <v>8323</v>
      </c>
      <c r="B60" s="5">
        <v>1066</v>
      </c>
    </row>
    <row r="61" spans="1:2" x14ac:dyDescent="0.3">
      <c r="A61" s="9" t="s">
        <v>8221</v>
      </c>
      <c r="B61" s="5">
        <v>353</v>
      </c>
    </row>
    <row r="62" spans="1:2" x14ac:dyDescent="0.3">
      <c r="A62" s="9" t="s">
        <v>8222</v>
      </c>
      <c r="B62" s="5">
        <v>19</v>
      </c>
    </row>
    <row r="63" spans="1:2" x14ac:dyDescent="0.3">
      <c r="A63" s="9" t="s">
        <v>8219</v>
      </c>
      <c r="B63" s="5">
        <v>694</v>
      </c>
    </row>
    <row r="64" spans="1:2" x14ac:dyDescent="0.3">
      <c r="A64" s="7" t="s">
        <v>8351</v>
      </c>
      <c r="B64" s="5">
        <v>40</v>
      </c>
    </row>
    <row r="65" spans="1:2" x14ac:dyDescent="0.3">
      <c r="A65" s="9" t="s">
        <v>8219</v>
      </c>
      <c r="B65" s="5">
        <v>40</v>
      </c>
    </row>
    <row r="66" spans="1:2" x14ac:dyDescent="0.3">
      <c r="A66" s="7" t="s">
        <v>8347</v>
      </c>
      <c r="B66" s="5">
        <v>20</v>
      </c>
    </row>
    <row r="67" spans="1:2" x14ac:dyDescent="0.3">
      <c r="A67" s="9" t="s">
        <v>8219</v>
      </c>
      <c r="B67" s="5">
        <v>20</v>
      </c>
    </row>
    <row r="68" spans="1:2" x14ac:dyDescent="0.3">
      <c r="A68" s="7" t="s">
        <v>8358</v>
      </c>
      <c r="B68" s="5">
        <v>20</v>
      </c>
    </row>
    <row r="69" spans="1:2" x14ac:dyDescent="0.3">
      <c r="A69" s="9" t="s">
        <v>8221</v>
      </c>
      <c r="B69" s="5">
        <v>20</v>
      </c>
    </row>
    <row r="70" spans="1:2" x14ac:dyDescent="0.3">
      <c r="A70" s="7" t="s">
        <v>8331</v>
      </c>
      <c r="B70" s="5">
        <v>260</v>
      </c>
    </row>
    <row r="71" spans="1:2" x14ac:dyDescent="0.3">
      <c r="A71" s="9" t="s">
        <v>8219</v>
      </c>
      <c r="B71" s="5">
        <v>260</v>
      </c>
    </row>
    <row r="72" spans="1:2" x14ac:dyDescent="0.3">
      <c r="A72" s="7" t="s">
        <v>8318</v>
      </c>
      <c r="B72" s="5">
        <v>40</v>
      </c>
    </row>
    <row r="73" spans="1:2" x14ac:dyDescent="0.3">
      <c r="A73" s="9" t="s">
        <v>8220</v>
      </c>
      <c r="B73" s="5">
        <v>40</v>
      </c>
    </row>
    <row r="74" spans="1:2" x14ac:dyDescent="0.3">
      <c r="A74" s="7" t="s">
        <v>8317</v>
      </c>
      <c r="B74" s="5">
        <v>60</v>
      </c>
    </row>
    <row r="75" spans="1:2" x14ac:dyDescent="0.3">
      <c r="A75" s="9" t="s">
        <v>8219</v>
      </c>
      <c r="B75" s="5">
        <v>60</v>
      </c>
    </row>
    <row r="76" spans="1:2" x14ac:dyDescent="0.3">
      <c r="A76" s="7" t="s">
        <v>8357</v>
      </c>
      <c r="B76" s="5">
        <v>40</v>
      </c>
    </row>
    <row r="77" spans="1:2" x14ac:dyDescent="0.3">
      <c r="A77" s="9" t="s">
        <v>8222</v>
      </c>
      <c r="B77" s="5">
        <v>6</v>
      </c>
    </row>
    <row r="78" spans="1:2" x14ac:dyDescent="0.3">
      <c r="A78" s="9" t="s">
        <v>8219</v>
      </c>
      <c r="B78" s="5">
        <v>34</v>
      </c>
    </row>
    <row r="79" spans="1:2" x14ac:dyDescent="0.3">
      <c r="A79" s="7" t="s">
        <v>8360</v>
      </c>
      <c r="B79" s="5">
        <v>60</v>
      </c>
    </row>
    <row r="80" spans="1:2" x14ac:dyDescent="0.3">
      <c r="A80" s="9" t="s">
        <v>8220</v>
      </c>
      <c r="B80" s="5">
        <v>18</v>
      </c>
    </row>
    <row r="81" spans="1:2" x14ac:dyDescent="0.3">
      <c r="A81" s="9" t="s">
        <v>8221</v>
      </c>
      <c r="B81" s="5">
        <v>2</v>
      </c>
    </row>
    <row r="82" spans="1:2" x14ac:dyDescent="0.3">
      <c r="A82" s="9" t="s">
        <v>8219</v>
      </c>
      <c r="B82" s="5">
        <v>40</v>
      </c>
    </row>
    <row r="83" spans="1:2" x14ac:dyDescent="0.3">
      <c r="A83" s="7" t="s">
        <v>8362</v>
      </c>
      <c r="B83" s="5">
        <v>187</v>
      </c>
    </row>
    <row r="84" spans="1:2" x14ac:dyDescent="0.3">
      <c r="A84" s="9" t="s">
        <v>8220</v>
      </c>
      <c r="B84" s="5">
        <v>17</v>
      </c>
    </row>
    <row r="85" spans="1:2" x14ac:dyDescent="0.3">
      <c r="A85" s="9" t="s">
        <v>8221</v>
      </c>
      <c r="B85" s="5">
        <v>80</v>
      </c>
    </row>
    <row r="86" spans="1:2" x14ac:dyDescent="0.3">
      <c r="A86" s="9" t="s">
        <v>8222</v>
      </c>
      <c r="B86" s="5">
        <v>5</v>
      </c>
    </row>
    <row r="87" spans="1:2" x14ac:dyDescent="0.3">
      <c r="A87" s="9" t="s">
        <v>8219</v>
      </c>
      <c r="B87" s="5">
        <v>85</v>
      </c>
    </row>
    <row r="88" spans="1:2" x14ac:dyDescent="0.3">
      <c r="A88" s="7" t="s">
        <v>8356</v>
      </c>
      <c r="B88" s="5">
        <v>80</v>
      </c>
    </row>
    <row r="89" spans="1:2" x14ac:dyDescent="0.3">
      <c r="A89" s="9" t="s">
        <v>8219</v>
      </c>
      <c r="B89" s="5">
        <v>80</v>
      </c>
    </row>
    <row r="90" spans="1:2" x14ac:dyDescent="0.3">
      <c r="A90" s="7" t="s">
        <v>8316</v>
      </c>
      <c r="B90" s="5">
        <v>60</v>
      </c>
    </row>
    <row r="91" spans="1:2" x14ac:dyDescent="0.3">
      <c r="A91" s="9" t="s">
        <v>8219</v>
      </c>
      <c r="B91" s="5">
        <v>60</v>
      </c>
    </row>
    <row r="92" spans="1:2" x14ac:dyDescent="0.3">
      <c r="A92" s="7" t="s">
        <v>8346</v>
      </c>
      <c r="B92" s="5">
        <v>57</v>
      </c>
    </row>
    <row r="93" spans="1:2" x14ac:dyDescent="0.3">
      <c r="A93" s="9" t="s">
        <v>8220</v>
      </c>
      <c r="B93" s="5">
        <v>10</v>
      </c>
    </row>
    <row r="94" spans="1:2" x14ac:dyDescent="0.3">
      <c r="A94" s="9" t="s">
        <v>8221</v>
      </c>
      <c r="B94" s="5">
        <v>47</v>
      </c>
    </row>
    <row r="95" spans="1:2" x14ac:dyDescent="0.3">
      <c r="A95" s="7" t="s">
        <v>8339</v>
      </c>
      <c r="B95" s="5">
        <v>100</v>
      </c>
    </row>
    <row r="96" spans="1:2" x14ac:dyDescent="0.3">
      <c r="A96" s="9" t="s">
        <v>8221</v>
      </c>
      <c r="B96" s="5">
        <v>100</v>
      </c>
    </row>
    <row r="97" spans="1:2" x14ac:dyDescent="0.3">
      <c r="A97" s="7" t="s">
        <v>8326</v>
      </c>
      <c r="B97" s="5">
        <v>200</v>
      </c>
    </row>
    <row r="98" spans="1:2" x14ac:dyDescent="0.3">
      <c r="A98" s="9" t="s">
        <v>8220</v>
      </c>
      <c r="B98" s="5">
        <v>60</v>
      </c>
    </row>
    <row r="99" spans="1:2" x14ac:dyDescent="0.3">
      <c r="A99" s="9" t="s">
        <v>8221</v>
      </c>
      <c r="B99" s="5">
        <v>120</v>
      </c>
    </row>
    <row r="100" spans="1:2" x14ac:dyDescent="0.3">
      <c r="A100" s="9" t="s">
        <v>8219</v>
      </c>
      <c r="B100" s="5">
        <v>20</v>
      </c>
    </row>
    <row r="101" spans="1:2" x14ac:dyDescent="0.3">
      <c r="A101" s="7" t="s">
        <v>8325</v>
      </c>
      <c r="B101" s="5">
        <v>160</v>
      </c>
    </row>
    <row r="102" spans="1:2" x14ac:dyDescent="0.3">
      <c r="A102" s="9" t="s">
        <v>8220</v>
      </c>
      <c r="B102" s="5">
        <v>100</v>
      </c>
    </row>
    <row r="103" spans="1:2" x14ac:dyDescent="0.3">
      <c r="A103" s="9" t="s">
        <v>8221</v>
      </c>
      <c r="B103" s="5">
        <v>60</v>
      </c>
    </row>
    <row r="104" spans="1:2" x14ac:dyDescent="0.3">
      <c r="A104" s="7" t="s">
        <v>8345</v>
      </c>
      <c r="B104" s="5">
        <v>20</v>
      </c>
    </row>
    <row r="105" spans="1:2" x14ac:dyDescent="0.3">
      <c r="A105" s="9" t="s">
        <v>8220</v>
      </c>
      <c r="B105" s="5">
        <v>20</v>
      </c>
    </row>
    <row r="106" spans="1:2" x14ac:dyDescent="0.3">
      <c r="A106" s="7" t="s">
        <v>8312</v>
      </c>
      <c r="B106" s="5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E8B7C-8226-480F-99D9-1434E9266828}">
  <dimension ref="A1:B64"/>
  <sheetViews>
    <sheetView showGridLines="0" zoomScale="74" workbookViewId="0">
      <selection activeCell="T17" sqref="T17"/>
    </sheetView>
  </sheetViews>
  <sheetFormatPr defaultRowHeight="14.4" x14ac:dyDescent="0.3"/>
  <cols>
    <col min="1" max="1" width="13.88671875" bestFit="1" customWidth="1"/>
    <col min="2" max="2" width="13.777343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2" x14ac:dyDescent="0.3">
      <c r="A1" s="6" t="s">
        <v>8308</v>
      </c>
      <c r="B1" t="s">
        <v>8314</v>
      </c>
    </row>
    <row r="2" spans="1:2" x14ac:dyDescent="0.3">
      <c r="A2" s="6" t="s">
        <v>8380</v>
      </c>
      <c r="B2" t="s">
        <v>8314</v>
      </c>
    </row>
    <row r="4" spans="1:2" x14ac:dyDescent="0.3">
      <c r="A4" s="6" t="s">
        <v>8311</v>
      </c>
      <c r="B4" t="s">
        <v>8310</v>
      </c>
    </row>
    <row r="5" spans="1:2" x14ac:dyDescent="0.3">
      <c r="A5" s="8" t="s">
        <v>8376</v>
      </c>
      <c r="B5" s="5">
        <v>398</v>
      </c>
    </row>
    <row r="6" spans="1:2" x14ac:dyDescent="0.3">
      <c r="A6" s="9" t="s">
        <v>8220</v>
      </c>
      <c r="B6" s="5">
        <v>24</v>
      </c>
    </row>
    <row r="7" spans="1:2" x14ac:dyDescent="0.3">
      <c r="A7" s="9" t="s">
        <v>8221</v>
      </c>
      <c r="B7" s="5">
        <v>148</v>
      </c>
    </row>
    <row r="8" spans="1:2" x14ac:dyDescent="0.3">
      <c r="A8" s="9" t="s">
        <v>8222</v>
      </c>
      <c r="B8" s="5">
        <v>2</v>
      </c>
    </row>
    <row r="9" spans="1:2" x14ac:dyDescent="0.3">
      <c r="A9" s="9" t="s">
        <v>8219</v>
      </c>
      <c r="B9" s="5">
        <v>224</v>
      </c>
    </row>
    <row r="10" spans="1:2" x14ac:dyDescent="0.3">
      <c r="A10" s="8" t="s">
        <v>8370</v>
      </c>
      <c r="B10" s="5">
        <v>335</v>
      </c>
    </row>
    <row r="11" spans="1:2" x14ac:dyDescent="0.3">
      <c r="A11" s="9" t="s">
        <v>8220</v>
      </c>
      <c r="B11" s="5">
        <v>27</v>
      </c>
    </row>
    <row r="12" spans="1:2" x14ac:dyDescent="0.3">
      <c r="A12" s="9" t="s">
        <v>8221</v>
      </c>
      <c r="B12" s="5">
        <v>140</v>
      </c>
    </row>
    <row r="13" spans="1:2" x14ac:dyDescent="0.3">
      <c r="A13" s="9" t="s">
        <v>8219</v>
      </c>
      <c r="B13" s="5">
        <v>168</v>
      </c>
    </row>
    <row r="14" spans="1:2" x14ac:dyDescent="0.3">
      <c r="A14" s="8" t="s">
        <v>8379</v>
      </c>
      <c r="B14" s="5">
        <v>322</v>
      </c>
    </row>
    <row r="15" spans="1:2" x14ac:dyDescent="0.3">
      <c r="A15" s="9" t="s">
        <v>8220</v>
      </c>
      <c r="B15" s="5">
        <v>24</v>
      </c>
    </row>
    <row r="16" spans="1:2" x14ac:dyDescent="0.3">
      <c r="A16" s="9" t="s">
        <v>8221</v>
      </c>
      <c r="B16" s="5">
        <v>136</v>
      </c>
    </row>
    <row r="17" spans="1:2" x14ac:dyDescent="0.3">
      <c r="A17" s="9" t="s">
        <v>8222</v>
      </c>
      <c r="B17" s="5">
        <v>3</v>
      </c>
    </row>
    <row r="18" spans="1:2" x14ac:dyDescent="0.3">
      <c r="A18" s="9" t="s">
        <v>8219</v>
      </c>
      <c r="B18" s="5">
        <v>159</v>
      </c>
    </row>
    <row r="19" spans="1:2" x14ac:dyDescent="0.3">
      <c r="A19" s="8" t="s">
        <v>8377</v>
      </c>
      <c r="B19" s="5">
        <v>323</v>
      </c>
    </row>
    <row r="20" spans="1:2" x14ac:dyDescent="0.3">
      <c r="A20" s="9" t="s">
        <v>8220</v>
      </c>
      <c r="B20" s="5">
        <v>27</v>
      </c>
    </row>
    <row r="21" spans="1:2" x14ac:dyDescent="0.3">
      <c r="A21" s="9" t="s">
        <v>8221</v>
      </c>
      <c r="B21" s="5">
        <v>111</v>
      </c>
    </row>
    <row r="22" spans="1:2" x14ac:dyDescent="0.3">
      <c r="A22" s="9" t="s">
        <v>8222</v>
      </c>
      <c r="B22" s="5">
        <v>5</v>
      </c>
    </row>
    <row r="23" spans="1:2" x14ac:dyDescent="0.3">
      <c r="A23" s="9" t="s">
        <v>8219</v>
      </c>
      <c r="B23" s="5">
        <v>180</v>
      </c>
    </row>
    <row r="24" spans="1:2" x14ac:dyDescent="0.3">
      <c r="A24" s="8" t="s">
        <v>8378</v>
      </c>
      <c r="B24" s="5">
        <v>347</v>
      </c>
    </row>
    <row r="25" spans="1:2" x14ac:dyDescent="0.3">
      <c r="A25" s="9" t="s">
        <v>8220</v>
      </c>
      <c r="B25" s="5">
        <v>24</v>
      </c>
    </row>
    <row r="26" spans="1:2" x14ac:dyDescent="0.3">
      <c r="A26" s="9" t="s">
        <v>8221</v>
      </c>
      <c r="B26" s="5">
        <v>127</v>
      </c>
    </row>
    <row r="27" spans="1:2" x14ac:dyDescent="0.3">
      <c r="A27" s="9" t="s">
        <v>8222</v>
      </c>
      <c r="B27" s="5">
        <v>5</v>
      </c>
    </row>
    <row r="28" spans="1:2" x14ac:dyDescent="0.3">
      <c r="A28" s="9" t="s">
        <v>8219</v>
      </c>
      <c r="B28" s="5">
        <v>191</v>
      </c>
    </row>
    <row r="29" spans="1:2" x14ac:dyDescent="0.3">
      <c r="A29" s="8" t="s">
        <v>8374</v>
      </c>
      <c r="B29" s="5">
        <v>350</v>
      </c>
    </row>
    <row r="30" spans="1:2" x14ac:dyDescent="0.3">
      <c r="A30" s="9" t="s">
        <v>8220</v>
      </c>
      <c r="B30" s="5">
        <v>33</v>
      </c>
    </row>
    <row r="31" spans="1:2" x14ac:dyDescent="0.3">
      <c r="A31" s="9" t="s">
        <v>8221</v>
      </c>
      <c r="B31" s="5">
        <v>110</v>
      </c>
    </row>
    <row r="32" spans="1:2" x14ac:dyDescent="0.3">
      <c r="A32" s="9" t="s">
        <v>8222</v>
      </c>
      <c r="B32" s="5">
        <v>6</v>
      </c>
    </row>
    <row r="33" spans="1:2" x14ac:dyDescent="0.3">
      <c r="A33" s="9" t="s">
        <v>8219</v>
      </c>
      <c r="B33" s="5">
        <v>201</v>
      </c>
    </row>
    <row r="34" spans="1:2" x14ac:dyDescent="0.3">
      <c r="A34" s="8" t="s">
        <v>8375</v>
      </c>
      <c r="B34" s="5">
        <v>332</v>
      </c>
    </row>
    <row r="35" spans="1:2" x14ac:dyDescent="0.3">
      <c r="A35" s="9" t="s">
        <v>8220</v>
      </c>
      <c r="B35" s="5">
        <v>24</v>
      </c>
    </row>
    <row r="36" spans="1:2" x14ac:dyDescent="0.3">
      <c r="A36" s="9" t="s">
        <v>8221</v>
      </c>
      <c r="B36" s="5">
        <v>127</v>
      </c>
    </row>
    <row r="37" spans="1:2" x14ac:dyDescent="0.3">
      <c r="A37" s="9" t="s">
        <v>8222</v>
      </c>
      <c r="B37" s="5">
        <v>9</v>
      </c>
    </row>
    <row r="38" spans="1:2" x14ac:dyDescent="0.3">
      <c r="A38" s="9" t="s">
        <v>8219</v>
      </c>
      <c r="B38" s="5">
        <v>172</v>
      </c>
    </row>
    <row r="39" spans="1:2" x14ac:dyDescent="0.3">
      <c r="A39" s="8" t="s">
        <v>8371</v>
      </c>
      <c r="B39" s="5">
        <v>322</v>
      </c>
    </row>
    <row r="40" spans="1:2" x14ac:dyDescent="0.3">
      <c r="A40" s="9" t="s">
        <v>8220</v>
      </c>
      <c r="B40" s="5">
        <v>35</v>
      </c>
    </row>
    <row r="41" spans="1:2" x14ac:dyDescent="0.3">
      <c r="A41" s="9" t="s">
        <v>8221</v>
      </c>
      <c r="B41" s="5">
        <v>113</v>
      </c>
    </row>
    <row r="42" spans="1:2" x14ac:dyDescent="0.3">
      <c r="A42" s="9" t="s">
        <v>8222</v>
      </c>
      <c r="B42" s="5">
        <v>1</v>
      </c>
    </row>
    <row r="43" spans="1:2" x14ac:dyDescent="0.3">
      <c r="A43" s="9" t="s">
        <v>8219</v>
      </c>
      <c r="B43" s="5">
        <v>173</v>
      </c>
    </row>
    <row r="44" spans="1:2" x14ac:dyDescent="0.3">
      <c r="A44" s="8" t="s">
        <v>8372</v>
      </c>
      <c r="B44" s="5">
        <v>309</v>
      </c>
    </row>
    <row r="45" spans="1:2" x14ac:dyDescent="0.3">
      <c r="A45" s="9" t="s">
        <v>8220</v>
      </c>
      <c r="B45" s="5">
        <v>38</v>
      </c>
    </row>
    <row r="46" spans="1:2" x14ac:dyDescent="0.3">
      <c r="A46" s="9" t="s">
        <v>8221</v>
      </c>
      <c r="B46" s="5">
        <v>113</v>
      </c>
    </row>
    <row r="47" spans="1:2" x14ac:dyDescent="0.3">
      <c r="A47" s="9" t="s">
        <v>8222</v>
      </c>
      <c r="B47" s="5">
        <v>3</v>
      </c>
    </row>
    <row r="48" spans="1:2" x14ac:dyDescent="0.3">
      <c r="A48" s="9" t="s">
        <v>8219</v>
      </c>
      <c r="B48" s="5">
        <v>155</v>
      </c>
    </row>
    <row r="49" spans="1:2" x14ac:dyDescent="0.3">
      <c r="A49" s="8" t="s">
        <v>8369</v>
      </c>
      <c r="B49" s="5">
        <v>328</v>
      </c>
    </row>
    <row r="50" spans="1:2" x14ac:dyDescent="0.3">
      <c r="A50" s="9" t="s">
        <v>8220</v>
      </c>
      <c r="B50" s="5">
        <v>26</v>
      </c>
    </row>
    <row r="51" spans="1:2" x14ac:dyDescent="0.3">
      <c r="A51" s="9" t="s">
        <v>8221</v>
      </c>
      <c r="B51" s="5">
        <v>128</v>
      </c>
    </row>
    <row r="52" spans="1:2" x14ac:dyDescent="0.3">
      <c r="A52" s="9" t="s">
        <v>8222</v>
      </c>
      <c r="B52" s="5">
        <v>7</v>
      </c>
    </row>
    <row r="53" spans="1:2" x14ac:dyDescent="0.3">
      <c r="A53" s="9" t="s">
        <v>8219</v>
      </c>
      <c r="B53" s="5">
        <v>167</v>
      </c>
    </row>
    <row r="54" spans="1:2" x14ac:dyDescent="0.3">
      <c r="A54" s="8" t="s">
        <v>8373</v>
      </c>
      <c r="B54" s="5">
        <v>362</v>
      </c>
    </row>
    <row r="55" spans="1:2" x14ac:dyDescent="0.3">
      <c r="A55" s="9" t="s">
        <v>8220</v>
      </c>
      <c r="B55" s="5">
        <v>33</v>
      </c>
    </row>
    <row r="56" spans="1:2" x14ac:dyDescent="0.3">
      <c r="A56" s="9" t="s">
        <v>8221</v>
      </c>
      <c r="B56" s="5">
        <v>134</v>
      </c>
    </row>
    <row r="57" spans="1:2" x14ac:dyDescent="0.3">
      <c r="A57" s="9" t="s">
        <v>8222</v>
      </c>
      <c r="B57" s="5">
        <v>3</v>
      </c>
    </row>
    <row r="58" spans="1:2" x14ac:dyDescent="0.3">
      <c r="A58" s="9" t="s">
        <v>8219</v>
      </c>
      <c r="B58" s="5">
        <v>192</v>
      </c>
    </row>
    <row r="59" spans="1:2" x14ac:dyDescent="0.3">
      <c r="A59" s="8" t="s">
        <v>8368</v>
      </c>
      <c r="B59" s="5">
        <v>386</v>
      </c>
    </row>
    <row r="60" spans="1:2" x14ac:dyDescent="0.3">
      <c r="A60" s="9" t="s">
        <v>8220</v>
      </c>
      <c r="B60" s="5">
        <v>34</v>
      </c>
    </row>
    <row r="61" spans="1:2" x14ac:dyDescent="0.3">
      <c r="A61" s="9" t="s">
        <v>8221</v>
      </c>
      <c r="B61" s="5">
        <v>143</v>
      </c>
    </row>
    <row r="62" spans="1:2" x14ac:dyDescent="0.3">
      <c r="A62" s="9" t="s">
        <v>8222</v>
      </c>
      <c r="B62" s="5">
        <v>6</v>
      </c>
    </row>
    <row r="63" spans="1:2" x14ac:dyDescent="0.3">
      <c r="A63" s="9" t="s">
        <v>8219</v>
      </c>
      <c r="B63" s="5">
        <v>203</v>
      </c>
    </row>
    <row r="64" spans="1:2" x14ac:dyDescent="0.3">
      <c r="A64" s="8" t="s">
        <v>8312</v>
      </c>
      <c r="B64" s="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4F33F-BEB5-491D-ABDB-EEF016E08D4F}">
  <dimension ref="A1:H13"/>
  <sheetViews>
    <sheetView showGridLines="0" workbookViewId="0">
      <selection activeCell="F15" sqref="F15"/>
    </sheetView>
  </sheetViews>
  <sheetFormatPr defaultRowHeight="14.4" x14ac:dyDescent="0.3"/>
  <cols>
    <col min="1" max="1" width="15.21875" customWidth="1"/>
    <col min="2" max="2" width="18.109375" customWidth="1"/>
    <col min="3" max="3" width="16.21875" customWidth="1"/>
    <col min="4" max="4" width="15.5546875" customWidth="1"/>
    <col min="5" max="5" width="14" customWidth="1"/>
    <col min="6" max="6" width="19.77734375" customWidth="1"/>
    <col min="7" max="7" width="15" customWidth="1"/>
    <col min="8" max="8" width="17.88671875" customWidth="1"/>
  </cols>
  <sheetData>
    <row r="1" spans="1:8" x14ac:dyDescent="0.3">
      <c r="A1" s="12" t="s">
        <v>8381</v>
      </c>
      <c r="B1" s="12" t="s">
        <v>8382</v>
      </c>
      <c r="C1" s="12" t="s">
        <v>8383</v>
      </c>
      <c r="D1" s="12" t="s">
        <v>8384</v>
      </c>
      <c r="E1" s="12" t="s">
        <v>8385</v>
      </c>
      <c r="F1" s="12" t="s">
        <v>8386</v>
      </c>
      <c r="G1" s="12" t="s">
        <v>8387</v>
      </c>
      <c r="H1" s="12" t="s">
        <v>8388</v>
      </c>
    </row>
    <row r="2" spans="1:8" x14ac:dyDescent="0.3">
      <c r="A2" t="s">
        <v>8389</v>
      </c>
      <c r="B2">
        <f>COUNTIFS('Raw Data'!D1:D4115,"&lt;1000",'Raw Data'!F1:F4115,"Successful")</f>
        <v>322</v>
      </c>
      <c r="C2">
        <f>COUNTIFS('Raw Data'!D1:D4115,"&lt;1000",'Raw Data'!F1:F4115,"Failed")</f>
        <v>113</v>
      </c>
      <c r="D2">
        <f>COUNTIFS('Raw Data'!D1:D4115,"&lt;1000",'Raw Data'!F1:F4115,"Canceled")</f>
        <v>18</v>
      </c>
      <c r="E2">
        <f>SUM(B2,C2,D2)</f>
        <v>453</v>
      </c>
      <c r="F2">
        <f>ROUND((B2/E2)*100,0)</f>
        <v>71</v>
      </c>
      <c r="G2">
        <f>ROUND((C2/E2)*100,0)</f>
        <v>25</v>
      </c>
      <c r="H2">
        <f>ROUND((D2/E2)*100,0)</f>
        <v>4</v>
      </c>
    </row>
    <row r="3" spans="1:8" x14ac:dyDescent="0.3">
      <c r="A3" t="s">
        <v>8390</v>
      </c>
      <c r="B3">
        <f>COUNTIFS('Raw Data'!D1:D4115,"&gt;=1000",'Raw Data'!D1:D4115,"&lt;5000",'Raw Data'!F1:F4115,"Successful")</f>
        <v>932</v>
      </c>
      <c r="C3">
        <f>COUNTIFS('Raw Data'!D1:D4115,"&gt;=1000",'Raw Data'!D1:D4115,"&lt;5000",'Raw Data'!F1:F4115,"Failed")</f>
        <v>420</v>
      </c>
      <c r="D3">
        <f>COUNTIFS('Raw Data'!D1:D4115,"&gt;=1000",'Raw Data'!D1:D4115,"&lt;5000",'Raw Data'!F1:F4115,"canceled")</f>
        <v>60</v>
      </c>
      <c r="E3">
        <f t="shared" ref="E3:E13" si="0">SUM(B3,C3,D3)</f>
        <v>1412</v>
      </c>
      <c r="F3">
        <f t="shared" ref="F3:F13" si="1">ROUND((B3/E3)*100,0)</f>
        <v>66</v>
      </c>
      <c r="G3">
        <f t="shared" ref="G3:G13" si="2">ROUND((C3/E3)*100,0)</f>
        <v>30</v>
      </c>
      <c r="H3">
        <f t="shared" ref="H3:H12" si="3">ROUND((D3/E3)*100,0)</f>
        <v>4</v>
      </c>
    </row>
    <row r="4" spans="1:8" x14ac:dyDescent="0.3">
      <c r="A4" t="s">
        <v>8391</v>
      </c>
      <c r="B4">
        <f>COUNTIFS('Raw Data'!D1:D4115,"&gt;=5000",'Raw Data'!D1:D4115,"&lt;10000",'Raw Data'!F1:F4115,"Successful")</f>
        <v>381</v>
      </c>
      <c r="C4">
        <f>COUNTIFS('Raw Data'!D1:D4115,"&gt;=5000",'Raw Data'!D1:D4115,"&lt;10000",'Raw Data'!F1:F4115,"Failed")</f>
        <v>283</v>
      </c>
      <c r="D4">
        <f>COUNTIFS('Raw Data'!D1:D4115,"&gt;=5000",'Raw Data'!D1:D4115,"&lt;10000",'Raw Data'!F1:F4115,"Canceled")</f>
        <v>52</v>
      </c>
      <c r="E4">
        <f t="shared" si="0"/>
        <v>716</v>
      </c>
      <c r="F4">
        <f t="shared" si="1"/>
        <v>53</v>
      </c>
      <c r="G4">
        <f t="shared" si="2"/>
        <v>40</v>
      </c>
      <c r="H4">
        <f t="shared" si="3"/>
        <v>7</v>
      </c>
    </row>
    <row r="5" spans="1:8" x14ac:dyDescent="0.3">
      <c r="A5" t="s">
        <v>8392</v>
      </c>
      <c r="B5">
        <f>COUNTIFS('Raw Data'!D1:D4115,"&gt;=10000",'Raw Data'!F1:F4115,"Successful",'Raw Data'!D1:D4115,"&lt;15000")</f>
        <v>168</v>
      </c>
      <c r="C5">
        <f>COUNTIFS('Raw Data'!D1:D4115,"&gt;=10000",'Raw Data'!F1:F4115,"Failed",'Raw Data'!D1:D4115,"&lt;15000")</f>
        <v>144</v>
      </c>
      <c r="D5">
        <f>COUNTIFS('Raw Data'!D1:D4115,"&gt;=10000",'Raw Data'!F1:F4115,"Canceled",'Raw Data'!D1:D4115,"&lt;15000")</f>
        <v>40</v>
      </c>
      <c r="E5">
        <f t="shared" si="0"/>
        <v>352</v>
      </c>
      <c r="F5">
        <f t="shared" si="1"/>
        <v>48</v>
      </c>
      <c r="G5">
        <f t="shared" si="2"/>
        <v>41</v>
      </c>
      <c r="H5">
        <f t="shared" si="3"/>
        <v>11</v>
      </c>
    </row>
    <row r="6" spans="1:8" x14ac:dyDescent="0.3">
      <c r="A6" t="s">
        <v>8393</v>
      </c>
      <c r="B6">
        <f>COUNTIFS('Raw Data'!D1:D4115,"&gt;=15000",'Raw Data'!F1:F4115,"Successful",'Raw Data'!D1:D4115,"&lt;20000")</f>
        <v>94</v>
      </c>
      <c r="C6">
        <f>COUNTIFS('Raw Data'!D1:D4115,"&gt;=15000",'Raw Data'!F1:F4115,"failed",'Raw Data'!D1:D4115,"&lt;20000")</f>
        <v>90</v>
      </c>
      <c r="D6">
        <f>COUNTIFS('Raw Data'!D1:D4115,"&gt;=15000",'Raw Data'!F1:F4115,"canceled",'Raw Data'!D1:D4115,"&lt;20000")</f>
        <v>17</v>
      </c>
      <c r="E6">
        <f t="shared" si="0"/>
        <v>201</v>
      </c>
      <c r="F6">
        <f t="shared" si="1"/>
        <v>47</v>
      </c>
      <c r="G6">
        <f t="shared" si="2"/>
        <v>45</v>
      </c>
      <c r="H6">
        <f t="shared" si="3"/>
        <v>8</v>
      </c>
    </row>
    <row r="7" spans="1:8" x14ac:dyDescent="0.3">
      <c r="A7" t="s">
        <v>8394</v>
      </c>
      <c r="B7">
        <f>COUNTIFS('Raw Data'!D1:D4115,"&gt;=20000",'Raw Data'!F1:F4115,"Successful",'Raw Data'!D1:D4115,"&lt;25000")</f>
        <v>62</v>
      </c>
      <c r="C7">
        <f>COUNTIFS('Raw Data'!D1:D4115,"&gt;=20000",'Raw Data'!F1:F4115,"failed",'Raw Data'!D1:D4115,"&lt;25000")</f>
        <v>72</v>
      </c>
      <c r="D7">
        <f>COUNTIFS('Raw Data'!D1:D4115,"&gt;=20000",'Raw Data'!F1:F4115,"canceled",'Raw Data'!D1:D4115,"&lt;25000")</f>
        <v>14</v>
      </c>
      <c r="E7">
        <f t="shared" si="0"/>
        <v>148</v>
      </c>
      <c r="F7">
        <f t="shared" si="1"/>
        <v>42</v>
      </c>
      <c r="G7">
        <f t="shared" si="2"/>
        <v>49</v>
      </c>
      <c r="H7">
        <f t="shared" si="3"/>
        <v>9</v>
      </c>
    </row>
    <row r="8" spans="1:8" x14ac:dyDescent="0.3">
      <c r="A8" t="s">
        <v>8395</v>
      </c>
      <c r="B8">
        <f>COUNTIFS('Raw Data'!D1:D4115,"&gt;=25000",'Raw Data'!F1:F4115,"Successful",'Raw Data'!D1:D4115,"&lt;30000")</f>
        <v>55</v>
      </c>
      <c r="C8">
        <f>COUNTIFS('Raw Data'!D1:D4115,"&gt;=25000",'Raw Data'!F1:F4115,"Failed",'Raw Data'!D1:D4115,"&lt;30000")</f>
        <v>64</v>
      </c>
      <c r="D8">
        <f>COUNTIFS('Raw Data'!D1:D4115,"&gt;=25000",'Raw Data'!F1:F4115,"canceled",'Raw Data'!D1:D4115,"&lt;30000")</f>
        <v>18</v>
      </c>
      <c r="E8">
        <f t="shared" si="0"/>
        <v>137</v>
      </c>
      <c r="F8">
        <f t="shared" si="1"/>
        <v>40</v>
      </c>
      <c r="G8">
        <f t="shared" si="2"/>
        <v>47</v>
      </c>
      <c r="H8">
        <f t="shared" si="3"/>
        <v>13</v>
      </c>
    </row>
    <row r="9" spans="1:8" x14ac:dyDescent="0.3">
      <c r="A9" t="s">
        <v>8396</v>
      </c>
      <c r="B9">
        <f>COUNTIFS('Raw Data'!D1:D4115,"&gt;=30000",'Raw Data'!F1:F4115,"Successful",'Raw Data'!D1:D4115,"&lt;35000")</f>
        <v>32</v>
      </c>
      <c r="C9">
        <f>COUNTIFS('Raw Data'!D1:D4115,"&gt;=30000",'Raw Data'!F1:F4115,"failed",'Raw Data'!D1:D4115,"&lt;35000")</f>
        <v>37</v>
      </c>
      <c r="D9">
        <f>COUNTIFS('Raw Data'!D1:D4115,"&gt;=30000",'Raw Data'!F1:F4115,"canceled",'Raw Data'!D1:D4115,"&lt;35000")</f>
        <v>13</v>
      </c>
      <c r="E9">
        <f t="shared" si="0"/>
        <v>82</v>
      </c>
      <c r="F9">
        <f t="shared" si="1"/>
        <v>39</v>
      </c>
      <c r="G9">
        <f t="shared" si="2"/>
        <v>45</v>
      </c>
      <c r="H9">
        <f t="shared" si="3"/>
        <v>16</v>
      </c>
    </row>
    <row r="10" spans="1:8" x14ac:dyDescent="0.3">
      <c r="A10" t="s">
        <v>8397</v>
      </c>
      <c r="B10">
        <f>COUNTIFS('Raw Data'!D1:D4115,"&gt;=35000",'Raw Data'!F1:F4115,"Successful",'Raw Data'!D1:D4115,"&lt;40000")</f>
        <v>26</v>
      </c>
      <c r="C10">
        <f>COUNTIFS('Raw Data'!D1:D4115,"&gt;=35000",'Raw Data'!F1:F4115,"failed",'Raw Data'!D1:D4115,"&lt;40000")</f>
        <v>22</v>
      </c>
      <c r="D10">
        <f>COUNTIFS('Raw Data'!D1:D4115,"&gt;=35000",'Raw Data'!F1:F4115,"canceled",'Raw Data'!D1:D4115,"&lt;40000")</f>
        <v>7</v>
      </c>
      <c r="E10">
        <f t="shared" si="0"/>
        <v>55</v>
      </c>
      <c r="F10">
        <f t="shared" si="1"/>
        <v>47</v>
      </c>
      <c r="G10">
        <f t="shared" si="2"/>
        <v>40</v>
      </c>
      <c r="H10">
        <f t="shared" si="3"/>
        <v>13</v>
      </c>
    </row>
    <row r="11" spans="1:8" x14ac:dyDescent="0.3">
      <c r="A11" t="s">
        <v>8398</v>
      </c>
      <c r="B11">
        <f>COUNTIFS('Raw Data'!D1:D4115,"&gt;=40000",'Raw Data'!F1:F4115,"Successful",'Raw Data'!D1:D4115,"&lt;45000")</f>
        <v>21</v>
      </c>
      <c r="C11">
        <f>COUNTIFS('Raw Data'!D1:D4115,"&gt;=40000",'Raw Data'!F1:F4115,"failed",'Raw Data'!D1:D4115,"&lt;45000")</f>
        <v>16</v>
      </c>
      <c r="D11">
        <f>COUNTIFS('Raw Data'!D1:D4115,"&gt;=40000",'Raw Data'!F1:F4115,"canceled",'Raw Data'!D1:D4115,"&lt;45000")</f>
        <v>6</v>
      </c>
      <c r="E11">
        <f t="shared" si="0"/>
        <v>43</v>
      </c>
      <c r="F11">
        <f t="shared" si="1"/>
        <v>49</v>
      </c>
      <c r="G11">
        <f t="shared" si="2"/>
        <v>37</v>
      </c>
      <c r="H11">
        <f t="shared" si="3"/>
        <v>14</v>
      </c>
    </row>
    <row r="12" spans="1:8" x14ac:dyDescent="0.3">
      <c r="A12" t="s">
        <v>8399</v>
      </c>
      <c r="B12">
        <f>COUNTIFS('Raw Data'!D1:D4115,"&gt;=45000",'Raw Data'!F1:F4115,"Successful",'Raw Data'!D1:D4115,"&lt;50000")</f>
        <v>6</v>
      </c>
      <c r="C12">
        <f>COUNTIFS('Raw Data'!D1:D4115,"&gt;=45000",'Raw Data'!F1:F4115,"failed",'Raw Data'!D1:D4115,"&lt;50000")</f>
        <v>11</v>
      </c>
      <c r="D12">
        <f>COUNTIFS('Raw Data'!D1:D4115,"&gt;=45000",'Raw Data'!F1:F4115,"canceled",'Raw Data'!D1:D4115,"&lt;50000")</f>
        <v>4</v>
      </c>
      <c r="E12">
        <f t="shared" si="0"/>
        <v>21</v>
      </c>
      <c r="F12">
        <f t="shared" si="1"/>
        <v>29</v>
      </c>
      <c r="G12">
        <f t="shared" si="2"/>
        <v>52</v>
      </c>
      <c r="H12">
        <f t="shared" si="3"/>
        <v>19</v>
      </c>
    </row>
    <row r="13" spans="1:8" ht="14.4" customHeight="1" x14ac:dyDescent="0.3">
      <c r="A13" s="3" t="s">
        <v>8400</v>
      </c>
      <c r="B13">
        <f>COUNTIFS('Raw Data'!D1:D4115,"&gt;=50000",'Raw Data'!F1:F4115,"Successful")</f>
        <v>86</v>
      </c>
      <c r="C13">
        <f>COUNTIFS('Raw Data'!D1:D4115,"&gt;=50000",'Raw Data'!F1:F4115,"failed")</f>
        <v>258</v>
      </c>
      <c r="D13">
        <f>COUNTIFS('Raw Data'!D1:D4115,"&gt;=50000",'Raw Data'!F1:F4115,"canceled")</f>
        <v>100</v>
      </c>
      <c r="E13">
        <f t="shared" si="0"/>
        <v>444</v>
      </c>
      <c r="F13">
        <f t="shared" si="1"/>
        <v>19</v>
      </c>
      <c r="G13">
        <f t="shared" si="2"/>
        <v>58</v>
      </c>
      <c r="H13">
        <f>ROUND((D13/E13)*100,0)</f>
        <v>23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932D2-8CBB-4F8C-BA32-3CE4176B4A75}">
  <dimension ref="A2:M2190"/>
  <sheetViews>
    <sheetView topLeftCell="A3" zoomScale="84" workbookViewId="0">
      <selection activeCell="D21" sqref="D21"/>
    </sheetView>
  </sheetViews>
  <sheetFormatPr defaultRowHeight="14.4" x14ac:dyDescent="0.3"/>
  <cols>
    <col min="1" max="1" width="13.33203125" bestFit="1" customWidth="1"/>
    <col min="2" max="2" width="20" bestFit="1" customWidth="1"/>
    <col min="3" max="3" width="2.77734375" customWidth="1"/>
    <col min="4" max="4" width="16.5546875" customWidth="1"/>
    <col min="5" max="5" width="10" bestFit="1" customWidth="1"/>
    <col min="6" max="6" width="4" bestFit="1" customWidth="1"/>
    <col min="7" max="7" width="16.88671875" customWidth="1"/>
    <col min="8" max="8" width="13.33203125" customWidth="1"/>
    <col min="9" max="9" width="3" customWidth="1"/>
    <col min="10" max="11" width="3" bestFit="1" customWidth="1"/>
    <col min="12" max="12" width="10.77734375" customWidth="1"/>
    <col min="13" max="13" width="12.21875" bestFit="1" customWidth="1"/>
    <col min="14" max="14" width="4" bestFit="1" customWidth="1"/>
    <col min="15" max="19" width="3" bestFit="1" customWidth="1"/>
    <col min="20" max="20" width="4" bestFit="1" customWidth="1"/>
    <col min="21" max="22" width="3" bestFit="1" customWidth="1"/>
    <col min="23" max="23" width="4" bestFit="1" customWidth="1"/>
    <col min="24" max="25" width="3" bestFit="1" customWidth="1"/>
    <col min="26" max="26" width="4" bestFit="1" customWidth="1"/>
    <col min="27" max="28" width="3" bestFit="1" customWidth="1"/>
    <col min="29" max="29" width="4" bestFit="1" customWidth="1"/>
    <col min="30" max="30" width="3" bestFit="1" customWidth="1"/>
    <col min="31" max="31" width="4" bestFit="1" customWidth="1"/>
    <col min="32" max="38" width="3" bestFit="1" customWidth="1"/>
    <col min="39" max="39" width="4" bestFit="1" customWidth="1"/>
    <col min="40" max="40" width="3" bestFit="1" customWidth="1"/>
    <col min="41" max="41" width="4" bestFit="1" customWidth="1"/>
    <col min="42" max="43" width="3" bestFit="1" customWidth="1"/>
    <col min="44" max="45" width="4" bestFit="1" customWidth="1"/>
    <col min="46" max="52" width="3" bestFit="1" customWidth="1"/>
    <col min="53" max="53" width="4" bestFit="1" customWidth="1"/>
    <col min="54" max="54" width="3" bestFit="1" customWidth="1"/>
    <col min="55" max="55" width="4" bestFit="1" customWidth="1"/>
    <col min="56" max="57" width="3" bestFit="1" customWidth="1"/>
    <col min="58" max="58" width="4" bestFit="1" customWidth="1"/>
    <col min="59" max="61" width="3" bestFit="1" customWidth="1"/>
    <col min="62" max="62" width="4" bestFit="1" customWidth="1"/>
    <col min="63" max="70" width="3" bestFit="1" customWidth="1"/>
    <col min="71" max="71" width="4" bestFit="1" customWidth="1"/>
    <col min="72" max="83" width="3" bestFit="1" customWidth="1"/>
    <col min="84" max="84" width="4" bestFit="1" customWidth="1"/>
    <col min="85" max="101" width="3" bestFit="1" customWidth="1"/>
    <col min="102" max="205" width="4" bestFit="1" customWidth="1"/>
    <col min="206" max="206" width="5" bestFit="1" customWidth="1"/>
    <col min="207" max="270" width="4" bestFit="1" customWidth="1"/>
    <col min="271" max="271" width="5" bestFit="1" customWidth="1"/>
    <col min="272" max="281" width="4" bestFit="1" customWidth="1"/>
    <col min="282" max="282" width="5" bestFit="1" customWidth="1"/>
    <col min="283" max="299" width="4" bestFit="1" customWidth="1"/>
    <col min="300" max="300" width="5" bestFit="1" customWidth="1"/>
    <col min="301" max="327" width="4" bestFit="1" customWidth="1"/>
    <col min="328" max="328" width="5" bestFit="1" customWidth="1"/>
    <col min="329" max="372" width="4" bestFit="1" customWidth="1"/>
    <col min="373" max="373" width="5" bestFit="1" customWidth="1"/>
    <col min="374" max="390" width="4" bestFit="1" customWidth="1"/>
    <col min="391" max="391" width="5" bestFit="1" customWidth="1"/>
    <col min="392" max="643" width="4" bestFit="1" customWidth="1"/>
    <col min="644" max="644" width="5" bestFit="1" customWidth="1"/>
    <col min="645" max="645" width="4" bestFit="1" customWidth="1"/>
    <col min="646" max="646" width="5" bestFit="1" customWidth="1"/>
    <col min="647" max="654" width="4" bestFit="1" customWidth="1"/>
    <col min="655" max="656" width="5" bestFit="1" customWidth="1"/>
    <col min="657" max="1001" width="4" bestFit="1" customWidth="1"/>
    <col min="1002" max="1479" width="5" bestFit="1" customWidth="1"/>
    <col min="1480" max="1480" width="6" bestFit="1" customWidth="1"/>
    <col min="1481" max="2015" width="5" bestFit="1" customWidth="1"/>
    <col min="2016" max="2016" width="6" bestFit="1" customWidth="1"/>
    <col min="2017" max="4115" width="5" bestFit="1" customWidth="1"/>
    <col min="4116" max="4116" width="10.77734375" bestFit="1" customWidth="1"/>
    <col min="4117" max="4118" width="5" bestFit="1" customWidth="1"/>
    <col min="4119" max="4119" width="14.21875" bestFit="1" customWidth="1"/>
    <col min="4120" max="4120" width="10.77734375" bestFit="1" customWidth="1"/>
  </cols>
  <sheetData>
    <row r="2" spans="1:13" x14ac:dyDescent="0.3">
      <c r="A2" s="6" t="s">
        <v>8218</v>
      </c>
      <c r="B2" t="s">
        <v>8219</v>
      </c>
      <c r="L2" s="6" t="s">
        <v>8218</v>
      </c>
      <c r="M2" t="s">
        <v>8221</v>
      </c>
    </row>
    <row r="3" spans="1:13" x14ac:dyDescent="0.3">
      <c r="D3" t="s">
        <v>8411</v>
      </c>
      <c r="G3" t="s">
        <v>8412</v>
      </c>
    </row>
    <row r="4" spans="1:13" x14ac:dyDescent="0.3">
      <c r="A4" s="6" t="s">
        <v>8403</v>
      </c>
      <c r="B4" t="s">
        <v>8401</v>
      </c>
      <c r="D4" s="13" t="s">
        <v>8405</v>
      </c>
      <c r="E4" s="14">
        <f>AVERAGE(B5:B2189)</f>
        <v>194.42517162471395</v>
      </c>
      <c r="G4" s="13" t="s">
        <v>8405</v>
      </c>
      <c r="H4">
        <f>AVERAGE(M5:M1534)</f>
        <v>17.709803921568628</v>
      </c>
      <c r="L4" s="6" t="s">
        <v>8404</v>
      </c>
      <c r="M4" t="s">
        <v>8402</v>
      </c>
    </row>
    <row r="5" spans="1:13" x14ac:dyDescent="0.3">
      <c r="A5" s="7">
        <v>0</v>
      </c>
      <c r="B5" s="5">
        <v>182</v>
      </c>
      <c r="D5" t="s">
        <v>8406</v>
      </c>
      <c r="E5">
        <f>MEDIAN(B5:B2189)</f>
        <v>62</v>
      </c>
      <c r="G5" t="s">
        <v>8406</v>
      </c>
      <c r="H5">
        <f>MEDIAN(M5:M1534)</f>
        <v>4</v>
      </c>
      <c r="L5" s="7">
        <v>160</v>
      </c>
      <c r="M5" s="5">
        <v>0</v>
      </c>
    </row>
    <row r="6" spans="1:13" x14ac:dyDescent="0.3">
      <c r="A6" s="7">
        <v>1</v>
      </c>
      <c r="B6" s="5">
        <v>79</v>
      </c>
      <c r="D6" t="s">
        <v>8407</v>
      </c>
      <c r="E6">
        <f>MIN(B5:B2189)</f>
        <v>1</v>
      </c>
      <c r="G6" t="s">
        <v>8407</v>
      </c>
      <c r="H6">
        <f>MIN(M5:M1534)</f>
        <v>0</v>
      </c>
      <c r="L6" s="7">
        <v>161</v>
      </c>
      <c r="M6" s="5">
        <v>1</v>
      </c>
    </row>
    <row r="7" spans="1:13" x14ac:dyDescent="0.3">
      <c r="A7" s="7">
        <v>2</v>
      </c>
      <c r="B7" s="5">
        <v>35</v>
      </c>
      <c r="D7" t="s">
        <v>8408</v>
      </c>
      <c r="E7">
        <f>MAX(B5:B2189)</f>
        <v>26457</v>
      </c>
      <c r="G7" t="s">
        <v>8408</v>
      </c>
      <c r="H7">
        <f>MAX(M5:M1534)</f>
        <v>1293</v>
      </c>
      <c r="L7" s="7">
        <v>162</v>
      </c>
      <c r="M7" s="5">
        <v>10</v>
      </c>
    </row>
    <row r="8" spans="1:13" x14ac:dyDescent="0.3">
      <c r="A8" s="7">
        <v>3</v>
      </c>
      <c r="B8" s="5">
        <v>150</v>
      </c>
      <c r="D8" t="s">
        <v>8409</v>
      </c>
      <c r="E8">
        <f>_xlfn.VAR.P(B5:B2189)</f>
        <v>712840.9867348104</v>
      </c>
      <c r="G8" t="s">
        <v>8409</v>
      </c>
      <c r="H8">
        <f>_xlfn.VAR.P(M5:M1534)</f>
        <v>3773.2216685890044</v>
      </c>
      <c r="L8" s="7">
        <v>163</v>
      </c>
      <c r="M8" s="5">
        <v>0</v>
      </c>
    </row>
    <row r="9" spans="1:13" x14ac:dyDescent="0.3">
      <c r="A9" s="7">
        <v>4</v>
      </c>
      <c r="B9" s="5">
        <v>284</v>
      </c>
      <c r="D9" t="s">
        <v>8410</v>
      </c>
      <c r="E9">
        <f>_xlfn.STDEV.P(B5:B2189)</f>
        <v>844.29910975602149</v>
      </c>
      <c r="G9" t="s">
        <v>8410</v>
      </c>
      <c r="H9">
        <f>_xlfn.STDEV.P(M5:M1534)</f>
        <v>61.426555076684906</v>
      </c>
      <c r="L9" s="7">
        <v>164</v>
      </c>
      <c r="M9" s="5">
        <v>7</v>
      </c>
    </row>
    <row r="10" spans="1:13" x14ac:dyDescent="0.3">
      <c r="A10" s="7">
        <v>5</v>
      </c>
      <c r="B10" s="5">
        <v>47</v>
      </c>
      <c r="L10" s="7">
        <v>165</v>
      </c>
      <c r="M10" s="5">
        <v>0</v>
      </c>
    </row>
    <row r="11" spans="1:13" x14ac:dyDescent="0.3">
      <c r="A11" s="7">
        <v>6</v>
      </c>
      <c r="B11" s="5">
        <v>58</v>
      </c>
      <c r="L11" s="7">
        <v>166</v>
      </c>
      <c r="M11" s="5">
        <v>1</v>
      </c>
    </row>
    <row r="12" spans="1:13" x14ac:dyDescent="0.3">
      <c r="A12" s="7">
        <v>7</v>
      </c>
      <c r="B12" s="5">
        <v>57</v>
      </c>
      <c r="L12" s="7">
        <v>167</v>
      </c>
      <c r="M12" s="5">
        <v>2</v>
      </c>
    </row>
    <row r="13" spans="1:13" x14ac:dyDescent="0.3">
      <c r="A13" s="7">
        <v>8</v>
      </c>
      <c r="B13" s="5">
        <v>12</v>
      </c>
      <c r="L13" s="7">
        <v>168</v>
      </c>
      <c r="M13" s="5">
        <v>3</v>
      </c>
    </row>
    <row r="14" spans="1:13" x14ac:dyDescent="0.3">
      <c r="A14" s="7">
        <v>9</v>
      </c>
      <c r="B14" s="5">
        <v>20</v>
      </c>
      <c r="L14" s="7">
        <v>169</v>
      </c>
      <c r="M14" s="5">
        <v>10</v>
      </c>
    </row>
    <row r="15" spans="1:13" x14ac:dyDescent="0.3">
      <c r="A15" s="7">
        <v>10</v>
      </c>
      <c r="B15" s="5">
        <v>19</v>
      </c>
      <c r="L15" s="7">
        <v>170</v>
      </c>
      <c r="M15" s="5">
        <v>10</v>
      </c>
    </row>
    <row r="16" spans="1:13" x14ac:dyDescent="0.3">
      <c r="A16" s="7">
        <v>11</v>
      </c>
      <c r="B16" s="5">
        <v>75</v>
      </c>
      <c r="L16" s="7">
        <v>171</v>
      </c>
      <c r="M16" s="5">
        <v>1</v>
      </c>
    </row>
    <row r="17" spans="1:13" x14ac:dyDescent="0.3">
      <c r="A17" s="7">
        <v>12</v>
      </c>
      <c r="B17" s="5">
        <v>827</v>
      </c>
      <c r="L17" s="7">
        <v>172</v>
      </c>
      <c r="M17" s="5">
        <v>0</v>
      </c>
    </row>
    <row r="18" spans="1:13" x14ac:dyDescent="0.3">
      <c r="A18" s="7">
        <v>13</v>
      </c>
      <c r="B18" s="5">
        <v>51</v>
      </c>
      <c r="L18" s="7">
        <v>173</v>
      </c>
      <c r="M18" s="5">
        <v>0</v>
      </c>
    </row>
    <row r="19" spans="1:13" x14ac:dyDescent="0.3">
      <c r="A19" s="7">
        <v>14</v>
      </c>
      <c r="B19" s="5">
        <v>41</v>
      </c>
      <c r="L19" s="7">
        <v>174</v>
      </c>
      <c r="M19" s="5">
        <v>0</v>
      </c>
    </row>
    <row r="20" spans="1:13" x14ac:dyDescent="0.3">
      <c r="A20" s="7">
        <v>15</v>
      </c>
      <c r="B20" s="5">
        <v>98</v>
      </c>
      <c r="L20" s="7">
        <v>175</v>
      </c>
      <c r="M20" s="5">
        <v>26</v>
      </c>
    </row>
    <row r="21" spans="1:13" x14ac:dyDescent="0.3">
      <c r="A21" s="7">
        <v>16</v>
      </c>
      <c r="B21" s="5">
        <v>70</v>
      </c>
      <c r="L21" s="7">
        <v>176</v>
      </c>
      <c r="M21" s="5">
        <v>0</v>
      </c>
    </row>
    <row r="22" spans="1:13" x14ac:dyDescent="0.3">
      <c r="A22" s="7">
        <v>17</v>
      </c>
      <c r="B22" s="5">
        <v>36</v>
      </c>
      <c r="L22" s="7">
        <v>177</v>
      </c>
      <c r="M22" s="5">
        <v>7</v>
      </c>
    </row>
    <row r="23" spans="1:13" x14ac:dyDescent="0.3">
      <c r="A23" s="7">
        <v>18</v>
      </c>
      <c r="B23" s="5">
        <v>342</v>
      </c>
      <c r="L23" s="7">
        <v>178</v>
      </c>
      <c r="M23" s="5">
        <v>0</v>
      </c>
    </row>
    <row r="24" spans="1:13" x14ac:dyDescent="0.3">
      <c r="A24" s="7">
        <v>19</v>
      </c>
      <c r="B24" s="5">
        <v>22</v>
      </c>
      <c r="L24" s="7">
        <v>179</v>
      </c>
      <c r="M24" s="5">
        <v>2</v>
      </c>
    </row>
    <row r="25" spans="1:13" x14ac:dyDescent="0.3">
      <c r="A25" s="7">
        <v>20</v>
      </c>
      <c r="B25" s="5">
        <v>25</v>
      </c>
      <c r="L25" s="7">
        <v>180</v>
      </c>
      <c r="M25" s="5">
        <v>13</v>
      </c>
    </row>
    <row r="26" spans="1:13" x14ac:dyDescent="0.3">
      <c r="A26" s="7">
        <v>21</v>
      </c>
      <c r="B26" s="5">
        <v>101</v>
      </c>
      <c r="L26" s="7">
        <v>181</v>
      </c>
      <c r="M26" s="5">
        <v>4</v>
      </c>
    </row>
    <row r="27" spans="1:13" x14ac:dyDescent="0.3">
      <c r="A27" s="7">
        <v>22</v>
      </c>
      <c r="B27" s="5">
        <v>8</v>
      </c>
      <c r="L27" s="7">
        <v>182</v>
      </c>
      <c r="M27" s="5">
        <v>0</v>
      </c>
    </row>
    <row r="28" spans="1:13" x14ac:dyDescent="0.3">
      <c r="A28" s="7">
        <v>23</v>
      </c>
      <c r="B28" s="5">
        <v>23</v>
      </c>
      <c r="L28" s="7">
        <v>183</v>
      </c>
      <c r="M28" s="5">
        <v>12</v>
      </c>
    </row>
    <row r="29" spans="1:13" x14ac:dyDescent="0.3">
      <c r="A29" s="7">
        <v>24</v>
      </c>
      <c r="B29" s="5">
        <v>574</v>
      </c>
      <c r="L29" s="7">
        <v>184</v>
      </c>
      <c r="M29" s="5">
        <v>2</v>
      </c>
    </row>
    <row r="30" spans="1:13" x14ac:dyDescent="0.3">
      <c r="A30" s="7">
        <v>25</v>
      </c>
      <c r="B30" s="5">
        <v>14</v>
      </c>
      <c r="L30" s="7">
        <v>185</v>
      </c>
      <c r="M30" s="5">
        <v>10</v>
      </c>
    </row>
    <row r="31" spans="1:13" x14ac:dyDescent="0.3">
      <c r="A31" s="7">
        <v>26</v>
      </c>
      <c r="B31" s="5">
        <v>19</v>
      </c>
      <c r="L31" s="7">
        <v>186</v>
      </c>
      <c r="M31" s="5">
        <v>0</v>
      </c>
    </row>
    <row r="32" spans="1:13" x14ac:dyDescent="0.3">
      <c r="A32" s="7">
        <v>27</v>
      </c>
      <c r="B32" s="5">
        <v>150</v>
      </c>
      <c r="L32" s="7">
        <v>187</v>
      </c>
      <c r="M32" s="5">
        <v>5</v>
      </c>
    </row>
    <row r="33" spans="1:13" x14ac:dyDescent="0.3">
      <c r="A33" s="7">
        <v>28</v>
      </c>
      <c r="B33" s="5">
        <v>71</v>
      </c>
      <c r="L33" s="7">
        <v>188</v>
      </c>
      <c r="M33" s="5">
        <v>0</v>
      </c>
    </row>
    <row r="34" spans="1:13" x14ac:dyDescent="0.3">
      <c r="A34" s="7">
        <v>29</v>
      </c>
      <c r="B34" s="5">
        <v>117</v>
      </c>
      <c r="L34" s="7">
        <v>189</v>
      </c>
      <c r="M34" s="5">
        <v>5</v>
      </c>
    </row>
    <row r="35" spans="1:13" x14ac:dyDescent="0.3">
      <c r="A35" s="7">
        <v>30</v>
      </c>
      <c r="B35" s="5">
        <v>53</v>
      </c>
      <c r="L35" s="7">
        <v>190</v>
      </c>
      <c r="M35" s="5">
        <v>1</v>
      </c>
    </row>
    <row r="36" spans="1:13" x14ac:dyDescent="0.3">
      <c r="A36" s="7">
        <v>31</v>
      </c>
      <c r="B36" s="5">
        <v>1</v>
      </c>
      <c r="L36" s="7">
        <v>191</v>
      </c>
      <c r="M36" s="5">
        <v>3</v>
      </c>
    </row>
    <row r="37" spans="1:13" x14ac:dyDescent="0.3">
      <c r="A37" s="7">
        <v>32</v>
      </c>
      <c r="B37" s="5">
        <v>89</v>
      </c>
      <c r="L37" s="7">
        <v>192</v>
      </c>
      <c r="M37" s="5">
        <v>3</v>
      </c>
    </row>
    <row r="38" spans="1:13" x14ac:dyDescent="0.3">
      <c r="A38" s="7">
        <v>33</v>
      </c>
      <c r="B38" s="5">
        <v>64</v>
      </c>
      <c r="L38" s="7">
        <v>193</v>
      </c>
      <c r="M38" s="5">
        <v>0</v>
      </c>
    </row>
    <row r="39" spans="1:13" x14ac:dyDescent="0.3">
      <c r="A39" s="7">
        <v>34</v>
      </c>
      <c r="B39" s="5">
        <v>68</v>
      </c>
      <c r="L39" s="7">
        <v>194</v>
      </c>
      <c r="M39" s="5">
        <v>3</v>
      </c>
    </row>
    <row r="40" spans="1:13" x14ac:dyDescent="0.3">
      <c r="A40" s="7">
        <v>35</v>
      </c>
      <c r="B40" s="5">
        <v>28</v>
      </c>
      <c r="L40" s="7">
        <v>195</v>
      </c>
      <c r="M40" s="5">
        <v>0</v>
      </c>
    </row>
    <row r="41" spans="1:13" x14ac:dyDescent="0.3">
      <c r="A41" s="7">
        <v>36</v>
      </c>
      <c r="B41" s="5">
        <v>44</v>
      </c>
      <c r="L41" s="7">
        <v>196</v>
      </c>
      <c r="M41" s="5">
        <v>19</v>
      </c>
    </row>
    <row r="42" spans="1:13" x14ac:dyDescent="0.3">
      <c r="A42" s="7">
        <v>37</v>
      </c>
      <c r="B42" s="5">
        <v>253</v>
      </c>
      <c r="L42" s="7">
        <v>197</v>
      </c>
      <c r="M42" s="5">
        <v>8</v>
      </c>
    </row>
    <row r="43" spans="1:13" x14ac:dyDescent="0.3">
      <c r="A43" s="7">
        <v>38</v>
      </c>
      <c r="B43" s="5">
        <v>66</v>
      </c>
      <c r="L43" s="7">
        <v>198</v>
      </c>
      <c r="M43" s="5">
        <v>6</v>
      </c>
    </row>
    <row r="44" spans="1:13" x14ac:dyDescent="0.3">
      <c r="A44" s="7">
        <v>39</v>
      </c>
      <c r="B44" s="5">
        <v>217</v>
      </c>
      <c r="L44" s="7">
        <v>199</v>
      </c>
      <c r="M44" s="5">
        <v>0</v>
      </c>
    </row>
    <row r="45" spans="1:13" x14ac:dyDescent="0.3">
      <c r="A45" s="7">
        <v>40</v>
      </c>
      <c r="B45" s="5">
        <v>16</v>
      </c>
      <c r="L45" s="7">
        <v>200</v>
      </c>
      <c r="M45" s="5">
        <v>18</v>
      </c>
    </row>
    <row r="46" spans="1:13" x14ac:dyDescent="0.3">
      <c r="A46" s="7">
        <v>41</v>
      </c>
      <c r="B46" s="5">
        <v>19</v>
      </c>
      <c r="L46" s="7">
        <v>201</v>
      </c>
      <c r="M46" s="5">
        <v>7</v>
      </c>
    </row>
    <row r="47" spans="1:13" x14ac:dyDescent="0.3">
      <c r="A47" s="7">
        <v>42</v>
      </c>
      <c r="B47" s="5">
        <v>169</v>
      </c>
      <c r="L47" s="7">
        <v>202</v>
      </c>
      <c r="M47" s="5">
        <v>0</v>
      </c>
    </row>
    <row r="48" spans="1:13" x14ac:dyDescent="0.3">
      <c r="A48" s="7">
        <v>43</v>
      </c>
      <c r="B48" s="5">
        <v>263</v>
      </c>
      <c r="L48" s="7">
        <v>203</v>
      </c>
      <c r="M48" s="5">
        <v>8</v>
      </c>
    </row>
    <row r="49" spans="1:13" x14ac:dyDescent="0.3">
      <c r="A49" s="7">
        <v>44</v>
      </c>
      <c r="B49" s="5">
        <v>15</v>
      </c>
      <c r="L49" s="7">
        <v>204</v>
      </c>
      <c r="M49" s="5">
        <v>1293</v>
      </c>
    </row>
    <row r="50" spans="1:13" x14ac:dyDescent="0.3">
      <c r="A50" s="7">
        <v>45</v>
      </c>
      <c r="B50" s="5">
        <v>61</v>
      </c>
      <c r="L50" s="7">
        <v>205</v>
      </c>
      <c r="M50" s="5">
        <v>17</v>
      </c>
    </row>
    <row r="51" spans="1:13" x14ac:dyDescent="0.3">
      <c r="A51" s="7">
        <v>46</v>
      </c>
      <c r="B51" s="5">
        <v>45</v>
      </c>
      <c r="L51" s="7">
        <v>206</v>
      </c>
      <c r="M51" s="5">
        <v>0</v>
      </c>
    </row>
    <row r="52" spans="1:13" x14ac:dyDescent="0.3">
      <c r="A52" s="7">
        <v>47</v>
      </c>
      <c r="B52" s="5">
        <v>70</v>
      </c>
      <c r="L52" s="7">
        <v>207</v>
      </c>
      <c r="M52" s="5">
        <v>13</v>
      </c>
    </row>
    <row r="53" spans="1:13" x14ac:dyDescent="0.3">
      <c r="A53" s="7">
        <v>48</v>
      </c>
      <c r="B53" s="5">
        <v>38</v>
      </c>
      <c r="L53" s="7">
        <v>208</v>
      </c>
      <c r="M53" s="5">
        <v>0</v>
      </c>
    </row>
    <row r="54" spans="1:13" x14ac:dyDescent="0.3">
      <c r="A54" s="7">
        <v>49</v>
      </c>
      <c r="B54" s="5">
        <v>87</v>
      </c>
      <c r="L54" s="7">
        <v>209</v>
      </c>
      <c r="M54" s="5">
        <v>0</v>
      </c>
    </row>
    <row r="55" spans="1:13" x14ac:dyDescent="0.3">
      <c r="A55" s="7">
        <v>50</v>
      </c>
      <c r="B55" s="5">
        <v>22</v>
      </c>
      <c r="L55" s="7">
        <v>210</v>
      </c>
      <c r="M55" s="5">
        <v>33</v>
      </c>
    </row>
    <row r="56" spans="1:13" x14ac:dyDescent="0.3">
      <c r="A56" s="7">
        <v>51</v>
      </c>
      <c r="B56" s="5">
        <v>119</v>
      </c>
      <c r="L56" s="7">
        <v>211</v>
      </c>
      <c r="M56" s="5">
        <v>12</v>
      </c>
    </row>
    <row r="57" spans="1:13" x14ac:dyDescent="0.3">
      <c r="A57" s="7">
        <v>52</v>
      </c>
      <c r="B57" s="5">
        <v>52</v>
      </c>
      <c r="L57" s="7">
        <v>212</v>
      </c>
      <c r="M57" s="5">
        <v>1</v>
      </c>
    </row>
    <row r="58" spans="1:13" x14ac:dyDescent="0.3">
      <c r="A58" s="7">
        <v>53</v>
      </c>
      <c r="B58" s="5">
        <v>117</v>
      </c>
      <c r="L58" s="7">
        <v>213</v>
      </c>
      <c r="M58" s="5">
        <v>1</v>
      </c>
    </row>
    <row r="59" spans="1:13" x14ac:dyDescent="0.3">
      <c r="A59" s="7">
        <v>54</v>
      </c>
      <c r="B59" s="5">
        <v>52</v>
      </c>
      <c r="L59" s="7">
        <v>214</v>
      </c>
      <c r="M59" s="5">
        <v>1</v>
      </c>
    </row>
    <row r="60" spans="1:13" x14ac:dyDescent="0.3">
      <c r="A60" s="7">
        <v>55</v>
      </c>
      <c r="B60" s="5">
        <v>86</v>
      </c>
      <c r="L60" s="7">
        <v>215</v>
      </c>
      <c r="M60" s="5">
        <v>1</v>
      </c>
    </row>
    <row r="61" spans="1:13" x14ac:dyDescent="0.3">
      <c r="A61" s="7">
        <v>56</v>
      </c>
      <c r="B61" s="5">
        <v>174</v>
      </c>
      <c r="L61" s="7">
        <v>216</v>
      </c>
      <c r="M61" s="5">
        <v>84</v>
      </c>
    </row>
    <row r="62" spans="1:13" x14ac:dyDescent="0.3">
      <c r="A62" s="7">
        <v>57</v>
      </c>
      <c r="B62" s="5">
        <v>69</v>
      </c>
      <c r="L62" s="7">
        <v>217</v>
      </c>
      <c r="M62" s="5">
        <v>38</v>
      </c>
    </row>
    <row r="63" spans="1:13" x14ac:dyDescent="0.3">
      <c r="A63" s="7">
        <v>58</v>
      </c>
      <c r="B63" s="5">
        <v>75</v>
      </c>
      <c r="L63" s="7">
        <v>218</v>
      </c>
      <c r="M63" s="5">
        <v>1</v>
      </c>
    </row>
    <row r="64" spans="1:13" x14ac:dyDescent="0.3">
      <c r="A64" s="7">
        <v>59</v>
      </c>
      <c r="B64" s="5">
        <v>33</v>
      </c>
      <c r="L64" s="7">
        <v>219</v>
      </c>
      <c r="M64" s="5">
        <v>76</v>
      </c>
    </row>
    <row r="65" spans="1:13" x14ac:dyDescent="0.3">
      <c r="A65" s="7">
        <v>60</v>
      </c>
      <c r="B65" s="5">
        <v>108</v>
      </c>
      <c r="L65" s="7">
        <v>220</v>
      </c>
      <c r="M65" s="5">
        <v>3</v>
      </c>
    </row>
    <row r="66" spans="1:13" x14ac:dyDescent="0.3">
      <c r="A66" s="7">
        <v>61</v>
      </c>
      <c r="B66" s="5">
        <v>23</v>
      </c>
      <c r="L66" s="7">
        <v>221</v>
      </c>
      <c r="M66" s="5">
        <v>0</v>
      </c>
    </row>
    <row r="67" spans="1:13" x14ac:dyDescent="0.3">
      <c r="A67" s="7">
        <v>62</v>
      </c>
      <c r="B67" s="5">
        <v>48</v>
      </c>
      <c r="L67" s="7">
        <v>222</v>
      </c>
      <c r="M67" s="5">
        <v>2</v>
      </c>
    </row>
    <row r="68" spans="1:13" x14ac:dyDescent="0.3">
      <c r="A68" s="7">
        <v>63</v>
      </c>
      <c r="B68" s="5">
        <v>64</v>
      </c>
      <c r="L68" s="7">
        <v>223</v>
      </c>
      <c r="M68" s="5">
        <v>0</v>
      </c>
    </row>
    <row r="69" spans="1:13" x14ac:dyDescent="0.3">
      <c r="A69" s="7">
        <v>64</v>
      </c>
      <c r="B69" s="5">
        <v>24</v>
      </c>
      <c r="L69" s="7">
        <v>224</v>
      </c>
      <c r="M69" s="5">
        <v>0</v>
      </c>
    </row>
    <row r="70" spans="1:13" x14ac:dyDescent="0.3">
      <c r="A70" s="7">
        <v>65</v>
      </c>
      <c r="B70" s="5">
        <v>57</v>
      </c>
      <c r="L70" s="7">
        <v>225</v>
      </c>
      <c r="M70" s="5">
        <v>0</v>
      </c>
    </row>
    <row r="71" spans="1:13" x14ac:dyDescent="0.3">
      <c r="A71" s="7">
        <v>66</v>
      </c>
      <c r="B71" s="5">
        <v>26</v>
      </c>
      <c r="L71" s="7">
        <v>226</v>
      </c>
      <c r="M71" s="5">
        <v>2</v>
      </c>
    </row>
    <row r="72" spans="1:13" x14ac:dyDescent="0.3">
      <c r="A72" s="7">
        <v>67</v>
      </c>
      <c r="B72" s="5">
        <v>20</v>
      </c>
      <c r="L72" s="7">
        <v>227</v>
      </c>
      <c r="M72" s="5">
        <v>0</v>
      </c>
    </row>
    <row r="73" spans="1:13" x14ac:dyDescent="0.3">
      <c r="A73" s="7">
        <v>68</v>
      </c>
      <c r="B73" s="5">
        <v>36</v>
      </c>
      <c r="L73" s="7">
        <v>228</v>
      </c>
      <c r="M73" s="5">
        <v>0</v>
      </c>
    </row>
    <row r="74" spans="1:13" x14ac:dyDescent="0.3">
      <c r="A74" s="7">
        <v>69</v>
      </c>
      <c r="B74" s="5">
        <v>178</v>
      </c>
      <c r="L74" s="7">
        <v>229</v>
      </c>
      <c r="M74" s="5">
        <v>0</v>
      </c>
    </row>
    <row r="75" spans="1:13" x14ac:dyDescent="0.3">
      <c r="A75" s="7">
        <v>70</v>
      </c>
      <c r="B75" s="5">
        <v>17</v>
      </c>
      <c r="L75" s="7">
        <v>230</v>
      </c>
      <c r="M75" s="5">
        <v>2</v>
      </c>
    </row>
    <row r="76" spans="1:13" x14ac:dyDescent="0.3">
      <c r="A76" s="7">
        <v>71</v>
      </c>
      <c r="B76" s="5">
        <v>32</v>
      </c>
      <c r="L76" s="7">
        <v>231</v>
      </c>
      <c r="M76" s="5">
        <v>0</v>
      </c>
    </row>
    <row r="77" spans="1:13" x14ac:dyDescent="0.3">
      <c r="A77" s="7">
        <v>72</v>
      </c>
      <c r="B77" s="5">
        <v>41</v>
      </c>
      <c r="L77" s="7">
        <v>232</v>
      </c>
      <c r="M77" s="5">
        <v>7</v>
      </c>
    </row>
    <row r="78" spans="1:13" x14ac:dyDescent="0.3">
      <c r="A78" s="7">
        <v>73</v>
      </c>
      <c r="B78" s="5">
        <v>18</v>
      </c>
      <c r="L78" s="7">
        <v>233</v>
      </c>
      <c r="M78" s="5">
        <v>0</v>
      </c>
    </row>
    <row r="79" spans="1:13" x14ac:dyDescent="0.3">
      <c r="A79" s="7">
        <v>74</v>
      </c>
      <c r="B79" s="5">
        <v>29</v>
      </c>
      <c r="L79" s="7">
        <v>234</v>
      </c>
      <c r="M79" s="5">
        <v>5</v>
      </c>
    </row>
    <row r="80" spans="1:13" x14ac:dyDescent="0.3">
      <c r="A80" s="7">
        <v>75</v>
      </c>
      <c r="B80" s="5">
        <v>47</v>
      </c>
      <c r="L80" s="7">
        <v>235</v>
      </c>
      <c r="M80" s="5">
        <v>0</v>
      </c>
    </row>
    <row r="81" spans="1:13" x14ac:dyDescent="0.3">
      <c r="A81" s="7">
        <v>76</v>
      </c>
      <c r="B81" s="5">
        <v>15</v>
      </c>
      <c r="L81" s="7">
        <v>236</v>
      </c>
      <c r="M81" s="5">
        <v>0</v>
      </c>
    </row>
    <row r="82" spans="1:13" x14ac:dyDescent="0.3">
      <c r="A82" s="7">
        <v>77</v>
      </c>
      <c r="B82" s="5">
        <v>26</v>
      </c>
      <c r="L82" s="7">
        <v>237</v>
      </c>
      <c r="M82" s="5">
        <v>1</v>
      </c>
    </row>
    <row r="83" spans="1:13" x14ac:dyDescent="0.3">
      <c r="A83" s="7">
        <v>78</v>
      </c>
      <c r="B83" s="5">
        <v>35</v>
      </c>
      <c r="L83" s="7">
        <v>238</v>
      </c>
      <c r="M83" s="5">
        <v>0</v>
      </c>
    </row>
    <row r="84" spans="1:13" x14ac:dyDescent="0.3">
      <c r="A84" s="7">
        <v>79</v>
      </c>
      <c r="B84" s="5">
        <v>41</v>
      </c>
      <c r="L84" s="7">
        <v>239</v>
      </c>
      <c r="M84" s="5">
        <v>5</v>
      </c>
    </row>
    <row r="85" spans="1:13" x14ac:dyDescent="0.3">
      <c r="A85" s="7">
        <v>80</v>
      </c>
      <c r="B85" s="5">
        <v>47</v>
      </c>
      <c r="L85" s="7">
        <v>420</v>
      </c>
      <c r="M85" s="5">
        <v>3</v>
      </c>
    </row>
    <row r="86" spans="1:13" x14ac:dyDescent="0.3">
      <c r="A86" s="7">
        <v>81</v>
      </c>
      <c r="B86" s="5">
        <v>28</v>
      </c>
      <c r="L86" s="7">
        <v>421</v>
      </c>
      <c r="M86" s="5">
        <v>6</v>
      </c>
    </row>
    <row r="87" spans="1:13" x14ac:dyDescent="0.3">
      <c r="A87" s="7">
        <v>82</v>
      </c>
      <c r="B87" s="5">
        <v>100</v>
      </c>
      <c r="L87" s="7">
        <v>422</v>
      </c>
      <c r="M87" s="5">
        <v>12</v>
      </c>
    </row>
    <row r="88" spans="1:13" x14ac:dyDescent="0.3">
      <c r="A88" s="7">
        <v>83</v>
      </c>
      <c r="B88" s="5">
        <v>13</v>
      </c>
      <c r="L88" s="7">
        <v>423</v>
      </c>
      <c r="M88" s="5">
        <v>13</v>
      </c>
    </row>
    <row r="89" spans="1:13" x14ac:dyDescent="0.3">
      <c r="A89" s="7">
        <v>84</v>
      </c>
      <c r="B89" s="5">
        <v>7</v>
      </c>
      <c r="L89" s="7">
        <v>424</v>
      </c>
      <c r="M89" s="5">
        <v>5</v>
      </c>
    </row>
    <row r="90" spans="1:13" x14ac:dyDescent="0.3">
      <c r="A90" s="7">
        <v>85</v>
      </c>
      <c r="B90" s="5">
        <v>21</v>
      </c>
      <c r="L90" s="7">
        <v>425</v>
      </c>
      <c r="M90" s="5">
        <v>2</v>
      </c>
    </row>
    <row r="91" spans="1:13" x14ac:dyDescent="0.3">
      <c r="A91" s="7">
        <v>86</v>
      </c>
      <c r="B91" s="5">
        <v>17</v>
      </c>
      <c r="L91" s="7">
        <v>426</v>
      </c>
      <c r="M91" s="5">
        <v>8</v>
      </c>
    </row>
    <row r="92" spans="1:13" x14ac:dyDescent="0.3">
      <c r="A92" s="7">
        <v>87</v>
      </c>
      <c r="B92" s="5">
        <v>25</v>
      </c>
      <c r="L92" s="7">
        <v>427</v>
      </c>
      <c r="M92" s="5">
        <v>0</v>
      </c>
    </row>
    <row r="93" spans="1:13" x14ac:dyDescent="0.3">
      <c r="A93" s="7">
        <v>88</v>
      </c>
      <c r="B93" s="5">
        <v>60</v>
      </c>
      <c r="L93" s="7">
        <v>428</v>
      </c>
      <c r="M93" s="5">
        <v>13</v>
      </c>
    </row>
    <row r="94" spans="1:13" x14ac:dyDescent="0.3">
      <c r="A94" s="7">
        <v>89</v>
      </c>
      <c r="B94" s="5">
        <v>56</v>
      </c>
      <c r="L94" s="7">
        <v>429</v>
      </c>
      <c r="M94" s="5">
        <v>0</v>
      </c>
    </row>
    <row r="95" spans="1:13" x14ac:dyDescent="0.3">
      <c r="A95" s="7">
        <v>90</v>
      </c>
      <c r="B95" s="5">
        <v>16</v>
      </c>
      <c r="L95" s="7">
        <v>430</v>
      </c>
      <c r="M95" s="5">
        <v>5</v>
      </c>
    </row>
    <row r="96" spans="1:13" x14ac:dyDescent="0.3">
      <c r="A96" s="7">
        <v>91</v>
      </c>
      <c r="B96" s="5">
        <v>46</v>
      </c>
      <c r="L96" s="7">
        <v>431</v>
      </c>
      <c r="M96" s="5">
        <v>8</v>
      </c>
    </row>
    <row r="97" spans="1:13" x14ac:dyDescent="0.3">
      <c r="A97" s="7">
        <v>92</v>
      </c>
      <c r="B97" s="5">
        <v>43</v>
      </c>
      <c r="L97" s="7">
        <v>432</v>
      </c>
      <c r="M97" s="5">
        <v>8</v>
      </c>
    </row>
    <row r="98" spans="1:13" x14ac:dyDescent="0.3">
      <c r="A98" s="7">
        <v>93</v>
      </c>
      <c r="B98" s="5">
        <v>15</v>
      </c>
      <c r="L98" s="7">
        <v>433</v>
      </c>
      <c r="M98" s="5">
        <v>0</v>
      </c>
    </row>
    <row r="99" spans="1:13" x14ac:dyDescent="0.3">
      <c r="A99" s="7">
        <v>94</v>
      </c>
      <c r="B99" s="5">
        <v>12</v>
      </c>
      <c r="L99" s="7">
        <v>434</v>
      </c>
      <c r="M99" s="5">
        <v>2</v>
      </c>
    </row>
    <row r="100" spans="1:13" x14ac:dyDescent="0.3">
      <c r="A100" s="7">
        <v>95</v>
      </c>
      <c r="B100" s="5">
        <v>21</v>
      </c>
      <c r="L100" s="7">
        <v>435</v>
      </c>
      <c r="M100" s="5">
        <v>3</v>
      </c>
    </row>
    <row r="101" spans="1:13" x14ac:dyDescent="0.3">
      <c r="A101" s="7">
        <v>96</v>
      </c>
      <c r="B101" s="5">
        <v>34</v>
      </c>
      <c r="L101" s="7">
        <v>436</v>
      </c>
      <c r="M101" s="5">
        <v>0</v>
      </c>
    </row>
    <row r="102" spans="1:13" x14ac:dyDescent="0.3">
      <c r="A102" s="7">
        <v>97</v>
      </c>
      <c r="B102" s="5">
        <v>8</v>
      </c>
      <c r="L102" s="7">
        <v>437</v>
      </c>
      <c r="M102" s="5">
        <v>0</v>
      </c>
    </row>
    <row r="103" spans="1:13" x14ac:dyDescent="0.3">
      <c r="A103" s="7">
        <v>98</v>
      </c>
      <c r="B103" s="5">
        <v>60</v>
      </c>
      <c r="L103" s="7">
        <v>438</v>
      </c>
      <c r="M103" s="5">
        <v>11</v>
      </c>
    </row>
    <row r="104" spans="1:13" x14ac:dyDescent="0.3">
      <c r="A104" s="7">
        <v>99</v>
      </c>
      <c r="B104" s="5">
        <v>39</v>
      </c>
      <c r="L104" s="7">
        <v>439</v>
      </c>
      <c r="M104" s="5">
        <v>0</v>
      </c>
    </row>
    <row r="105" spans="1:13" x14ac:dyDescent="0.3">
      <c r="A105" s="7">
        <v>100</v>
      </c>
      <c r="B105" s="5">
        <v>26</v>
      </c>
      <c r="L105" s="7">
        <v>440</v>
      </c>
      <c r="M105" s="5">
        <v>1</v>
      </c>
    </row>
    <row r="106" spans="1:13" x14ac:dyDescent="0.3">
      <c r="A106" s="7">
        <v>101</v>
      </c>
      <c r="B106" s="5">
        <v>35</v>
      </c>
      <c r="L106" s="7">
        <v>441</v>
      </c>
      <c r="M106" s="5">
        <v>0</v>
      </c>
    </row>
    <row r="107" spans="1:13" x14ac:dyDescent="0.3">
      <c r="A107" s="7">
        <v>102</v>
      </c>
      <c r="B107" s="5">
        <v>65</v>
      </c>
      <c r="L107" s="7">
        <v>442</v>
      </c>
      <c r="M107" s="5">
        <v>17</v>
      </c>
    </row>
    <row r="108" spans="1:13" x14ac:dyDescent="0.3">
      <c r="A108" s="7">
        <v>103</v>
      </c>
      <c r="B108" s="5">
        <v>49</v>
      </c>
      <c r="L108" s="7">
        <v>443</v>
      </c>
      <c r="M108" s="5">
        <v>2</v>
      </c>
    </row>
    <row r="109" spans="1:13" x14ac:dyDescent="0.3">
      <c r="A109" s="7">
        <v>104</v>
      </c>
      <c r="B109" s="5">
        <v>10</v>
      </c>
      <c r="L109" s="7">
        <v>444</v>
      </c>
      <c r="M109" s="5">
        <v>1</v>
      </c>
    </row>
    <row r="110" spans="1:13" x14ac:dyDescent="0.3">
      <c r="A110" s="7">
        <v>105</v>
      </c>
      <c r="B110" s="5">
        <v>60</v>
      </c>
      <c r="L110" s="7">
        <v>445</v>
      </c>
      <c r="M110" s="5">
        <v>2</v>
      </c>
    </row>
    <row r="111" spans="1:13" x14ac:dyDescent="0.3">
      <c r="A111" s="7">
        <v>106</v>
      </c>
      <c r="B111" s="5">
        <v>27</v>
      </c>
      <c r="L111" s="7">
        <v>446</v>
      </c>
      <c r="M111" s="5">
        <v>16</v>
      </c>
    </row>
    <row r="112" spans="1:13" x14ac:dyDescent="0.3">
      <c r="A112" s="7">
        <v>107</v>
      </c>
      <c r="B112" s="5">
        <v>69</v>
      </c>
      <c r="L112" s="7">
        <v>447</v>
      </c>
      <c r="M112" s="5">
        <v>1</v>
      </c>
    </row>
    <row r="113" spans="1:13" x14ac:dyDescent="0.3">
      <c r="A113" s="7">
        <v>108</v>
      </c>
      <c r="B113" s="5">
        <v>47</v>
      </c>
      <c r="L113" s="7">
        <v>448</v>
      </c>
      <c r="M113" s="5">
        <v>4</v>
      </c>
    </row>
    <row r="114" spans="1:13" x14ac:dyDescent="0.3">
      <c r="A114" s="7">
        <v>109</v>
      </c>
      <c r="B114" s="5">
        <v>47</v>
      </c>
      <c r="L114" s="7">
        <v>449</v>
      </c>
      <c r="M114" s="5">
        <v>5</v>
      </c>
    </row>
    <row r="115" spans="1:13" x14ac:dyDescent="0.3">
      <c r="A115" s="7">
        <v>110</v>
      </c>
      <c r="B115" s="5">
        <v>26</v>
      </c>
      <c r="L115" s="7">
        <v>450</v>
      </c>
      <c r="M115" s="5">
        <v>7</v>
      </c>
    </row>
    <row r="116" spans="1:13" x14ac:dyDescent="0.3">
      <c r="A116" s="7">
        <v>111</v>
      </c>
      <c r="B116" s="5">
        <v>53</v>
      </c>
      <c r="L116" s="7">
        <v>451</v>
      </c>
      <c r="M116" s="5">
        <v>0</v>
      </c>
    </row>
    <row r="117" spans="1:13" x14ac:dyDescent="0.3">
      <c r="A117" s="7">
        <v>112</v>
      </c>
      <c r="B117" s="5">
        <v>81</v>
      </c>
      <c r="L117" s="7">
        <v>452</v>
      </c>
      <c r="M117" s="5">
        <v>12</v>
      </c>
    </row>
    <row r="118" spans="1:13" x14ac:dyDescent="0.3">
      <c r="A118" s="7">
        <v>113</v>
      </c>
      <c r="B118" s="5">
        <v>78</v>
      </c>
      <c r="L118" s="7">
        <v>453</v>
      </c>
      <c r="M118" s="5">
        <v>2</v>
      </c>
    </row>
    <row r="119" spans="1:13" x14ac:dyDescent="0.3">
      <c r="A119" s="7">
        <v>114</v>
      </c>
      <c r="B119" s="5">
        <v>35</v>
      </c>
      <c r="L119" s="7">
        <v>454</v>
      </c>
      <c r="M119" s="5">
        <v>5</v>
      </c>
    </row>
    <row r="120" spans="1:13" x14ac:dyDescent="0.3">
      <c r="A120" s="7">
        <v>115</v>
      </c>
      <c r="B120" s="5">
        <v>22</v>
      </c>
      <c r="L120" s="7">
        <v>455</v>
      </c>
      <c r="M120" s="5">
        <v>2</v>
      </c>
    </row>
    <row r="121" spans="1:13" x14ac:dyDescent="0.3">
      <c r="A121" s="7">
        <v>116</v>
      </c>
      <c r="B121" s="5">
        <v>57</v>
      </c>
      <c r="L121" s="7">
        <v>456</v>
      </c>
      <c r="M121" s="5">
        <v>3</v>
      </c>
    </row>
    <row r="122" spans="1:13" x14ac:dyDescent="0.3">
      <c r="A122" s="7">
        <v>117</v>
      </c>
      <c r="B122" s="5">
        <v>27</v>
      </c>
      <c r="L122" s="7">
        <v>457</v>
      </c>
      <c r="M122" s="5">
        <v>0</v>
      </c>
    </row>
    <row r="123" spans="1:13" x14ac:dyDescent="0.3">
      <c r="A123" s="7">
        <v>118</v>
      </c>
      <c r="B123" s="5">
        <v>39</v>
      </c>
      <c r="L123" s="7">
        <v>458</v>
      </c>
      <c r="M123" s="5">
        <v>49</v>
      </c>
    </row>
    <row r="124" spans="1:13" x14ac:dyDescent="0.3">
      <c r="A124" s="7">
        <v>119</v>
      </c>
      <c r="B124" s="5">
        <v>37</v>
      </c>
      <c r="L124" s="7">
        <v>459</v>
      </c>
      <c r="M124" s="5">
        <v>1</v>
      </c>
    </row>
    <row r="125" spans="1:13" x14ac:dyDescent="0.3">
      <c r="A125" s="7">
        <v>240</v>
      </c>
      <c r="B125" s="5">
        <v>137</v>
      </c>
      <c r="L125" s="7">
        <v>460</v>
      </c>
      <c r="M125" s="5">
        <v>2</v>
      </c>
    </row>
    <row r="126" spans="1:13" x14ac:dyDescent="0.3">
      <c r="A126" s="7">
        <v>241</v>
      </c>
      <c r="B126" s="5">
        <v>376</v>
      </c>
      <c r="L126" s="7">
        <v>461</v>
      </c>
      <c r="M126" s="5">
        <v>0</v>
      </c>
    </row>
    <row r="127" spans="1:13" x14ac:dyDescent="0.3">
      <c r="A127" s="7">
        <v>242</v>
      </c>
      <c r="B127" s="5">
        <v>202</v>
      </c>
      <c r="L127" s="7">
        <v>462</v>
      </c>
      <c r="M127" s="5">
        <v>0</v>
      </c>
    </row>
    <row r="128" spans="1:13" x14ac:dyDescent="0.3">
      <c r="A128" s="7">
        <v>243</v>
      </c>
      <c r="B128" s="5">
        <v>328</v>
      </c>
      <c r="L128" s="7">
        <v>463</v>
      </c>
      <c r="M128" s="5">
        <v>11</v>
      </c>
    </row>
    <row r="129" spans="1:13" x14ac:dyDescent="0.3">
      <c r="A129" s="7">
        <v>244</v>
      </c>
      <c r="B129" s="5">
        <v>84</v>
      </c>
      <c r="L129" s="7">
        <v>464</v>
      </c>
      <c r="M129" s="5">
        <v>1</v>
      </c>
    </row>
    <row r="130" spans="1:13" x14ac:dyDescent="0.3">
      <c r="A130" s="7">
        <v>245</v>
      </c>
      <c r="B130" s="5">
        <v>96</v>
      </c>
      <c r="L130" s="7">
        <v>465</v>
      </c>
      <c r="M130" s="5">
        <v>8</v>
      </c>
    </row>
    <row r="131" spans="1:13" x14ac:dyDescent="0.3">
      <c r="A131" s="7">
        <v>246</v>
      </c>
      <c r="B131" s="5">
        <v>223</v>
      </c>
      <c r="L131" s="7">
        <v>466</v>
      </c>
      <c r="M131" s="5">
        <v>5</v>
      </c>
    </row>
    <row r="132" spans="1:13" x14ac:dyDescent="0.3">
      <c r="A132" s="7">
        <v>247</v>
      </c>
      <c r="B132" s="5">
        <v>62</v>
      </c>
      <c r="L132" s="7">
        <v>467</v>
      </c>
      <c r="M132" s="5">
        <v>39</v>
      </c>
    </row>
    <row r="133" spans="1:13" x14ac:dyDescent="0.3">
      <c r="A133" s="7">
        <v>248</v>
      </c>
      <c r="B133" s="5">
        <v>146</v>
      </c>
      <c r="L133" s="7">
        <v>468</v>
      </c>
      <c r="M133" s="5">
        <v>0</v>
      </c>
    </row>
    <row r="134" spans="1:13" x14ac:dyDescent="0.3">
      <c r="A134" s="7">
        <v>249</v>
      </c>
      <c r="B134" s="5">
        <v>235</v>
      </c>
      <c r="L134" s="7">
        <v>469</v>
      </c>
      <c r="M134" s="5">
        <v>0</v>
      </c>
    </row>
    <row r="135" spans="1:13" x14ac:dyDescent="0.3">
      <c r="A135" s="7">
        <v>250</v>
      </c>
      <c r="B135" s="5">
        <v>437</v>
      </c>
      <c r="L135" s="7">
        <v>470</v>
      </c>
      <c r="M135" s="5">
        <v>2</v>
      </c>
    </row>
    <row r="136" spans="1:13" x14ac:dyDescent="0.3">
      <c r="A136" s="7">
        <v>251</v>
      </c>
      <c r="B136" s="5">
        <v>77</v>
      </c>
      <c r="L136" s="7">
        <v>471</v>
      </c>
      <c r="M136" s="5">
        <v>170</v>
      </c>
    </row>
    <row r="137" spans="1:13" x14ac:dyDescent="0.3">
      <c r="A137" s="7">
        <v>252</v>
      </c>
      <c r="B137" s="5">
        <v>108</v>
      </c>
      <c r="L137" s="7">
        <v>472</v>
      </c>
      <c r="M137" s="5">
        <v>5</v>
      </c>
    </row>
    <row r="138" spans="1:13" x14ac:dyDescent="0.3">
      <c r="A138" s="7">
        <v>253</v>
      </c>
      <c r="B138" s="5">
        <v>7</v>
      </c>
      <c r="L138" s="7">
        <v>473</v>
      </c>
      <c r="M138" s="5">
        <v>14</v>
      </c>
    </row>
    <row r="139" spans="1:13" x14ac:dyDescent="0.3">
      <c r="A139" s="7">
        <v>254</v>
      </c>
      <c r="B139" s="5">
        <v>314</v>
      </c>
      <c r="L139" s="7">
        <v>474</v>
      </c>
      <c r="M139" s="5">
        <v>1</v>
      </c>
    </row>
    <row r="140" spans="1:13" x14ac:dyDescent="0.3">
      <c r="A140" s="7">
        <v>255</v>
      </c>
      <c r="B140" s="5">
        <v>188</v>
      </c>
      <c r="L140" s="7">
        <v>475</v>
      </c>
      <c r="M140" s="5">
        <v>0</v>
      </c>
    </row>
    <row r="141" spans="1:13" x14ac:dyDescent="0.3">
      <c r="A141" s="7">
        <v>256</v>
      </c>
      <c r="B141" s="5">
        <v>275</v>
      </c>
      <c r="L141" s="7">
        <v>476</v>
      </c>
      <c r="M141" s="5">
        <v>124</v>
      </c>
    </row>
    <row r="142" spans="1:13" x14ac:dyDescent="0.3">
      <c r="A142" s="7">
        <v>257</v>
      </c>
      <c r="B142" s="5">
        <v>560</v>
      </c>
      <c r="L142" s="7">
        <v>477</v>
      </c>
      <c r="M142" s="5">
        <v>0</v>
      </c>
    </row>
    <row r="143" spans="1:13" x14ac:dyDescent="0.3">
      <c r="A143" s="7">
        <v>258</v>
      </c>
      <c r="B143" s="5">
        <v>688</v>
      </c>
      <c r="L143" s="7">
        <v>478</v>
      </c>
      <c r="M143" s="5">
        <v>0</v>
      </c>
    </row>
    <row r="144" spans="1:13" x14ac:dyDescent="0.3">
      <c r="A144" s="7">
        <v>259</v>
      </c>
      <c r="B144" s="5">
        <v>942</v>
      </c>
      <c r="L144" s="7">
        <v>479</v>
      </c>
      <c r="M144" s="5">
        <v>55</v>
      </c>
    </row>
    <row r="145" spans="1:13" x14ac:dyDescent="0.3">
      <c r="A145" s="7">
        <v>260</v>
      </c>
      <c r="B145" s="5">
        <v>88</v>
      </c>
      <c r="L145" s="7">
        <v>480</v>
      </c>
      <c r="M145" s="5">
        <v>140</v>
      </c>
    </row>
    <row r="146" spans="1:13" x14ac:dyDescent="0.3">
      <c r="A146" s="7">
        <v>261</v>
      </c>
      <c r="B146" s="5">
        <v>220</v>
      </c>
      <c r="L146" s="7">
        <v>481</v>
      </c>
      <c r="M146" s="5">
        <v>21</v>
      </c>
    </row>
    <row r="147" spans="1:13" x14ac:dyDescent="0.3">
      <c r="A147" s="7">
        <v>262</v>
      </c>
      <c r="B147" s="5">
        <v>145</v>
      </c>
      <c r="L147" s="7">
        <v>482</v>
      </c>
      <c r="M147" s="5">
        <v>1</v>
      </c>
    </row>
    <row r="148" spans="1:13" x14ac:dyDescent="0.3">
      <c r="A148" s="7">
        <v>263</v>
      </c>
      <c r="B148" s="5">
        <v>963</v>
      </c>
      <c r="L148" s="7">
        <v>483</v>
      </c>
      <c r="M148" s="5">
        <v>147</v>
      </c>
    </row>
    <row r="149" spans="1:13" x14ac:dyDescent="0.3">
      <c r="A149" s="7">
        <v>264</v>
      </c>
      <c r="B149" s="5">
        <v>91</v>
      </c>
      <c r="L149" s="7">
        <v>484</v>
      </c>
      <c r="M149" s="5">
        <v>11</v>
      </c>
    </row>
    <row r="150" spans="1:13" x14ac:dyDescent="0.3">
      <c r="A150" s="7">
        <v>265</v>
      </c>
      <c r="B150" s="5">
        <v>58</v>
      </c>
      <c r="L150" s="7">
        <v>485</v>
      </c>
      <c r="M150" s="5">
        <v>125</v>
      </c>
    </row>
    <row r="151" spans="1:13" x14ac:dyDescent="0.3">
      <c r="A151" s="7">
        <v>266</v>
      </c>
      <c r="B151" s="5">
        <v>36</v>
      </c>
      <c r="L151" s="7">
        <v>486</v>
      </c>
      <c r="M151" s="5">
        <v>1</v>
      </c>
    </row>
    <row r="152" spans="1:13" x14ac:dyDescent="0.3">
      <c r="A152" s="7">
        <v>267</v>
      </c>
      <c r="B152" s="5">
        <v>165</v>
      </c>
      <c r="L152" s="7">
        <v>487</v>
      </c>
      <c r="M152" s="5">
        <v>0</v>
      </c>
    </row>
    <row r="153" spans="1:13" x14ac:dyDescent="0.3">
      <c r="A153" s="7">
        <v>268</v>
      </c>
      <c r="B153" s="5">
        <v>111</v>
      </c>
      <c r="L153" s="7">
        <v>488</v>
      </c>
      <c r="M153" s="5">
        <v>0</v>
      </c>
    </row>
    <row r="154" spans="1:13" x14ac:dyDescent="0.3">
      <c r="A154" s="7">
        <v>269</v>
      </c>
      <c r="B154" s="5">
        <v>1596</v>
      </c>
      <c r="L154" s="7">
        <v>489</v>
      </c>
      <c r="M154" s="5">
        <v>3</v>
      </c>
    </row>
    <row r="155" spans="1:13" x14ac:dyDescent="0.3">
      <c r="A155" s="7">
        <v>270</v>
      </c>
      <c r="B155" s="5">
        <v>61</v>
      </c>
      <c r="L155" s="7">
        <v>490</v>
      </c>
      <c r="M155" s="5">
        <v>0</v>
      </c>
    </row>
    <row r="156" spans="1:13" x14ac:dyDescent="0.3">
      <c r="A156" s="7">
        <v>271</v>
      </c>
      <c r="B156" s="5">
        <v>287</v>
      </c>
      <c r="L156" s="7">
        <v>491</v>
      </c>
      <c r="M156" s="5">
        <v>0</v>
      </c>
    </row>
    <row r="157" spans="1:13" x14ac:dyDescent="0.3">
      <c r="A157" s="7">
        <v>272</v>
      </c>
      <c r="B157" s="5">
        <v>65</v>
      </c>
      <c r="L157" s="7">
        <v>492</v>
      </c>
      <c r="M157" s="5">
        <v>0</v>
      </c>
    </row>
    <row r="158" spans="1:13" x14ac:dyDescent="0.3">
      <c r="A158" s="7">
        <v>273</v>
      </c>
      <c r="B158" s="5">
        <v>118</v>
      </c>
      <c r="L158" s="7">
        <v>493</v>
      </c>
      <c r="M158" s="5">
        <v>0</v>
      </c>
    </row>
    <row r="159" spans="1:13" x14ac:dyDescent="0.3">
      <c r="A159" s="7">
        <v>274</v>
      </c>
      <c r="B159" s="5">
        <v>113</v>
      </c>
      <c r="L159" s="7">
        <v>494</v>
      </c>
      <c r="M159" s="5">
        <v>3</v>
      </c>
    </row>
    <row r="160" spans="1:13" x14ac:dyDescent="0.3">
      <c r="A160" s="7">
        <v>275</v>
      </c>
      <c r="B160" s="5">
        <v>332</v>
      </c>
      <c r="L160" s="7">
        <v>495</v>
      </c>
      <c r="M160" s="5">
        <v>0</v>
      </c>
    </row>
    <row r="161" spans="1:13" x14ac:dyDescent="0.3">
      <c r="A161" s="7">
        <v>276</v>
      </c>
      <c r="B161" s="5">
        <v>62</v>
      </c>
      <c r="L161" s="7">
        <v>496</v>
      </c>
      <c r="M161" s="5">
        <v>1</v>
      </c>
    </row>
    <row r="162" spans="1:13" x14ac:dyDescent="0.3">
      <c r="A162" s="7">
        <v>277</v>
      </c>
      <c r="B162" s="5">
        <v>951</v>
      </c>
      <c r="L162" s="7">
        <v>497</v>
      </c>
      <c r="M162" s="5">
        <v>3</v>
      </c>
    </row>
    <row r="163" spans="1:13" x14ac:dyDescent="0.3">
      <c r="A163" s="7">
        <v>278</v>
      </c>
      <c r="B163" s="5">
        <v>415</v>
      </c>
      <c r="L163" s="7">
        <v>498</v>
      </c>
      <c r="M163" s="5">
        <v>22</v>
      </c>
    </row>
    <row r="164" spans="1:13" x14ac:dyDescent="0.3">
      <c r="A164" s="7">
        <v>279</v>
      </c>
      <c r="B164" s="5">
        <v>305</v>
      </c>
      <c r="L164" s="7">
        <v>499</v>
      </c>
      <c r="M164" s="5">
        <v>26</v>
      </c>
    </row>
    <row r="165" spans="1:13" x14ac:dyDescent="0.3">
      <c r="A165" s="7">
        <v>280</v>
      </c>
      <c r="B165" s="5">
        <v>2139</v>
      </c>
      <c r="L165" s="7">
        <v>500</v>
      </c>
      <c r="M165" s="5">
        <v>4</v>
      </c>
    </row>
    <row r="166" spans="1:13" x14ac:dyDescent="0.3">
      <c r="A166" s="7">
        <v>281</v>
      </c>
      <c r="B166" s="5">
        <v>79</v>
      </c>
      <c r="L166" s="7">
        <v>501</v>
      </c>
      <c r="M166" s="5">
        <v>0</v>
      </c>
    </row>
    <row r="167" spans="1:13" x14ac:dyDescent="0.3">
      <c r="A167" s="7">
        <v>282</v>
      </c>
      <c r="B167" s="5">
        <v>179</v>
      </c>
      <c r="L167" s="7">
        <v>502</v>
      </c>
      <c r="M167" s="5">
        <v>4</v>
      </c>
    </row>
    <row r="168" spans="1:13" x14ac:dyDescent="0.3">
      <c r="A168" s="7">
        <v>283</v>
      </c>
      <c r="B168" s="5">
        <v>202</v>
      </c>
      <c r="L168" s="7">
        <v>503</v>
      </c>
      <c r="M168" s="5">
        <v>9</v>
      </c>
    </row>
    <row r="169" spans="1:13" x14ac:dyDescent="0.3">
      <c r="A169" s="7">
        <v>284</v>
      </c>
      <c r="B169" s="5">
        <v>760</v>
      </c>
      <c r="L169" s="7">
        <v>504</v>
      </c>
      <c r="M169" s="5">
        <v>5</v>
      </c>
    </row>
    <row r="170" spans="1:13" x14ac:dyDescent="0.3">
      <c r="A170" s="7">
        <v>285</v>
      </c>
      <c r="B170" s="5">
        <v>563</v>
      </c>
      <c r="L170" s="7">
        <v>505</v>
      </c>
      <c r="M170" s="5">
        <v>14</v>
      </c>
    </row>
    <row r="171" spans="1:13" x14ac:dyDescent="0.3">
      <c r="A171" s="7">
        <v>286</v>
      </c>
      <c r="B171" s="5">
        <v>135</v>
      </c>
      <c r="L171" s="7">
        <v>506</v>
      </c>
      <c r="M171" s="5">
        <v>1</v>
      </c>
    </row>
    <row r="172" spans="1:13" x14ac:dyDescent="0.3">
      <c r="A172" s="7">
        <v>287</v>
      </c>
      <c r="B172" s="5">
        <v>290</v>
      </c>
      <c r="L172" s="7">
        <v>507</v>
      </c>
      <c r="M172" s="5">
        <v>10</v>
      </c>
    </row>
    <row r="173" spans="1:13" x14ac:dyDescent="0.3">
      <c r="A173" s="7">
        <v>288</v>
      </c>
      <c r="B173" s="5">
        <v>447</v>
      </c>
      <c r="L173" s="7">
        <v>508</v>
      </c>
      <c r="M173" s="5">
        <v>3</v>
      </c>
    </row>
    <row r="174" spans="1:13" x14ac:dyDescent="0.3">
      <c r="A174" s="7">
        <v>289</v>
      </c>
      <c r="B174" s="5">
        <v>232</v>
      </c>
      <c r="L174" s="7">
        <v>509</v>
      </c>
      <c r="M174" s="5">
        <v>1</v>
      </c>
    </row>
    <row r="175" spans="1:13" x14ac:dyDescent="0.3">
      <c r="A175" s="7">
        <v>290</v>
      </c>
      <c r="B175" s="5">
        <v>168</v>
      </c>
      <c r="L175" s="7">
        <v>510</v>
      </c>
      <c r="M175" s="5">
        <v>0</v>
      </c>
    </row>
    <row r="176" spans="1:13" x14ac:dyDescent="0.3">
      <c r="A176" s="7">
        <v>291</v>
      </c>
      <c r="B176" s="5">
        <v>128</v>
      </c>
      <c r="L176" s="7">
        <v>511</v>
      </c>
      <c r="M176" s="5">
        <v>5</v>
      </c>
    </row>
    <row r="177" spans="1:13" x14ac:dyDescent="0.3">
      <c r="A177" s="7">
        <v>292</v>
      </c>
      <c r="B177" s="5">
        <v>493</v>
      </c>
      <c r="L177" s="7">
        <v>512</v>
      </c>
      <c r="M177" s="5">
        <v>2</v>
      </c>
    </row>
    <row r="178" spans="1:13" x14ac:dyDescent="0.3">
      <c r="A178" s="7">
        <v>293</v>
      </c>
      <c r="B178" s="5">
        <v>131</v>
      </c>
      <c r="L178" s="7">
        <v>513</v>
      </c>
      <c r="M178" s="5">
        <v>68</v>
      </c>
    </row>
    <row r="179" spans="1:13" x14ac:dyDescent="0.3">
      <c r="A179" s="7">
        <v>294</v>
      </c>
      <c r="B179" s="5">
        <v>50</v>
      </c>
      <c r="L179" s="7">
        <v>514</v>
      </c>
      <c r="M179" s="5">
        <v>3</v>
      </c>
    </row>
    <row r="180" spans="1:13" x14ac:dyDescent="0.3">
      <c r="A180" s="7">
        <v>295</v>
      </c>
      <c r="B180" s="5">
        <v>665</v>
      </c>
      <c r="L180" s="7">
        <v>515</v>
      </c>
      <c r="M180" s="5">
        <v>34</v>
      </c>
    </row>
    <row r="181" spans="1:13" x14ac:dyDescent="0.3">
      <c r="A181" s="7">
        <v>296</v>
      </c>
      <c r="B181" s="5">
        <v>129</v>
      </c>
      <c r="L181" s="7">
        <v>516</v>
      </c>
      <c r="M181" s="5">
        <v>0</v>
      </c>
    </row>
    <row r="182" spans="1:13" x14ac:dyDescent="0.3">
      <c r="A182" s="7">
        <v>297</v>
      </c>
      <c r="B182" s="5">
        <v>142</v>
      </c>
      <c r="L182" s="7">
        <v>517</v>
      </c>
      <c r="M182" s="5">
        <v>3</v>
      </c>
    </row>
    <row r="183" spans="1:13" x14ac:dyDescent="0.3">
      <c r="A183" s="7">
        <v>298</v>
      </c>
      <c r="B183" s="5">
        <v>2436</v>
      </c>
      <c r="L183" s="7">
        <v>518</v>
      </c>
      <c r="M183" s="5">
        <v>0</v>
      </c>
    </row>
    <row r="184" spans="1:13" x14ac:dyDescent="0.3">
      <c r="A184" s="7">
        <v>299</v>
      </c>
      <c r="B184" s="5">
        <v>244</v>
      </c>
      <c r="L184" s="7">
        <v>519</v>
      </c>
      <c r="M184" s="5">
        <v>70</v>
      </c>
    </row>
    <row r="185" spans="1:13" x14ac:dyDescent="0.3">
      <c r="A185" s="7">
        <v>300</v>
      </c>
      <c r="B185" s="5">
        <v>298</v>
      </c>
      <c r="L185" s="7">
        <v>540</v>
      </c>
      <c r="M185" s="5">
        <v>1</v>
      </c>
    </row>
    <row r="186" spans="1:13" x14ac:dyDescent="0.3">
      <c r="A186" s="7">
        <v>301</v>
      </c>
      <c r="B186" s="5">
        <v>251</v>
      </c>
      <c r="L186" s="7">
        <v>541</v>
      </c>
      <c r="M186" s="5">
        <v>1</v>
      </c>
    </row>
    <row r="187" spans="1:13" x14ac:dyDescent="0.3">
      <c r="A187" s="7">
        <v>302</v>
      </c>
      <c r="B187" s="5">
        <v>108</v>
      </c>
      <c r="L187" s="7">
        <v>542</v>
      </c>
      <c r="M187" s="5">
        <v>1</v>
      </c>
    </row>
    <row r="188" spans="1:13" x14ac:dyDescent="0.3">
      <c r="A188" s="7">
        <v>303</v>
      </c>
      <c r="B188" s="5">
        <v>82</v>
      </c>
      <c r="L188" s="7">
        <v>543</v>
      </c>
      <c r="M188" s="5">
        <v>2</v>
      </c>
    </row>
    <row r="189" spans="1:13" x14ac:dyDescent="0.3">
      <c r="A189" s="7">
        <v>304</v>
      </c>
      <c r="B189" s="5">
        <v>74</v>
      </c>
      <c r="L189" s="7">
        <v>544</v>
      </c>
      <c r="M189" s="5">
        <v>2</v>
      </c>
    </row>
    <row r="190" spans="1:13" x14ac:dyDescent="0.3">
      <c r="A190" s="7">
        <v>305</v>
      </c>
      <c r="B190" s="5">
        <v>189</v>
      </c>
      <c r="L190" s="7">
        <v>545</v>
      </c>
      <c r="M190" s="5">
        <v>34</v>
      </c>
    </row>
    <row r="191" spans="1:13" x14ac:dyDescent="0.3">
      <c r="A191" s="7">
        <v>306</v>
      </c>
      <c r="B191" s="5">
        <v>80</v>
      </c>
      <c r="L191" s="7">
        <v>546</v>
      </c>
      <c r="M191" s="5">
        <v>2</v>
      </c>
    </row>
    <row r="192" spans="1:13" x14ac:dyDescent="0.3">
      <c r="A192" s="7">
        <v>307</v>
      </c>
      <c r="B192" s="5">
        <v>576</v>
      </c>
      <c r="L192" s="7">
        <v>547</v>
      </c>
      <c r="M192" s="5">
        <v>0</v>
      </c>
    </row>
    <row r="193" spans="1:13" x14ac:dyDescent="0.3">
      <c r="A193" s="7">
        <v>308</v>
      </c>
      <c r="B193" s="5">
        <v>202</v>
      </c>
      <c r="L193" s="7">
        <v>548</v>
      </c>
      <c r="M193" s="5">
        <v>1</v>
      </c>
    </row>
    <row r="194" spans="1:13" x14ac:dyDescent="0.3">
      <c r="A194" s="7">
        <v>309</v>
      </c>
      <c r="B194" s="5">
        <v>238</v>
      </c>
      <c r="L194" s="7">
        <v>549</v>
      </c>
      <c r="M194" s="5">
        <v>8</v>
      </c>
    </row>
    <row r="195" spans="1:13" x14ac:dyDescent="0.3">
      <c r="A195" s="7">
        <v>310</v>
      </c>
      <c r="B195" s="5">
        <v>36</v>
      </c>
      <c r="L195" s="7">
        <v>550</v>
      </c>
      <c r="M195" s="5">
        <v>4</v>
      </c>
    </row>
    <row r="196" spans="1:13" x14ac:dyDescent="0.3">
      <c r="A196" s="7">
        <v>311</v>
      </c>
      <c r="B196" s="5">
        <v>150</v>
      </c>
      <c r="L196" s="7">
        <v>551</v>
      </c>
      <c r="M196" s="5">
        <v>28</v>
      </c>
    </row>
    <row r="197" spans="1:13" x14ac:dyDescent="0.3">
      <c r="A197" s="7">
        <v>312</v>
      </c>
      <c r="B197" s="5">
        <v>146</v>
      </c>
      <c r="L197" s="7">
        <v>552</v>
      </c>
      <c r="M197" s="5">
        <v>0</v>
      </c>
    </row>
    <row r="198" spans="1:13" x14ac:dyDescent="0.3">
      <c r="A198" s="7">
        <v>313</v>
      </c>
      <c r="B198" s="5">
        <v>222</v>
      </c>
      <c r="L198" s="7">
        <v>553</v>
      </c>
      <c r="M198" s="5">
        <v>6</v>
      </c>
    </row>
    <row r="199" spans="1:13" x14ac:dyDescent="0.3">
      <c r="A199" s="7">
        <v>314</v>
      </c>
      <c r="B199" s="5">
        <v>120</v>
      </c>
      <c r="L199" s="7">
        <v>554</v>
      </c>
      <c r="M199" s="5">
        <v>22</v>
      </c>
    </row>
    <row r="200" spans="1:13" x14ac:dyDescent="0.3">
      <c r="A200" s="7">
        <v>315</v>
      </c>
      <c r="B200" s="5">
        <v>126</v>
      </c>
      <c r="L200" s="7">
        <v>555</v>
      </c>
      <c r="M200" s="5">
        <v>0</v>
      </c>
    </row>
    <row r="201" spans="1:13" x14ac:dyDescent="0.3">
      <c r="A201" s="7">
        <v>316</v>
      </c>
      <c r="B201" s="5">
        <v>158</v>
      </c>
      <c r="L201" s="7">
        <v>556</v>
      </c>
      <c r="M201" s="5">
        <v>1</v>
      </c>
    </row>
    <row r="202" spans="1:13" x14ac:dyDescent="0.3">
      <c r="A202" s="7">
        <v>317</v>
      </c>
      <c r="B202" s="5">
        <v>316</v>
      </c>
      <c r="L202" s="7">
        <v>557</v>
      </c>
      <c r="M202" s="5">
        <v>20</v>
      </c>
    </row>
    <row r="203" spans="1:13" x14ac:dyDescent="0.3">
      <c r="A203" s="7">
        <v>318</v>
      </c>
      <c r="B203" s="5">
        <v>284</v>
      </c>
      <c r="L203" s="7">
        <v>558</v>
      </c>
      <c r="M203" s="5">
        <v>0</v>
      </c>
    </row>
    <row r="204" spans="1:13" x14ac:dyDescent="0.3">
      <c r="A204" s="7">
        <v>319</v>
      </c>
      <c r="B204" s="5">
        <v>51</v>
      </c>
      <c r="L204" s="7">
        <v>559</v>
      </c>
      <c r="M204" s="5">
        <v>1</v>
      </c>
    </row>
    <row r="205" spans="1:13" x14ac:dyDescent="0.3">
      <c r="A205" s="7">
        <v>320</v>
      </c>
      <c r="B205" s="5">
        <v>158</v>
      </c>
      <c r="L205" s="7">
        <v>560</v>
      </c>
      <c r="M205" s="5">
        <v>3</v>
      </c>
    </row>
    <row r="206" spans="1:13" x14ac:dyDescent="0.3">
      <c r="A206" s="7">
        <v>321</v>
      </c>
      <c r="B206" s="5">
        <v>337</v>
      </c>
      <c r="L206" s="7">
        <v>561</v>
      </c>
      <c r="M206" s="5">
        <v>2</v>
      </c>
    </row>
    <row r="207" spans="1:13" x14ac:dyDescent="0.3">
      <c r="A207" s="7">
        <v>322</v>
      </c>
      <c r="B207" s="5">
        <v>186</v>
      </c>
      <c r="L207" s="7">
        <v>562</v>
      </c>
      <c r="M207" s="5">
        <v>0</v>
      </c>
    </row>
    <row r="208" spans="1:13" x14ac:dyDescent="0.3">
      <c r="A208" s="7">
        <v>323</v>
      </c>
      <c r="B208" s="5">
        <v>58</v>
      </c>
      <c r="L208" s="7">
        <v>563</v>
      </c>
      <c r="M208" s="5">
        <v>2</v>
      </c>
    </row>
    <row r="209" spans="1:13" x14ac:dyDescent="0.3">
      <c r="A209" s="7">
        <v>324</v>
      </c>
      <c r="B209" s="5">
        <v>82</v>
      </c>
      <c r="L209" s="7">
        <v>564</v>
      </c>
      <c r="M209" s="5">
        <v>1</v>
      </c>
    </row>
    <row r="210" spans="1:13" x14ac:dyDescent="0.3">
      <c r="A210" s="7">
        <v>325</v>
      </c>
      <c r="B210" s="5">
        <v>736</v>
      </c>
      <c r="L210" s="7">
        <v>565</v>
      </c>
      <c r="M210" s="5">
        <v>0</v>
      </c>
    </row>
    <row r="211" spans="1:13" x14ac:dyDescent="0.3">
      <c r="A211" s="7">
        <v>326</v>
      </c>
      <c r="B211" s="5">
        <v>1151</v>
      </c>
      <c r="L211" s="7">
        <v>566</v>
      </c>
      <c r="M211" s="5">
        <v>1</v>
      </c>
    </row>
    <row r="212" spans="1:13" x14ac:dyDescent="0.3">
      <c r="A212" s="7">
        <v>327</v>
      </c>
      <c r="B212" s="5">
        <v>34</v>
      </c>
      <c r="L212" s="7">
        <v>567</v>
      </c>
      <c r="M212" s="5">
        <v>0</v>
      </c>
    </row>
    <row r="213" spans="1:13" x14ac:dyDescent="0.3">
      <c r="A213" s="7">
        <v>328</v>
      </c>
      <c r="B213" s="5">
        <v>498</v>
      </c>
      <c r="L213" s="7">
        <v>568</v>
      </c>
      <c r="M213" s="5">
        <v>5</v>
      </c>
    </row>
    <row r="214" spans="1:13" x14ac:dyDescent="0.3">
      <c r="A214" s="7">
        <v>329</v>
      </c>
      <c r="B214" s="5">
        <v>167</v>
      </c>
      <c r="L214" s="7">
        <v>569</v>
      </c>
      <c r="M214" s="5">
        <v>1</v>
      </c>
    </row>
    <row r="215" spans="1:13" x14ac:dyDescent="0.3">
      <c r="A215" s="7">
        <v>330</v>
      </c>
      <c r="B215" s="5">
        <v>340</v>
      </c>
      <c r="L215" s="7">
        <v>570</v>
      </c>
      <c r="M215" s="5">
        <v>1</v>
      </c>
    </row>
    <row r="216" spans="1:13" x14ac:dyDescent="0.3">
      <c r="A216" s="7">
        <v>331</v>
      </c>
      <c r="B216" s="5">
        <v>438</v>
      </c>
      <c r="L216" s="7">
        <v>571</v>
      </c>
      <c r="M216" s="5">
        <v>2</v>
      </c>
    </row>
    <row r="217" spans="1:13" x14ac:dyDescent="0.3">
      <c r="A217" s="7">
        <v>332</v>
      </c>
      <c r="B217" s="5">
        <v>555</v>
      </c>
      <c r="L217" s="7">
        <v>572</v>
      </c>
      <c r="M217" s="5">
        <v>0</v>
      </c>
    </row>
    <row r="218" spans="1:13" x14ac:dyDescent="0.3">
      <c r="A218" s="7">
        <v>333</v>
      </c>
      <c r="B218" s="5">
        <v>266</v>
      </c>
      <c r="L218" s="7">
        <v>573</v>
      </c>
      <c r="M218" s="5">
        <v>9</v>
      </c>
    </row>
    <row r="219" spans="1:13" x14ac:dyDescent="0.3">
      <c r="A219" s="7">
        <v>334</v>
      </c>
      <c r="B219" s="5">
        <v>69</v>
      </c>
      <c r="L219" s="7">
        <v>574</v>
      </c>
      <c r="M219" s="5">
        <v>4</v>
      </c>
    </row>
    <row r="220" spans="1:13" x14ac:dyDescent="0.3">
      <c r="A220" s="7">
        <v>335</v>
      </c>
      <c r="B220" s="5">
        <v>80</v>
      </c>
      <c r="L220" s="7">
        <v>575</v>
      </c>
      <c r="M220" s="5">
        <v>4</v>
      </c>
    </row>
    <row r="221" spans="1:13" x14ac:dyDescent="0.3">
      <c r="A221" s="7">
        <v>336</v>
      </c>
      <c r="B221" s="5">
        <v>493</v>
      </c>
      <c r="L221" s="7">
        <v>576</v>
      </c>
      <c r="M221" s="5">
        <v>1</v>
      </c>
    </row>
    <row r="222" spans="1:13" x14ac:dyDescent="0.3">
      <c r="A222" s="7">
        <v>337</v>
      </c>
      <c r="B222" s="5">
        <v>31</v>
      </c>
      <c r="L222" s="7">
        <v>577</v>
      </c>
      <c r="M222" s="5">
        <v>1</v>
      </c>
    </row>
    <row r="223" spans="1:13" x14ac:dyDescent="0.3">
      <c r="A223" s="7">
        <v>338</v>
      </c>
      <c r="B223" s="5">
        <v>236</v>
      </c>
      <c r="L223" s="7">
        <v>578</v>
      </c>
      <c r="M223" s="5">
        <v>7</v>
      </c>
    </row>
    <row r="224" spans="1:13" x14ac:dyDescent="0.3">
      <c r="A224" s="7">
        <v>339</v>
      </c>
      <c r="B224" s="5">
        <v>89</v>
      </c>
      <c r="L224" s="7">
        <v>579</v>
      </c>
      <c r="M224" s="5">
        <v>5</v>
      </c>
    </row>
    <row r="225" spans="1:13" x14ac:dyDescent="0.3">
      <c r="A225" s="7">
        <v>340</v>
      </c>
      <c r="B225" s="5">
        <v>299</v>
      </c>
      <c r="L225" s="7">
        <v>580</v>
      </c>
      <c r="M225" s="5">
        <v>1</v>
      </c>
    </row>
    <row r="226" spans="1:13" x14ac:dyDescent="0.3">
      <c r="A226" s="7">
        <v>341</v>
      </c>
      <c r="B226" s="5">
        <v>55</v>
      </c>
      <c r="L226" s="7">
        <v>581</v>
      </c>
      <c r="M226" s="5">
        <v>0</v>
      </c>
    </row>
    <row r="227" spans="1:13" x14ac:dyDescent="0.3">
      <c r="A227" s="7">
        <v>342</v>
      </c>
      <c r="B227" s="5">
        <v>325</v>
      </c>
      <c r="L227" s="7">
        <v>582</v>
      </c>
      <c r="M227" s="5">
        <v>0</v>
      </c>
    </row>
    <row r="228" spans="1:13" x14ac:dyDescent="0.3">
      <c r="A228" s="7">
        <v>343</v>
      </c>
      <c r="B228" s="5">
        <v>524</v>
      </c>
      <c r="L228" s="7">
        <v>583</v>
      </c>
      <c r="M228" s="5">
        <v>1</v>
      </c>
    </row>
    <row r="229" spans="1:13" x14ac:dyDescent="0.3">
      <c r="A229" s="7">
        <v>344</v>
      </c>
      <c r="B229" s="5">
        <v>285</v>
      </c>
      <c r="L229" s="7">
        <v>584</v>
      </c>
      <c r="M229" s="5">
        <v>2</v>
      </c>
    </row>
    <row r="230" spans="1:13" x14ac:dyDescent="0.3">
      <c r="A230" s="7">
        <v>345</v>
      </c>
      <c r="B230" s="5">
        <v>179</v>
      </c>
      <c r="L230" s="7">
        <v>585</v>
      </c>
      <c r="M230" s="5">
        <v>0</v>
      </c>
    </row>
    <row r="231" spans="1:13" x14ac:dyDescent="0.3">
      <c r="A231" s="7">
        <v>346</v>
      </c>
      <c r="B231" s="5">
        <v>188</v>
      </c>
      <c r="L231" s="7">
        <v>586</v>
      </c>
      <c r="M231" s="5">
        <v>4</v>
      </c>
    </row>
    <row r="232" spans="1:13" x14ac:dyDescent="0.3">
      <c r="A232" s="7">
        <v>347</v>
      </c>
      <c r="B232" s="5">
        <v>379</v>
      </c>
      <c r="L232" s="7">
        <v>587</v>
      </c>
      <c r="M232" s="5">
        <v>7</v>
      </c>
    </row>
    <row r="233" spans="1:13" x14ac:dyDescent="0.3">
      <c r="A233" s="7">
        <v>348</v>
      </c>
      <c r="B233" s="5">
        <v>119</v>
      </c>
      <c r="L233" s="7">
        <v>588</v>
      </c>
      <c r="M233" s="5">
        <v>2</v>
      </c>
    </row>
    <row r="234" spans="1:13" x14ac:dyDescent="0.3">
      <c r="A234" s="7">
        <v>349</v>
      </c>
      <c r="B234" s="5">
        <v>167</v>
      </c>
      <c r="L234" s="7">
        <v>589</v>
      </c>
      <c r="M234" s="5">
        <v>1</v>
      </c>
    </row>
    <row r="235" spans="1:13" x14ac:dyDescent="0.3">
      <c r="A235" s="7">
        <v>350</v>
      </c>
      <c r="B235" s="5">
        <v>221</v>
      </c>
      <c r="L235" s="7">
        <v>590</v>
      </c>
      <c r="M235" s="5">
        <v>9</v>
      </c>
    </row>
    <row r="236" spans="1:13" x14ac:dyDescent="0.3">
      <c r="A236" s="7">
        <v>351</v>
      </c>
      <c r="B236" s="5">
        <v>964</v>
      </c>
      <c r="L236" s="7">
        <v>591</v>
      </c>
      <c r="M236" s="5">
        <v>2</v>
      </c>
    </row>
    <row r="237" spans="1:13" x14ac:dyDescent="0.3">
      <c r="A237" s="7">
        <v>352</v>
      </c>
      <c r="B237" s="5">
        <v>286</v>
      </c>
      <c r="L237" s="7">
        <v>592</v>
      </c>
      <c r="M237" s="5">
        <v>1</v>
      </c>
    </row>
    <row r="238" spans="1:13" x14ac:dyDescent="0.3">
      <c r="A238" s="7">
        <v>353</v>
      </c>
      <c r="B238" s="5">
        <v>613</v>
      </c>
      <c r="L238" s="7">
        <v>593</v>
      </c>
      <c r="M238" s="5">
        <v>7</v>
      </c>
    </row>
    <row r="239" spans="1:13" x14ac:dyDescent="0.3">
      <c r="A239" s="7">
        <v>354</v>
      </c>
      <c r="B239" s="5">
        <v>29</v>
      </c>
      <c r="L239" s="7">
        <v>594</v>
      </c>
      <c r="M239" s="5">
        <v>2</v>
      </c>
    </row>
    <row r="240" spans="1:13" x14ac:dyDescent="0.3">
      <c r="A240" s="7">
        <v>355</v>
      </c>
      <c r="B240" s="5">
        <v>165</v>
      </c>
      <c r="L240" s="7">
        <v>595</v>
      </c>
      <c r="M240" s="5">
        <v>8</v>
      </c>
    </row>
    <row r="241" spans="1:13" x14ac:dyDescent="0.3">
      <c r="A241" s="7">
        <v>356</v>
      </c>
      <c r="B241" s="5">
        <v>97</v>
      </c>
      <c r="L241" s="7">
        <v>596</v>
      </c>
      <c r="M241" s="5">
        <v>2</v>
      </c>
    </row>
    <row r="242" spans="1:13" x14ac:dyDescent="0.3">
      <c r="A242" s="7">
        <v>357</v>
      </c>
      <c r="B242" s="5">
        <v>303</v>
      </c>
      <c r="L242" s="7">
        <v>597</v>
      </c>
      <c r="M242" s="5">
        <v>2</v>
      </c>
    </row>
    <row r="243" spans="1:13" x14ac:dyDescent="0.3">
      <c r="A243" s="7">
        <v>358</v>
      </c>
      <c r="B243" s="5">
        <v>267</v>
      </c>
      <c r="L243" s="7">
        <v>598</v>
      </c>
      <c r="M243" s="5">
        <v>7</v>
      </c>
    </row>
    <row r="244" spans="1:13" x14ac:dyDescent="0.3">
      <c r="A244" s="7">
        <v>359</v>
      </c>
      <c r="B244" s="5">
        <v>302</v>
      </c>
      <c r="L244" s="7">
        <v>599</v>
      </c>
      <c r="M244" s="5">
        <v>2</v>
      </c>
    </row>
    <row r="245" spans="1:13" x14ac:dyDescent="0.3">
      <c r="A245" s="7">
        <v>360</v>
      </c>
      <c r="B245" s="5">
        <v>87</v>
      </c>
      <c r="L245" s="7">
        <v>660</v>
      </c>
      <c r="M245" s="5">
        <v>18</v>
      </c>
    </row>
    <row r="246" spans="1:13" x14ac:dyDescent="0.3">
      <c r="A246" s="7">
        <v>361</v>
      </c>
      <c r="B246" s="5">
        <v>354</v>
      </c>
      <c r="L246" s="7">
        <v>661</v>
      </c>
      <c r="M246" s="5">
        <v>9</v>
      </c>
    </row>
    <row r="247" spans="1:13" x14ac:dyDescent="0.3">
      <c r="A247" s="7">
        <v>362</v>
      </c>
      <c r="B247" s="5">
        <v>86</v>
      </c>
      <c r="L247" s="7">
        <v>662</v>
      </c>
      <c r="M247" s="5">
        <v>4</v>
      </c>
    </row>
    <row r="248" spans="1:13" x14ac:dyDescent="0.3">
      <c r="A248" s="7">
        <v>363</v>
      </c>
      <c r="B248" s="5">
        <v>26</v>
      </c>
      <c r="L248" s="7">
        <v>663</v>
      </c>
      <c r="M248" s="5">
        <v>7</v>
      </c>
    </row>
    <row r="249" spans="1:13" x14ac:dyDescent="0.3">
      <c r="A249" s="7">
        <v>364</v>
      </c>
      <c r="B249" s="5">
        <v>113</v>
      </c>
      <c r="L249" s="7">
        <v>664</v>
      </c>
      <c r="M249" s="5">
        <v>29</v>
      </c>
    </row>
    <row r="250" spans="1:13" x14ac:dyDescent="0.3">
      <c r="A250" s="7">
        <v>365</v>
      </c>
      <c r="B250" s="5">
        <v>65</v>
      </c>
      <c r="L250" s="7">
        <v>665</v>
      </c>
      <c r="M250" s="5">
        <v>12</v>
      </c>
    </row>
    <row r="251" spans="1:13" x14ac:dyDescent="0.3">
      <c r="A251" s="7">
        <v>366</v>
      </c>
      <c r="B251" s="5">
        <v>134</v>
      </c>
      <c r="L251" s="7">
        <v>666</v>
      </c>
      <c r="M251" s="5">
        <v>4</v>
      </c>
    </row>
    <row r="252" spans="1:13" x14ac:dyDescent="0.3">
      <c r="A252" s="7">
        <v>367</v>
      </c>
      <c r="B252" s="5">
        <v>119</v>
      </c>
      <c r="L252" s="7">
        <v>667</v>
      </c>
      <c r="M252" s="5">
        <v>28</v>
      </c>
    </row>
    <row r="253" spans="1:13" x14ac:dyDescent="0.3">
      <c r="A253" s="7">
        <v>368</v>
      </c>
      <c r="B253" s="5">
        <v>159</v>
      </c>
      <c r="L253" s="7">
        <v>668</v>
      </c>
      <c r="M253" s="5">
        <v>25</v>
      </c>
    </row>
    <row r="254" spans="1:13" x14ac:dyDescent="0.3">
      <c r="A254" s="7">
        <v>369</v>
      </c>
      <c r="B254" s="5">
        <v>167</v>
      </c>
      <c r="L254" s="7">
        <v>669</v>
      </c>
      <c r="M254" s="5">
        <v>28</v>
      </c>
    </row>
    <row r="255" spans="1:13" x14ac:dyDescent="0.3">
      <c r="A255" s="7">
        <v>370</v>
      </c>
      <c r="B255" s="5">
        <v>43</v>
      </c>
      <c r="L255" s="7">
        <v>670</v>
      </c>
      <c r="M255" s="5">
        <v>310</v>
      </c>
    </row>
    <row r="256" spans="1:13" x14ac:dyDescent="0.3">
      <c r="A256" s="7">
        <v>371</v>
      </c>
      <c r="B256" s="5">
        <v>1062</v>
      </c>
      <c r="L256" s="7">
        <v>671</v>
      </c>
      <c r="M256" s="5">
        <v>15</v>
      </c>
    </row>
    <row r="257" spans="1:13" x14ac:dyDescent="0.3">
      <c r="A257" s="7">
        <v>372</v>
      </c>
      <c r="B257" s="5">
        <v>9</v>
      </c>
      <c r="L257" s="7">
        <v>672</v>
      </c>
      <c r="M257" s="5">
        <v>215</v>
      </c>
    </row>
    <row r="258" spans="1:13" x14ac:dyDescent="0.3">
      <c r="A258" s="7">
        <v>373</v>
      </c>
      <c r="B258" s="5">
        <v>89</v>
      </c>
      <c r="L258" s="7">
        <v>673</v>
      </c>
      <c r="M258" s="5">
        <v>3</v>
      </c>
    </row>
    <row r="259" spans="1:13" x14ac:dyDescent="0.3">
      <c r="A259" s="7">
        <v>374</v>
      </c>
      <c r="B259" s="5">
        <v>174</v>
      </c>
      <c r="L259" s="7">
        <v>674</v>
      </c>
      <c r="M259" s="5">
        <v>2</v>
      </c>
    </row>
    <row r="260" spans="1:13" x14ac:dyDescent="0.3">
      <c r="A260" s="7">
        <v>375</v>
      </c>
      <c r="B260" s="5">
        <v>14</v>
      </c>
      <c r="L260" s="7">
        <v>675</v>
      </c>
      <c r="M260" s="5">
        <v>26</v>
      </c>
    </row>
    <row r="261" spans="1:13" x14ac:dyDescent="0.3">
      <c r="A261" s="7">
        <v>376</v>
      </c>
      <c r="B261" s="5">
        <v>48</v>
      </c>
      <c r="L261" s="7">
        <v>676</v>
      </c>
      <c r="M261" s="5">
        <v>24</v>
      </c>
    </row>
    <row r="262" spans="1:13" x14ac:dyDescent="0.3">
      <c r="A262" s="7">
        <v>377</v>
      </c>
      <c r="B262" s="5">
        <v>133</v>
      </c>
      <c r="L262" s="7">
        <v>677</v>
      </c>
      <c r="M262" s="5">
        <v>96</v>
      </c>
    </row>
    <row r="263" spans="1:13" x14ac:dyDescent="0.3">
      <c r="A263" s="7">
        <v>378</v>
      </c>
      <c r="B263" s="5">
        <v>83</v>
      </c>
      <c r="L263" s="7">
        <v>678</v>
      </c>
      <c r="M263" s="5">
        <v>17</v>
      </c>
    </row>
    <row r="264" spans="1:13" x14ac:dyDescent="0.3">
      <c r="A264" s="7">
        <v>379</v>
      </c>
      <c r="B264" s="5">
        <v>149</v>
      </c>
      <c r="L264" s="7">
        <v>679</v>
      </c>
      <c r="M264" s="5">
        <v>94</v>
      </c>
    </row>
    <row r="265" spans="1:13" x14ac:dyDescent="0.3">
      <c r="A265" s="7">
        <v>380</v>
      </c>
      <c r="B265" s="5">
        <v>49</v>
      </c>
      <c r="L265" s="7">
        <v>680</v>
      </c>
      <c r="M265" s="5">
        <v>129</v>
      </c>
    </row>
    <row r="266" spans="1:13" x14ac:dyDescent="0.3">
      <c r="A266" s="7">
        <v>381</v>
      </c>
      <c r="B266" s="5">
        <v>251</v>
      </c>
      <c r="L266" s="7">
        <v>681</v>
      </c>
      <c r="M266" s="5">
        <v>1</v>
      </c>
    </row>
    <row r="267" spans="1:13" x14ac:dyDescent="0.3">
      <c r="A267" s="7">
        <v>382</v>
      </c>
      <c r="B267" s="5">
        <v>22</v>
      </c>
      <c r="L267" s="7">
        <v>682</v>
      </c>
      <c r="M267" s="5">
        <v>4</v>
      </c>
    </row>
    <row r="268" spans="1:13" x14ac:dyDescent="0.3">
      <c r="A268" s="7">
        <v>383</v>
      </c>
      <c r="B268" s="5">
        <v>48</v>
      </c>
      <c r="L268" s="7">
        <v>683</v>
      </c>
      <c r="M268" s="5">
        <v>3</v>
      </c>
    </row>
    <row r="269" spans="1:13" x14ac:dyDescent="0.3">
      <c r="A269" s="7">
        <v>384</v>
      </c>
      <c r="B269" s="5">
        <v>383</v>
      </c>
      <c r="L269" s="7">
        <v>684</v>
      </c>
      <c r="M269" s="5">
        <v>135</v>
      </c>
    </row>
    <row r="270" spans="1:13" x14ac:dyDescent="0.3">
      <c r="A270" s="7">
        <v>385</v>
      </c>
      <c r="B270" s="5">
        <v>237</v>
      </c>
      <c r="L270" s="7">
        <v>685</v>
      </c>
      <c r="M270" s="5">
        <v>10</v>
      </c>
    </row>
    <row r="271" spans="1:13" x14ac:dyDescent="0.3">
      <c r="A271" s="7">
        <v>386</v>
      </c>
      <c r="B271" s="5">
        <v>13</v>
      </c>
      <c r="L271" s="7">
        <v>686</v>
      </c>
      <c r="M271" s="5">
        <v>0</v>
      </c>
    </row>
    <row r="272" spans="1:13" x14ac:dyDescent="0.3">
      <c r="A272" s="7">
        <v>387</v>
      </c>
      <c r="B272" s="5">
        <v>562</v>
      </c>
      <c r="L272" s="7">
        <v>687</v>
      </c>
      <c r="M272" s="5">
        <v>6</v>
      </c>
    </row>
    <row r="273" spans="1:13" x14ac:dyDescent="0.3">
      <c r="A273" s="7">
        <v>388</v>
      </c>
      <c r="B273" s="5">
        <v>71</v>
      </c>
      <c r="L273" s="7">
        <v>688</v>
      </c>
      <c r="M273" s="5">
        <v>36</v>
      </c>
    </row>
    <row r="274" spans="1:13" x14ac:dyDescent="0.3">
      <c r="A274" s="7">
        <v>389</v>
      </c>
      <c r="B274" s="5">
        <v>1510</v>
      </c>
      <c r="L274" s="7">
        <v>689</v>
      </c>
      <c r="M274" s="5">
        <v>336</v>
      </c>
    </row>
    <row r="275" spans="1:13" x14ac:dyDescent="0.3">
      <c r="A275" s="7">
        <v>390</v>
      </c>
      <c r="B275" s="5">
        <v>14</v>
      </c>
      <c r="L275" s="7">
        <v>690</v>
      </c>
      <c r="M275" s="5">
        <v>34</v>
      </c>
    </row>
    <row r="276" spans="1:13" x14ac:dyDescent="0.3">
      <c r="A276" s="7">
        <v>391</v>
      </c>
      <c r="B276" s="5">
        <v>193</v>
      </c>
      <c r="L276" s="7">
        <v>691</v>
      </c>
      <c r="M276" s="5">
        <v>10</v>
      </c>
    </row>
    <row r="277" spans="1:13" x14ac:dyDescent="0.3">
      <c r="A277" s="7">
        <v>392</v>
      </c>
      <c r="B277" s="5">
        <v>206</v>
      </c>
      <c r="L277" s="7">
        <v>692</v>
      </c>
      <c r="M277" s="5">
        <v>201</v>
      </c>
    </row>
    <row r="278" spans="1:13" x14ac:dyDescent="0.3">
      <c r="A278" s="7">
        <v>393</v>
      </c>
      <c r="B278" s="5">
        <v>351</v>
      </c>
      <c r="L278" s="7">
        <v>693</v>
      </c>
      <c r="M278" s="5">
        <v>296</v>
      </c>
    </row>
    <row r="279" spans="1:13" x14ac:dyDescent="0.3">
      <c r="A279" s="7">
        <v>394</v>
      </c>
      <c r="B279" s="5">
        <v>50</v>
      </c>
      <c r="L279" s="7">
        <v>694</v>
      </c>
      <c r="M279" s="5">
        <v>7</v>
      </c>
    </row>
    <row r="280" spans="1:13" x14ac:dyDescent="0.3">
      <c r="A280" s="7">
        <v>395</v>
      </c>
      <c r="B280" s="5">
        <v>184</v>
      </c>
      <c r="L280" s="7">
        <v>695</v>
      </c>
      <c r="M280" s="5">
        <v>7</v>
      </c>
    </row>
    <row r="281" spans="1:13" x14ac:dyDescent="0.3">
      <c r="A281" s="7">
        <v>396</v>
      </c>
      <c r="B281" s="5">
        <v>196</v>
      </c>
      <c r="L281" s="7">
        <v>696</v>
      </c>
      <c r="M281" s="5">
        <v>1</v>
      </c>
    </row>
    <row r="282" spans="1:13" x14ac:dyDescent="0.3">
      <c r="A282" s="7">
        <v>397</v>
      </c>
      <c r="B282" s="5">
        <v>229</v>
      </c>
      <c r="L282" s="7">
        <v>697</v>
      </c>
      <c r="M282" s="5">
        <v>114</v>
      </c>
    </row>
    <row r="283" spans="1:13" x14ac:dyDescent="0.3">
      <c r="A283" s="7">
        <v>398</v>
      </c>
      <c r="B283" s="5">
        <v>67</v>
      </c>
      <c r="L283" s="7">
        <v>698</v>
      </c>
      <c r="M283" s="5">
        <v>29</v>
      </c>
    </row>
    <row r="284" spans="1:13" x14ac:dyDescent="0.3">
      <c r="A284" s="7">
        <v>399</v>
      </c>
      <c r="B284" s="5">
        <v>95</v>
      </c>
      <c r="L284" s="7">
        <v>699</v>
      </c>
      <c r="M284" s="5">
        <v>890</v>
      </c>
    </row>
    <row r="285" spans="1:13" x14ac:dyDescent="0.3">
      <c r="A285" s="7">
        <v>400</v>
      </c>
      <c r="B285" s="5">
        <v>62</v>
      </c>
      <c r="L285" s="7">
        <v>700</v>
      </c>
      <c r="M285" s="5">
        <v>31</v>
      </c>
    </row>
    <row r="286" spans="1:13" x14ac:dyDescent="0.3">
      <c r="A286" s="7">
        <v>401</v>
      </c>
      <c r="B286" s="5">
        <v>73</v>
      </c>
      <c r="L286" s="7">
        <v>701</v>
      </c>
      <c r="M286" s="5">
        <v>21</v>
      </c>
    </row>
    <row r="287" spans="1:13" x14ac:dyDescent="0.3">
      <c r="A287" s="7">
        <v>402</v>
      </c>
      <c r="B287" s="5">
        <v>43</v>
      </c>
      <c r="L287" s="7">
        <v>702</v>
      </c>
      <c r="M287" s="5">
        <v>37</v>
      </c>
    </row>
    <row r="288" spans="1:13" x14ac:dyDescent="0.3">
      <c r="A288" s="7">
        <v>403</v>
      </c>
      <c r="B288" s="5">
        <v>70</v>
      </c>
      <c r="L288" s="7">
        <v>703</v>
      </c>
      <c r="M288" s="5">
        <v>7</v>
      </c>
    </row>
    <row r="289" spans="1:13" x14ac:dyDescent="0.3">
      <c r="A289" s="7">
        <v>404</v>
      </c>
      <c r="B289" s="5">
        <v>271</v>
      </c>
      <c r="L289" s="7">
        <v>704</v>
      </c>
      <c r="M289" s="5">
        <v>4</v>
      </c>
    </row>
    <row r="290" spans="1:13" x14ac:dyDescent="0.3">
      <c r="A290" s="7">
        <v>405</v>
      </c>
      <c r="B290" s="5">
        <v>55</v>
      </c>
      <c r="L290" s="7">
        <v>705</v>
      </c>
      <c r="M290" s="5">
        <v>5</v>
      </c>
    </row>
    <row r="291" spans="1:13" x14ac:dyDescent="0.3">
      <c r="A291" s="7">
        <v>406</v>
      </c>
      <c r="B291" s="5">
        <v>35</v>
      </c>
      <c r="L291" s="7">
        <v>706</v>
      </c>
      <c r="M291" s="5">
        <v>0</v>
      </c>
    </row>
    <row r="292" spans="1:13" x14ac:dyDescent="0.3">
      <c r="A292" s="7">
        <v>407</v>
      </c>
      <c r="B292" s="5">
        <v>22</v>
      </c>
      <c r="L292" s="7">
        <v>707</v>
      </c>
      <c r="M292" s="5">
        <v>456</v>
      </c>
    </row>
    <row r="293" spans="1:13" x14ac:dyDescent="0.3">
      <c r="A293" s="7">
        <v>408</v>
      </c>
      <c r="B293" s="5">
        <v>38</v>
      </c>
      <c r="L293" s="7">
        <v>708</v>
      </c>
      <c r="M293" s="5">
        <v>369</v>
      </c>
    </row>
    <row r="294" spans="1:13" x14ac:dyDescent="0.3">
      <c r="A294" s="7">
        <v>409</v>
      </c>
      <c r="B294" s="5">
        <v>15</v>
      </c>
      <c r="L294" s="7">
        <v>709</v>
      </c>
      <c r="M294" s="5">
        <v>2</v>
      </c>
    </row>
    <row r="295" spans="1:13" x14ac:dyDescent="0.3">
      <c r="A295" s="7">
        <v>410</v>
      </c>
      <c r="B295" s="5">
        <v>7</v>
      </c>
      <c r="L295" s="7">
        <v>710</v>
      </c>
      <c r="M295" s="5">
        <v>0</v>
      </c>
    </row>
    <row r="296" spans="1:13" x14ac:dyDescent="0.3">
      <c r="A296" s="7">
        <v>411</v>
      </c>
      <c r="B296" s="5">
        <v>241</v>
      </c>
      <c r="L296" s="7">
        <v>711</v>
      </c>
      <c r="M296" s="5">
        <v>338</v>
      </c>
    </row>
    <row r="297" spans="1:13" x14ac:dyDescent="0.3">
      <c r="A297" s="7">
        <v>412</v>
      </c>
      <c r="B297" s="5">
        <v>55</v>
      </c>
      <c r="L297" s="7">
        <v>712</v>
      </c>
      <c r="M297" s="5">
        <v>4</v>
      </c>
    </row>
    <row r="298" spans="1:13" x14ac:dyDescent="0.3">
      <c r="A298" s="7">
        <v>413</v>
      </c>
      <c r="B298" s="5">
        <v>171</v>
      </c>
      <c r="L298" s="7">
        <v>713</v>
      </c>
      <c r="M298" s="5">
        <v>1</v>
      </c>
    </row>
    <row r="299" spans="1:13" x14ac:dyDescent="0.3">
      <c r="A299" s="7">
        <v>414</v>
      </c>
      <c r="B299" s="5">
        <v>208</v>
      </c>
      <c r="L299" s="7">
        <v>714</v>
      </c>
      <c r="M299" s="5">
        <v>28</v>
      </c>
    </row>
    <row r="300" spans="1:13" x14ac:dyDescent="0.3">
      <c r="A300" s="7">
        <v>415</v>
      </c>
      <c r="B300" s="5">
        <v>21</v>
      </c>
      <c r="L300" s="7">
        <v>715</v>
      </c>
      <c r="M300" s="5">
        <v>12</v>
      </c>
    </row>
    <row r="301" spans="1:13" x14ac:dyDescent="0.3">
      <c r="A301" s="7">
        <v>416</v>
      </c>
      <c r="B301" s="5">
        <v>25</v>
      </c>
      <c r="L301" s="7">
        <v>716</v>
      </c>
      <c r="M301" s="5">
        <v>16</v>
      </c>
    </row>
    <row r="302" spans="1:13" x14ac:dyDescent="0.3">
      <c r="A302" s="7">
        <v>417</v>
      </c>
      <c r="B302" s="5">
        <v>52</v>
      </c>
      <c r="L302" s="7">
        <v>717</v>
      </c>
      <c r="M302" s="5">
        <v>4</v>
      </c>
    </row>
    <row r="303" spans="1:13" x14ac:dyDescent="0.3">
      <c r="A303" s="7">
        <v>418</v>
      </c>
      <c r="B303" s="5">
        <v>104</v>
      </c>
      <c r="L303" s="7">
        <v>718</v>
      </c>
      <c r="M303" s="5">
        <v>4</v>
      </c>
    </row>
    <row r="304" spans="1:13" x14ac:dyDescent="0.3">
      <c r="A304" s="7">
        <v>419</v>
      </c>
      <c r="B304" s="5">
        <v>73</v>
      </c>
      <c r="L304" s="7">
        <v>719</v>
      </c>
      <c r="M304" s="5">
        <v>10</v>
      </c>
    </row>
    <row r="305" spans="1:13" x14ac:dyDescent="0.3">
      <c r="A305" s="7">
        <v>520</v>
      </c>
      <c r="B305" s="5">
        <v>34</v>
      </c>
      <c r="L305" s="7">
        <v>760</v>
      </c>
      <c r="M305" s="5">
        <v>0</v>
      </c>
    </row>
    <row r="306" spans="1:13" x14ac:dyDescent="0.3">
      <c r="A306" s="7">
        <v>521</v>
      </c>
      <c r="B306" s="5">
        <v>56</v>
      </c>
      <c r="L306" s="7">
        <v>761</v>
      </c>
      <c r="M306" s="5">
        <v>6</v>
      </c>
    </row>
    <row r="307" spans="1:13" x14ac:dyDescent="0.3">
      <c r="A307" s="7">
        <v>522</v>
      </c>
      <c r="B307" s="5">
        <v>31</v>
      </c>
      <c r="L307" s="7">
        <v>762</v>
      </c>
      <c r="M307" s="5">
        <v>0</v>
      </c>
    </row>
    <row r="308" spans="1:13" x14ac:dyDescent="0.3">
      <c r="A308" s="7">
        <v>523</v>
      </c>
      <c r="B308" s="5">
        <v>84</v>
      </c>
      <c r="L308" s="7">
        <v>763</v>
      </c>
      <c r="M308" s="5">
        <v>1</v>
      </c>
    </row>
    <row r="309" spans="1:13" x14ac:dyDescent="0.3">
      <c r="A309" s="7">
        <v>524</v>
      </c>
      <c r="B309" s="5">
        <v>130</v>
      </c>
      <c r="L309" s="7">
        <v>764</v>
      </c>
      <c r="M309" s="5">
        <v>0</v>
      </c>
    </row>
    <row r="310" spans="1:13" x14ac:dyDescent="0.3">
      <c r="A310" s="7">
        <v>525</v>
      </c>
      <c r="B310" s="5">
        <v>12</v>
      </c>
      <c r="L310" s="7">
        <v>765</v>
      </c>
      <c r="M310" s="5">
        <v>44</v>
      </c>
    </row>
    <row r="311" spans="1:13" x14ac:dyDescent="0.3">
      <c r="A311" s="7">
        <v>526</v>
      </c>
      <c r="B311" s="5">
        <v>23</v>
      </c>
      <c r="L311" s="7">
        <v>766</v>
      </c>
      <c r="M311" s="5">
        <v>0</v>
      </c>
    </row>
    <row r="312" spans="1:13" x14ac:dyDescent="0.3">
      <c r="A312" s="7">
        <v>527</v>
      </c>
      <c r="B312" s="5">
        <v>158</v>
      </c>
      <c r="L312" s="7">
        <v>767</v>
      </c>
      <c r="M312" s="5">
        <v>3</v>
      </c>
    </row>
    <row r="313" spans="1:13" x14ac:dyDescent="0.3">
      <c r="A313" s="7">
        <v>528</v>
      </c>
      <c r="B313" s="5">
        <v>30</v>
      </c>
      <c r="L313" s="7">
        <v>768</v>
      </c>
      <c r="M313" s="5">
        <v>0</v>
      </c>
    </row>
    <row r="314" spans="1:13" x14ac:dyDescent="0.3">
      <c r="A314" s="7">
        <v>529</v>
      </c>
      <c r="B314" s="5">
        <v>18</v>
      </c>
      <c r="L314" s="7">
        <v>769</v>
      </c>
      <c r="M314" s="5">
        <v>52</v>
      </c>
    </row>
    <row r="315" spans="1:13" x14ac:dyDescent="0.3">
      <c r="A315" s="7">
        <v>530</v>
      </c>
      <c r="B315" s="5">
        <v>29</v>
      </c>
      <c r="L315" s="7">
        <v>770</v>
      </c>
      <c r="M315" s="5">
        <v>0</v>
      </c>
    </row>
    <row r="316" spans="1:13" x14ac:dyDescent="0.3">
      <c r="A316" s="7">
        <v>531</v>
      </c>
      <c r="B316" s="5">
        <v>31</v>
      </c>
      <c r="L316" s="7">
        <v>771</v>
      </c>
      <c r="M316" s="5">
        <v>1</v>
      </c>
    </row>
    <row r="317" spans="1:13" x14ac:dyDescent="0.3">
      <c r="A317" s="7">
        <v>532</v>
      </c>
      <c r="B317" s="5">
        <v>173</v>
      </c>
      <c r="L317" s="7">
        <v>772</v>
      </c>
      <c r="M317" s="5">
        <v>1</v>
      </c>
    </row>
    <row r="318" spans="1:13" x14ac:dyDescent="0.3">
      <c r="A318" s="7">
        <v>533</v>
      </c>
      <c r="B318" s="5">
        <v>17</v>
      </c>
      <c r="L318" s="7">
        <v>773</v>
      </c>
      <c r="M318" s="5">
        <v>2</v>
      </c>
    </row>
    <row r="319" spans="1:13" x14ac:dyDescent="0.3">
      <c r="A319" s="7">
        <v>534</v>
      </c>
      <c r="B319" s="5">
        <v>48</v>
      </c>
      <c r="L319" s="7">
        <v>774</v>
      </c>
      <c r="M319" s="5">
        <v>9</v>
      </c>
    </row>
    <row r="320" spans="1:13" x14ac:dyDescent="0.3">
      <c r="A320" s="7">
        <v>535</v>
      </c>
      <c r="B320" s="5">
        <v>59</v>
      </c>
      <c r="L320" s="7">
        <v>775</v>
      </c>
      <c r="M320" s="5">
        <v>5</v>
      </c>
    </row>
    <row r="321" spans="1:13" x14ac:dyDescent="0.3">
      <c r="A321" s="7">
        <v>536</v>
      </c>
      <c r="B321" s="5">
        <v>39</v>
      </c>
      <c r="L321" s="7">
        <v>776</v>
      </c>
      <c r="M321" s="5">
        <v>57</v>
      </c>
    </row>
    <row r="322" spans="1:13" x14ac:dyDescent="0.3">
      <c r="A322" s="7">
        <v>537</v>
      </c>
      <c r="B322" s="5">
        <v>59</v>
      </c>
      <c r="L322" s="7">
        <v>777</v>
      </c>
      <c r="M322" s="5">
        <v>3</v>
      </c>
    </row>
    <row r="323" spans="1:13" x14ac:dyDescent="0.3">
      <c r="A323" s="7">
        <v>538</v>
      </c>
      <c r="B323" s="5">
        <v>60</v>
      </c>
      <c r="L323" s="7">
        <v>778</v>
      </c>
      <c r="M323" s="5">
        <v>1</v>
      </c>
    </row>
    <row r="324" spans="1:13" x14ac:dyDescent="0.3">
      <c r="A324" s="7">
        <v>539</v>
      </c>
      <c r="B324" s="5">
        <v>20</v>
      </c>
      <c r="L324" s="7">
        <v>779</v>
      </c>
      <c r="M324" s="5">
        <v>6</v>
      </c>
    </row>
    <row r="325" spans="1:13" x14ac:dyDescent="0.3">
      <c r="A325" s="7">
        <v>640</v>
      </c>
      <c r="B325" s="5">
        <v>2</v>
      </c>
      <c r="L325" s="7">
        <v>860</v>
      </c>
      <c r="M325" s="5">
        <v>48</v>
      </c>
    </row>
    <row r="326" spans="1:13" x14ac:dyDescent="0.3">
      <c r="A326" s="7">
        <v>641</v>
      </c>
      <c r="B326" s="5">
        <v>315</v>
      </c>
      <c r="L326" s="7">
        <v>861</v>
      </c>
      <c r="M326" s="5">
        <v>2</v>
      </c>
    </row>
    <row r="327" spans="1:13" x14ac:dyDescent="0.3">
      <c r="A327" s="7">
        <v>642</v>
      </c>
      <c r="B327" s="5">
        <v>2174</v>
      </c>
      <c r="L327" s="7">
        <v>862</v>
      </c>
      <c r="M327" s="5">
        <v>4</v>
      </c>
    </row>
    <row r="328" spans="1:13" x14ac:dyDescent="0.3">
      <c r="A328" s="7">
        <v>643</v>
      </c>
      <c r="B328" s="5">
        <v>152</v>
      </c>
      <c r="L328" s="7">
        <v>863</v>
      </c>
      <c r="M328" s="5">
        <v>5</v>
      </c>
    </row>
    <row r="329" spans="1:13" x14ac:dyDescent="0.3">
      <c r="A329" s="7">
        <v>644</v>
      </c>
      <c r="B329" s="5">
        <v>1021</v>
      </c>
      <c r="L329" s="7">
        <v>864</v>
      </c>
      <c r="M329" s="5">
        <v>79</v>
      </c>
    </row>
    <row r="330" spans="1:13" x14ac:dyDescent="0.3">
      <c r="A330" s="7">
        <v>645</v>
      </c>
      <c r="B330" s="5">
        <v>237</v>
      </c>
      <c r="L330" s="7">
        <v>865</v>
      </c>
      <c r="M330" s="5">
        <v>2</v>
      </c>
    </row>
    <row r="331" spans="1:13" x14ac:dyDescent="0.3">
      <c r="A331" s="7">
        <v>646</v>
      </c>
      <c r="B331" s="5">
        <v>27</v>
      </c>
      <c r="L331" s="7">
        <v>866</v>
      </c>
      <c r="M331" s="5">
        <v>11</v>
      </c>
    </row>
    <row r="332" spans="1:13" x14ac:dyDescent="0.3">
      <c r="A332" s="7">
        <v>647</v>
      </c>
      <c r="B332" s="5">
        <v>17</v>
      </c>
      <c r="L332" s="7">
        <v>867</v>
      </c>
      <c r="M332" s="5">
        <v>11</v>
      </c>
    </row>
    <row r="333" spans="1:13" x14ac:dyDescent="0.3">
      <c r="A333" s="7">
        <v>648</v>
      </c>
      <c r="B333" s="5">
        <v>27</v>
      </c>
      <c r="L333" s="7">
        <v>868</v>
      </c>
      <c r="M333" s="5">
        <v>1</v>
      </c>
    </row>
    <row r="334" spans="1:13" x14ac:dyDescent="0.3">
      <c r="A334" s="7">
        <v>649</v>
      </c>
      <c r="B334" s="5">
        <v>82</v>
      </c>
      <c r="L334" s="7">
        <v>869</v>
      </c>
      <c r="M334" s="5">
        <v>3</v>
      </c>
    </row>
    <row r="335" spans="1:13" x14ac:dyDescent="0.3">
      <c r="A335" s="7">
        <v>650</v>
      </c>
      <c r="B335" s="5">
        <v>48</v>
      </c>
      <c r="L335" s="7">
        <v>870</v>
      </c>
      <c r="M335" s="5">
        <v>5</v>
      </c>
    </row>
    <row r="336" spans="1:13" x14ac:dyDescent="0.3">
      <c r="A336" s="7">
        <v>651</v>
      </c>
      <c r="B336" s="5">
        <v>105</v>
      </c>
      <c r="L336" s="7">
        <v>871</v>
      </c>
      <c r="M336" s="5">
        <v>12</v>
      </c>
    </row>
    <row r="337" spans="1:13" x14ac:dyDescent="0.3">
      <c r="A337" s="7">
        <v>652</v>
      </c>
      <c r="B337" s="5">
        <v>28</v>
      </c>
      <c r="L337" s="7">
        <v>872</v>
      </c>
      <c r="M337" s="5">
        <v>2</v>
      </c>
    </row>
    <row r="338" spans="1:13" x14ac:dyDescent="0.3">
      <c r="A338" s="7">
        <v>653</v>
      </c>
      <c r="B338" s="5">
        <v>1107</v>
      </c>
      <c r="L338" s="7">
        <v>873</v>
      </c>
      <c r="M338" s="5">
        <v>5</v>
      </c>
    </row>
    <row r="339" spans="1:13" x14ac:dyDescent="0.3">
      <c r="A339" s="7">
        <v>654</v>
      </c>
      <c r="B339" s="5">
        <v>1013</v>
      </c>
      <c r="L339" s="7">
        <v>874</v>
      </c>
      <c r="M339" s="5">
        <v>21</v>
      </c>
    </row>
    <row r="340" spans="1:13" x14ac:dyDescent="0.3">
      <c r="A340" s="7">
        <v>655</v>
      </c>
      <c r="B340" s="5">
        <v>274</v>
      </c>
      <c r="L340" s="7">
        <v>875</v>
      </c>
      <c r="M340" s="5">
        <v>0</v>
      </c>
    </row>
    <row r="341" spans="1:13" x14ac:dyDescent="0.3">
      <c r="A341" s="7">
        <v>656</v>
      </c>
      <c r="B341" s="5">
        <v>87</v>
      </c>
      <c r="L341" s="7">
        <v>876</v>
      </c>
      <c r="M341" s="5">
        <v>45</v>
      </c>
    </row>
    <row r="342" spans="1:13" x14ac:dyDescent="0.3">
      <c r="A342" s="7">
        <v>657</v>
      </c>
      <c r="B342" s="5">
        <v>99</v>
      </c>
      <c r="L342" s="7">
        <v>877</v>
      </c>
      <c r="M342" s="5">
        <v>29</v>
      </c>
    </row>
    <row r="343" spans="1:13" x14ac:dyDescent="0.3">
      <c r="A343" s="7">
        <v>658</v>
      </c>
      <c r="B343" s="5">
        <v>276</v>
      </c>
      <c r="L343" s="7">
        <v>878</v>
      </c>
      <c r="M343" s="5">
        <v>2</v>
      </c>
    </row>
    <row r="344" spans="1:13" x14ac:dyDescent="0.3">
      <c r="A344" s="7">
        <v>659</v>
      </c>
      <c r="B344" s="5">
        <v>21</v>
      </c>
      <c r="L344" s="7">
        <v>879</v>
      </c>
      <c r="M344" s="5">
        <v>30</v>
      </c>
    </row>
    <row r="345" spans="1:13" x14ac:dyDescent="0.3">
      <c r="A345" s="7">
        <v>720</v>
      </c>
      <c r="B345" s="5">
        <v>41</v>
      </c>
      <c r="L345" s="7">
        <v>880</v>
      </c>
      <c r="M345" s="5">
        <v>8</v>
      </c>
    </row>
    <row r="346" spans="1:13" x14ac:dyDescent="0.3">
      <c r="A346" s="7">
        <v>721</v>
      </c>
      <c r="B346" s="5">
        <v>119</v>
      </c>
      <c r="L346" s="7">
        <v>881</v>
      </c>
      <c r="M346" s="5">
        <v>1</v>
      </c>
    </row>
    <row r="347" spans="1:13" x14ac:dyDescent="0.3">
      <c r="A347" s="7">
        <v>722</v>
      </c>
      <c r="B347" s="5">
        <v>153</v>
      </c>
      <c r="L347" s="7">
        <v>882</v>
      </c>
      <c r="M347" s="5">
        <v>14</v>
      </c>
    </row>
    <row r="348" spans="1:13" x14ac:dyDescent="0.3">
      <c r="A348" s="7">
        <v>723</v>
      </c>
      <c r="B348" s="5">
        <v>100</v>
      </c>
      <c r="L348" s="7">
        <v>883</v>
      </c>
      <c r="M348" s="5">
        <v>24</v>
      </c>
    </row>
    <row r="349" spans="1:13" x14ac:dyDescent="0.3">
      <c r="A349" s="7">
        <v>724</v>
      </c>
      <c r="B349" s="5">
        <v>143</v>
      </c>
      <c r="L349" s="7">
        <v>884</v>
      </c>
      <c r="M349" s="5">
        <v>2</v>
      </c>
    </row>
    <row r="350" spans="1:13" x14ac:dyDescent="0.3">
      <c r="A350" s="7">
        <v>725</v>
      </c>
      <c r="B350" s="5">
        <v>140</v>
      </c>
      <c r="L350" s="7">
        <v>885</v>
      </c>
      <c r="M350" s="5">
        <v>21</v>
      </c>
    </row>
    <row r="351" spans="1:13" x14ac:dyDescent="0.3">
      <c r="A351" s="7">
        <v>726</v>
      </c>
      <c r="B351" s="5">
        <v>35</v>
      </c>
      <c r="L351" s="7">
        <v>886</v>
      </c>
      <c r="M351" s="5">
        <v>7</v>
      </c>
    </row>
    <row r="352" spans="1:13" x14ac:dyDescent="0.3">
      <c r="A352" s="7">
        <v>727</v>
      </c>
      <c r="B352" s="5">
        <v>149</v>
      </c>
      <c r="L352" s="7">
        <v>887</v>
      </c>
      <c r="M352" s="5">
        <v>0</v>
      </c>
    </row>
    <row r="353" spans="1:13" x14ac:dyDescent="0.3">
      <c r="A353" s="7">
        <v>728</v>
      </c>
      <c r="B353" s="5">
        <v>130</v>
      </c>
      <c r="L353" s="7">
        <v>888</v>
      </c>
      <c r="M353" s="5">
        <v>4</v>
      </c>
    </row>
    <row r="354" spans="1:13" x14ac:dyDescent="0.3">
      <c r="A354" s="7">
        <v>729</v>
      </c>
      <c r="B354" s="5">
        <v>120</v>
      </c>
      <c r="L354" s="7">
        <v>889</v>
      </c>
      <c r="M354" s="5">
        <v>32</v>
      </c>
    </row>
    <row r="355" spans="1:13" x14ac:dyDescent="0.3">
      <c r="A355" s="7">
        <v>730</v>
      </c>
      <c r="B355" s="5">
        <v>265</v>
      </c>
      <c r="L355" s="7">
        <v>890</v>
      </c>
      <c r="M355" s="5">
        <v>4</v>
      </c>
    </row>
    <row r="356" spans="1:13" x14ac:dyDescent="0.3">
      <c r="A356" s="7">
        <v>731</v>
      </c>
      <c r="B356" s="5">
        <v>71</v>
      </c>
      <c r="L356" s="7">
        <v>891</v>
      </c>
      <c r="M356" s="5">
        <v>9</v>
      </c>
    </row>
    <row r="357" spans="1:13" x14ac:dyDescent="0.3">
      <c r="A357" s="7">
        <v>732</v>
      </c>
      <c r="B357" s="5">
        <v>13</v>
      </c>
      <c r="L357" s="7">
        <v>892</v>
      </c>
      <c r="M357" s="5">
        <v>17</v>
      </c>
    </row>
    <row r="358" spans="1:13" x14ac:dyDescent="0.3">
      <c r="A358" s="7">
        <v>733</v>
      </c>
      <c r="B358" s="5">
        <v>169</v>
      </c>
      <c r="L358" s="7">
        <v>893</v>
      </c>
      <c r="M358" s="5">
        <v>5</v>
      </c>
    </row>
    <row r="359" spans="1:13" x14ac:dyDescent="0.3">
      <c r="A359" s="7">
        <v>734</v>
      </c>
      <c r="B359" s="5">
        <v>57</v>
      </c>
      <c r="L359" s="7">
        <v>894</v>
      </c>
      <c r="M359" s="5">
        <v>53</v>
      </c>
    </row>
    <row r="360" spans="1:13" x14ac:dyDescent="0.3">
      <c r="A360" s="7">
        <v>735</v>
      </c>
      <c r="B360" s="5">
        <v>229</v>
      </c>
      <c r="L360" s="7">
        <v>895</v>
      </c>
      <c r="M360" s="5">
        <v>7</v>
      </c>
    </row>
    <row r="361" spans="1:13" x14ac:dyDescent="0.3">
      <c r="A361" s="7">
        <v>736</v>
      </c>
      <c r="B361" s="5">
        <v>108</v>
      </c>
      <c r="L361" s="7">
        <v>896</v>
      </c>
      <c r="M361" s="5">
        <v>72</v>
      </c>
    </row>
    <row r="362" spans="1:13" x14ac:dyDescent="0.3">
      <c r="A362" s="7">
        <v>737</v>
      </c>
      <c r="B362" s="5">
        <v>108</v>
      </c>
      <c r="L362" s="7">
        <v>897</v>
      </c>
      <c r="M362" s="5">
        <v>0</v>
      </c>
    </row>
    <row r="363" spans="1:13" x14ac:dyDescent="0.3">
      <c r="A363" s="7">
        <v>738</v>
      </c>
      <c r="B363" s="5">
        <v>41</v>
      </c>
      <c r="L363" s="7">
        <v>898</v>
      </c>
      <c r="M363" s="5">
        <v>2</v>
      </c>
    </row>
    <row r="364" spans="1:13" x14ac:dyDescent="0.3">
      <c r="A364" s="7">
        <v>739</v>
      </c>
      <c r="B364" s="5">
        <v>139</v>
      </c>
      <c r="L364" s="7">
        <v>899</v>
      </c>
      <c r="M364" s="5">
        <v>8</v>
      </c>
    </row>
    <row r="365" spans="1:13" x14ac:dyDescent="0.3">
      <c r="A365" s="7">
        <v>740</v>
      </c>
      <c r="B365" s="5">
        <v>19</v>
      </c>
      <c r="L365" s="7">
        <v>900</v>
      </c>
      <c r="M365" s="5">
        <v>2</v>
      </c>
    </row>
    <row r="366" spans="1:13" x14ac:dyDescent="0.3">
      <c r="A366" s="7">
        <v>741</v>
      </c>
      <c r="B366" s="5">
        <v>94</v>
      </c>
      <c r="L366" s="7">
        <v>901</v>
      </c>
      <c r="M366" s="5">
        <v>0</v>
      </c>
    </row>
    <row r="367" spans="1:13" x14ac:dyDescent="0.3">
      <c r="A367" s="7">
        <v>742</v>
      </c>
      <c r="B367" s="5">
        <v>23</v>
      </c>
      <c r="L367" s="7">
        <v>902</v>
      </c>
      <c r="M367" s="5">
        <v>3</v>
      </c>
    </row>
    <row r="368" spans="1:13" x14ac:dyDescent="0.3">
      <c r="A368" s="7">
        <v>743</v>
      </c>
      <c r="B368" s="5">
        <v>15</v>
      </c>
      <c r="L368" s="7">
        <v>903</v>
      </c>
      <c r="M368" s="5">
        <v>4</v>
      </c>
    </row>
    <row r="369" spans="1:13" x14ac:dyDescent="0.3">
      <c r="A369" s="7">
        <v>744</v>
      </c>
      <c r="B369" s="5">
        <v>62</v>
      </c>
      <c r="L369" s="7">
        <v>904</v>
      </c>
      <c r="M369" s="5">
        <v>3</v>
      </c>
    </row>
    <row r="370" spans="1:13" x14ac:dyDescent="0.3">
      <c r="A370" s="7">
        <v>745</v>
      </c>
      <c r="B370" s="5">
        <v>74</v>
      </c>
      <c r="L370" s="7">
        <v>905</v>
      </c>
      <c r="M370" s="5">
        <v>6</v>
      </c>
    </row>
    <row r="371" spans="1:13" x14ac:dyDescent="0.3">
      <c r="A371" s="7">
        <v>746</v>
      </c>
      <c r="B371" s="5">
        <v>97</v>
      </c>
      <c r="L371" s="7">
        <v>906</v>
      </c>
      <c r="M371" s="5">
        <v>0</v>
      </c>
    </row>
    <row r="372" spans="1:13" x14ac:dyDescent="0.3">
      <c r="A372" s="7">
        <v>747</v>
      </c>
      <c r="B372" s="5">
        <v>55</v>
      </c>
      <c r="L372" s="7">
        <v>907</v>
      </c>
      <c r="M372" s="5">
        <v>0</v>
      </c>
    </row>
    <row r="373" spans="1:13" x14ac:dyDescent="0.3">
      <c r="A373" s="7">
        <v>748</v>
      </c>
      <c r="B373" s="5">
        <v>44</v>
      </c>
      <c r="L373" s="7">
        <v>908</v>
      </c>
      <c r="M373" s="5">
        <v>0</v>
      </c>
    </row>
    <row r="374" spans="1:13" x14ac:dyDescent="0.3">
      <c r="A374" s="7">
        <v>749</v>
      </c>
      <c r="B374" s="5">
        <v>110</v>
      </c>
      <c r="L374" s="7">
        <v>909</v>
      </c>
      <c r="M374" s="5">
        <v>8</v>
      </c>
    </row>
    <row r="375" spans="1:13" x14ac:dyDescent="0.3">
      <c r="A375" s="7">
        <v>750</v>
      </c>
      <c r="B375" s="5">
        <v>59</v>
      </c>
      <c r="L375" s="7">
        <v>910</v>
      </c>
      <c r="M375" s="5">
        <v>5</v>
      </c>
    </row>
    <row r="376" spans="1:13" x14ac:dyDescent="0.3">
      <c r="A376" s="7">
        <v>751</v>
      </c>
      <c r="B376" s="5">
        <v>62</v>
      </c>
      <c r="L376" s="7">
        <v>911</v>
      </c>
      <c r="M376" s="5">
        <v>0</v>
      </c>
    </row>
    <row r="377" spans="1:13" x14ac:dyDescent="0.3">
      <c r="A377" s="7">
        <v>752</v>
      </c>
      <c r="B377" s="5">
        <v>105</v>
      </c>
      <c r="L377" s="7">
        <v>912</v>
      </c>
      <c r="M377" s="5">
        <v>2</v>
      </c>
    </row>
    <row r="378" spans="1:13" x14ac:dyDescent="0.3">
      <c r="A378" s="7">
        <v>753</v>
      </c>
      <c r="B378" s="5">
        <v>26</v>
      </c>
      <c r="L378" s="7">
        <v>913</v>
      </c>
      <c r="M378" s="5">
        <v>24</v>
      </c>
    </row>
    <row r="379" spans="1:13" x14ac:dyDescent="0.3">
      <c r="A379" s="7">
        <v>754</v>
      </c>
      <c r="B379" s="5">
        <v>49</v>
      </c>
      <c r="L379" s="7">
        <v>914</v>
      </c>
      <c r="M379" s="5">
        <v>0</v>
      </c>
    </row>
    <row r="380" spans="1:13" x14ac:dyDescent="0.3">
      <c r="A380" s="7">
        <v>755</v>
      </c>
      <c r="B380" s="5">
        <v>68</v>
      </c>
      <c r="L380" s="7">
        <v>915</v>
      </c>
      <c r="M380" s="5">
        <v>9</v>
      </c>
    </row>
    <row r="381" spans="1:13" x14ac:dyDescent="0.3">
      <c r="A381" s="7">
        <v>756</v>
      </c>
      <c r="B381" s="5">
        <v>22</v>
      </c>
      <c r="L381" s="7">
        <v>916</v>
      </c>
      <c r="M381" s="5">
        <v>0</v>
      </c>
    </row>
    <row r="382" spans="1:13" x14ac:dyDescent="0.3">
      <c r="A382" s="7">
        <v>757</v>
      </c>
      <c r="B382" s="5">
        <v>18</v>
      </c>
      <c r="L382" s="7">
        <v>917</v>
      </c>
      <c r="M382" s="5">
        <v>1</v>
      </c>
    </row>
    <row r="383" spans="1:13" x14ac:dyDescent="0.3">
      <c r="A383" s="7">
        <v>758</v>
      </c>
      <c r="B383" s="5">
        <v>19</v>
      </c>
      <c r="L383" s="7">
        <v>918</v>
      </c>
      <c r="M383" s="5">
        <v>10</v>
      </c>
    </row>
    <row r="384" spans="1:13" x14ac:dyDescent="0.3">
      <c r="A384" s="7">
        <v>759</v>
      </c>
      <c r="B384" s="5">
        <v>99</v>
      </c>
      <c r="L384" s="7">
        <v>919</v>
      </c>
      <c r="M384" s="5">
        <v>1</v>
      </c>
    </row>
    <row r="385" spans="1:13" x14ac:dyDescent="0.3">
      <c r="A385" s="7">
        <v>780</v>
      </c>
      <c r="B385" s="5">
        <v>27</v>
      </c>
      <c r="L385" s="7">
        <v>920</v>
      </c>
      <c r="M385" s="5">
        <v>0</v>
      </c>
    </row>
    <row r="386" spans="1:13" x14ac:dyDescent="0.3">
      <c r="A386" s="7">
        <v>781</v>
      </c>
      <c r="B386" s="5">
        <v>25</v>
      </c>
      <c r="L386" s="7">
        <v>921</v>
      </c>
      <c r="M386" s="5">
        <v>20</v>
      </c>
    </row>
    <row r="387" spans="1:13" x14ac:dyDescent="0.3">
      <c r="A387" s="7">
        <v>782</v>
      </c>
      <c r="B387" s="5">
        <v>14</v>
      </c>
      <c r="L387" s="7">
        <v>922</v>
      </c>
      <c r="M387" s="5">
        <v>30</v>
      </c>
    </row>
    <row r="388" spans="1:13" x14ac:dyDescent="0.3">
      <c r="A388" s="7">
        <v>783</v>
      </c>
      <c r="B388" s="5">
        <v>35</v>
      </c>
      <c r="L388" s="7">
        <v>923</v>
      </c>
      <c r="M388" s="5">
        <v>6</v>
      </c>
    </row>
    <row r="389" spans="1:13" x14ac:dyDescent="0.3">
      <c r="A389" s="7">
        <v>784</v>
      </c>
      <c r="B389" s="5">
        <v>10</v>
      </c>
      <c r="L389" s="7">
        <v>924</v>
      </c>
      <c r="M389" s="5">
        <v>15</v>
      </c>
    </row>
    <row r="390" spans="1:13" x14ac:dyDescent="0.3">
      <c r="A390" s="7">
        <v>785</v>
      </c>
      <c r="B390" s="5">
        <v>29</v>
      </c>
      <c r="L390" s="7">
        <v>925</v>
      </c>
      <c r="M390" s="5">
        <v>5</v>
      </c>
    </row>
    <row r="391" spans="1:13" x14ac:dyDescent="0.3">
      <c r="A391" s="7">
        <v>786</v>
      </c>
      <c r="B391" s="5">
        <v>44</v>
      </c>
      <c r="L391" s="7">
        <v>926</v>
      </c>
      <c r="M391" s="5">
        <v>0</v>
      </c>
    </row>
    <row r="392" spans="1:13" x14ac:dyDescent="0.3">
      <c r="A392" s="7">
        <v>787</v>
      </c>
      <c r="B392" s="5">
        <v>17</v>
      </c>
      <c r="L392" s="7">
        <v>927</v>
      </c>
      <c r="M392" s="5">
        <v>0</v>
      </c>
    </row>
    <row r="393" spans="1:13" x14ac:dyDescent="0.3">
      <c r="A393" s="7">
        <v>788</v>
      </c>
      <c r="B393" s="5">
        <v>34</v>
      </c>
      <c r="L393" s="7">
        <v>928</v>
      </c>
      <c r="M393" s="5">
        <v>28</v>
      </c>
    </row>
    <row r="394" spans="1:13" x14ac:dyDescent="0.3">
      <c r="A394" s="7">
        <v>789</v>
      </c>
      <c r="B394" s="5">
        <v>14</v>
      </c>
      <c r="L394" s="7">
        <v>929</v>
      </c>
      <c r="M394" s="5">
        <v>0</v>
      </c>
    </row>
    <row r="395" spans="1:13" x14ac:dyDescent="0.3">
      <c r="A395" s="7">
        <v>790</v>
      </c>
      <c r="B395" s="5">
        <v>156</v>
      </c>
      <c r="L395" s="7">
        <v>930</v>
      </c>
      <c r="M395" s="5">
        <v>5</v>
      </c>
    </row>
    <row r="396" spans="1:13" x14ac:dyDescent="0.3">
      <c r="A396" s="7">
        <v>791</v>
      </c>
      <c r="B396" s="5">
        <v>128</v>
      </c>
      <c r="L396" s="7">
        <v>931</v>
      </c>
      <c r="M396" s="5">
        <v>7</v>
      </c>
    </row>
    <row r="397" spans="1:13" x14ac:dyDescent="0.3">
      <c r="A397" s="7">
        <v>792</v>
      </c>
      <c r="B397" s="5">
        <v>60</v>
      </c>
      <c r="L397" s="7">
        <v>932</v>
      </c>
      <c r="M397" s="5">
        <v>30</v>
      </c>
    </row>
    <row r="398" spans="1:13" x14ac:dyDescent="0.3">
      <c r="A398" s="7">
        <v>793</v>
      </c>
      <c r="B398" s="5">
        <v>32</v>
      </c>
      <c r="L398" s="7">
        <v>933</v>
      </c>
      <c r="M398" s="5">
        <v>2</v>
      </c>
    </row>
    <row r="399" spans="1:13" x14ac:dyDescent="0.3">
      <c r="A399" s="7">
        <v>794</v>
      </c>
      <c r="B399" s="5">
        <v>53</v>
      </c>
      <c r="L399" s="7">
        <v>934</v>
      </c>
      <c r="M399" s="5">
        <v>30</v>
      </c>
    </row>
    <row r="400" spans="1:13" x14ac:dyDescent="0.3">
      <c r="A400" s="7">
        <v>795</v>
      </c>
      <c r="B400" s="5">
        <v>184</v>
      </c>
      <c r="L400" s="7">
        <v>935</v>
      </c>
      <c r="M400" s="5">
        <v>2</v>
      </c>
    </row>
    <row r="401" spans="1:13" x14ac:dyDescent="0.3">
      <c r="A401" s="7">
        <v>796</v>
      </c>
      <c r="B401" s="5">
        <v>90</v>
      </c>
      <c r="L401" s="7">
        <v>936</v>
      </c>
      <c r="M401" s="5">
        <v>0</v>
      </c>
    </row>
    <row r="402" spans="1:13" x14ac:dyDescent="0.3">
      <c r="A402" s="7">
        <v>797</v>
      </c>
      <c r="B402" s="5">
        <v>71</v>
      </c>
      <c r="L402" s="7">
        <v>937</v>
      </c>
      <c r="M402" s="5">
        <v>2</v>
      </c>
    </row>
    <row r="403" spans="1:13" x14ac:dyDescent="0.3">
      <c r="A403" s="7">
        <v>798</v>
      </c>
      <c r="B403" s="5">
        <v>87</v>
      </c>
      <c r="L403" s="7">
        <v>938</v>
      </c>
      <c r="M403" s="5">
        <v>1</v>
      </c>
    </row>
    <row r="404" spans="1:13" x14ac:dyDescent="0.3">
      <c r="A404" s="7">
        <v>799</v>
      </c>
      <c r="B404" s="5">
        <v>28</v>
      </c>
      <c r="L404" s="7">
        <v>939</v>
      </c>
      <c r="M404" s="5">
        <v>2</v>
      </c>
    </row>
    <row r="405" spans="1:13" x14ac:dyDescent="0.3">
      <c r="A405" s="7">
        <v>800</v>
      </c>
      <c r="B405" s="5">
        <v>56</v>
      </c>
      <c r="L405" s="7">
        <v>940</v>
      </c>
      <c r="M405" s="5">
        <v>14</v>
      </c>
    </row>
    <row r="406" spans="1:13" x14ac:dyDescent="0.3">
      <c r="A406" s="7">
        <v>801</v>
      </c>
      <c r="B406" s="5">
        <v>51</v>
      </c>
      <c r="L406" s="7">
        <v>941</v>
      </c>
      <c r="M406" s="5">
        <v>31</v>
      </c>
    </row>
    <row r="407" spans="1:13" x14ac:dyDescent="0.3">
      <c r="A407" s="7">
        <v>802</v>
      </c>
      <c r="B407" s="5">
        <v>75</v>
      </c>
      <c r="L407" s="7">
        <v>942</v>
      </c>
      <c r="M407" s="5">
        <v>16</v>
      </c>
    </row>
    <row r="408" spans="1:13" x14ac:dyDescent="0.3">
      <c r="A408" s="7">
        <v>803</v>
      </c>
      <c r="B408" s="5">
        <v>38</v>
      </c>
      <c r="L408" s="7">
        <v>943</v>
      </c>
      <c r="M408" s="5">
        <v>12</v>
      </c>
    </row>
    <row r="409" spans="1:13" x14ac:dyDescent="0.3">
      <c r="A409" s="7">
        <v>804</v>
      </c>
      <c r="B409" s="5">
        <v>18</v>
      </c>
      <c r="L409" s="7">
        <v>944</v>
      </c>
      <c r="M409" s="5">
        <v>96</v>
      </c>
    </row>
    <row r="410" spans="1:13" x14ac:dyDescent="0.3">
      <c r="A410" s="7">
        <v>805</v>
      </c>
      <c r="B410" s="5">
        <v>54</v>
      </c>
      <c r="L410" s="7">
        <v>945</v>
      </c>
      <c r="M410" s="5">
        <v>16</v>
      </c>
    </row>
    <row r="411" spans="1:13" x14ac:dyDescent="0.3">
      <c r="A411" s="7">
        <v>806</v>
      </c>
      <c r="B411" s="5">
        <v>71</v>
      </c>
      <c r="L411" s="7">
        <v>946</v>
      </c>
      <c r="M411" s="5">
        <v>5</v>
      </c>
    </row>
    <row r="412" spans="1:13" x14ac:dyDescent="0.3">
      <c r="A412" s="7">
        <v>807</v>
      </c>
      <c r="B412" s="5">
        <v>57</v>
      </c>
      <c r="L412" s="7">
        <v>947</v>
      </c>
      <c r="M412" s="5">
        <v>0</v>
      </c>
    </row>
    <row r="413" spans="1:13" x14ac:dyDescent="0.3">
      <c r="A413" s="7">
        <v>808</v>
      </c>
      <c r="B413" s="5">
        <v>43</v>
      </c>
      <c r="L413" s="7">
        <v>948</v>
      </c>
      <c r="M413" s="5">
        <v>8</v>
      </c>
    </row>
    <row r="414" spans="1:13" x14ac:dyDescent="0.3">
      <c r="A414" s="7">
        <v>809</v>
      </c>
      <c r="B414" s="5">
        <v>52</v>
      </c>
      <c r="L414" s="7">
        <v>949</v>
      </c>
      <c r="M414" s="5">
        <v>7</v>
      </c>
    </row>
    <row r="415" spans="1:13" x14ac:dyDescent="0.3">
      <c r="A415" s="7">
        <v>810</v>
      </c>
      <c r="B415" s="5">
        <v>27</v>
      </c>
      <c r="L415" s="7">
        <v>950</v>
      </c>
      <c r="M415" s="5">
        <v>24</v>
      </c>
    </row>
    <row r="416" spans="1:13" x14ac:dyDescent="0.3">
      <c r="A416" s="7">
        <v>811</v>
      </c>
      <c r="B416" s="5">
        <v>12</v>
      </c>
      <c r="L416" s="7">
        <v>951</v>
      </c>
      <c r="M416" s="5">
        <v>121</v>
      </c>
    </row>
    <row r="417" spans="1:13" x14ac:dyDescent="0.3">
      <c r="A417" s="7">
        <v>812</v>
      </c>
      <c r="B417" s="5">
        <v>33</v>
      </c>
      <c r="L417" s="7">
        <v>952</v>
      </c>
      <c r="M417" s="5">
        <v>196</v>
      </c>
    </row>
    <row r="418" spans="1:13" x14ac:dyDescent="0.3">
      <c r="A418" s="7">
        <v>813</v>
      </c>
      <c r="B418" s="5">
        <v>96</v>
      </c>
      <c r="L418" s="7">
        <v>953</v>
      </c>
      <c r="M418" s="5">
        <v>5</v>
      </c>
    </row>
    <row r="419" spans="1:13" x14ac:dyDescent="0.3">
      <c r="A419" s="7">
        <v>814</v>
      </c>
      <c r="B419" s="5">
        <v>28</v>
      </c>
      <c r="L419" s="7">
        <v>954</v>
      </c>
      <c r="M419" s="5">
        <v>73</v>
      </c>
    </row>
    <row r="420" spans="1:13" x14ac:dyDescent="0.3">
      <c r="A420" s="7">
        <v>815</v>
      </c>
      <c r="B420" s="5">
        <v>43</v>
      </c>
      <c r="L420" s="7">
        <v>955</v>
      </c>
      <c r="M420" s="5">
        <v>93</v>
      </c>
    </row>
    <row r="421" spans="1:13" x14ac:dyDescent="0.3">
      <c r="A421" s="7">
        <v>816</v>
      </c>
      <c r="B421" s="5">
        <v>205</v>
      </c>
      <c r="L421" s="7">
        <v>956</v>
      </c>
      <c r="M421" s="5">
        <v>17</v>
      </c>
    </row>
    <row r="422" spans="1:13" x14ac:dyDescent="0.3">
      <c r="A422" s="7">
        <v>817</v>
      </c>
      <c r="B422" s="5">
        <v>23</v>
      </c>
      <c r="L422" s="7">
        <v>957</v>
      </c>
      <c r="M422" s="5">
        <v>7</v>
      </c>
    </row>
    <row r="423" spans="1:13" x14ac:dyDescent="0.3">
      <c r="A423" s="7">
        <v>818</v>
      </c>
      <c r="B423" s="5">
        <v>19</v>
      </c>
      <c r="L423" s="7">
        <v>958</v>
      </c>
      <c r="M423" s="5">
        <v>17</v>
      </c>
    </row>
    <row r="424" spans="1:13" x14ac:dyDescent="0.3">
      <c r="A424" s="7">
        <v>819</v>
      </c>
      <c r="B424" s="5">
        <v>14</v>
      </c>
      <c r="L424" s="7">
        <v>959</v>
      </c>
      <c r="M424" s="5">
        <v>171</v>
      </c>
    </row>
    <row r="425" spans="1:13" x14ac:dyDescent="0.3">
      <c r="A425" s="7">
        <v>820</v>
      </c>
      <c r="B425" s="5">
        <v>38</v>
      </c>
      <c r="L425" s="7">
        <v>960</v>
      </c>
      <c r="M425" s="5">
        <v>188</v>
      </c>
    </row>
    <row r="426" spans="1:13" x14ac:dyDescent="0.3">
      <c r="A426" s="7">
        <v>821</v>
      </c>
      <c r="B426" s="5">
        <v>78</v>
      </c>
      <c r="L426" s="7">
        <v>961</v>
      </c>
      <c r="M426" s="5">
        <v>110</v>
      </c>
    </row>
    <row r="427" spans="1:13" x14ac:dyDescent="0.3">
      <c r="A427" s="7">
        <v>822</v>
      </c>
      <c r="B427" s="5">
        <v>69</v>
      </c>
      <c r="L427" s="7">
        <v>962</v>
      </c>
      <c r="M427" s="5">
        <v>37</v>
      </c>
    </row>
    <row r="428" spans="1:13" x14ac:dyDescent="0.3">
      <c r="A428" s="7">
        <v>823</v>
      </c>
      <c r="B428" s="5">
        <v>33</v>
      </c>
      <c r="L428" s="7">
        <v>963</v>
      </c>
      <c r="M428" s="5">
        <v>9</v>
      </c>
    </row>
    <row r="429" spans="1:13" x14ac:dyDescent="0.3">
      <c r="A429" s="7">
        <v>824</v>
      </c>
      <c r="B429" s="5">
        <v>54</v>
      </c>
      <c r="L429" s="7">
        <v>964</v>
      </c>
      <c r="M429" s="5">
        <v>29</v>
      </c>
    </row>
    <row r="430" spans="1:13" x14ac:dyDescent="0.3">
      <c r="A430" s="7">
        <v>825</v>
      </c>
      <c r="B430" s="5">
        <v>99</v>
      </c>
      <c r="L430" s="7">
        <v>965</v>
      </c>
      <c r="M430" s="5">
        <v>6</v>
      </c>
    </row>
    <row r="431" spans="1:13" x14ac:dyDescent="0.3">
      <c r="A431" s="7">
        <v>826</v>
      </c>
      <c r="B431" s="5">
        <v>49</v>
      </c>
      <c r="L431" s="7">
        <v>966</v>
      </c>
      <c r="M431" s="5">
        <v>30</v>
      </c>
    </row>
    <row r="432" spans="1:13" x14ac:dyDescent="0.3">
      <c r="A432" s="7">
        <v>827</v>
      </c>
      <c r="B432" s="5">
        <v>11</v>
      </c>
      <c r="L432" s="7">
        <v>967</v>
      </c>
      <c r="M432" s="5">
        <v>81</v>
      </c>
    </row>
    <row r="433" spans="1:13" x14ac:dyDescent="0.3">
      <c r="A433" s="7">
        <v>828</v>
      </c>
      <c r="B433" s="5">
        <v>38</v>
      </c>
      <c r="L433" s="7">
        <v>968</v>
      </c>
      <c r="M433" s="5">
        <v>4</v>
      </c>
    </row>
    <row r="434" spans="1:13" x14ac:dyDescent="0.3">
      <c r="A434" s="7">
        <v>829</v>
      </c>
      <c r="B434" s="5">
        <v>16</v>
      </c>
      <c r="L434" s="7">
        <v>969</v>
      </c>
      <c r="M434" s="5">
        <v>11</v>
      </c>
    </row>
    <row r="435" spans="1:13" x14ac:dyDescent="0.3">
      <c r="A435" s="7">
        <v>830</v>
      </c>
      <c r="B435" s="5">
        <v>32</v>
      </c>
      <c r="L435" s="7">
        <v>970</v>
      </c>
      <c r="M435" s="5">
        <v>14</v>
      </c>
    </row>
    <row r="436" spans="1:13" x14ac:dyDescent="0.3">
      <c r="A436" s="7">
        <v>831</v>
      </c>
      <c r="B436" s="5">
        <v>20</v>
      </c>
      <c r="L436" s="7">
        <v>971</v>
      </c>
      <c r="M436" s="5">
        <v>5</v>
      </c>
    </row>
    <row r="437" spans="1:13" x14ac:dyDescent="0.3">
      <c r="A437" s="7">
        <v>832</v>
      </c>
      <c r="B437" s="5">
        <v>154</v>
      </c>
      <c r="L437" s="7">
        <v>972</v>
      </c>
      <c r="M437" s="5">
        <v>45</v>
      </c>
    </row>
    <row r="438" spans="1:13" x14ac:dyDescent="0.3">
      <c r="A438" s="7">
        <v>833</v>
      </c>
      <c r="B438" s="5">
        <v>41</v>
      </c>
      <c r="L438" s="7">
        <v>973</v>
      </c>
      <c r="M438" s="5">
        <v>8</v>
      </c>
    </row>
    <row r="439" spans="1:13" x14ac:dyDescent="0.3">
      <c r="A439" s="7">
        <v>834</v>
      </c>
      <c r="B439" s="5">
        <v>75</v>
      </c>
      <c r="L439" s="7">
        <v>974</v>
      </c>
      <c r="M439" s="5">
        <v>3</v>
      </c>
    </row>
    <row r="440" spans="1:13" x14ac:dyDescent="0.3">
      <c r="A440" s="7">
        <v>835</v>
      </c>
      <c r="B440" s="5">
        <v>40</v>
      </c>
      <c r="L440" s="7">
        <v>975</v>
      </c>
      <c r="M440" s="5">
        <v>24</v>
      </c>
    </row>
    <row r="441" spans="1:13" x14ac:dyDescent="0.3">
      <c r="A441" s="7">
        <v>836</v>
      </c>
      <c r="B441" s="5">
        <v>46</v>
      </c>
      <c r="L441" s="7">
        <v>976</v>
      </c>
      <c r="M441" s="5">
        <v>18</v>
      </c>
    </row>
    <row r="442" spans="1:13" x14ac:dyDescent="0.3">
      <c r="A442" s="7">
        <v>837</v>
      </c>
      <c r="B442" s="5">
        <v>62</v>
      </c>
      <c r="L442" s="7">
        <v>977</v>
      </c>
      <c r="M442" s="5">
        <v>12</v>
      </c>
    </row>
    <row r="443" spans="1:13" x14ac:dyDescent="0.3">
      <c r="A443" s="7">
        <v>838</v>
      </c>
      <c r="B443" s="5">
        <v>61</v>
      </c>
      <c r="L443" s="7">
        <v>978</v>
      </c>
      <c r="M443" s="5">
        <v>123</v>
      </c>
    </row>
    <row r="444" spans="1:13" x14ac:dyDescent="0.3">
      <c r="A444" s="7">
        <v>839</v>
      </c>
      <c r="B444" s="5">
        <v>96</v>
      </c>
      <c r="L444" s="7">
        <v>979</v>
      </c>
      <c r="M444" s="5">
        <v>96</v>
      </c>
    </row>
    <row r="445" spans="1:13" x14ac:dyDescent="0.3">
      <c r="A445" s="7">
        <v>840</v>
      </c>
      <c r="B445" s="5">
        <v>190</v>
      </c>
      <c r="L445" s="7">
        <v>980</v>
      </c>
      <c r="M445" s="5">
        <v>31</v>
      </c>
    </row>
    <row r="446" spans="1:13" x14ac:dyDescent="0.3">
      <c r="A446" s="7">
        <v>841</v>
      </c>
      <c r="B446" s="5">
        <v>94</v>
      </c>
      <c r="L446" s="7">
        <v>981</v>
      </c>
      <c r="M446" s="5">
        <v>4</v>
      </c>
    </row>
    <row r="447" spans="1:13" x14ac:dyDescent="0.3">
      <c r="A447" s="7">
        <v>842</v>
      </c>
      <c r="B447" s="5">
        <v>39</v>
      </c>
      <c r="L447" s="7">
        <v>982</v>
      </c>
      <c r="M447" s="5">
        <v>3</v>
      </c>
    </row>
    <row r="448" spans="1:13" x14ac:dyDescent="0.3">
      <c r="A448" s="7">
        <v>843</v>
      </c>
      <c r="B448" s="5">
        <v>127</v>
      </c>
      <c r="L448" s="7">
        <v>983</v>
      </c>
      <c r="M448" s="5">
        <v>179</v>
      </c>
    </row>
    <row r="449" spans="1:13" x14ac:dyDescent="0.3">
      <c r="A449" s="7">
        <v>844</v>
      </c>
      <c r="B449" s="5">
        <v>159</v>
      </c>
      <c r="L449" s="7">
        <v>984</v>
      </c>
      <c r="M449" s="5">
        <v>3</v>
      </c>
    </row>
    <row r="450" spans="1:13" x14ac:dyDescent="0.3">
      <c r="A450" s="7">
        <v>845</v>
      </c>
      <c r="B450" s="5">
        <v>177</v>
      </c>
      <c r="L450" s="7">
        <v>985</v>
      </c>
      <c r="M450" s="5">
        <v>23</v>
      </c>
    </row>
    <row r="451" spans="1:13" x14ac:dyDescent="0.3">
      <c r="A451" s="7">
        <v>846</v>
      </c>
      <c r="B451" s="5">
        <v>47</v>
      </c>
      <c r="L451" s="7">
        <v>986</v>
      </c>
      <c r="M451" s="5">
        <v>23</v>
      </c>
    </row>
    <row r="452" spans="1:13" x14ac:dyDescent="0.3">
      <c r="A452" s="7">
        <v>847</v>
      </c>
      <c r="B452" s="5">
        <v>1</v>
      </c>
      <c r="L452" s="7">
        <v>987</v>
      </c>
      <c r="M452" s="5">
        <v>41</v>
      </c>
    </row>
    <row r="453" spans="1:13" x14ac:dyDescent="0.3">
      <c r="A453" s="7">
        <v>848</v>
      </c>
      <c r="B453" s="5">
        <v>16</v>
      </c>
      <c r="L453" s="7">
        <v>988</v>
      </c>
      <c r="M453" s="5">
        <v>0</v>
      </c>
    </row>
    <row r="454" spans="1:13" x14ac:dyDescent="0.3">
      <c r="A454" s="7">
        <v>849</v>
      </c>
      <c r="B454" s="5">
        <v>115</v>
      </c>
      <c r="L454" s="7">
        <v>989</v>
      </c>
      <c r="M454" s="5">
        <v>32</v>
      </c>
    </row>
    <row r="455" spans="1:13" x14ac:dyDescent="0.3">
      <c r="A455" s="7">
        <v>850</v>
      </c>
      <c r="B455" s="5">
        <v>133</v>
      </c>
      <c r="L455" s="7">
        <v>990</v>
      </c>
      <c r="M455" s="5">
        <v>2</v>
      </c>
    </row>
    <row r="456" spans="1:13" x14ac:dyDescent="0.3">
      <c r="A456" s="7">
        <v>851</v>
      </c>
      <c r="B456" s="5">
        <v>70</v>
      </c>
      <c r="L456" s="7">
        <v>991</v>
      </c>
      <c r="M456" s="5">
        <v>7</v>
      </c>
    </row>
    <row r="457" spans="1:13" x14ac:dyDescent="0.3">
      <c r="A457" s="7">
        <v>852</v>
      </c>
      <c r="B457" s="5">
        <v>62</v>
      </c>
      <c r="L457" s="7">
        <v>992</v>
      </c>
      <c r="M457" s="5">
        <v>4</v>
      </c>
    </row>
    <row r="458" spans="1:13" x14ac:dyDescent="0.3">
      <c r="A458" s="7">
        <v>853</v>
      </c>
      <c r="B458" s="5">
        <v>10</v>
      </c>
      <c r="L458" s="7">
        <v>993</v>
      </c>
      <c r="M458" s="5">
        <v>196</v>
      </c>
    </row>
    <row r="459" spans="1:13" x14ac:dyDescent="0.3">
      <c r="A459" s="7">
        <v>854</v>
      </c>
      <c r="B459" s="5">
        <v>499</v>
      </c>
      <c r="L459" s="7">
        <v>994</v>
      </c>
      <c r="M459" s="5">
        <v>11</v>
      </c>
    </row>
    <row r="460" spans="1:13" x14ac:dyDescent="0.3">
      <c r="A460" s="7">
        <v>855</v>
      </c>
      <c r="B460" s="5">
        <v>47</v>
      </c>
      <c r="L460" s="7">
        <v>995</v>
      </c>
      <c r="M460" s="5">
        <v>9</v>
      </c>
    </row>
    <row r="461" spans="1:13" x14ac:dyDescent="0.3">
      <c r="A461" s="7">
        <v>856</v>
      </c>
      <c r="B461" s="5">
        <v>28</v>
      </c>
      <c r="L461" s="7">
        <v>996</v>
      </c>
      <c r="M461" s="5">
        <v>5</v>
      </c>
    </row>
    <row r="462" spans="1:13" x14ac:dyDescent="0.3">
      <c r="A462" s="7">
        <v>857</v>
      </c>
      <c r="B462" s="5">
        <v>24</v>
      </c>
      <c r="L462" s="7">
        <v>997</v>
      </c>
      <c r="M462" s="5">
        <v>8</v>
      </c>
    </row>
    <row r="463" spans="1:13" x14ac:dyDescent="0.3">
      <c r="A463" s="7">
        <v>858</v>
      </c>
      <c r="B463" s="5">
        <v>76</v>
      </c>
      <c r="L463" s="7">
        <v>998</v>
      </c>
      <c r="M463" s="5">
        <v>229</v>
      </c>
    </row>
    <row r="464" spans="1:13" x14ac:dyDescent="0.3">
      <c r="A464" s="7">
        <v>859</v>
      </c>
      <c r="B464" s="5">
        <v>98</v>
      </c>
      <c r="L464" s="7">
        <v>999</v>
      </c>
      <c r="M464" s="5">
        <v>40</v>
      </c>
    </row>
    <row r="465" spans="1:13" x14ac:dyDescent="0.3">
      <c r="A465" s="7">
        <v>1020</v>
      </c>
      <c r="B465" s="5">
        <v>30</v>
      </c>
      <c r="L465" s="7">
        <v>1064</v>
      </c>
      <c r="M465" s="5">
        <v>123</v>
      </c>
    </row>
    <row r="466" spans="1:13" x14ac:dyDescent="0.3">
      <c r="A466" s="7">
        <v>1021</v>
      </c>
      <c r="B466" s="5">
        <v>478</v>
      </c>
      <c r="L466" s="7">
        <v>1065</v>
      </c>
      <c r="M466" s="5">
        <v>5</v>
      </c>
    </row>
    <row r="467" spans="1:13" x14ac:dyDescent="0.3">
      <c r="A467" s="7">
        <v>1022</v>
      </c>
      <c r="B467" s="5">
        <v>74</v>
      </c>
      <c r="L467" s="7">
        <v>1066</v>
      </c>
      <c r="M467" s="5">
        <v>148</v>
      </c>
    </row>
    <row r="468" spans="1:13" x14ac:dyDescent="0.3">
      <c r="A468" s="7">
        <v>1023</v>
      </c>
      <c r="B468" s="5">
        <v>131</v>
      </c>
      <c r="L468" s="7">
        <v>1067</v>
      </c>
      <c r="M468" s="5">
        <v>10</v>
      </c>
    </row>
    <row r="469" spans="1:13" x14ac:dyDescent="0.3">
      <c r="A469" s="7">
        <v>1024</v>
      </c>
      <c r="B469" s="5">
        <v>61</v>
      </c>
      <c r="L469" s="7">
        <v>1068</v>
      </c>
      <c r="M469" s="5">
        <v>4</v>
      </c>
    </row>
    <row r="470" spans="1:13" x14ac:dyDescent="0.3">
      <c r="A470" s="7">
        <v>1025</v>
      </c>
      <c r="B470" s="5">
        <v>1071</v>
      </c>
      <c r="L470" s="7">
        <v>1069</v>
      </c>
      <c r="M470" s="5">
        <v>21</v>
      </c>
    </row>
    <row r="471" spans="1:13" x14ac:dyDescent="0.3">
      <c r="A471" s="7">
        <v>1026</v>
      </c>
      <c r="B471" s="5">
        <v>122</v>
      </c>
      <c r="L471" s="7">
        <v>1070</v>
      </c>
      <c r="M471" s="5">
        <v>2</v>
      </c>
    </row>
    <row r="472" spans="1:13" x14ac:dyDescent="0.3">
      <c r="A472" s="7">
        <v>1027</v>
      </c>
      <c r="B472" s="5">
        <v>111</v>
      </c>
      <c r="L472" s="7">
        <v>1071</v>
      </c>
      <c r="M472" s="5">
        <v>0</v>
      </c>
    </row>
    <row r="473" spans="1:13" x14ac:dyDescent="0.3">
      <c r="A473" s="7">
        <v>1028</v>
      </c>
      <c r="B473" s="5">
        <v>255</v>
      </c>
      <c r="L473" s="7">
        <v>1072</v>
      </c>
      <c r="M473" s="5">
        <v>4</v>
      </c>
    </row>
    <row r="474" spans="1:13" x14ac:dyDescent="0.3">
      <c r="A474" s="7">
        <v>1029</v>
      </c>
      <c r="B474" s="5">
        <v>141</v>
      </c>
      <c r="L474" s="7">
        <v>1073</v>
      </c>
      <c r="M474" s="5">
        <v>1</v>
      </c>
    </row>
    <row r="475" spans="1:13" x14ac:dyDescent="0.3">
      <c r="A475" s="7">
        <v>1030</v>
      </c>
      <c r="B475" s="5">
        <v>159</v>
      </c>
      <c r="L475" s="7">
        <v>1074</v>
      </c>
      <c r="M475" s="5">
        <v>30</v>
      </c>
    </row>
    <row r="476" spans="1:13" x14ac:dyDescent="0.3">
      <c r="A476" s="7">
        <v>1031</v>
      </c>
      <c r="B476" s="5">
        <v>99</v>
      </c>
      <c r="L476" s="7">
        <v>1075</v>
      </c>
      <c r="M476" s="5">
        <v>3</v>
      </c>
    </row>
    <row r="477" spans="1:13" x14ac:dyDescent="0.3">
      <c r="A477" s="7">
        <v>1032</v>
      </c>
      <c r="B477" s="5">
        <v>96</v>
      </c>
      <c r="L477" s="7">
        <v>1076</v>
      </c>
      <c r="M477" s="5">
        <v>975</v>
      </c>
    </row>
    <row r="478" spans="1:13" x14ac:dyDescent="0.3">
      <c r="A478" s="7">
        <v>1033</v>
      </c>
      <c r="B478" s="5">
        <v>27</v>
      </c>
      <c r="L478" s="7">
        <v>1077</v>
      </c>
      <c r="M478" s="5">
        <v>167</v>
      </c>
    </row>
    <row r="479" spans="1:13" x14ac:dyDescent="0.3">
      <c r="A479" s="7">
        <v>1034</v>
      </c>
      <c r="B479" s="5">
        <v>166</v>
      </c>
      <c r="L479" s="7">
        <v>1078</v>
      </c>
      <c r="M479" s="5">
        <v>5</v>
      </c>
    </row>
    <row r="480" spans="1:13" x14ac:dyDescent="0.3">
      <c r="A480" s="7">
        <v>1035</v>
      </c>
      <c r="B480" s="5">
        <v>76</v>
      </c>
      <c r="L480" s="7">
        <v>1079</v>
      </c>
      <c r="M480" s="5">
        <v>18</v>
      </c>
    </row>
    <row r="481" spans="1:13" x14ac:dyDescent="0.3">
      <c r="A481" s="7">
        <v>1036</v>
      </c>
      <c r="B481" s="5">
        <v>211</v>
      </c>
      <c r="L481" s="7">
        <v>1080</v>
      </c>
      <c r="M481" s="5">
        <v>98</v>
      </c>
    </row>
    <row r="482" spans="1:13" x14ac:dyDescent="0.3">
      <c r="A482" s="7">
        <v>1037</v>
      </c>
      <c r="B482" s="5">
        <v>21</v>
      </c>
      <c r="L482" s="7">
        <v>1081</v>
      </c>
      <c r="M482" s="5">
        <v>4</v>
      </c>
    </row>
    <row r="483" spans="1:13" x14ac:dyDescent="0.3">
      <c r="A483" s="7">
        <v>1038</v>
      </c>
      <c r="B483" s="5">
        <v>61</v>
      </c>
      <c r="L483" s="7">
        <v>1082</v>
      </c>
      <c r="M483" s="5">
        <v>3</v>
      </c>
    </row>
    <row r="484" spans="1:13" x14ac:dyDescent="0.3">
      <c r="A484" s="7">
        <v>1039</v>
      </c>
      <c r="B484" s="5">
        <v>30</v>
      </c>
      <c r="L484" s="7">
        <v>1083</v>
      </c>
      <c r="M484" s="5">
        <v>1</v>
      </c>
    </row>
    <row r="485" spans="1:13" x14ac:dyDescent="0.3">
      <c r="A485" s="7">
        <v>1184</v>
      </c>
      <c r="B485" s="5">
        <v>375</v>
      </c>
      <c r="L485" s="7">
        <v>1084</v>
      </c>
      <c r="M485" s="5">
        <v>0</v>
      </c>
    </row>
    <row r="486" spans="1:13" x14ac:dyDescent="0.3">
      <c r="A486" s="7">
        <v>1185</v>
      </c>
      <c r="B486" s="5">
        <v>111</v>
      </c>
      <c r="L486" s="7">
        <v>1085</v>
      </c>
      <c r="M486" s="5">
        <v>9</v>
      </c>
    </row>
    <row r="487" spans="1:13" x14ac:dyDescent="0.3">
      <c r="A487" s="7">
        <v>1186</v>
      </c>
      <c r="B487" s="5">
        <v>123</v>
      </c>
      <c r="L487" s="7">
        <v>1086</v>
      </c>
      <c r="M487" s="5">
        <v>2</v>
      </c>
    </row>
    <row r="488" spans="1:13" x14ac:dyDescent="0.3">
      <c r="A488" s="7">
        <v>1187</v>
      </c>
      <c r="B488" s="5">
        <v>70</v>
      </c>
      <c r="L488" s="7">
        <v>1087</v>
      </c>
      <c r="M488" s="5">
        <v>0</v>
      </c>
    </row>
    <row r="489" spans="1:13" x14ac:dyDescent="0.3">
      <c r="A489" s="7">
        <v>1188</v>
      </c>
      <c r="B489" s="5">
        <v>85</v>
      </c>
      <c r="L489" s="7">
        <v>1088</v>
      </c>
      <c r="M489" s="5">
        <v>147</v>
      </c>
    </row>
    <row r="490" spans="1:13" x14ac:dyDescent="0.3">
      <c r="A490" s="7">
        <v>1189</v>
      </c>
      <c r="B490" s="5">
        <v>86</v>
      </c>
      <c r="L490" s="7">
        <v>1089</v>
      </c>
      <c r="M490" s="5">
        <v>49</v>
      </c>
    </row>
    <row r="491" spans="1:13" x14ac:dyDescent="0.3">
      <c r="A491" s="7">
        <v>1190</v>
      </c>
      <c r="B491" s="5">
        <v>13</v>
      </c>
      <c r="L491" s="7">
        <v>1090</v>
      </c>
      <c r="M491" s="5">
        <v>1</v>
      </c>
    </row>
    <row r="492" spans="1:13" x14ac:dyDescent="0.3">
      <c r="A492" s="7">
        <v>1191</v>
      </c>
      <c r="B492" s="5">
        <v>33</v>
      </c>
      <c r="L492" s="7">
        <v>1091</v>
      </c>
      <c r="M492" s="5">
        <v>2</v>
      </c>
    </row>
    <row r="493" spans="1:13" x14ac:dyDescent="0.3">
      <c r="A493" s="7">
        <v>1192</v>
      </c>
      <c r="B493" s="5">
        <v>15</v>
      </c>
      <c r="L493" s="7">
        <v>1092</v>
      </c>
      <c r="M493" s="5">
        <v>7</v>
      </c>
    </row>
    <row r="494" spans="1:13" x14ac:dyDescent="0.3">
      <c r="A494" s="7">
        <v>1193</v>
      </c>
      <c r="B494" s="5">
        <v>273</v>
      </c>
      <c r="L494" s="7">
        <v>1093</v>
      </c>
      <c r="M494" s="5">
        <v>4</v>
      </c>
    </row>
    <row r="495" spans="1:13" x14ac:dyDescent="0.3">
      <c r="A495" s="7">
        <v>1194</v>
      </c>
      <c r="B495" s="5">
        <v>714</v>
      </c>
      <c r="L495" s="7">
        <v>1094</v>
      </c>
      <c r="M495" s="5">
        <v>27</v>
      </c>
    </row>
    <row r="496" spans="1:13" x14ac:dyDescent="0.3">
      <c r="A496" s="7">
        <v>1195</v>
      </c>
      <c r="B496" s="5">
        <v>170</v>
      </c>
      <c r="L496" s="7">
        <v>1095</v>
      </c>
      <c r="M496" s="5">
        <v>94</v>
      </c>
    </row>
    <row r="497" spans="1:13" x14ac:dyDescent="0.3">
      <c r="A497" s="7">
        <v>1196</v>
      </c>
      <c r="B497" s="5">
        <v>512</v>
      </c>
      <c r="L497" s="7">
        <v>1096</v>
      </c>
      <c r="M497" s="5">
        <v>29</v>
      </c>
    </row>
    <row r="498" spans="1:13" x14ac:dyDescent="0.3">
      <c r="A498" s="7">
        <v>1197</v>
      </c>
      <c r="B498" s="5">
        <v>314</v>
      </c>
      <c r="L498" s="7">
        <v>1097</v>
      </c>
      <c r="M498" s="5">
        <v>7</v>
      </c>
    </row>
    <row r="499" spans="1:13" x14ac:dyDescent="0.3">
      <c r="A499" s="7">
        <v>1198</v>
      </c>
      <c r="B499" s="5">
        <v>167</v>
      </c>
      <c r="L499" s="7">
        <v>1098</v>
      </c>
      <c r="M499" s="5">
        <v>22</v>
      </c>
    </row>
    <row r="500" spans="1:13" x14ac:dyDescent="0.3">
      <c r="A500" s="7">
        <v>1199</v>
      </c>
      <c r="B500" s="5">
        <v>9</v>
      </c>
      <c r="L500" s="7">
        <v>1099</v>
      </c>
      <c r="M500" s="5">
        <v>1</v>
      </c>
    </row>
    <row r="501" spans="1:13" x14ac:dyDescent="0.3">
      <c r="A501" s="7">
        <v>1200</v>
      </c>
      <c r="B501" s="5">
        <v>103</v>
      </c>
      <c r="L501" s="7">
        <v>1100</v>
      </c>
      <c r="M501" s="5">
        <v>10</v>
      </c>
    </row>
    <row r="502" spans="1:13" x14ac:dyDescent="0.3">
      <c r="A502" s="7">
        <v>1201</v>
      </c>
      <c r="B502" s="5">
        <v>111</v>
      </c>
      <c r="L502" s="7">
        <v>1101</v>
      </c>
      <c r="M502" s="5">
        <v>6</v>
      </c>
    </row>
    <row r="503" spans="1:13" x14ac:dyDescent="0.3">
      <c r="A503" s="7">
        <v>1202</v>
      </c>
      <c r="B503" s="5">
        <v>271</v>
      </c>
      <c r="L503" s="7">
        <v>1102</v>
      </c>
      <c r="M503" s="5">
        <v>24</v>
      </c>
    </row>
    <row r="504" spans="1:13" x14ac:dyDescent="0.3">
      <c r="A504" s="7">
        <v>1203</v>
      </c>
      <c r="B504" s="5">
        <v>101</v>
      </c>
      <c r="L504" s="7">
        <v>1103</v>
      </c>
      <c r="M504" s="5">
        <v>15</v>
      </c>
    </row>
    <row r="505" spans="1:13" x14ac:dyDescent="0.3">
      <c r="A505" s="7">
        <v>1204</v>
      </c>
      <c r="B505" s="5">
        <v>57</v>
      </c>
      <c r="L505" s="7">
        <v>1104</v>
      </c>
      <c r="M505" s="5">
        <v>37</v>
      </c>
    </row>
    <row r="506" spans="1:13" x14ac:dyDescent="0.3">
      <c r="A506" s="7">
        <v>1205</v>
      </c>
      <c r="B506" s="5">
        <v>62</v>
      </c>
      <c r="L506" s="7">
        <v>1105</v>
      </c>
      <c r="M506" s="5">
        <v>20</v>
      </c>
    </row>
    <row r="507" spans="1:13" x14ac:dyDescent="0.3">
      <c r="A507" s="7">
        <v>1206</v>
      </c>
      <c r="B507" s="5">
        <v>32</v>
      </c>
      <c r="L507" s="7">
        <v>1106</v>
      </c>
      <c r="M507" s="5">
        <v>7</v>
      </c>
    </row>
    <row r="508" spans="1:13" x14ac:dyDescent="0.3">
      <c r="A508" s="7">
        <v>1207</v>
      </c>
      <c r="B508" s="5">
        <v>141</v>
      </c>
      <c r="L508" s="7">
        <v>1107</v>
      </c>
      <c r="M508" s="5">
        <v>0</v>
      </c>
    </row>
    <row r="509" spans="1:13" x14ac:dyDescent="0.3">
      <c r="A509" s="7">
        <v>1208</v>
      </c>
      <c r="B509" s="5">
        <v>75</v>
      </c>
      <c r="L509" s="7">
        <v>1108</v>
      </c>
      <c r="M509" s="5">
        <v>21</v>
      </c>
    </row>
    <row r="510" spans="1:13" x14ac:dyDescent="0.3">
      <c r="A510" s="7">
        <v>1209</v>
      </c>
      <c r="B510" s="5">
        <v>46</v>
      </c>
      <c r="L510" s="7">
        <v>1109</v>
      </c>
      <c r="M510" s="5">
        <v>3</v>
      </c>
    </row>
    <row r="511" spans="1:13" x14ac:dyDescent="0.3">
      <c r="A511" s="7">
        <v>1210</v>
      </c>
      <c r="B511" s="5">
        <v>103</v>
      </c>
      <c r="L511" s="7">
        <v>1110</v>
      </c>
      <c r="M511" s="5">
        <v>11</v>
      </c>
    </row>
    <row r="512" spans="1:13" x14ac:dyDescent="0.3">
      <c r="A512" s="7">
        <v>1211</v>
      </c>
      <c r="B512" s="5">
        <v>6</v>
      </c>
      <c r="L512" s="7">
        <v>1111</v>
      </c>
      <c r="M512" s="5">
        <v>1</v>
      </c>
    </row>
    <row r="513" spans="1:13" x14ac:dyDescent="0.3">
      <c r="A513" s="7">
        <v>1212</v>
      </c>
      <c r="B513" s="5">
        <v>83</v>
      </c>
      <c r="L513" s="7">
        <v>1112</v>
      </c>
      <c r="M513" s="5">
        <v>312</v>
      </c>
    </row>
    <row r="514" spans="1:13" x14ac:dyDescent="0.3">
      <c r="A514" s="7">
        <v>1213</v>
      </c>
      <c r="B514" s="5">
        <v>108</v>
      </c>
      <c r="L514" s="7">
        <v>1113</v>
      </c>
      <c r="M514" s="5">
        <v>1</v>
      </c>
    </row>
    <row r="515" spans="1:13" x14ac:dyDescent="0.3">
      <c r="A515" s="7">
        <v>1214</v>
      </c>
      <c r="B515" s="5">
        <v>25</v>
      </c>
      <c r="L515" s="7">
        <v>1114</v>
      </c>
      <c r="M515" s="5">
        <v>3</v>
      </c>
    </row>
    <row r="516" spans="1:13" x14ac:dyDescent="0.3">
      <c r="A516" s="7">
        <v>1215</v>
      </c>
      <c r="B516" s="5">
        <v>549</v>
      </c>
      <c r="L516" s="7">
        <v>1115</v>
      </c>
      <c r="M516" s="5">
        <v>4</v>
      </c>
    </row>
    <row r="517" spans="1:13" x14ac:dyDescent="0.3">
      <c r="A517" s="7">
        <v>1216</v>
      </c>
      <c r="B517" s="5">
        <v>222</v>
      </c>
      <c r="L517" s="7">
        <v>1116</v>
      </c>
      <c r="M517" s="5">
        <v>10</v>
      </c>
    </row>
    <row r="518" spans="1:13" x14ac:dyDescent="0.3">
      <c r="A518" s="7">
        <v>1217</v>
      </c>
      <c r="B518" s="5">
        <v>183</v>
      </c>
      <c r="L518" s="7">
        <v>1117</v>
      </c>
      <c r="M518" s="5">
        <v>8</v>
      </c>
    </row>
    <row r="519" spans="1:13" x14ac:dyDescent="0.3">
      <c r="A519" s="7">
        <v>1218</v>
      </c>
      <c r="B519" s="5">
        <v>89</v>
      </c>
      <c r="L519" s="7">
        <v>1118</v>
      </c>
      <c r="M519" s="5">
        <v>3</v>
      </c>
    </row>
    <row r="520" spans="1:13" x14ac:dyDescent="0.3">
      <c r="A520" s="7">
        <v>1219</v>
      </c>
      <c r="B520" s="5">
        <v>253</v>
      </c>
      <c r="L520" s="7">
        <v>1119</v>
      </c>
      <c r="M520" s="5">
        <v>1</v>
      </c>
    </row>
    <row r="521" spans="1:13" x14ac:dyDescent="0.3">
      <c r="A521" s="7">
        <v>1220</v>
      </c>
      <c r="B521" s="5">
        <v>140</v>
      </c>
      <c r="L521" s="7">
        <v>1120</v>
      </c>
      <c r="M521" s="5">
        <v>0</v>
      </c>
    </row>
    <row r="522" spans="1:13" x14ac:dyDescent="0.3">
      <c r="A522" s="7">
        <v>1221</v>
      </c>
      <c r="B522" s="5">
        <v>103</v>
      </c>
      <c r="L522" s="7">
        <v>1121</v>
      </c>
      <c r="M522" s="5">
        <v>5</v>
      </c>
    </row>
    <row r="523" spans="1:13" x14ac:dyDescent="0.3">
      <c r="A523" s="7">
        <v>1222</v>
      </c>
      <c r="B523" s="5">
        <v>138</v>
      </c>
      <c r="L523" s="7">
        <v>1122</v>
      </c>
      <c r="M523" s="5">
        <v>0</v>
      </c>
    </row>
    <row r="524" spans="1:13" x14ac:dyDescent="0.3">
      <c r="A524" s="7">
        <v>1223</v>
      </c>
      <c r="B524" s="5">
        <v>191</v>
      </c>
      <c r="L524" s="7">
        <v>1123</v>
      </c>
      <c r="M524" s="5">
        <v>3</v>
      </c>
    </row>
    <row r="525" spans="1:13" x14ac:dyDescent="0.3">
      <c r="A525" s="7">
        <v>1244</v>
      </c>
      <c r="B525" s="5">
        <v>45</v>
      </c>
      <c r="L525" s="7">
        <v>1124</v>
      </c>
      <c r="M525" s="5">
        <v>7</v>
      </c>
    </row>
    <row r="526" spans="1:13" x14ac:dyDescent="0.3">
      <c r="A526" s="7">
        <v>1245</v>
      </c>
      <c r="B526" s="5">
        <v>17</v>
      </c>
      <c r="L526" s="7">
        <v>1125</v>
      </c>
      <c r="M526" s="5">
        <v>0</v>
      </c>
    </row>
    <row r="527" spans="1:13" x14ac:dyDescent="0.3">
      <c r="A527" s="7">
        <v>1246</v>
      </c>
      <c r="B527" s="5">
        <v>31</v>
      </c>
      <c r="L527" s="7">
        <v>1126</v>
      </c>
      <c r="M527" s="5">
        <v>2</v>
      </c>
    </row>
    <row r="528" spans="1:13" x14ac:dyDescent="0.3">
      <c r="A528" s="7">
        <v>1247</v>
      </c>
      <c r="B528" s="5">
        <v>50</v>
      </c>
      <c r="L528" s="7">
        <v>1127</v>
      </c>
      <c r="M528" s="5">
        <v>23</v>
      </c>
    </row>
    <row r="529" spans="1:13" x14ac:dyDescent="0.3">
      <c r="A529" s="7">
        <v>1248</v>
      </c>
      <c r="B529" s="5">
        <v>59</v>
      </c>
      <c r="L529" s="7">
        <v>1128</v>
      </c>
      <c r="M529" s="5">
        <v>1</v>
      </c>
    </row>
    <row r="530" spans="1:13" x14ac:dyDescent="0.3">
      <c r="A530" s="7">
        <v>1249</v>
      </c>
      <c r="B530" s="5">
        <v>81</v>
      </c>
      <c r="L530" s="7">
        <v>1129</v>
      </c>
      <c r="M530" s="5">
        <v>2</v>
      </c>
    </row>
    <row r="531" spans="1:13" x14ac:dyDescent="0.3">
      <c r="A531" s="7">
        <v>1250</v>
      </c>
      <c r="B531" s="5">
        <v>508</v>
      </c>
      <c r="L531" s="7">
        <v>1130</v>
      </c>
      <c r="M531" s="5">
        <v>3</v>
      </c>
    </row>
    <row r="532" spans="1:13" x14ac:dyDescent="0.3">
      <c r="A532" s="7">
        <v>1251</v>
      </c>
      <c r="B532" s="5">
        <v>74</v>
      </c>
      <c r="L532" s="7">
        <v>1131</v>
      </c>
      <c r="M532" s="5">
        <v>0</v>
      </c>
    </row>
    <row r="533" spans="1:13" x14ac:dyDescent="0.3">
      <c r="A533" s="7">
        <v>1252</v>
      </c>
      <c r="B533" s="5">
        <v>141</v>
      </c>
      <c r="L533" s="7">
        <v>1132</v>
      </c>
      <c r="M533" s="5">
        <v>13</v>
      </c>
    </row>
    <row r="534" spans="1:13" x14ac:dyDescent="0.3">
      <c r="A534" s="7">
        <v>1253</v>
      </c>
      <c r="B534" s="5">
        <v>711</v>
      </c>
      <c r="L534" s="7">
        <v>1133</v>
      </c>
      <c r="M534" s="5">
        <v>1</v>
      </c>
    </row>
    <row r="535" spans="1:13" x14ac:dyDescent="0.3">
      <c r="A535" s="7">
        <v>1254</v>
      </c>
      <c r="B535" s="5">
        <v>141</v>
      </c>
      <c r="L535" s="7">
        <v>1134</v>
      </c>
      <c r="M535" s="5">
        <v>1</v>
      </c>
    </row>
    <row r="536" spans="1:13" x14ac:dyDescent="0.3">
      <c r="A536" s="7">
        <v>1255</v>
      </c>
      <c r="B536" s="5">
        <v>109</v>
      </c>
      <c r="L536" s="7">
        <v>1135</v>
      </c>
      <c r="M536" s="5">
        <v>1</v>
      </c>
    </row>
    <row r="537" spans="1:13" x14ac:dyDescent="0.3">
      <c r="A537" s="7">
        <v>1256</v>
      </c>
      <c r="B537" s="5">
        <v>361</v>
      </c>
      <c r="L537" s="7">
        <v>1136</v>
      </c>
      <c r="M537" s="5">
        <v>6</v>
      </c>
    </row>
    <row r="538" spans="1:13" x14ac:dyDescent="0.3">
      <c r="A538" s="7">
        <v>1257</v>
      </c>
      <c r="B538" s="5">
        <v>176</v>
      </c>
      <c r="L538" s="7">
        <v>1137</v>
      </c>
      <c r="M538" s="5">
        <v>39</v>
      </c>
    </row>
    <row r="539" spans="1:13" x14ac:dyDescent="0.3">
      <c r="A539" s="7">
        <v>1258</v>
      </c>
      <c r="B539" s="5">
        <v>670</v>
      </c>
      <c r="L539" s="7">
        <v>1138</v>
      </c>
      <c r="M539" s="5">
        <v>4</v>
      </c>
    </row>
    <row r="540" spans="1:13" x14ac:dyDescent="0.3">
      <c r="A540" s="7">
        <v>1259</v>
      </c>
      <c r="B540" s="5">
        <v>96</v>
      </c>
      <c r="L540" s="7">
        <v>1139</v>
      </c>
      <c r="M540" s="5">
        <v>1</v>
      </c>
    </row>
    <row r="541" spans="1:13" x14ac:dyDescent="0.3">
      <c r="A541" s="7">
        <v>1260</v>
      </c>
      <c r="B541" s="5">
        <v>74</v>
      </c>
      <c r="L541" s="7">
        <v>1140</v>
      </c>
      <c r="M541" s="5">
        <v>0</v>
      </c>
    </row>
    <row r="542" spans="1:13" x14ac:dyDescent="0.3">
      <c r="A542" s="7">
        <v>1261</v>
      </c>
      <c r="B542" s="5">
        <v>52</v>
      </c>
      <c r="L542" s="7">
        <v>1141</v>
      </c>
      <c r="M542" s="5">
        <v>0</v>
      </c>
    </row>
    <row r="543" spans="1:13" x14ac:dyDescent="0.3">
      <c r="A543" s="7">
        <v>1262</v>
      </c>
      <c r="B543" s="5">
        <v>105</v>
      </c>
      <c r="L543" s="7">
        <v>1142</v>
      </c>
      <c r="M543" s="5">
        <v>0</v>
      </c>
    </row>
    <row r="544" spans="1:13" x14ac:dyDescent="0.3">
      <c r="A544" s="7">
        <v>1263</v>
      </c>
      <c r="B544" s="5">
        <v>41</v>
      </c>
      <c r="L544" s="7">
        <v>1143</v>
      </c>
      <c r="M544" s="5">
        <v>8</v>
      </c>
    </row>
    <row r="545" spans="1:13" x14ac:dyDescent="0.3">
      <c r="A545" s="7">
        <v>1264</v>
      </c>
      <c r="B545" s="5">
        <v>34</v>
      </c>
      <c r="L545" s="7">
        <v>1144</v>
      </c>
      <c r="M545" s="5">
        <v>0</v>
      </c>
    </row>
    <row r="546" spans="1:13" x14ac:dyDescent="0.3">
      <c r="A546" s="7">
        <v>1265</v>
      </c>
      <c r="B546" s="5">
        <v>66</v>
      </c>
      <c r="L546" s="7">
        <v>1145</v>
      </c>
      <c r="M546" s="5">
        <v>1</v>
      </c>
    </row>
    <row r="547" spans="1:13" x14ac:dyDescent="0.3">
      <c r="A547" s="7">
        <v>1266</v>
      </c>
      <c r="B547" s="5">
        <v>50</v>
      </c>
      <c r="L547" s="7">
        <v>1146</v>
      </c>
      <c r="M547" s="5">
        <v>12</v>
      </c>
    </row>
    <row r="548" spans="1:13" x14ac:dyDescent="0.3">
      <c r="A548" s="7">
        <v>1267</v>
      </c>
      <c r="B548" s="5">
        <v>159</v>
      </c>
      <c r="L548" s="7">
        <v>1147</v>
      </c>
      <c r="M548" s="5">
        <v>0</v>
      </c>
    </row>
    <row r="549" spans="1:13" x14ac:dyDescent="0.3">
      <c r="A549" s="7">
        <v>1268</v>
      </c>
      <c r="B549" s="5">
        <v>182</v>
      </c>
      <c r="L549" s="7">
        <v>1148</v>
      </c>
      <c r="M549" s="5">
        <v>3</v>
      </c>
    </row>
    <row r="550" spans="1:13" x14ac:dyDescent="0.3">
      <c r="A550" s="7">
        <v>1269</v>
      </c>
      <c r="B550" s="5">
        <v>206</v>
      </c>
      <c r="L550" s="7">
        <v>1149</v>
      </c>
      <c r="M550" s="5">
        <v>2</v>
      </c>
    </row>
    <row r="551" spans="1:13" x14ac:dyDescent="0.3">
      <c r="A551" s="7">
        <v>1270</v>
      </c>
      <c r="B551" s="5">
        <v>169</v>
      </c>
      <c r="L551" s="7">
        <v>1150</v>
      </c>
      <c r="M551" s="5">
        <v>6</v>
      </c>
    </row>
    <row r="552" spans="1:13" x14ac:dyDescent="0.3">
      <c r="A552" s="7">
        <v>1271</v>
      </c>
      <c r="B552" s="5">
        <v>31</v>
      </c>
      <c r="L552" s="7">
        <v>1151</v>
      </c>
      <c r="M552" s="5">
        <v>0</v>
      </c>
    </row>
    <row r="553" spans="1:13" x14ac:dyDescent="0.3">
      <c r="A553" s="7">
        <v>1272</v>
      </c>
      <c r="B553" s="5">
        <v>28</v>
      </c>
      <c r="L553" s="7">
        <v>1152</v>
      </c>
      <c r="M553" s="5">
        <v>15</v>
      </c>
    </row>
    <row r="554" spans="1:13" x14ac:dyDescent="0.3">
      <c r="A554" s="7">
        <v>1273</v>
      </c>
      <c r="B554" s="5">
        <v>54</v>
      </c>
      <c r="L554" s="7">
        <v>1153</v>
      </c>
      <c r="M554" s="5">
        <v>1</v>
      </c>
    </row>
    <row r="555" spans="1:13" x14ac:dyDescent="0.3">
      <c r="A555" s="7">
        <v>1274</v>
      </c>
      <c r="B555" s="5">
        <v>467</v>
      </c>
      <c r="L555" s="7">
        <v>1154</v>
      </c>
      <c r="M555" s="5">
        <v>3</v>
      </c>
    </row>
    <row r="556" spans="1:13" x14ac:dyDescent="0.3">
      <c r="A556" s="7">
        <v>1275</v>
      </c>
      <c r="B556" s="5">
        <v>389</v>
      </c>
      <c r="L556" s="7">
        <v>1155</v>
      </c>
      <c r="M556" s="5">
        <v>8</v>
      </c>
    </row>
    <row r="557" spans="1:13" x14ac:dyDescent="0.3">
      <c r="A557" s="7">
        <v>1276</v>
      </c>
      <c r="B557" s="5">
        <v>68</v>
      </c>
      <c r="L557" s="7">
        <v>1156</v>
      </c>
      <c r="M557" s="5">
        <v>0</v>
      </c>
    </row>
    <row r="558" spans="1:13" x14ac:dyDescent="0.3">
      <c r="A558" s="7">
        <v>1277</v>
      </c>
      <c r="B558" s="5">
        <v>413</v>
      </c>
      <c r="L558" s="7">
        <v>1157</v>
      </c>
      <c r="M558" s="5">
        <v>3</v>
      </c>
    </row>
    <row r="559" spans="1:13" x14ac:dyDescent="0.3">
      <c r="A559" s="7">
        <v>1278</v>
      </c>
      <c r="B559" s="5">
        <v>190</v>
      </c>
      <c r="L559" s="7">
        <v>1158</v>
      </c>
      <c r="M559" s="5">
        <v>3</v>
      </c>
    </row>
    <row r="560" spans="1:13" x14ac:dyDescent="0.3">
      <c r="A560" s="7">
        <v>1279</v>
      </c>
      <c r="B560" s="5">
        <v>189</v>
      </c>
      <c r="L560" s="7">
        <v>1159</v>
      </c>
      <c r="M560" s="5">
        <v>0</v>
      </c>
    </row>
    <row r="561" spans="1:13" x14ac:dyDescent="0.3">
      <c r="A561" s="7">
        <v>1280</v>
      </c>
      <c r="B561" s="5">
        <v>130</v>
      </c>
      <c r="L561" s="7">
        <v>1160</v>
      </c>
      <c r="M561" s="5">
        <v>19</v>
      </c>
    </row>
    <row r="562" spans="1:13" x14ac:dyDescent="0.3">
      <c r="A562" s="7">
        <v>1281</v>
      </c>
      <c r="B562" s="5">
        <v>74</v>
      </c>
      <c r="L562" s="7">
        <v>1161</v>
      </c>
      <c r="M562" s="5">
        <v>0</v>
      </c>
    </row>
    <row r="563" spans="1:13" x14ac:dyDescent="0.3">
      <c r="A563" s="7">
        <v>1282</v>
      </c>
      <c r="B563" s="5">
        <v>274</v>
      </c>
      <c r="L563" s="7">
        <v>1162</v>
      </c>
      <c r="M563" s="5">
        <v>2</v>
      </c>
    </row>
    <row r="564" spans="1:13" x14ac:dyDescent="0.3">
      <c r="A564" s="7">
        <v>1283</v>
      </c>
      <c r="B564" s="5">
        <v>22</v>
      </c>
      <c r="L564" s="7">
        <v>1163</v>
      </c>
      <c r="M564" s="5">
        <v>0</v>
      </c>
    </row>
    <row r="565" spans="1:13" x14ac:dyDescent="0.3">
      <c r="A565" s="7">
        <v>1284</v>
      </c>
      <c r="B565" s="5">
        <v>31</v>
      </c>
      <c r="L565" s="7">
        <v>1164</v>
      </c>
      <c r="M565" s="5">
        <v>0</v>
      </c>
    </row>
    <row r="566" spans="1:13" x14ac:dyDescent="0.3">
      <c r="A566" s="7">
        <v>1285</v>
      </c>
      <c r="B566" s="5">
        <v>63</v>
      </c>
      <c r="L566" s="7">
        <v>1165</v>
      </c>
      <c r="M566" s="5">
        <v>25</v>
      </c>
    </row>
    <row r="567" spans="1:13" x14ac:dyDescent="0.3">
      <c r="A567" s="7">
        <v>1286</v>
      </c>
      <c r="B567" s="5">
        <v>20</v>
      </c>
      <c r="L567" s="7">
        <v>1166</v>
      </c>
      <c r="M567" s="5">
        <v>8</v>
      </c>
    </row>
    <row r="568" spans="1:13" x14ac:dyDescent="0.3">
      <c r="A568" s="7">
        <v>1287</v>
      </c>
      <c r="B568" s="5">
        <v>25</v>
      </c>
      <c r="L568" s="7">
        <v>1167</v>
      </c>
      <c r="M568" s="5">
        <v>16</v>
      </c>
    </row>
    <row r="569" spans="1:13" x14ac:dyDescent="0.3">
      <c r="A569" s="7">
        <v>1288</v>
      </c>
      <c r="B569" s="5">
        <v>61</v>
      </c>
      <c r="L569" s="7">
        <v>1168</v>
      </c>
      <c r="M569" s="5">
        <v>3</v>
      </c>
    </row>
    <row r="570" spans="1:13" x14ac:dyDescent="0.3">
      <c r="A570" s="7">
        <v>1289</v>
      </c>
      <c r="B570" s="5">
        <v>52</v>
      </c>
      <c r="L570" s="7">
        <v>1169</v>
      </c>
      <c r="M570" s="5">
        <v>3</v>
      </c>
    </row>
    <row r="571" spans="1:13" x14ac:dyDescent="0.3">
      <c r="A571" s="7">
        <v>1290</v>
      </c>
      <c r="B571" s="5">
        <v>86</v>
      </c>
      <c r="L571" s="7">
        <v>1170</v>
      </c>
      <c r="M571" s="5">
        <v>2</v>
      </c>
    </row>
    <row r="572" spans="1:13" x14ac:dyDescent="0.3">
      <c r="A572" s="7">
        <v>1291</v>
      </c>
      <c r="B572" s="5">
        <v>42</v>
      </c>
      <c r="L572" s="7">
        <v>1171</v>
      </c>
      <c r="M572" s="5">
        <v>1</v>
      </c>
    </row>
    <row r="573" spans="1:13" x14ac:dyDescent="0.3">
      <c r="A573" s="7">
        <v>1292</v>
      </c>
      <c r="B573" s="5">
        <v>52</v>
      </c>
      <c r="L573" s="7">
        <v>1172</v>
      </c>
      <c r="M573" s="5">
        <v>0</v>
      </c>
    </row>
    <row r="574" spans="1:13" x14ac:dyDescent="0.3">
      <c r="A574" s="7">
        <v>1293</v>
      </c>
      <c r="B574" s="5">
        <v>120</v>
      </c>
      <c r="L574" s="7">
        <v>1173</v>
      </c>
      <c r="M574" s="5">
        <v>1</v>
      </c>
    </row>
    <row r="575" spans="1:13" x14ac:dyDescent="0.3">
      <c r="A575" s="7">
        <v>1294</v>
      </c>
      <c r="B575" s="5">
        <v>22</v>
      </c>
      <c r="L575" s="7">
        <v>1174</v>
      </c>
      <c r="M575" s="5">
        <v>19</v>
      </c>
    </row>
    <row r="576" spans="1:13" x14ac:dyDescent="0.3">
      <c r="A576" s="7">
        <v>1295</v>
      </c>
      <c r="B576" s="5">
        <v>64</v>
      </c>
      <c r="L576" s="7">
        <v>1175</v>
      </c>
      <c r="M576" s="5">
        <v>9</v>
      </c>
    </row>
    <row r="577" spans="1:13" x14ac:dyDescent="0.3">
      <c r="A577" s="7">
        <v>1296</v>
      </c>
      <c r="B577" s="5">
        <v>23</v>
      </c>
      <c r="L577" s="7">
        <v>1176</v>
      </c>
      <c r="M577" s="5">
        <v>1</v>
      </c>
    </row>
    <row r="578" spans="1:13" x14ac:dyDescent="0.3">
      <c r="A578" s="7">
        <v>1297</v>
      </c>
      <c r="B578" s="5">
        <v>238</v>
      </c>
      <c r="L578" s="7">
        <v>1177</v>
      </c>
      <c r="M578" s="5">
        <v>0</v>
      </c>
    </row>
    <row r="579" spans="1:13" x14ac:dyDescent="0.3">
      <c r="A579" s="7">
        <v>1298</v>
      </c>
      <c r="B579" s="5">
        <v>33</v>
      </c>
      <c r="L579" s="7">
        <v>1178</v>
      </c>
      <c r="M579" s="5">
        <v>1</v>
      </c>
    </row>
    <row r="580" spans="1:13" x14ac:dyDescent="0.3">
      <c r="A580" s="7">
        <v>1299</v>
      </c>
      <c r="B580" s="5">
        <v>32</v>
      </c>
      <c r="L580" s="7">
        <v>1179</v>
      </c>
      <c r="M580" s="5">
        <v>5</v>
      </c>
    </row>
    <row r="581" spans="1:13" x14ac:dyDescent="0.3">
      <c r="A581" s="7">
        <v>1300</v>
      </c>
      <c r="B581" s="5">
        <v>24</v>
      </c>
      <c r="L581" s="7">
        <v>1180</v>
      </c>
      <c r="M581" s="5">
        <v>85</v>
      </c>
    </row>
    <row r="582" spans="1:13" x14ac:dyDescent="0.3">
      <c r="A582" s="7">
        <v>1301</v>
      </c>
      <c r="B582" s="5">
        <v>29</v>
      </c>
      <c r="L582" s="7">
        <v>1181</v>
      </c>
      <c r="M582" s="5">
        <v>3</v>
      </c>
    </row>
    <row r="583" spans="1:13" x14ac:dyDescent="0.3">
      <c r="A583" s="7">
        <v>1302</v>
      </c>
      <c r="B583" s="5">
        <v>50</v>
      </c>
      <c r="L583" s="7">
        <v>1182</v>
      </c>
      <c r="M583" s="5">
        <v>4</v>
      </c>
    </row>
    <row r="584" spans="1:13" x14ac:dyDescent="0.3">
      <c r="A584" s="7">
        <v>1303</v>
      </c>
      <c r="B584" s="5">
        <v>108</v>
      </c>
      <c r="L584" s="7">
        <v>1183</v>
      </c>
      <c r="M584" s="5">
        <v>3</v>
      </c>
    </row>
    <row r="585" spans="1:13" x14ac:dyDescent="0.3">
      <c r="A585" s="7">
        <v>1344</v>
      </c>
      <c r="B585" s="5">
        <v>139</v>
      </c>
      <c r="L585" s="7">
        <v>1404</v>
      </c>
      <c r="M585" s="5">
        <v>5</v>
      </c>
    </row>
    <row r="586" spans="1:13" x14ac:dyDescent="0.3">
      <c r="A586" s="7">
        <v>1345</v>
      </c>
      <c r="B586" s="5">
        <v>7</v>
      </c>
      <c r="L586" s="7">
        <v>1405</v>
      </c>
      <c r="M586" s="5">
        <v>17</v>
      </c>
    </row>
    <row r="587" spans="1:13" x14ac:dyDescent="0.3">
      <c r="A587" s="7">
        <v>1346</v>
      </c>
      <c r="B587" s="5">
        <v>149</v>
      </c>
      <c r="L587" s="7">
        <v>1406</v>
      </c>
      <c r="M587" s="5">
        <v>3</v>
      </c>
    </row>
    <row r="588" spans="1:13" x14ac:dyDescent="0.3">
      <c r="A588" s="7">
        <v>1347</v>
      </c>
      <c r="B588" s="5">
        <v>31</v>
      </c>
      <c r="L588" s="7">
        <v>1407</v>
      </c>
      <c r="M588" s="5">
        <v>2</v>
      </c>
    </row>
    <row r="589" spans="1:13" x14ac:dyDescent="0.3">
      <c r="A589" s="7">
        <v>1348</v>
      </c>
      <c r="B589" s="5">
        <v>26</v>
      </c>
      <c r="L589" s="7">
        <v>1408</v>
      </c>
      <c r="M589" s="5">
        <v>6</v>
      </c>
    </row>
    <row r="590" spans="1:13" x14ac:dyDescent="0.3">
      <c r="A590" s="7">
        <v>1349</v>
      </c>
      <c r="B590" s="5">
        <v>172</v>
      </c>
      <c r="L590" s="7">
        <v>1409</v>
      </c>
      <c r="M590" s="5">
        <v>0</v>
      </c>
    </row>
    <row r="591" spans="1:13" x14ac:dyDescent="0.3">
      <c r="A591" s="7">
        <v>1350</v>
      </c>
      <c r="B591" s="5">
        <v>78</v>
      </c>
      <c r="L591" s="7">
        <v>1410</v>
      </c>
      <c r="M591" s="5">
        <v>1</v>
      </c>
    </row>
    <row r="592" spans="1:13" x14ac:dyDescent="0.3">
      <c r="A592" s="7">
        <v>1351</v>
      </c>
      <c r="B592" s="5">
        <v>120</v>
      </c>
      <c r="L592" s="7">
        <v>1411</v>
      </c>
      <c r="M592" s="5">
        <v>3</v>
      </c>
    </row>
    <row r="593" spans="1:13" x14ac:dyDescent="0.3">
      <c r="A593" s="7">
        <v>1352</v>
      </c>
      <c r="B593" s="5">
        <v>227</v>
      </c>
      <c r="L593" s="7">
        <v>1412</v>
      </c>
      <c r="M593" s="5">
        <v>13</v>
      </c>
    </row>
    <row r="594" spans="1:13" x14ac:dyDescent="0.3">
      <c r="A594" s="7">
        <v>1353</v>
      </c>
      <c r="B594" s="5">
        <v>42</v>
      </c>
      <c r="L594" s="7">
        <v>1413</v>
      </c>
      <c r="M594" s="5">
        <v>1</v>
      </c>
    </row>
    <row r="595" spans="1:13" x14ac:dyDescent="0.3">
      <c r="A595" s="7">
        <v>1354</v>
      </c>
      <c r="B595" s="5">
        <v>64</v>
      </c>
      <c r="L595" s="7">
        <v>1414</v>
      </c>
      <c r="M595" s="5">
        <v>1</v>
      </c>
    </row>
    <row r="596" spans="1:13" x14ac:dyDescent="0.3">
      <c r="A596" s="7">
        <v>1355</v>
      </c>
      <c r="B596" s="5">
        <v>121</v>
      </c>
      <c r="L596" s="7">
        <v>1415</v>
      </c>
      <c r="M596" s="5">
        <v>9</v>
      </c>
    </row>
    <row r="597" spans="1:13" x14ac:dyDescent="0.3">
      <c r="A597" s="7">
        <v>1356</v>
      </c>
      <c r="B597" s="5">
        <v>87</v>
      </c>
      <c r="L597" s="7">
        <v>1416</v>
      </c>
      <c r="M597" s="5">
        <v>0</v>
      </c>
    </row>
    <row r="598" spans="1:13" x14ac:dyDescent="0.3">
      <c r="A598" s="7">
        <v>1357</v>
      </c>
      <c r="B598" s="5">
        <v>65</v>
      </c>
      <c r="L598" s="7">
        <v>1417</v>
      </c>
      <c r="M598" s="5">
        <v>2</v>
      </c>
    </row>
    <row r="599" spans="1:13" x14ac:dyDescent="0.3">
      <c r="A599" s="7">
        <v>1358</v>
      </c>
      <c r="B599" s="5">
        <v>49</v>
      </c>
      <c r="L599" s="7">
        <v>1418</v>
      </c>
      <c r="M599" s="5">
        <v>1</v>
      </c>
    </row>
    <row r="600" spans="1:13" x14ac:dyDescent="0.3">
      <c r="A600" s="7">
        <v>1359</v>
      </c>
      <c r="B600" s="5">
        <v>19</v>
      </c>
      <c r="L600" s="7">
        <v>1419</v>
      </c>
      <c r="M600" s="5">
        <v>10</v>
      </c>
    </row>
    <row r="601" spans="1:13" x14ac:dyDescent="0.3">
      <c r="A601" s="7">
        <v>1360</v>
      </c>
      <c r="B601" s="5">
        <v>81</v>
      </c>
      <c r="L601" s="7">
        <v>1420</v>
      </c>
      <c r="M601" s="5">
        <v>3</v>
      </c>
    </row>
    <row r="602" spans="1:13" x14ac:dyDescent="0.3">
      <c r="A602" s="7">
        <v>1361</v>
      </c>
      <c r="B602" s="5">
        <v>264</v>
      </c>
      <c r="L602" s="7">
        <v>1421</v>
      </c>
      <c r="M602" s="5">
        <v>2</v>
      </c>
    </row>
    <row r="603" spans="1:13" x14ac:dyDescent="0.3">
      <c r="A603" s="7">
        <v>1362</v>
      </c>
      <c r="B603" s="5">
        <v>25</v>
      </c>
      <c r="L603" s="7">
        <v>1422</v>
      </c>
      <c r="M603" s="5">
        <v>2</v>
      </c>
    </row>
    <row r="604" spans="1:13" x14ac:dyDescent="0.3">
      <c r="A604" s="7">
        <v>1363</v>
      </c>
      <c r="B604" s="5">
        <v>5</v>
      </c>
      <c r="L604" s="7">
        <v>1423</v>
      </c>
      <c r="M604" s="5">
        <v>1</v>
      </c>
    </row>
    <row r="605" spans="1:13" x14ac:dyDescent="0.3">
      <c r="A605" s="7">
        <v>1364</v>
      </c>
      <c r="B605" s="5">
        <v>144</v>
      </c>
      <c r="L605" s="7">
        <v>1424</v>
      </c>
      <c r="M605" s="5">
        <v>14</v>
      </c>
    </row>
    <row r="606" spans="1:13" x14ac:dyDescent="0.3">
      <c r="A606" s="7">
        <v>1365</v>
      </c>
      <c r="B606" s="5">
        <v>92</v>
      </c>
      <c r="L606" s="7">
        <v>1425</v>
      </c>
      <c r="M606" s="5">
        <v>0</v>
      </c>
    </row>
    <row r="607" spans="1:13" x14ac:dyDescent="0.3">
      <c r="A607" s="7">
        <v>1366</v>
      </c>
      <c r="B607" s="5">
        <v>147</v>
      </c>
      <c r="L607" s="7">
        <v>1426</v>
      </c>
      <c r="M607" s="5">
        <v>0</v>
      </c>
    </row>
    <row r="608" spans="1:13" x14ac:dyDescent="0.3">
      <c r="A608" s="7">
        <v>1367</v>
      </c>
      <c r="B608" s="5">
        <v>90</v>
      </c>
      <c r="L608" s="7">
        <v>1427</v>
      </c>
      <c r="M608" s="5">
        <v>4</v>
      </c>
    </row>
    <row r="609" spans="1:13" x14ac:dyDescent="0.3">
      <c r="A609" s="7">
        <v>1368</v>
      </c>
      <c r="B609" s="5">
        <v>87</v>
      </c>
      <c r="L609" s="7">
        <v>1428</v>
      </c>
      <c r="M609" s="5">
        <v>3</v>
      </c>
    </row>
    <row r="610" spans="1:13" x14ac:dyDescent="0.3">
      <c r="A610" s="7">
        <v>1369</v>
      </c>
      <c r="B610" s="5">
        <v>406</v>
      </c>
      <c r="L610" s="7">
        <v>1429</v>
      </c>
      <c r="M610" s="5">
        <v>0</v>
      </c>
    </row>
    <row r="611" spans="1:13" x14ac:dyDescent="0.3">
      <c r="A611" s="7">
        <v>1370</v>
      </c>
      <c r="B611" s="5">
        <v>20</v>
      </c>
      <c r="L611" s="7">
        <v>1430</v>
      </c>
      <c r="M611" s="5">
        <v>5</v>
      </c>
    </row>
    <row r="612" spans="1:13" x14ac:dyDescent="0.3">
      <c r="A612" s="7">
        <v>1371</v>
      </c>
      <c r="B612" s="5">
        <v>70</v>
      </c>
      <c r="L612" s="7">
        <v>1431</v>
      </c>
      <c r="M612" s="5">
        <v>47</v>
      </c>
    </row>
    <row r="613" spans="1:13" x14ac:dyDescent="0.3">
      <c r="A613" s="7">
        <v>1372</v>
      </c>
      <c r="B613" s="5">
        <v>16</v>
      </c>
      <c r="L613" s="7">
        <v>1432</v>
      </c>
      <c r="M613" s="5">
        <v>0</v>
      </c>
    </row>
    <row r="614" spans="1:13" x14ac:dyDescent="0.3">
      <c r="A614" s="7">
        <v>1373</v>
      </c>
      <c r="B614" s="5">
        <v>52</v>
      </c>
      <c r="L614" s="7">
        <v>1433</v>
      </c>
      <c r="M614" s="5">
        <v>10</v>
      </c>
    </row>
    <row r="615" spans="1:13" x14ac:dyDescent="0.3">
      <c r="A615" s="7">
        <v>1374</v>
      </c>
      <c r="B615" s="5">
        <v>66</v>
      </c>
      <c r="L615" s="7">
        <v>1434</v>
      </c>
      <c r="M615" s="5">
        <v>11</v>
      </c>
    </row>
    <row r="616" spans="1:13" x14ac:dyDescent="0.3">
      <c r="A616" s="7">
        <v>1375</v>
      </c>
      <c r="B616" s="5">
        <v>109</v>
      </c>
      <c r="L616" s="7">
        <v>1435</v>
      </c>
      <c r="M616" s="5">
        <v>2</v>
      </c>
    </row>
    <row r="617" spans="1:13" x14ac:dyDescent="0.3">
      <c r="A617" s="7">
        <v>1376</v>
      </c>
      <c r="B617" s="5">
        <v>168</v>
      </c>
      <c r="L617" s="7">
        <v>1436</v>
      </c>
      <c r="M617" s="5">
        <v>2</v>
      </c>
    </row>
    <row r="618" spans="1:13" x14ac:dyDescent="0.3">
      <c r="A618" s="7">
        <v>1377</v>
      </c>
      <c r="B618" s="5">
        <v>31</v>
      </c>
      <c r="L618" s="7">
        <v>1437</v>
      </c>
      <c r="M618" s="5">
        <v>22</v>
      </c>
    </row>
    <row r="619" spans="1:13" x14ac:dyDescent="0.3">
      <c r="A619" s="7">
        <v>1378</v>
      </c>
      <c r="B619" s="5">
        <v>133</v>
      </c>
      <c r="L619" s="7">
        <v>1438</v>
      </c>
      <c r="M619" s="5">
        <v>8</v>
      </c>
    </row>
    <row r="620" spans="1:13" x14ac:dyDescent="0.3">
      <c r="A620" s="7">
        <v>1379</v>
      </c>
      <c r="B620" s="5">
        <v>151</v>
      </c>
      <c r="L620" s="7">
        <v>1439</v>
      </c>
      <c r="M620" s="5">
        <v>6</v>
      </c>
    </row>
    <row r="621" spans="1:13" x14ac:dyDescent="0.3">
      <c r="A621" s="7">
        <v>1380</v>
      </c>
      <c r="B621" s="5">
        <v>5</v>
      </c>
      <c r="L621" s="7">
        <v>1440</v>
      </c>
      <c r="M621" s="5">
        <v>1</v>
      </c>
    </row>
    <row r="622" spans="1:13" x14ac:dyDescent="0.3">
      <c r="A622" s="7">
        <v>1381</v>
      </c>
      <c r="B622" s="5">
        <v>73</v>
      </c>
      <c r="L622" s="7">
        <v>1441</v>
      </c>
      <c r="M622" s="5">
        <v>3</v>
      </c>
    </row>
    <row r="623" spans="1:13" x14ac:dyDescent="0.3">
      <c r="A623" s="7">
        <v>1382</v>
      </c>
      <c r="B623" s="5">
        <v>148</v>
      </c>
      <c r="L623" s="7">
        <v>1442</v>
      </c>
      <c r="M623" s="5">
        <v>0</v>
      </c>
    </row>
    <row r="624" spans="1:13" x14ac:dyDescent="0.3">
      <c r="A624" s="7">
        <v>1383</v>
      </c>
      <c r="B624" s="5">
        <v>93</v>
      </c>
      <c r="L624" s="7">
        <v>1443</v>
      </c>
      <c r="M624" s="5">
        <v>0</v>
      </c>
    </row>
    <row r="625" spans="1:13" x14ac:dyDescent="0.3">
      <c r="A625" s="7">
        <v>1384</v>
      </c>
      <c r="B625" s="5">
        <v>63</v>
      </c>
      <c r="L625" s="7">
        <v>1444</v>
      </c>
      <c r="M625" s="5">
        <v>0</v>
      </c>
    </row>
    <row r="626" spans="1:13" x14ac:dyDescent="0.3">
      <c r="A626" s="7">
        <v>1385</v>
      </c>
      <c r="B626" s="5">
        <v>134</v>
      </c>
      <c r="L626" s="7">
        <v>1445</v>
      </c>
      <c r="M626" s="5">
        <v>0</v>
      </c>
    </row>
    <row r="627" spans="1:13" x14ac:dyDescent="0.3">
      <c r="A627" s="7">
        <v>1386</v>
      </c>
      <c r="B627" s="5">
        <v>14</v>
      </c>
      <c r="L627" s="7">
        <v>1446</v>
      </c>
      <c r="M627" s="5">
        <v>0</v>
      </c>
    </row>
    <row r="628" spans="1:13" x14ac:dyDescent="0.3">
      <c r="A628" s="7">
        <v>1387</v>
      </c>
      <c r="B628" s="5">
        <v>78</v>
      </c>
      <c r="L628" s="7">
        <v>1447</v>
      </c>
      <c r="M628" s="5">
        <v>3</v>
      </c>
    </row>
    <row r="629" spans="1:13" x14ac:dyDescent="0.3">
      <c r="A629" s="7">
        <v>1388</v>
      </c>
      <c r="B629" s="5">
        <v>112</v>
      </c>
      <c r="L629" s="7">
        <v>1448</v>
      </c>
      <c r="M629" s="5">
        <v>0</v>
      </c>
    </row>
    <row r="630" spans="1:13" x14ac:dyDescent="0.3">
      <c r="A630" s="7">
        <v>1389</v>
      </c>
      <c r="B630" s="5">
        <v>34</v>
      </c>
      <c r="L630" s="7">
        <v>1449</v>
      </c>
      <c r="M630" s="5">
        <v>0</v>
      </c>
    </row>
    <row r="631" spans="1:13" x14ac:dyDescent="0.3">
      <c r="A631" s="7">
        <v>1390</v>
      </c>
      <c r="B631" s="5">
        <v>19</v>
      </c>
      <c r="L631" s="7">
        <v>1450</v>
      </c>
      <c r="M631" s="5">
        <v>1</v>
      </c>
    </row>
    <row r="632" spans="1:13" x14ac:dyDescent="0.3">
      <c r="A632" s="7">
        <v>1391</v>
      </c>
      <c r="B632" s="5">
        <v>13</v>
      </c>
      <c r="L632" s="7">
        <v>1481</v>
      </c>
      <c r="M632" s="5">
        <v>6</v>
      </c>
    </row>
    <row r="633" spans="1:13" x14ac:dyDescent="0.3">
      <c r="A633" s="7">
        <v>1392</v>
      </c>
      <c r="B633" s="5">
        <v>104</v>
      </c>
      <c r="L633" s="7">
        <v>1482</v>
      </c>
      <c r="M633" s="5">
        <v>1</v>
      </c>
    </row>
    <row r="634" spans="1:13" x14ac:dyDescent="0.3">
      <c r="A634" s="7">
        <v>1393</v>
      </c>
      <c r="B634" s="5">
        <v>52</v>
      </c>
      <c r="L634" s="7">
        <v>1483</v>
      </c>
      <c r="M634" s="5">
        <v>2</v>
      </c>
    </row>
    <row r="635" spans="1:13" x14ac:dyDescent="0.3">
      <c r="A635" s="7">
        <v>1394</v>
      </c>
      <c r="B635" s="5">
        <v>17</v>
      </c>
      <c r="L635" s="7">
        <v>1484</v>
      </c>
      <c r="M635" s="5">
        <v>0</v>
      </c>
    </row>
    <row r="636" spans="1:13" x14ac:dyDescent="0.3">
      <c r="A636" s="7">
        <v>1395</v>
      </c>
      <c r="B636" s="5">
        <v>82</v>
      </c>
      <c r="L636" s="7">
        <v>1485</v>
      </c>
      <c r="M636" s="5">
        <v>3</v>
      </c>
    </row>
    <row r="637" spans="1:13" x14ac:dyDescent="0.3">
      <c r="A637" s="7">
        <v>1396</v>
      </c>
      <c r="B637" s="5">
        <v>73</v>
      </c>
      <c r="L637" s="7">
        <v>1486</v>
      </c>
      <c r="M637" s="5">
        <v>3</v>
      </c>
    </row>
    <row r="638" spans="1:13" x14ac:dyDescent="0.3">
      <c r="A638" s="7">
        <v>1397</v>
      </c>
      <c r="B638" s="5">
        <v>158</v>
      </c>
      <c r="L638" s="7">
        <v>1487</v>
      </c>
      <c r="M638" s="5">
        <v>0</v>
      </c>
    </row>
    <row r="639" spans="1:13" x14ac:dyDescent="0.3">
      <c r="A639" s="7">
        <v>1398</v>
      </c>
      <c r="B639" s="5">
        <v>65</v>
      </c>
      <c r="L639" s="7">
        <v>1488</v>
      </c>
      <c r="M639" s="5">
        <v>6</v>
      </c>
    </row>
    <row r="640" spans="1:13" x14ac:dyDescent="0.3">
      <c r="A640" s="7">
        <v>1399</v>
      </c>
      <c r="B640" s="5">
        <v>184</v>
      </c>
      <c r="L640" s="7">
        <v>1489</v>
      </c>
      <c r="M640" s="5">
        <v>0</v>
      </c>
    </row>
    <row r="641" spans="1:13" x14ac:dyDescent="0.3">
      <c r="A641" s="7">
        <v>1400</v>
      </c>
      <c r="B641" s="5">
        <v>34</v>
      </c>
      <c r="L641" s="7">
        <v>1490</v>
      </c>
      <c r="M641" s="5">
        <v>19</v>
      </c>
    </row>
    <row r="642" spans="1:13" x14ac:dyDescent="0.3">
      <c r="A642" s="7">
        <v>1401</v>
      </c>
      <c r="B642" s="5">
        <v>240</v>
      </c>
      <c r="L642" s="7">
        <v>1491</v>
      </c>
      <c r="M642" s="5">
        <v>1</v>
      </c>
    </row>
    <row r="643" spans="1:13" x14ac:dyDescent="0.3">
      <c r="A643" s="7">
        <v>1402</v>
      </c>
      <c r="B643" s="5">
        <v>113</v>
      </c>
      <c r="L643" s="7">
        <v>1492</v>
      </c>
      <c r="M643" s="5">
        <v>2</v>
      </c>
    </row>
    <row r="644" spans="1:13" x14ac:dyDescent="0.3">
      <c r="A644" s="7">
        <v>1403</v>
      </c>
      <c r="B644" s="5">
        <v>66</v>
      </c>
      <c r="L644" s="7">
        <v>1493</v>
      </c>
      <c r="M644" s="5">
        <v>0</v>
      </c>
    </row>
    <row r="645" spans="1:13" x14ac:dyDescent="0.3">
      <c r="A645" s="7">
        <v>1461</v>
      </c>
      <c r="B645" s="5">
        <v>340</v>
      </c>
      <c r="L645" s="7">
        <v>1494</v>
      </c>
      <c r="M645" s="5">
        <v>11</v>
      </c>
    </row>
    <row r="646" spans="1:13" x14ac:dyDescent="0.3">
      <c r="A646" s="7">
        <v>1462</v>
      </c>
      <c r="B646" s="5">
        <v>150</v>
      </c>
      <c r="L646" s="7">
        <v>1495</v>
      </c>
      <c r="M646" s="5">
        <v>0</v>
      </c>
    </row>
    <row r="647" spans="1:13" x14ac:dyDescent="0.3">
      <c r="A647" s="7">
        <v>1463</v>
      </c>
      <c r="B647" s="5">
        <v>25</v>
      </c>
      <c r="L647" s="7">
        <v>1496</v>
      </c>
      <c r="M647" s="5">
        <v>0</v>
      </c>
    </row>
    <row r="648" spans="1:13" x14ac:dyDescent="0.3">
      <c r="A648" s="7">
        <v>1464</v>
      </c>
      <c r="B648" s="5">
        <v>234</v>
      </c>
      <c r="L648" s="7">
        <v>1497</v>
      </c>
      <c r="M648" s="5">
        <v>1</v>
      </c>
    </row>
    <row r="649" spans="1:13" x14ac:dyDescent="0.3">
      <c r="A649" s="7">
        <v>1465</v>
      </c>
      <c r="B649" s="5">
        <v>2602</v>
      </c>
      <c r="L649" s="7">
        <v>1498</v>
      </c>
      <c r="M649" s="5">
        <v>3</v>
      </c>
    </row>
    <row r="650" spans="1:13" x14ac:dyDescent="0.3">
      <c r="A650" s="7">
        <v>1466</v>
      </c>
      <c r="B650" s="5">
        <v>248</v>
      </c>
      <c r="L650" s="7">
        <v>1499</v>
      </c>
      <c r="M650" s="5">
        <v>1</v>
      </c>
    </row>
    <row r="651" spans="1:13" x14ac:dyDescent="0.3">
      <c r="A651" s="7">
        <v>1467</v>
      </c>
      <c r="B651" s="5">
        <v>600</v>
      </c>
      <c r="L651" s="7">
        <v>1500</v>
      </c>
      <c r="M651" s="5">
        <v>15</v>
      </c>
    </row>
    <row r="652" spans="1:13" x14ac:dyDescent="0.3">
      <c r="A652" s="7">
        <v>1468</v>
      </c>
      <c r="B652" s="5">
        <v>293</v>
      </c>
      <c r="L652" s="7">
        <v>1541</v>
      </c>
      <c r="M652" s="5">
        <v>2</v>
      </c>
    </row>
    <row r="653" spans="1:13" x14ac:dyDescent="0.3">
      <c r="A653" s="7">
        <v>1469</v>
      </c>
      <c r="B653" s="5">
        <v>321</v>
      </c>
      <c r="L653" s="7">
        <v>1542</v>
      </c>
      <c r="M653" s="5">
        <v>1</v>
      </c>
    </row>
    <row r="654" spans="1:13" x14ac:dyDescent="0.3">
      <c r="A654" s="7">
        <v>1470</v>
      </c>
      <c r="B654" s="5">
        <v>81</v>
      </c>
      <c r="L654" s="7">
        <v>1543</v>
      </c>
      <c r="M654" s="5">
        <v>1</v>
      </c>
    </row>
    <row r="655" spans="1:13" x14ac:dyDescent="0.3">
      <c r="A655" s="7">
        <v>1471</v>
      </c>
      <c r="B655" s="5">
        <v>343</v>
      </c>
      <c r="L655" s="7">
        <v>1544</v>
      </c>
      <c r="M655" s="5">
        <v>0</v>
      </c>
    </row>
    <row r="656" spans="1:13" x14ac:dyDescent="0.3">
      <c r="A656" s="7">
        <v>1472</v>
      </c>
      <c r="B656" s="5">
        <v>336</v>
      </c>
      <c r="L656" s="7">
        <v>1545</v>
      </c>
      <c r="M656" s="5">
        <v>1</v>
      </c>
    </row>
    <row r="657" spans="1:13" x14ac:dyDescent="0.3">
      <c r="A657" s="7">
        <v>1473</v>
      </c>
      <c r="B657" s="5">
        <v>47</v>
      </c>
      <c r="L657" s="7">
        <v>1546</v>
      </c>
      <c r="M657" s="5">
        <v>11</v>
      </c>
    </row>
    <row r="658" spans="1:13" x14ac:dyDescent="0.3">
      <c r="A658" s="7">
        <v>1474</v>
      </c>
      <c r="B658" s="5">
        <v>76</v>
      </c>
      <c r="L658" s="7">
        <v>1547</v>
      </c>
      <c r="M658" s="5">
        <v>0</v>
      </c>
    </row>
    <row r="659" spans="1:13" x14ac:dyDescent="0.3">
      <c r="A659" s="7">
        <v>1475</v>
      </c>
      <c r="B659" s="5">
        <v>441</v>
      </c>
      <c r="L659" s="7">
        <v>1548</v>
      </c>
      <c r="M659" s="5">
        <v>1</v>
      </c>
    </row>
    <row r="660" spans="1:13" x14ac:dyDescent="0.3">
      <c r="A660" s="7">
        <v>1476</v>
      </c>
      <c r="B660" s="5">
        <v>916</v>
      </c>
      <c r="L660" s="7">
        <v>1549</v>
      </c>
      <c r="M660" s="5">
        <v>6</v>
      </c>
    </row>
    <row r="661" spans="1:13" x14ac:dyDescent="0.3">
      <c r="A661" s="7">
        <v>1477</v>
      </c>
      <c r="B661" s="5">
        <v>369</v>
      </c>
      <c r="L661" s="7">
        <v>1550</v>
      </c>
      <c r="M661" s="5">
        <v>7</v>
      </c>
    </row>
    <row r="662" spans="1:13" x14ac:dyDescent="0.3">
      <c r="A662" s="7">
        <v>1478</v>
      </c>
      <c r="B662" s="5">
        <v>20242</v>
      </c>
      <c r="L662" s="7">
        <v>1551</v>
      </c>
      <c r="M662" s="5">
        <v>0</v>
      </c>
    </row>
    <row r="663" spans="1:13" x14ac:dyDescent="0.3">
      <c r="A663" s="7">
        <v>1479</v>
      </c>
      <c r="B663" s="5">
        <v>71</v>
      </c>
      <c r="L663" s="7">
        <v>1552</v>
      </c>
      <c r="M663" s="5">
        <v>16</v>
      </c>
    </row>
    <row r="664" spans="1:13" x14ac:dyDescent="0.3">
      <c r="A664" s="7">
        <v>1480</v>
      </c>
      <c r="B664" s="5">
        <v>635</v>
      </c>
      <c r="L664" s="7">
        <v>1553</v>
      </c>
      <c r="M664" s="5">
        <v>0</v>
      </c>
    </row>
    <row r="665" spans="1:13" x14ac:dyDescent="0.3">
      <c r="A665" s="7">
        <v>1501</v>
      </c>
      <c r="B665" s="5">
        <v>885</v>
      </c>
      <c r="L665" s="7">
        <v>1554</v>
      </c>
      <c r="M665" s="5">
        <v>0</v>
      </c>
    </row>
    <row r="666" spans="1:13" x14ac:dyDescent="0.3">
      <c r="A666" s="7">
        <v>1502</v>
      </c>
      <c r="B666" s="5">
        <v>329</v>
      </c>
      <c r="L666" s="7">
        <v>1555</v>
      </c>
      <c r="M666" s="5">
        <v>0</v>
      </c>
    </row>
    <row r="667" spans="1:13" x14ac:dyDescent="0.3">
      <c r="A667" s="7">
        <v>1503</v>
      </c>
      <c r="B667" s="5">
        <v>71</v>
      </c>
      <c r="L667" s="7">
        <v>1556</v>
      </c>
      <c r="M667" s="5">
        <v>12</v>
      </c>
    </row>
    <row r="668" spans="1:13" x14ac:dyDescent="0.3">
      <c r="A668" s="7">
        <v>1504</v>
      </c>
      <c r="B668" s="5">
        <v>269</v>
      </c>
      <c r="L668" s="7">
        <v>1557</v>
      </c>
      <c r="M668" s="5">
        <v>1</v>
      </c>
    </row>
    <row r="669" spans="1:13" x14ac:dyDescent="0.3">
      <c r="A669" s="7">
        <v>1505</v>
      </c>
      <c r="B669" s="5">
        <v>345</v>
      </c>
      <c r="L669" s="7">
        <v>1558</v>
      </c>
      <c r="M669" s="5">
        <v>3</v>
      </c>
    </row>
    <row r="670" spans="1:13" x14ac:dyDescent="0.3">
      <c r="A670" s="7">
        <v>1506</v>
      </c>
      <c r="B670" s="5">
        <v>43</v>
      </c>
      <c r="L670" s="7">
        <v>1559</v>
      </c>
      <c r="M670" s="5">
        <v>1</v>
      </c>
    </row>
    <row r="671" spans="1:13" x14ac:dyDescent="0.3">
      <c r="A671" s="7">
        <v>1507</v>
      </c>
      <c r="B671" s="5">
        <v>33</v>
      </c>
      <c r="L671" s="7">
        <v>1560</v>
      </c>
      <c r="M671" s="5">
        <v>4</v>
      </c>
    </row>
    <row r="672" spans="1:13" x14ac:dyDescent="0.3">
      <c r="A672" s="7">
        <v>1508</v>
      </c>
      <c r="B672" s="5">
        <v>211</v>
      </c>
      <c r="L672" s="7">
        <v>1581</v>
      </c>
      <c r="M672" s="5">
        <v>1</v>
      </c>
    </row>
    <row r="673" spans="1:13" x14ac:dyDescent="0.3">
      <c r="A673" s="7">
        <v>1509</v>
      </c>
      <c r="B673" s="5">
        <v>196</v>
      </c>
      <c r="L673" s="7">
        <v>1582</v>
      </c>
      <c r="M673" s="5">
        <v>3</v>
      </c>
    </row>
    <row r="674" spans="1:13" x14ac:dyDescent="0.3">
      <c r="A674" s="7">
        <v>1510</v>
      </c>
      <c r="B674" s="5">
        <v>405</v>
      </c>
      <c r="L674" s="7">
        <v>1583</v>
      </c>
      <c r="M674" s="5">
        <v>1</v>
      </c>
    </row>
    <row r="675" spans="1:13" x14ac:dyDescent="0.3">
      <c r="A675" s="7">
        <v>1511</v>
      </c>
      <c r="B675" s="5">
        <v>206</v>
      </c>
      <c r="L675" s="7">
        <v>1584</v>
      </c>
      <c r="M675" s="5">
        <v>0</v>
      </c>
    </row>
    <row r="676" spans="1:13" x14ac:dyDescent="0.3">
      <c r="A676" s="7">
        <v>1512</v>
      </c>
      <c r="B676" s="5">
        <v>335</v>
      </c>
      <c r="L676" s="7">
        <v>1585</v>
      </c>
      <c r="M676" s="5">
        <v>12</v>
      </c>
    </row>
    <row r="677" spans="1:13" x14ac:dyDescent="0.3">
      <c r="A677" s="7">
        <v>1513</v>
      </c>
      <c r="B677" s="5">
        <v>215</v>
      </c>
      <c r="L677" s="7">
        <v>1586</v>
      </c>
      <c r="M677" s="5">
        <v>0</v>
      </c>
    </row>
    <row r="678" spans="1:13" x14ac:dyDescent="0.3">
      <c r="A678" s="7">
        <v>1514</v>
      </c>
      <c r="B678" s="5">
        <v>176</v>
      </c>
      <c r="L678" s="7">
        <v>1587</v>
      </c>
      <c r="M678" s="5">
        <v>1</v>
      </c>
    </row>
    <row r="679" spans="1:13" x14ac:dyDescent="0.3">
      <c r="A679" s="7">
        <v>1515</v>
      </c>
      <c r="B679" s="5">
        <v>555</v>
      </c>
      <c r="L679" s="7">
        <v>1588</v>
      </c>
      <c r="M679" s="5">
        <v>0</v>
      </c>
    </row>
    <row r="680" spans="1:13" x14ac:dyDescent="0.3">
      <c r="A680" s="7">
        <v>1516</v>
      </c>
      <c r="B680" s="5">
        <v>116</v>
      </c>
      <c r="L680" s="7">
        <v>1589</v>
      </c>
      <c r="M680" s="5">
        <v>0</v>
      </c>
    </row>
    <row r="681" spans="1:13" x14ac:dyDescent="0.3">
      <c r="A681" s="7">
        <v>1517</v>
      </c>
      <c r="B681" s="5">
        <v>615</v>
      </c>
      <c r="L681" s="7">
        <v>1590</v>
      </c>
      <c r="M681" s="5">
        <v>2</v>
      </c>
    </row>
    <row r="682" spans="1:13" x14ac:dyDescent="0.3">
      <c r="A682" s="7">
        <v>1518</v>
      </c>
      <c r="B682" s="5">
        <v>236</v>
      </c>
      <c r="L682" s="7">
        <v>1591</v>
      </c>
      <c r="M682" s="5">
        <v>92</v>
      </c>
    </row>
    <row r="683" spans="1:13" x14ac:dyDescent="0.3">
      <c r="A683" s="7">
        <v>1519</v>
      </c>
      <c r="B683" s="5">
        <v>145</v>
      </c>
      <c r="L683" s="7">
        <v>1592</v>
      </c>
      <c r="M683" s="5">
        <v>0</v>
      </c>
    </row>
    <row r="684" spans="1:13" x14ac:dyDescent="0.3">
      <c r="A684" s="7">
        <v>1520</v>
      </c>
      <c r="B684" s="5">
        <v>167</v>
      </c>
      <c r="L684" s="7">
        <v>1593</v>
      </c>
      <c r="M684" s="5">
        <v>3</v>
      </c>
    </row>
    <row r="685" spans="1:13" x14ac:dyDescent="0.3">
      <c r="A685" s="7">
        <v>1521</v>
      </c>
      <c r="B685" s="5">
        <v>235</v>
      </c>
      <c r="L685" s="7">
        <v>1594</v>
      </c>
      <c r="M685" s="5">
        <v>10</v>
      </c>
    </row>
    <row r="686" spans="1:13" x14ac:dyDescent="0.3">
      <c r="A686" s="7">
        <v>1522</v>
      </c>
      <c r="B686" s="5">
        <v>452</v>
      </c>
      <c r="L686" s="7">
        <v>1595</v>
      </c>
      <c r="M686" s="5">
        <v>7</v>
      </c>
    </row>
    <row r="687" spans="1:13" x14ac:dyDescent="0.3">
      <c r="A687" s="7">
        <v>1523</v>
      </c>
      <c r="B687" s="5">
        <v>241</v>
      </c>
      <c r="L687" s="7">
        <v>1596</v>
      </c>
      <c r="M687" s="5">
        <v>3</v>
      </c>
    </row>
    <row r="688" spans="1:13" x14ac:dyDescent="0.3">
      <c r="A688" s="7">
        <v>1524</v>
      </c>
      <c r="B688" s="5">
        <v>28</v>
      </c>
      <c r="L688" s="7">
        <v>1597</v>
      </c>
      <c r="M688" s="5">
        <v>0</v>
      </c>
    </row>
    <row r="689" spans="1:13" x14ac:dyDescent="0.3">
      <c r="A689" s="7">
        <v>1525</v>
      </c>
      <c r="B689" s="5">
        <v>140</v>
      </c>
      <c r="L689" s="7">
        <v>1598</v>
      </c>
      <c r="M689" s="5">
        <v>1</v>
      </c>
    </row>
    <row r="690" spans="1:13" x14ac:dyDescent="0.3">
      <c r="A690" s="7">
        <v>1526</v>
      </c>
      <c r="B690" s="5">
        <v>280</v>
      </c>
      <c r="L690" s="7">
        <v>1599</v>
      </c>
      <c r="M690" s="5">
        <v>0</v>
      </c>
    </row>
    <row r="691" spans="1:13" x14ac:dyDescent="0.3">
      <c r="A691" s="7">
        <v>1527</v>
      </c>
      <c r="B691" s="5">
        <v>70</v>
      </c>
      <c r="L691" s="7">
        <v>1600</v>
      </c>
      <c r="M691" s="5">
        <v>9</v>
      </c>
    </row>
    <row r="692" spans="1:13" x14ac:dyDescent="0.3">
      <c r="A692" s="7">
        <v>1528</v>
      </c>
      <c r="B692" s="5">
        <v>160</v>
      </c>
      <c r="L692" s="7">
        <v>1701</v>
      </c>
      <c r="M692" s="5">
        <v>2</v>
      </c>
    </row>
    <row r="693" spans="1:13" x14ac:dyDescent="0.3">
      <c r="A693" s="7">
        <v>1529</v>
      </c>
      <c r="B693" s="5">
        <v>141</v>
      </c>
      <c r="L693" s="7">
        <v>1702</v>
      </c>
      <c r="M693" s="5">
        <v>1</v>
      </c>
    </row>
    <row r="694" spans="1:13" x14ac:dyDescent="0.3">
      <c r="A694" s="7">
        <v>1530</v>
      </c>
      <c r="B694" s="5">
        <v>874</v>
      </c>
      <c r="L694" s="7">
        <v>1703</v>
      </c>
      <c r="M694" s="5">
        <v>2</v>
      </c>
    </row>
    <row r="695" spans="1:13" x14ac:dyDescent="0.3">
      <c r="A695" s="7">
        <v>1531</v>
      </c>
      <c r="B695" s="5">
        <v>73</v>
      </c>
      <c r="L695" s="7">
        <v>1704</v>
      </c>
      <c r="M695" s="5">
        <v>11</v>
      </c>
    </row>
    <row r="696" spans="1:13" x14ac:dyDescent="0.3">
      <c r="A696" s="7">
        <v>1532</v>
      </c>
      <c r="B696" s="5">
        <v>294</v>
      </c>
      <c r="L696" s="7">
        <v>1705</v>
      </c>
      <c r="M696" s="5">
        <v>0</v>
      </c>
    </row>
    <row r="697" spans="1:13" x14ac:dyDescent="0.3">
      <c r="A697" s="7">
        <v>1533</v>
      </c>
      <c r="B697" s="5">
        <v>740</v>
      </c>
      <c r="L697" s="7">
        <v>1706</v>
      </c>
      <c r="M697" s="5">
        <v>0</v>
      </c>
    </row>
    <row r="698" spans="1:13" x14ac:dyDescent="0.3">
      <c r="A698" s="7">
        <v>1534</v>
      </c>
      <c r="B698" s="5">
        <v>369</v>
      </c>
      <c r="L698" s="7">
        <v>1707</v>
      </c>
      <c r="M698" s="5">
        <v>9</v>
      </c>
    </row>
    <row r="699" spans="1:13" x14ac:dyDescent="0.3">
      <c r="A699" s="7">
        <v>1535</v>
      </c>
      <c r="B699" s="5">
        <v>110</v>
      </c>
      <c r="L699" s="7">
        <v>1708</v>
      </c>
      <c r="M699" s="5">
        <v>0</v>
      </c>
    </row>
    <row r="700" spans="1:13" x14ac:dyDescent="0.3">
      <c r="A700" s="7">
        <v>1536</v>
      </c>
      <c r="B700" s="5">
        <v>455</v>
      </c>
      <c r="L700" s="7">
        <v>1709</v>
      </c>
      <c r="M700" s="5">
        <v>4</v>
      </c>
    </row>
    <row r="701" spans="1:13" x14ac:dyDescent="0.3">
      <c r="A701" s="7">
        <v>1537</v>
      </c>
      <c r="B701" s="5">
        <v>224</v>
      </c>
      <c r="L701" s="7">
        <v>1710</v>
      </c>
      <c r="M701" s="5">
        <v>1</v>
      </c>
    </row>
    <row r="702" spans="1:13" x14ac:dyDescent="0.3">
      <c r="A702" s="7">
        <v>1538</v>
      </c>
      <c r="B702" s="5">
        <v>46</v>
      </c>
      <c r="L702" s="7">
        <v>1711</v>
      </c>
      <c r="M702" s="5">
        <v>2</v>
      </c>
    </row>
    <row r="703" spans="1:13" x14ac:dyDescent="0.3">
      <c r="A703" s="7">
        <v>1539</v>
      </c>
      <c r="B703" s="5">
        <v>284</v>
      </c>
      <c r="L703" s="7">
        <v>1712</v>
      </c>
      <c r="M703" s="5">
        <v>0</v>
      </c>
    </row>
    <row r="704" spans="1:13" x14ac:dyDescent="0.3">
      <c r="A704" s="7">
        <v>1540</v>
      </c>
      <c r="B704" s="5">
        <v>98</v>
      </c>
      <c r="L704" s="7">
        <v>1713</v>
      </c>
      <c r="M704" s="5">
        <v>1</v>
      </c>
    </row>
    <row r="705" spans="1:13" x14ac:dyDescent="0.3">
      <c r="A705" s="7">
        <v>1601</v>
      </c>
      <c r="B705" s="5">
        <v>56</v>
      </c>
      <c r="L705" s="7">
        <v>1714</v>
      </c>
      <c r="M705" s="5">
        <v>17</v>
      </c>
    </row>
    <row r="706" spans="1:13" x14ac:dyDescent="0.3">
      <c r="A706" s="7">
        <v>1602</v>
      </c>
      <c r="B706" s="5">
        <v>32</v>
      </c>
      <c r="L706" s="7">
        <v>1715</v>
      </c>
      <c r="M706" s="5">
        <v>2</v>
      </c>
    </row>
    <row r="707" spans="1:13" x14ac:dyDescent="0.3">
      <c r="A707" s="7">
        <v>1603</v>
      </c>
      <c r="B707" s="5">
        <v>30</v>
      </c>
      <c r="L707" s="7">
        <v>1716</v>
      </c>
      <c r="M707" s="5">
        <v>3</v>
      </c>
    </row>
    <row r="708" spans="1:13" x14ac:dyDescent="0.3">
      <c r="A708" s="7">
        <v>1604</v>
      </c>
      <c r="B708" s="5">
        <v>70</v>
      </c>
      <c r="L708" s="7">
        <v>1717</v>
      </c>
      <c r="M708" s="5">
        <v>41</v>
      </c>
    </row>
    <row r="709" spans="1:13" x14ac:dyDescent="0.3">
      <c r="A709" s="7">
        <v>1605</v>
      </c>
      <c r="B709" s="5">
        <v>44</v>
      </c>
      <c r="L709" s="7">
        <v>1718</v>
      </c>
      <c r="M709" s="5">
        <v>2</v>
      </c>
    </row>
    <row r="710" spans="1:13" x14ac:dyDescent="0.3">
      <c r="A710" s="7">
        <v>1606</v>
      </c>
      <c r="B710" s="5">
        <v>92</v>
      </c>
      <c r="L710" s="7">
        <v>1719</v>
      </c>
      <c r="M710" s="5">
        <v>3</v>
      </c>
    </row>
    <row r="711" spans="1:13" x14ac:dyDescent="0.3">
      <c r="A711" s="7">
        <v>1607</v>
      </c>
      <c r="B711" s="5">
        <v>205</v>
      </c>
      <c r="L711" s="7">
        <v>1720</v>
      </c>
      <c r="M711" s="5">
        <v>8</v>
      </c>
    </row>
    <row r="712" spans="1:13" x14ac:dyDescent="0.3">
      <c r="A712" s="7">
        <v>1608</v>
      </c>
      <c r="B712" s="5">
        <v>23</v>
      </c>
      <c r="L712" s="7">
        <v>1721</v>
      </c>
      <c r="M712" s="5">
        <v>0</v>
      </c>
    </row>
    <row r="713" spans="1:13" x14ac:dyDescent="0.3">
      <c r="A713" s="7">
        <v>1609</v>
      </c>
      <c r="B713" s="5">
        <v>4</v>
      </c>
      <c r="L713" s="7">
        <v>1722</v>
      </c>
      <c r="M713" s="5">
        <v>1</v>
      </c>
    </row>
    <row r="714" spans="1:13" x14ac:dyDescent="0.3">
      <c r="A714" s="7">
        <v>1610</v>
      </c>
      <c r="B714" s="5">
        <v>112</v>
      </c>
      <c r="L714" s="7">
        <v>1723</v>
      </c>
      <c r="M714" s="5">
        <v>3</v>
      </c>
    </row>
    <row r="715" spans="1:13" x14ac:dyDescent="0.3">
      <c r="A715" s="7">
        <v>1611</v>
      </c>
      <c r="B715" s="5">
        <v>27</v>
      </c>
      <c r="L715" s="7">
        <v>1724</v>
      </c>
      <c r="M715" s="5">
        <v>4</v>
      </c>
    </row>
    <row r="716" spans="1:13" x14ac:dyDescent="0.3">
      <c r="A716" s="7">
        <v>1612</v>
      </c>
      <c r="B716" s="5">
        <v>11</v>
      </c>
      <c r="L716" s="7">
        <v>1725</v>
      </c>
      <c r="M716" s="5">
        <v>9</v>
      </c>
    </row>
    <row r="717" spans="1:13" x14ac:dyDescent="0.3">
      <c r="A717" s="7">
        <v>1613</v>
      </c>
      <c r="B717" s="5">
        <v>26</v>
      </c>
      <c r="L717" s="7">
        <v>1726</v>
      </c>
      <c r="M717" s="5">
        <v>16</v>
      </c>
    </row>
    <row r="718" spans="1:13" x14ac:dyDescent="0.3">
      <c r="A718" s="7">
        <v>1614</v>
      </c>
      <c r="B718" s="5">
        <v>77</v>
      </c>
      <c r="L718" s="7">
        <v>1727</v>
      </c>
      <c r="M718" s="5">
        <v>1</v>
      </c>
    </row>
    <row r="719" spans="1:13" x14ac:dyDescent="0.3">
      <c r="A719" s="7">
        <v>1615</v>
      </c>
      <c r="B719" s="5">
        <v>136</v>
      </c>
      <c r="L719" s="7">
        <v>1728</v>
      </c>
      <c r="M719" s="5">
        <v>7</v>
      </c>
    </row>
    <row r="720" spans="1:13" x14ac:dyDescent="0.3">
      <c r="A720" s="7">
        <v>1616</v>
      </c>
      <c r="B720" s="5">
        <v>157</v>
      </c>
      <c r="L720" s="7">
        <v>1729</v>
      </c>
      <c r="M720" s="5">
        <v>0</v>
      </c>
    </row>
    <row r="721" spans="1:13" x14ac:dyDescent="0.3">
      <c r="A721" s="7">
        <v>1617</v>
      </c>
      <c r="B721" s="5">
        <v>158</v>
      </c>
      <c r="L721" s="7">
        <v>1730</v>
      </c>
      <c r="M721" s="5">
        <v>0</v>
      </c>
    </row>
    <row r="722" spans="1:13" x14ac:dyDescent="0.3">
      <c r="A722" s="7">
        <v>1618</v>
      </c>
      <c r="B722" s="5">
        <v>27</v>
      </c>
      <c r="L722" s="7">
        <v>1731</v>
      </c>
      <c r="M722" s="5">
        <v>0</v>
      </c>
    </row>
    <row r="723" spans="1:13" x14ac:dyDescent="0.3">
      <c r="A723" s="7">
        <v>1619</v>
      </c>
      <c r="B723" s="5">
        <v>23</v>
      </c>
      <c r="L723" s="7">
        <v>1732</v>
      </c>
      <c r="M723" s="5">
        <v>0</v>
      </c>
    </row>
    <row r="724" spans="1:13" x14ac:dyDescent="0.3">
      <c r="A724" s="7">
        <v>1620</v>
      </c>
      <c r="B724" s="5">
        <v>17</v>
      </c>
      <c r="L724" s="7">
        <v>1733</v>
      </c>
      <c r="M724" s="5">
        <v>0</v>
      </c>
    </row>
    <row r="725" spans="1:13" x14ac:dyDescent="0.3">
      <c r="A725" s="7">
        <v>1621</v>
      </c>
      <c r="B725" s="5">
        <v>37</v>
      </c>
      <c r="L725" s="7">
        <v>1734</v>
      </c>
      <c r="M725" s="5">
        <v>1</v>
      </c>
    </row>
    <row r="726" spans="1:13" x14ac:dyDescent="0.3">
      <c r="A726" s="7">
        <v>1622</v>
      </c>
      <c r="B726" s="5">
        <v>65</v>
      </c>
      <c r="L726" s="7">
        <v>1735</v>
      </c>
      <c r="M726" s="5">
        <v>2</v>
      </c>
    </row>
    <row r="727" spans="1:13" x14ac:dyDescent="0.3">
      <c r="A727" s="7">
        <v>1623</v>
      </c>
      <c r="B727" s="5">
        <v>18</v>
      </c>
      <c r="L727" s="7">
        <v>1736</v>
      </c>
      <c r="M727" s="5">
        <v>1</v>
      </c>
    </row>
    <row r="728" spans="1:13" x14ac:dyDescent="0.3">
      <c r="A728" s="7">
        <v>1624</v>
      </c>
      <c r="B728" s="5">
        <v>25</v>
      </c>
      <c r="L728" s="7">
        <v>1737</v>
      </c>
      <c r="M728" s="5">
        <v>15</v>
      </c>
    </row>
    <row r="729" spans="1:13" x14ac:dyDescent="0.3">
      <c r="A729" s="7">
        <v>1625</v>
      </c>
      <c r="B729" s="5">
        <v>104</v>
      </c>
      <c r="L729" s="7">
        <v>1738</v>
      </c>
      <c r="M729" s="5">
        <v>1</v>
      </c>
    </row>
    <row r="730" spans="1:13" x14ac:dyDescent="0.3">
      <c r="A730" s="7">
        <v>1626</v>
      </c>
      <c r="B730" s="5">
        <v>108</v>
      </c>
      <c r="L730" s="7">
        <v>1739</v>
      </c>
      <c r="M730" s="5">
        <v>1</v>
      </c>
    </row>
    <row r="731" spans="1:13" x14ac:dyDescent="0.3">
      <c r="A731" s="7">
        <v>1627</v>
      </c>
      <c r="B731" s="5">
        <v>38</v>
      </c>
      <c r="L731" s="7">
        <v>1740</v>
      </c>
      <c r="M731" s="5">
        <v>0</v>
      </c>
    </row>
    <row r="732" spans="1:13" x14ac:dyDescent="0.3">
      <c r="A732" s="7">
        <v>1628</v>
      </c>
      <c r="B732" s="5">
        <v>88</v>
      </c>
      <c r="L732" s="7">
        <v>1764</v>
      </c>
      <c r="M732" s="5">
        <v>39</v>
      </c>
    </row>
    <row r="733" spans="1:13" x14ac:dyDescent="0.3">
      <c r="A733" s="7">
        <v>1629</v>
      </c>
      <c r="B733" s="5">
        <v>82</v>
      </c>
      <c r="L733" s="7">
        <v>1765</v>
      </c>
      <c r="M733" s="5">
        <v>103</v>
      </c>
    </row>
    <row r="734" spans="1:13" x14ac:dyDescent="0.3">
      <c r="A734" s="7">
        <v>1630</v>
      </c>
      <c r="B734" s="5">
        <v>126</v>
      </c>
      <c r="L734" s="7">
        <v>1766</v>
      </c>
      <c r="M734" s="5">
        <v>0</v>
      </c>
    </row>
    <row r="735" spans="1:13" x14ac:dyDescent="0.3">
      <c r="A735" s="7">
        <v>1631</v>
      </c>
      <c r="B735" s="5">
        <v>133</v>
      </c>
      <c r="L735" s="7">
        <v>1767</v>
      </c>
      <c r="M735" s="5">
        <v>39</v>
      </c>
    </row>
    <row r="736" spans="1:13" x14ac:dyDescent="0.3">
      <c r="A736" s="7">
        <v>1632</v>
      </c>
      <c r="B736" s="5">
        <v>47</v>
      </c>
      <c r="L736" s="7">
        <v>1768</v>
      </c>
      <c r="M736" s="5">
        <v>15</v>
      </c>
    </row>
    <row r="737" spans="1:13" x14ac:dyDescent="0.3">
      <c r="A737" s="7">
        <v>1633</v>
      </c>
      <c r="B737" s="5">
        <v>58</v>
      </c>
      <c r="L737" s="7">
        <v>1769</v>
      </c>
      <c r="M737" s="5">
        <v>22</v>
      </c>
    </row>
    <row r="738" spans="1:13" x14ac:dyDescent="0.3">
      <c r="A738" s="7">
        <v>1634</v>
      </c>
      <c r="B738" s="5">
        <v>32</v>
      </c>
      <c r="L738" s="7">
        <v>1770</v>
      </c>
      <c r="M738" s="5">
        <v>92</v>
      </c>
    </row>
    <row r="739" spans="1:13" x14ac:dyDescent="0.3">
      <c r="A739" s="7">
        <v>1635</v>
      </c>
      <c r="B739" s="5">
        <v>37</v>
      </c>
      <c r="L739" s="7">
        <v>1771</v>
      </c>
      <c r="M739" s="5">
        <v>25</v>
      </c>
    </row>
    <row r="740" spans="1:13" x14ac:dyDescent="0.3">
      <c r="A740" s="7">
        <v>1636</v>
      </c>
      <c r="B740" s="5">
        <v>87</v>
      </c>
      <c r="L740" s="7">
        <v>1772</v>
      </c>
      <c r="M740" s="5">
        <v>19</v>
      </c>
    </row>
    <row r="741" spans="1:13" x14ac:dyDescent="0.3">
      <c r="A741" s="7">
        <v>1637</v>
      </c>
      <c r="B741" s="5">
        <v>15</v>
      </c>
      <c r="L741" s="7">
        <v>1773</v>
      </c>
      <c r="M741" s="5">
        <v>19</v>
      </c>
    </row>
    <row r="742" spans="1:13" x14ac:dyDescent="0.3">
      <c r="A742" s="7">
        <v>1638</v>
      </c>
      <c r="B742" s="5">
        <v>27</v>
      </c>
      <c r="L742" s="7">
        <v>1774</v>
      </c>
      <c r="M742" s="5">
        <v>13</v>
      </c>
    </row>
    <row r="743" spans="1:13" x14ac:dyDescent="0.3">
      <c r="A743" s="7">
        <v>1639</v>
      </c>
      <c r="B743" s="5">
        <v>19</v>
      </c>
      <c r="L743" s="7">
        <v>1775</v>
      </c>
      <c r="M743" s="5">
        <v>124</v>
      </c>
    </row>
    <row r="744" spans="1:13" x14ac:dyDescent="0.3">
      <c r="A744" s="7">
        <v>1640</v>
      </c>
      <c r="B744" s="5">
        <v>17</v>
      </c>
      <c r="L744" s="7">
        <v>1776</v>
      </c>
      <c r="M744" s="5">
        <v>4</v>
      </c>
    </row>
    <row r="745" spans="1:13" x14ac:dyDescent="0.3">
      <c r="A745" s="7">
        <v>1641</v>
      </c>
      <c r="B745" s="5">
        <v>26</v>
      </c>
      <c r="L745" s="7">
        <v>1777</v>
      </c>
      <c r="M745" s="5">
        <v>10</v>
      </c>
    </row>
    <row r="746" spans="1:13" x14ac:dyDescent="0.3">
      <c r="A746" s="7">
        <v>1642</v>
      </c>
      <c r="B746" s="5">
        <v>28</v>
      </c>
      <c r="L746" s="7">
        <v>1778</v>
      </c>
      <c r="M746" s="5">
        <v>15</v>
      </c>
    </row>
    <row r="747" spans="1:13" x14ac:dyDescent="0.3">
      <c r="A747" s="7">
        <v>1643</v>
      </c>
      <c r="B747" s="5">
        <v>37</v>
      </c>
      <c r="L747" s="7">
        <v>1779</v>
      </c>
      <c r="M747" s="5">
        <v>38</v>
      </c>
    </row>
    <row r="748" spans="1:13" x14ac:dyDescent="0.3">
      <c r="A748" s="7">
        <v>1644</v>
      </c>
      <c r="B748" s="5">
        <v>128</v>
      </c>
      <c r="L748" s="7">
        <v>1780</v>
      </c>
      <c r="M748" s="5">
        <v>152</v>
      </c>
    </row>
    <row r="749" spans="1:13" x14ac:dyDescent="0.3">
      <c r="A749" s="7">
        <v>1645</v>
      </c>
      <c r="B749" s="5">
        <v>10</v>
      </c>
      <c r="L749" s="7">
        <v>1781</v>
      </c>
      <c r="M749" s="5">
        <v>24</v>
      </c>
    </row>
    <row r="750" spans="1:13" x14ac:dyDescent="0.3">
      <c r="A750" s="7">
        <v>1646</v>
      </c>
      <c r="B750" s="5">
        <v>83</v>
      </c>
      <c r="L750" s="7">
        <v>1782</v>
      </c>
      <c r="M750" s="5">
        <v>76</v>
      </c>
    </row>
    <row r="751" spans="1:13" x14ac:dyDescent="0.3">
      <c r="A751" s="7">
        <v>1647</v>
      </c>
      <c r="B751" s="5">
        <v>46</v>
      </c>
      <c r="L751" s="7">
        <v>1783</v>
      </c>
      <c r="M751" s="5">
        <v>185</v>
      </c>
    </row>
    <row r="752" spans="1:13" x14ac:dyDescent="0.3">
      <c r="A752" s="7">
        <v>1648</v>
      </c>
      <c r="B752" s="5">
        <v>90</v>
      </c>
      <c r="L752" s="7">
        <v>1784</v>
      </c>
      <c r="M752" s="5">
        <v>33</v>
      </c>
    </row>
    <row r="753" spans="1:13" x14ac:dyDescent="0.3">
      <c r="A753" s="7">
        <v>1649</v>
      </c>
      <c r="B753" s="5">
        <v>81</v>
      </c>
      <c r="L753" s="7">
        <v>1785</v>
      </c>
      <c r="M753" s="5">
        <v>108</v>
      </c>
    </row>
    <row r="754" spans="1:13" x14ac:dyDescent="0.3">
      <c r="A754" s="7">
        <v>1650</v>
      </c>
      <c r="B754" s="5">
        <v>32</v>
      </c>
      <c r="L754" s="7">
        <v>1786</v>
      </c>
      <c r="M754" s="5">
        <v>29</v>
      </c>
    </row>
    <row r="755" spans="1:13" x14ac:dyDescent="0.3">
      <c r="A755" s="7">
        <v>1651</v>
      </c>
      <c r="B755" s="5">
        <v>20</v>
      </c>
      <c r="L755" s="7">
        <v>1787</v>
      </c>
      <c r="M755" s="5">
        <v>24</v>
      </c>
    </row>
    <row r="756" spans="1:13" x14ac:dyDescent="0.3">
      <c r="A756" s="7">
        <v>1652</v>
      </c>
      <c r="B756" s="5">
        <v>70</v>
      </c>
      <c r="L756" s="7">
        <v>1788</v>
      </c>
      <c r="M756" s="5">
        <v>4</v>
      </c>
    </row>
    <row r="757" spans="1:13" x14ac:dyDescent="0.3">
      <c r="A757" s="7">
        <v>1653</v>
      </c>
      <c r="B757" s="5">
        <v>168</v>
      </c>
      <c r="L757" s="7">
        <v>1789</v>
      </c>
      <c r="M757" s="5">
        <v>4</v>
      </c>
    </row>
    <row r="758" spans="1:13" x14ac:dyDescent="0.3">
      <c r="A758" s="7">
        <v>1654</v>
      </c>
      <c r="B758" s="5">
        <v>34</v>
      </c>
      <c r="L758" s="7">
        <v>1790</v>
      </c>
      <c r="M758" s="5">
        <v>15</v>
      </c>
    </row>
    <row r="759" spans="1:13" x14ac:dyDescent="0.3">
      <c r="A759" s="7">
        <v>1655</v>
      </c>
      <c r="B759" s="5">
        <v>48</v>
      </c>
      <c r="L759" s="7">
        <v>1791</v>
      </c>
      <c r="M759" s="5">
        <v>4</v>
      </c>
    </row>
    <row r="760" spans="1:13" x14ac:dyDescent="0.3">
      <c r="A760" s="7">
        <v>1656</v>
      </c>
      <c r="B760" s="5">
        <v>48</v>
      </c>
      <c r="L760" s="7">
        <v>1792</v>
      </c>
      <c r="M760" s="5">
        <v>139</v>
      </c>
    </row>
    <row r="761" spans="1:13" x14ac:dyDescent="0.3">
      <c r="A761" s="7">
        <v>1657</v>
      </c>
      <c r="B761" s="5">
        <v>221</v>
      </c>
      <c r="L761" s="7">
        <v>1793</v>
      </c>
      <c r="M761" s="5">
        <v>2</v>
      </c>
    </row>
    <row r="762" spans="1:13" x14ac:dyDescent="0.3">
      <c r="A762" s="7">
        <v>1658</v>
      </c>
      <c r="B762" s="5">
        <v>107</v>
      </c>
      <c r="L762" s="7">
        <v>1794</v>
      </c>
      <c r="M762" s="5">
        <v>18</v>
      </c>
    </row>
    <row r="763" spans="1:13" x14ac:dyDescent="0.3">
      <c r="A763" s="7">
        <v>1659</v>
      </c>
      <c r="B763" s="5">
        <v>45</v>
      </c>
      <c r="L763" s="7">
        <v>1795</v>
      </c>
      <c r="M763" s="5">
        <v>81</v>
      </c>
    </row>
    <row r="764" spans="1:13" x14ac:dyDescent="0.3">
      <c r="A764" s="7">
        <v>1660</v>
      </c>
      <c r="B764" s="5">
        <v>36</v>
      </c>
      <c r="L764" s="7">
        <v>1796</v>
      </c>
      <c r="M764" s="5">
        <v>86</v>
      </c>
    </row>
    <row r="765" spans="1:13" x14ac:dyDescent="0.3">
      <c r="A765" s="7">
        <v>1661</v>
      </c>
      <c r="B765" s="5">
        <v>101</v>
      </c>
      <c r="L765" s="7">
        <v>1797</v>
      </c>
      <c r="M765" s="5">
        <v>140</v>
      </c>
    </row>
    <row r="766" spans="1:13" x14ac:dyDescent="0.3">
      <c r="A766" s="7">
        <v>1662</v>
      </c>
      <c r="B766" s="5">
        <v>62</v>
      </c>
      <c r="L766" s="7">
        <v>1798</v>
      </c>
      <c r="M766" s="5">
        <v>37</v>
      </c>
    </row>
    <row r="767" spans="1:13" x14ac:dyDescent="0.3">
      <c r="A767" s="7">
        <v>1663</v>
      </c>
      <c r="B767" s="5">
        <v>32</v>
      </c>
      <c r="L767" s="7">
        <v>1799</v>
      </c>
      <c r="M767" s="5">
        <v>6</v>
      </c>
    </row>
    <row r="768" spans="1:13" x14ac:dyDescent="0.3">
      <c r="A768" s="7">
        <v>1664</v>
      </c>
      <c r="B768" s="5">
        <v>89</v>
      </c>
      <c r="L768" s="7">
        <v>1800</v>
      </c>
      <c r="M768" s="5">
        <v>113</v>
      </c>
    </row>
    <row r="769" spans="1:13" x14ac:dyDescent="0.3">
      <c r="A769" s="7">
        <v>1665</v>
      </c>
      <c r="B769" s="5">
        <v>93</v>
      </c>
      <c r="L769" s="7">
        <v>1801</v>
      </c>
      <c r="M769" s="5">
        <v>37</v>
      </c>
    </row>
    <row r="770" spans="1:13" x14ac:dyDescent="0.3">
      <c r="A770" s="7">
        <v>1666</v>
      </c>
      <c r="B770" s="5">
        <v>98</v>
      </c>
      <c r="L770" s="7">
        <v>1802</v>
      </c>
      <c r="M770" s="5">
        <v>18</v>
      </c>
    </row>
    <row r="771" spans="1:13" x14ac:dyDescent="0.3">
      <c r="A771" s="7">
        <v>1667</v>
      </c>
      <c r="B771" s="5">
        <v>82</v>
      </c>
      <c r="L771" s="7">
        <v>1803</v>
      </c>
      <c r="M771" s="5">
        <v>75</v>
      </c>
    </row>
    <row r="772" spans="1:13" x14ac:dyDescent="0.3">
      <c r="A772" s="7">
        <v>1668</v>
      </c>
      <c r="B772" s="5">
        <v>116</v>
      </c>
      <c r="L772" s="7">
        <v>1804</v>
      </c>
      <c r="M772" s="5">
        <v>52</v>
      </c>
    </row>
    <row r="773" spans="1:13" x14ac:dyDescent="0.3">
      <c r="A773" s="7">
        <v>1669</v>
      </c>
      <c r="B773" s="5">
        <v>52</v>
      </c>
      <c r="L773" s="7">
        <v>1805</v>
      </c>
      <c r="M773" s="5">
        <v>122</v>
      </c>
    </row>
    <row r="774" spans="1:13" x14ac:dyDescent="0.3">
      <c r="A774" s="7">
        <v>1670</v>
      </c>
      <c r="B774" s="5">
        <v>23</v>
      </c>
      <c r="L774" s="7">
        <v>1806</v>
      </c>
      <c r="M774" s="5">
        <v>8</v>
      </c>
    </row>
    <row r="775" spans="1:13" x14ac:dyDescent="0.3">
      <c r="A775" s="7">
        <v>1671</v>
      </c>
      <c r="B775" s="5">
        <v>77</v>
      </c>
      <c r="L775" s="7">
        <v>1807</v>
      </c>
      <c r="M775" s="5">
        <v>8</v>
      </c>
    </row>
    <row r="776" spans="1:13" x14ac:dyDescent="0.3">
      <c r="A776" s="7">
        <v>1672</v>
      </c>
      <c r="B776" s="5">
        <v>49</v>
      </c>
      <c r="L776" s="7">
        <v>1808</v>
      </c>
      <c r="M776" s="5">
        <v>96</v>
      </c>
    </row>
    <row r="777" spans="1:13" x14ac:dyDescent="0.3">
      <c r="A777" s="7">
        <v>1673</v>
      </c>
      <c r="B777" s="5">
        <v>59</v>
      </c>
      <c r="L777" s="7">
        <v>1809</v>
      </c>
      <c r="M777" s="5">
        <v>9</v>
      </c>
    </row>
    <row r="778" spans="1:13" x14ac:dyDescent="0.3">
      <c r="A778" s="7">
        <v>1674</v>
      </c>
      <c r="B778" s="5">
        <v>113</v>
      </c>
      <c r="L778" s="7">
        <v>1810</v>
      </c>
      <c r="M778" s="5">
        <v>2</v>
      </c>
    </row>
    <row r="779" spans="1:13" x14ac:dyDescent="0.3">
      <c r="A779" s="7">
        <v>1675</v>
      </c>
      <c r="B779" s="5">
        <v>34</v>
      </c>
      <c r="L779" s="7">
        <v>1811</v>
      </c>
      <c r="M779" s="5">
        <v>26</v>
      </c>
    </row>
    <row r="780" spans="1:13" x14ac:dyDescent="0.3">
      <c r="A780" s="7">
        <v>1676</v>
      </c>
      <c r="B780" s="5">
        <v>42</v>
      </c>
      <c r="L780" s="7">
        <v>1812</v>
      </c>
      <c r="M780" s="5">
        <v>23</v>
      </c>
    </row>
    <row r="781" spans="1:13" x14ac:dyDescent="0.3">
      <c r="A781" s="7">
        <v>1677</v>
      </c>
      <c r="B781" s="5">
        <v>42</v>
      </c>
      <c r="L781" s="7">
        <v>1813</v>
      </c>
      <c r="M781" s="5">
        <v>0</v>
      </c>
    </row>
    <row r="782" spans="1:13" x14ac:dyDescent="0.3">
      <c r="A782" s="7">
        <v>1678</v>
      </c>
      <c r="B782" s="5">
        <v>49</v>
      </c>
      <c r="L782" s="7">
        <v>1814</v>
      </c>
      <c r="M782" s="5">
        <v>140</v>
      </c>
    </row>
    <row r="783" spans="1:13" x14ac:dyDescent="0.3">
      <c r="A783" s="7">
        <v>1679</v>
      </c>
      <c r="B783" s="5">
        <v>56</v>
      </c>
      <c r="L783" s="7">
        <v>1815</v>
      </c>
      <c r="M783" s="5">
        <v>0</v>
      </c>
    </row>
    <row r="784" spans="1:13" x14ac:dyDescent="0.3">
      <c r="A784" s="7">
        <v>1680</v>
      </c>
      <c r="B784" s="5">
        <v>25</v>
      </c>
      <c r="L784" s="7">
        <v>1816</v>
      </c>
      <c r="M784" s="5">
        <v>6</v>
      </c>
    </row>
    <row r="785" spans="1:13" x14ac:dyDescent="0.3">
      <c r="A785" s="7">
        <v>1741</v>
      </c>
      <c r="B785" s="5">
        <v>52</v>
      </c>
      <c r="L785" s="7">
        <v>1817</v>
      </c>
      <c r="M785" s="5">
        <v>100</v>
      </c>
    </row>
    <row r="786" spans="1:13" x14ac:dyDescent="0.3">
      <c r="A786" s="7">
        <v>1742</v>
      </c>
      <c r="B786" s="5">
        <v>34</v>
      </c>
      <c r="L786" s="7">
        <v>1818</v>
      </c>
      <c r="M786" s="5">
        <v>0</v>
      </c>
    </row>
    <row r="787" spans="1:13" x14ac:dyDescent="0.3">
      <c r="A787" s="7">
        <v>1743</v>
      </c>
      <c r="B787" s="5">
        <v>67</v>
      </c>
      <c r="L787" s="7">
        <v>1819</v>
      </c>
      <c r="M787" s="5">
        <v>4</v>
      </c>
    </row>
    <row r="788" spans="1:13" x14ac:dyDescent="0.3">
      <c r="A788" s="7">
        <v>1744</v>
      </c>
      <c r="B788" s="5">
        <v>70</v>
      </c>
      <c r="L788" s="7">
        <v>1820</v>
      </c>
      <c r="M788" s="5">
        <v>8</v>
      </c>
    </row>
    <row r="789" spans="1:13" x14ac:dyDescent="0.3">
      <c r="A789" s="7">
        <v>1745</v>
      </c>
      <c r="B789" s="5">
        <v>89</v>
      </c>
      <c r="L789" s="7">
        <v>1861</v>
      </c>
      <c r="M789" s="5">
        <v>0</v>
      </c>
    </row>
    <row r="790" spans="1:13" x14ac:dyDescent="0.3">
      <c r="A790" s="7">
        <v>1746</v>
      </c>
      <c r="B790" s="5">
        <v>107</v>
      </c>
      <c r="L790" s="7">
        <v>1862</v>
      </c>
      <c r="M790" s="5">
        <v>16</v>
      </c>
    </row>
    <row r="791" spans="1:13" x14ac:dyDescent="0.3">
      <c r="A791" s="7">
        <v>1747</v>
      </c>
      <c r="B791" s="5">
        <v>159</v>
      </c>
      <c r="L791" s="7">
        <v>1863</v>
      </c>
      <c r="M791" s="5">
        <v>2</v>
      </c>
    </row>
    <row r="792" spans="1:13" x14ac:dyDescent="0.3">
      <c r="A792" s="7">
        <v>1748</v>
      </c>
      <c r="B792" s="5">
        <v>181</v>
      </c>
      <c r="L792" s="7">
        <v>1864</v>
      </c>
      <c r="M792" s="5">
        <v>48</v>
      </c>
    </row>
    <row r="793" spans="1:13" x14ac:dyDescent="0.3">
      <c r="A793" s="7">
        <v>1749</v>
      </c>
      <c r="B793" s="5">
        <v>131</v>
      </c>
      <c r="L793" s="7">
        <v>1865</v>
      </c>
      <c r="M793" s="5">
        <v>2</v>
      </c>
    </row>
    <row r="794" spans="1:13" x14ac:dyDescent="0.3">
      <c r="A794" s="7">
        <v>1750</v>
      </c>
      <c r="B794" s="5">
        <v>125</v>
      </c>
      <c r="L794" s="7">
        <v>1866</v>
      </c>
      <c r="M794" s="5">
        <v>2</v>
      </c>
    </row>
    <row r="795" spans="1:13" x14ac:dyDescent="0.3">
      <c r="A795" s="7">
        <v>1751</v>
      </c>
      <c r="B795" s="5">
        <v>61</v>
      </c>
      <c r="L795" s="7">
        <v>1867</v>
      </c>
      <c r="M795" s="5">
        <v>1</v>
      </c>
    </row>
    <row r="796" spans="1:13" x14ac:dyDescent="0.3">
      <c r="A796" s="7">
        <v>1752</v>
      </c>
      <c r="B796" s="5">
        <v>90</v>
      </c>
      <c r="L796" s="7">
        <v>1868</v>
      </c>
      <c r="M796" s="5">
        <v>17</v>
      </c>
    </row>
    <row r="797" spans="1:13" x14ac:dyDescent="0.3">
      <c r="A797" s="7">
        <v>1753</v>
      </c>
      <c r="B797" s="5">
        <v>35</v>
      </c>
      <c r="L797" s="7">
        <v>1869</v>
      </c>
      <c r="M797" s="5">
        <v>0</v>
      </c>
    </row>
    <row r="798" spans="1:13" x14ac:dyDescent="0.3">
      <c r="A798" s="7">
        <v>1754</v>
      </c>
      <c r="B798" s="5">
        <v>90</v>
      </c>
      <c r="L798" s="7">
        <v>1870</v>
      </c>
      <c r="M798" s="5">
        <v>11</v>
      </c>
    </row>
    <row r="799" spans="1:13" x14ac:dyDescent="0.3">
      <c r="A799" s="7">
        <v>1755</v>
      </c>
      <c r="B799" s="5">
        <v>4</v>
      </c>
      <c r="L799" s="7">
        <v>1871</v>
      </c>
      <c r="M799" s="5">
        <v>95</v>
      </c>
    </row>
    <row r="800" spans="1:13" x14ac:dyDescent="0.3">
      <c r="A800" s="7">
        <v>1756</v>
      </c>
      <c r="B800" s="5">
        <v>120</v>
      </c>
      <c r="L800" s="7">
        <v>1872</v>
      </c>
      <c r="M800" s="5">
        <v>13</v>
      </c>
    </row>
    <row r="801" spans="1:13" x14ac:dyDescent="0.3">
      <c r="A801" s="7">
        <v>1757</v>
      </c>
      <c r="B801" s="5">
        <v>14</v>
      </c>
      <c r="L801" s="7">
        <v>1873</v>
      </c>
      <c r="M801" s="5">
        <v>2</v>
      </c>
    </row>
    <row r="802" spans="1:13" x14ac:dyDescent="0.3">
      <c r="A802" s="7">
        <v>1758</v>
      </c>
      <c r="B802" s="5">
        <v>27</v>
      </c>
      <c r="L802" s="7">
        <v>1874</v>
      </c>
      <c r="M802" s="5">
        <v>2</v>
      </c>
    </row>
    <row r="803" spans="1:13" x14ac:dyDescent="0.3">
      <c r="A803" s="7">
        <v>1759</v>
      </c>
      <c r="B803" s="5">
        <v>49</v>
      </c>
      <c r="L803" s="7">
        <v>1875</v>
      </c>
      <c r="M803" s="5">
        <v>3</v>
      </c>
    </row>
    <row r="804" spans="1:13" x14ac:dyDescent="0.3">
      <c r="A804" s="7">
        <v>1760</v>
      </c>
      <c r="B804" s="5">
        <v>102</v>
      </c>
      <c r="L804" s="7">
        <v>1876</v>
      </c>
      <c r="M804" s="5">
        <v>0</v>
      </c>
    </row>
    <row r="805" spans="1:13" x14ac:dyDescent="0.3">
      <c r="A805" s="7">
        <v>1761</v>
      </c>
      <c r="B805" s="5">
        <v>3</v>
      </c>
      <c r="L805" s="7">
        <v>1877</v>
      </c>
      <c r="M805" s="5">
        <v>0</v>
      </c>
    </row>
    <row r="806" spans="1:13" x14ac:dyDescent="0.3">
      <c r="A806" s="7">
        <v>1762</v>
      </c>
      <c r="B806" s="5">
        <v>25</v>
      </c>
      <c r="L806" s="7">
        <v>1878</v>
      </c>
      <c r="M806" s="5">
        <v>0</v>
      </c>
    </row>
    <row r="807" spans="1:13" x14ac:dyDescent="0.3">
      <c r="A807" s="7">
        <v>1763</v>
      </c>
      <c r="B807" s="5">
        <v>118</v>
      </c>
      <c r="L807" s="7">
        <v>1879</v>
      </c>
      <c r="M807" s="5">
        <v>2</v>
      </c>
    </row>
    <row r="808" spans="1:13" x14ac:dyDescent="0.3">
      <c r="A808" s="7">
        <v>1821</v>
      </c>
      <c r="B808" s="5">
        <v>57</v>
      </c>
      <c r="L808" s="7">
        <v>1880</v>
      </c>
      <c r="M808" s="5">
        <v>24</v>
      </c>
    </row>
    <row r="809" spans="1:13" x14ac:dyDescent="0.3">
      <c r="A809" s="7">
        <v>1822</v>
      </c>
      <c r="B809" s="5">
        <v>11</v>
      </c>
      <c r="L809" s="7">
        <v>1901</v>
      </c>
      <c r="M809" s="5">
        <v>25</v>
      </c>
    </row>
    <row r="810" spans="1:13" x14ac:dyDescent="0.3">
      <c r="A810" s="7">
        <v>1823</v>
      </c>
      <c r="B810" s="5">
        <v>33</v>
      </c>
      <c r="L810" s="7">
        <v>1902</v>
      </c>
      <c r="M810" s="5">
        <v>3</v>
      </c>
    </row>
    <row r="811" spans="1:13" x14ac:dyDescent="0.3">
      <c r="A811" s="7">
        <v>1824</v>
      </c>
      <c r="B811" s="5">
        <v>40</v>
      </c>
      <c r="L811" s="7">
        <v>1903</v>
      </c>
      <c r="M811" s="5">
        <v>41</v>
      </c>
    </row>
    <row r="812" spans="1:13" x14ac:dyDescent="0.3">
      <c r="A812" s="7">
        <v>1825</v>
      </c>
      <c r="B812" s="5">
        <v>50</v>
      </c>
      <c r="L812" s="7">
        <v>1904</v>
      </c>
      <c r="M812" s="5">
        <v>2</v>
      </c>
    </row>
    <row r="813" spans="1:13" x14ac:dyDescent="0.3">
      <c r="A813" s="7">
        <v>1826</v>
      </c>
      <c r="B813" s="5">
        <v>38</v>
      </c>
      <c r="L813" s="7">
        <v>1905</v>
      </c>
      <c r="M813" s="5">
        <v>4</v>
      </c>
    </row>
    <row r="814" spans="1:13" x14ac:dyDescent="0.3">
      <c r="A814" s="7">
        <v>1827</v>
      </c>
      <c r="B814" s="5">
        <v>96</v>
      </c>
      <c r="L814" s="7">
        <v>1906</v>
      </c>
      <c r="M814" s="5">
        <v>99</v>
      </c>
    </row>
    <row r="815" spans="1:13" x14ac:dyDescent="0.3">
      <c r="A815" s="7">
        <v>1828</v>
      </c>
      <c r="B815" s="5">
        <v>48</v>
      </c>
      <c r="L815" s="7">
        <v>1907</v>
      </c>
      <c r="M815" s="5">
        <v>4</v>
      </c>
    </row>
    <row r="816" spans="1:13" x14ac:dyDescent="0.3">
      <c r="A816" s="7">
        <v>1829</v>
      </c>
      <c r="B816" s="5">
        <v>33</v>
      </c>
      <c r="L816" s="7">
        <v>1908</v>
      </c>
      <c r="M816" s="5">
        <v>4</v>
      </c>
    </row>
    <row r="817" spans="1:13" x14ac:dyDescent="0.3">
      <c r="A817" s="7">
        <v>1830</v>
      </c>
      <c r="B817" s="5">
        <v>226</v>
      </c>
      <c r="L817" s="7">
        <v>1909</v>
      </c>
      <c r="M817" s="5">
        <v>38</v>
      </c>
    </row>
    <row r="818" spans="1:13" x14ac:dyDescent="0.3">
      <c r="A818" s="7">
        <v>1831</v>
      </c>
      <c r="B818" s="5">
        <v>14</v>
      </c>
      <c r="L818" s="7">
        <v>1910</v>
      </c>
      <c r="M818" s="5">
        <v>285</v>
      </c>
    </row>
    <row r="819" spans="1:13" x14ac:dyDescent="0.3">
      <c r="A819" s="7">
        <v>1832</v>
      </c>
      <c r="B819" s="5">
        <v>20</v>
      </c>
      <c r="L819" s="7">
        <v>1911</v>
      </c>
      <c r="M819" s="5">
        <v>1</v>
      </c>
    </row>
    <row r="820" spans="1:13" x14ac:dyDescent="0.3">
      <c r="A820" s="7">
        <v>1833</v>
      </c>
      <c r="B820" s="5">
        <v>25</v>
      </c>
      <c r="L820" s="7">
        <v>1912</v>
      </c>
      <c r="M820" s="5">
        <v>42</v>
      </c>
    </row>
    <row r="821" spans="1:13" x14ac:dyDescent="0.3">
      <c r="A821" s="7">
        <v>1834</v>
      </c>
      <c r="B821" s="5">
        <v>90</v>
      </c>
      <c r="L821" s="7">
        <v>1913</v>
      </c>
      <c r="M821" s="5">
        <v>26</v>
      </c>
    </row>
    <row r="822" spans="1:13" x14ac:dyDescent="0.3">
      <c r="A822" s="7">
        <v>1835</v>
      </c>
      <c r="B822" s="5">
        <v>11</v>
      </c>
      <c r="L822" s="7">
        <v>1914</v>
      </c>
      <c r="M822" s="5">
        <v>2</v>
      </c>
    </row>
    <row r="823" spans="1:13" x14ac:dyDescent="0.3">
      <c r="A823" s="7">
        <v>1836</v>
      </c>
      <c r="B823" s="5">
        <v>55</v>
      </c>
      <c r="L823" s="7">
        <v>1915</v>
      </c>
      <c r="M823" s="5">
        <v>4</v>
      </c>
    </row>
    <row r="824" spans="1:13" x14ac:dyDescent="0.3">
      <c r="A824" s="7">
        <v>1837</v>
      </c>
      <c r="B824" s="5">
        <v>30</v>
      </c>
      <c r="L824" s="7">
        <v>1916</v>
      </c>
      <c r="M824" s="5">
        <v>6</v>
      </c>
    </row>
    <row r="825" spans="1:13" x14ac:dyDescent="0.3">
      <c r="A825" s="7">
        <v>1838</v>
      </c>
      <c r="B825" s="5">
        <v>28</v>
      </c>
      <c r="L825" s="7">
        <v>1917</v>
      </c>
      <c r="M825" s="5">
        <v>70</v>
      </c>
    </row>
    <row r="826" spans="1:13" x14ac:dyDescent="0.3">
      <c r="A826" s="7">
        <v>1839</v>
      </c>
      <c r="B826" s="5">
        <v>45</v>
      </c>
      <c r="L826" s="7">
        <v>1918</v>
      </c>
      <c r="M826" s="5">
        <v>9</v>
      </c>
    </row>
    <row r="827" spans="1:13" x14ac:dyDescent="0.3">
      <c r="A827" s="7">
        <v>1840</v>
      </c>
      <c r="B827" s="5">
        <v>13</v>
      </c>
      <c r="L827" s="7">
        <v>1919</v>
      </c>
      <c r="M827" s="5">
        <v>8</v>
      </c>
    </row>
    <row r="828" spans="1:13" x14ac:dyDescent="0.3">
      <c r="A828" s="7">
        <v>1841</v>
      </c>
      <c r="B828" s="5">
        <v>40</v>
      </c>
      <c r="L828" s="7">
        <v>1920</v>
      </c>
      <c r="M828" s="5">
        <v>105</v>
      </c>
    </row>
    <row r="829" spans="1:13" x14ac:dyDescent="0.3">
      <c r="A829" s="7">
        <v>1842</v>
      </c>
      <c r="B829" s="5">
        <v>21</v>
      </c>
      <c r="L829" s="7">
        <v>1981</v>
      </c>
      <c r="M829" s="5">
        <v>12</v>
      </c>
    </row>
    <row r="830" spans="1:13" x14ac:dyDescent="0.3">
      <c r="A830" s="7">
        <v>1843</v>
      </c>
      <c r="B830" s="5">
        <v>134</v>
      </c>
      <c r="L830" s="7">
        <v>1982</v>
      </c>
      <c r="M830" s="5">
        <v>0</v>
      </c>
    </row>
    <row r="831" spans="1:13" x14ac:dyDescent="0.3">
      <c r="A831" s="7">
        <v>1844</v>
      </c>
      <c r="B831" s="5">
        <v>20</v>
      </c>
      <c r="L831" s="7">
        <v>1983</v>
      </c>
      <c r="M831" s="5">
        <v>16</v>
      </c>
    </row>
    <row r="832" spans="1:13" x14ac:dyDescent="0.3">
      <c r="A832" s="7">
        <v>1845</v>
      </c>
      <c r="B832" s="5">
        <v>19</v>
      </c>
      <c r="L832" s="7">
        <v>1984</v>
      </c>
      <c r="M832" s="5">
        <v>7</v>
      </c>
    </row>
    <row r="833" spans="1:13" x14ac:dyDescent="0.3">
      <c r="A833" s="7">
        <v>1846</v>
      </c>
      <c r="B833" s="5">
        <v>209</v>
      </c>
      <c r="L833" s="7">
        <v>1985</v>
      </c>
      <c r="M833" s="5">
        <v>4</v>
      </c>
    </row>
    <row r="834" spans="1:13" x14ac:dyDescent="0.3">
      <c r="A834" s="7">
        <v>1847</v>
      </c>
      <c r="B834" s="5">
        <v>38</v>
      </c>
      <c r="L834" s="7">
        <v>1986</v>
      </c>
      <c r="M834" s="5">
        <v>1</v>
      </c>
    </row>
    <row r="835" spans="1:13" x14ac:dyDescent="0.3">
      <c r="A835" s="7">
        <v>1848</v>
      </c>
      <c r="B835" s="5">
        <v>24</v>
      </c>
      <c r="L835" s="7">
        <v>1987</v>
      </c>
      <c r="M835" s="5">
        <v>28</v>
      </c>
    </row>
    <row r="836" spans="1:13" x14ac:dyDescent="0.3">
      <c r="A836" s="7">
        <v>1849</v>
      </c>
      <c r="B836" s="5">
        <v>8</v>
      </c>
      <c r="L836" s="7">
        <v>1988</v>
      </c>
      <c r="M836" s="5">
        <v>1</v>
      </c>
    </row>
    <row r="837" spans="1:13" x14ac:dyDescent="0.3">
      <c r="A837" s="7">
        <v>1850</v>
      </c>
      <c r="B837" s="5">
        <v>179</v>
      </c>
      <c r="L837" s="7">
        <v>1989</v>
      </c>
      <c r="M837" s="5">
        <v>1</v>
      </c>
    </row>
    <row r="838" spans="1:13" x14ac:dyDescent="0.3">
      <c r="A838" s="7">
        <v>1851</v>
      </c>
      <c r="B838" s="5">
        <v>26</v>
      </c>
      <c r="L838" s="7">
        <v>1990</v>
      </c>
      <c r="M838" s="5">
        <v>5</v>
      </c>
    </row>
    <row r="839" spans="1:13" x14ac:dyDescent="0.3">
      <c r="A839" s="7">
        <v>1852</v>
      </c>
      <c r="B839" s="5">
        <v>131</v>
      </c>
      <c r="L839" s="7">
        <v>1991</v>
      </c>
      <c r="M839" s="5">
        <v>3</v>
      </c>
    </row>
    <row r="840" spans="1:13" x14ac:dyDescent="0.3">
      <c r="A840" s="7">
        <v>1853</v>
      </c>
      <c r="B840" s="5">
        <v>14</v>
      </c>
      <c r="L840" s="7">
        <v>1992</v>
      </c>
      <c r="M840" s="5">
        <v>2</v>
      </c>
    </row>
    <row r="841" spans="1:13" x14ac:dyDescent="0.3">
      <c r="A841" s="7">
        <v>1854</v>
      </c>
      <c r="B841" s="5">
        <v>174</v>
      </c>
      <c r="L841" s="7">
        <v>1993</v>
      </c>
      <c r="M841" s="5">
        <v>0</v>
      </c>
    </row>
    <row r="842" spans="1:13" x14ac:dyDescent="0.3">
      <c r="A842" s="7">
        <v>1855</v>
      </c>
      <c r="B842" s="5">
        <v>191</v>
      </c>
      <c r="L842" s="7">
        <v>1994</v>
      </c>
      <c r="M842" s="5">
        <v>0</v>
      </c>
    </row>
    <row r="843" spans="1:13" x14ac:dyDescent="0.3">
      <c r="A843" s="7">
        <v>1856</v>
      </c>
      <c r="B843" s="5">
        <v>38</v>
      </c>
      <c r="L843" s="7">
        <v>1995</v>
      </c>
      <c r="M843" s="5">
        <v>3</v>
      </c>
    </row>
    <row r="844" spans="1:13" x14ac:dyDescent="0.3">
      <c r="A844" s="7">
        <v>1857</v>
      </c>
      <c r="B844" s="5">
        <v>22</v>
      </c>
      <c r="L844" s="7">
        <v>1996</v>
      </c>
      <c r="M844" s="5">
        <v>0</v>
      </c>
    </row>
    <row r="845" spans="1:13" x14ac:dyDescent="0.3">
      <c r="A845" s="7">
        <v>1858</v>
      </c>
      <c r="B845" s="5">
        <v>149</v>
      </c>
      <c r="L845" s="7">
        <v>1997</v>
      </c>
      <c r="M845" s="5">
        <v>0</v>
      </c>
    </row>
    <row r="846" spans="1:13" x14ac:dyDescent="0.3">
      <c r="A846" s="7">
        <v>1859</v>
      </c>
      <c r="B846" s="5">
        <v>56</v>
      </c>
      <c r="L846" s="7">
        <v>1998</v>
      </c>
      <c r="M846" s="5">
        <v>3</v>
      </c>
    </row>
    <row r="847" spans="1:13" x14ac:dyDescent="0.3">
      <c r="A847" s="7">
        <v>1860</v>
      </c>
      <c r="B847" s="5">
        <v>19</v>
      </c>
      <c r="L847" s="7">
        <v>1999</v>
      </c>
      <c r="M847" s="5">
        <v>7</v>
      </c>
    </row>
    <row r="848" spans="1:13" x14ac:dyDescent="0.3">
      <c r="A848" s="7">
        <v>1881</v>
      </c>
      <c r="B848" s="5">
        <v>70</v>
      </c>
      <c r="L848" s="7">
        <v>2000</v>
      </c>
      <c r="M848" s="5">
        <v>25</v>
      </c>
    </row>
    <row r="849" spans="1:13" x14ac:dyDescent="0.3">
      <c r="A849" s="7">
        <v>1882</v>
      </c>
      <c r="B849" s="5">
        <v>81</v>
      </c>
      <c r="L849" s="7">
        <v>2121</v>
      </c>
      <c r="M849" s="5">
        <v>10</v>
      </c>
    </row>
    <row r="850" spans="1:13" x14ac:dyDescent="0.3">
      <c r="A850" s="7">
        <v>1883</v>
      </c>
      <c r="B850" s="5">
        <v>32</v>
      </c>
      <c r="L850" s="7">
        <v>2122</v>
      </c>
      <c r="M850" s="5">
        <v>3</v>
      </c>
    </row>
    <row r="851" spans="1:13" x14ac:dyDescent="0.3">
      <c r="A851" s="7">
        <v>1884</v>
      </c>
      <c r="B851" s="5">
        <v>26</v>
      </c>
      <c r="L851" s="7">
        <v>2123</v>
      </c>
      <c r="M851" s="5">
        <v>5</v>
      </c>
    </row>
    <row r="852" spans="1:13" x14ac:dyDescent="0.3">
      <c r="A852" s="7">
        <v>1885</v>
      </c>
      <c r="B852" s="5">
        <v>105</v>
      </c>
      <c r="L852" s="7">
        <v>2124</v>
      </c>
      <c r="M852" s="5">
        <v>5</v>
      </c>
    </row>
    <row r="853" spans="1:13" x14ac:dyDescent="0.3">
      <c r="A853" s="7">
        <v>1886</v>
      </c>
      <c r="B853" s="5">
        <v>29</v>
      </c>
      <c r="L853" s="7">
        <v>2125</v>
      </c>
      <c r="M853" s="5">
        <v>27</v>
      </c>
    </row>
    <row r="854" spans="1:13" x14ac:dyDescent="0.3">
      <c r="A854" s="7">
        <v>1887</v>
      </c>
      <c r="B854" s="5">
        <v>8</v>
      </c>
      <c r="L854" s="7">
        <v>2126</v>
      </c>
      <c r="M854" s="5">
        <v>2</v>
      </c>
    </row>
    <row r="855" spans="1:13" x14ac:dyDescent="0.3">
      <c r="A855" s="7">
        <v>1888</v>
      </c>
      <c r="B855" s="5">
        <v>89</v>
      </c>
      <c r="L855" s="7">
        <v>2127</v>
      </c>
      <c r="M855" s="5">
        <v>236</v>
      </c>
    </row>
    <row r="856" spans="1:13" x14ac:dyDescent="0.3">
      <c r="A856" s="7">
        <v>1889</v>
      </c>
      <c r="B856" s="5">
        <v>44</v>
      </c>
      <c r="L856" s="7">
        <v>2128</v>
      </c>
      <c r="M856" s="5">
        <v>1</v>
      </c>
    </row>
    <row r="857" spans="1:13" x14ac:dyDescent="0.3">
      <c r="A857" s="7">
        <v>1890</v>
      </c>
      <c r="B857" s="5">
        <v>246</v>
      </c>
      <c r="L857" s="7">
        <v>2129</v>
      </c>
      <c r="M857" s="5">
        <v>12</v>
      </c>
    </row>
    <row r="858" spans="1:13" x14ac:dyDescent="0.3">
      <c r="A858" s="7">
        <v>1891</v>
      </c>
      <c r="B858" s="5">
        <v>120</v>
      </c>
      <c r="L858" s="7">
        <v>2130</v>
      </c>
      <c r="M858" s="5">
        <v>4</v>
      </c>
    </row>
    <row r="859" spans="1:13" x14ac:dyDescent="0.3">
      <c r="A859" s="7">
        <v>1892</v>
      </c>
      <c r="B859" s="5">
        <v>26</v>
      </c>
      <c r="L859" s="7">
        <v>2131</v>
      </c>
      <c r="M859" s="5">
        <v>3</v>
      </c>
    </row>
    <row r="860" spans="1:13" x14ac:dyDescent="0.3">
      <c r="A860" s="7">
        <v>1893</v>
      </c>
      <c r="B860" s="5">
        <v>45</v>
      </c>
      <c r="L860" s="7">
        <v>2132</v>
      </c>
      <c r="M860" s="5">
        <v>99</v>
      </c>
    </row>
    <row r="861" spans="1:13" x14ac:dyDescent="0.3">
      <c r="A861" s="7">
        <v>1894</v>
      </c>
      <c r="B861" s="5">
        <v>20</v>
      </c>
      <c r="L861" s="7">
        <v>2133</v>
      </c>
      <c r="M861" s="5">
        <v>3</v>
      </c>
    </row>
    <row r="862" spans="1:13" x14ac:dyDescent="0.3">
      <c r="A862" s="7">
        <v>1895</v>
      </c>
      <c r="B862" s="5">
        <v>47</v>
      </c>
      <c r="L862" s="7">
        <v>2134</v>
      </c>
      <c r="M862" s="5">
        <v>3</v>
      </c>
    </row>
    <row r="863" spans="1:13" x14ac:dyDescent="0.3">
      <c r="A863" s="7">
        <v>1896</v>
      </c>
      <c r="B863" s="5">
        <v>13</v>
      </c>
      <c r="L863" s="7">
        <v>2135</v>
      </c>
      <c r="M863" s="5">
        <v>22</v>
      </c>
    </row>
    <row r="864" spans="1:13" x14ac:dyDescent="0.3">
      <c r="A864" s="7">
        <v>1897</v>
      </c>
      <c r="B864" s="5">
        <v>183</v>
      </c>
      <c r="L864" s="7">
        <v>2136</v>
      </c>
      <c r="M864" s="5">
        <v>4</v>
      </c>
    </row>
    <row r="865" spans="1:13" x14ac:dyDescent="0.3">
      <c r="A865" s="7">
        <v>1898</v>
      </c>
      <c r="B865" s="5">
        <v>21</v>
      </c>
      <c r="L865" s="7">
        <v>2137</v>
      </c>
      <c r="M865" s="5">
        <v>534</v>
      </c>
    </row>
    <row r="866" spans="1:13" x14ac:dyDescent="0.3">
      <c r="A866" s="7">
        <v>1899</v>
      </c>
      <c r="B866" s="5">
        <v>42</v>
      </c>
      <c r="L866" s="7">
        <v>2138</v>
      </c>
      <c r="M866" s="5">
        <v>12</v>
      </c>
    </row>
    <row r="867" spans="1:13" x14ac:dyDescent="0.3">
      <c r="A867" s="7">
        <v>1900</v>
      </c>
      <c r="B867" s="5">
        <v>54</v>
      </c>
      <c r="L867" s="7">
        <v>2139</v>
      </c>
      <c r="M867" s="5">
        <v>56</v>
      </c>
    </row>
    <row r="868" spans="1:13" x14ac:dyDescent="0.3">
      <c r="A868" s="7">
        <v>1921</v>
      </c>
      <c r="B868" s="5">
        <v>38</v>
      </c>
      <c r="L868" s="7">
        <v>2140</v>
      </c>
      <c r="M868" s="5">
        <v>11</v>
      </c>
    </row>
    <row r="869" spans="1:13" x14ac:dyDescent="0.3">
      <c r="A869" s="7">
        <v>1922</v>
      </c>
      <c r="B869" s="5">
        <v>64</v>
      </c>
      <c r="L869" s="7">
        <v>2141</v>
      </c>
      <c r="M869" s="5">
        <v>0</v>
      </c>
    </row>
    <row r="870" spans="1:13" x14ac:dyDescent="0.3">
      <c r="A870" s="7">
        <v>1923</v>
      </c>
      <c r="B870" s="5">
        <v>13</v>
      </c>
      <c r="L870" s="7">
        <v>2142</v>
      </c>
      <c r="M870" s="5">
        <v>12</v>
      </c>
    </row>
    <row r="871" spans="1:13" x14ac:dyDescent="0.3">
      <c r="A871" s="7">
        <v>1924</v>
      </c>
      <c r="B871" s="5">
        <v>33</v>
      </c>
      <c r="L871" s="7">
        <v>2143</v>
      </c>
      <c r="M871" s="5">
        <v>5</v>
      </c>
    </row>
    <row r="872" spans="1:13" x14ac:dyDescent="0.3">
      <c r="A872" s="7">
        <v>1925</v>
      </c>
      <c r="B872" s="5">
        <v>52</v>
      </c>
      <c r="L872" s="7">
        <v>2144</v>
      </c>
      <c r="M872" s="5">
        <v>24</v>
      </c>
    </row>
    <row r="873" spans="1:13" x14ac:dyDescent="0.3">
      <c r="A873" s="7">
        <v>1926</v>
      </c>
      <c r="B873" s="5">
        <v>107</v>
      </c>
      <c r="L873" s="7">
        <v>2145</v>
      </c>
      <c r="M873" s="5">
        <v>89</v>
      </c>
    </row>
    <row r="874" spans="1:13" x14ac:dyDescent="0.3">
      <c r="A874" s="7">
        <v>1927</v>
      </c>
      <c r="B874" s="5">
        <v>11</v>
      </c>
      <c r="L874" s="7">
        <v>2146</v>
      </c>
      <c r="M874" s="5">
        <v>1</v>
      </c>
    </row>
    <row r="875" spans="1:13" x14ac:dyDescent="0.3">
      <c r="A875" s="7">
        <v>1928</v>
      </c>
      <c r="B875" s="5">
        <v>34</v>
      </c>
      <c r="L875" s="7">
        <v>2147</v>
      </c>
      <c r="M875" s="5">
        <v>55</v>
      </c>
    </row>
    <row r="876" spans="1:13" x14ac:dyDescent="0.3">
      <c r="A876" s="7">
        <v>1929</v>
      </c>
      <c r="B876" s="5">
        <v>75</v>
      </c>
      <c r="L876" s="7">
        <v>2148</v>
      </c>
      <c r="M876" s="5">
        <v>2</v>
      </c>
    </row>
    <row r="877" spans="1:13" x14ac:dyDescent="0.3">
      <c r="A877" s="7">
        <v>1930</v>
      </c>
      <c r="B877" s="5">
        <v>26</v>
      </c>
      <c r="L877" s="7">
        <v>2149</v>
      </c>
      <c r="M877" s="5">
        <v>0</v>
      </c>
    </row>
    <row r="878" spans="1:13" x14ac:dyDescent="0.3">
      <c r="A878" s="7">
        <v>1931</v>
      </c>
      <c r="B878" s="5">
        <v>50</v>
      </c>
      <c r="L878" s="7">
        <v>2150</v>
      </c>
      <c r="M878" s="5">
        <v>4</v>
      </c>
    </row>
    <row r="879" spans="1:13" x14ac:dyDescent="0.3">
      <c r="A879" s="7">
        <v>1932</v>
      </c>
      <c r="B879" s="5">
        <v>80</v>
      </c>
      <c r="L879" s="7">
        <v>2151</v>
      </c>
      <c r="M879" s="5">
        <v>6</v>
      </c>
    </row>
    <row r="880" spans="1:13" x14ac:dyDescent="0.3">
      <c r="A880" s="7">
        <v>1933</v>
      </c>
      <c r="B880" s="5">
        <v>110</v>
      </c>
      <c r="L880" s="7">
        <v>2152</v>
      </c>
      <c r="M880" s="5">
        <v>4</v>
      </c>
    </row>
    <row r="881" spans="1:13" x14ac:dyDescent="0.3">
      <c r="A881" s="7">
        <v>1934</v>
      </c>
      <c r="B881" s="5">
        <v>77</v>
      </c>
      <c r="L881" s="7">
        <v>2153</v>
      </c>
      <c r="M881" s="5">
        <v>4</v>
      </c>
    </row>
    <row r="882" spans="1:13" x14ac:dyDescent="0.3">
      <c r="A882" s="7">
        <v>1935</v>
      </c>
      <c r="B882" s="5">
        <v>50</v>
      </c>
      <c r="L882" s="7">
        <v>2154</v>
      </c>
      <c r="M882" s="5">
        <v>2</v>
      </c>
    </row>
    <row r="883" spans="1:13" x14ac:dyDescent="0.3">
      <c r="A883" s="7">
        <v>1936</v>
      </c>
      <c r="B883" s="5">
        <v>145</v>
      </c>
      <c r="L883" s="7">
        <v>2155</v>
      </c>
      <c r="M883" s="5">
        <v>5</v>
      </c>
    </row>
    <row r="884" spans="1:13" x14ac:dyDescent="0.3">
      <c r="A884" s="7">
        <v>1937</v>
      </c>
      <c r="B884" s="5">
        <v>29</v>
      </c>
      <c r="L884" s="7">
        <v>2156</v>
      </c>
      <c r="M884" s="5">
        <v>83</v>
      </c>
    </row>
    <row r="885" spans="1:13" x14ac:dyDescent="0.3">
      <c r="A885" s="7">
        <v>1938</v>
      </c>
      <c r="B885" s="5">
        <v>114</v>
      </c>
      <c r="L885" s="7">
        <v>2157</v>
      </c>
      <c r="M885" s="5">
        <v>57</v>
      </c>
    </row>
    <row r="886" spans="1:13" x14ac:dyDescent="0.3">
      <c r="A886" s="7">
        <v>1939</v>
      </c>
      <c r="B886" s="5">
        <v>96</v>
      </c>
      <c r="L886" s="7">
        <v>2158</v>
      </c>
      <c r="M886" s="5">
        <v>311</v>
      </c>
    </row>
    <row r="887" spans="1:13" x14ac:dyDescent="0.3">
      <c r="A887" s="7">
        <v>1940</v>
      </c>
      <c r="B887" s="5">
        <v>31</v>
      </c>
      <c r="L887" s="7">
        <v>2159</v>
      </c>
      <c r="M887" s="5">
        <v>2</v>
      </c>
    </row>
    <row r="888" spans="1:13" x14ac:dyDescent="0.3">
      <c r="A888" s="7">
        <v>1941</v>
      </c>
      <c r="B888" s="5">
        <v>4883</v>
      </c>
      <c r="L888" s="7">
        <v>2160</v>
      </c>
      <c r="M888" s="5">
        <v>16</v>
      </c>
    </row>
    <row r="889" spans="1:13" x14ac:dyDescent="0.3">
      <c r="A889" s="7">
        <v>1942</v>
      </c>
      <c r="B889" s="5">
        <v>95</v>
      </c>
      <c r="L889" s="7">
        <v>2401</v>
      </c>
      <c r="M889" s="5">
        <v>9</v>
      </c>
    </row>
    <row r="890" spans="1:13" x14ac:dyDescent="0.3">
      <c r="A890" s="7">
        <v>1943</v>
      </c>
      <c r="B890" s="5">
        <v>2478</v>
      </c>
      <c r="L890" s="7">
        <v>2402</v>
      </c>
      <c r="M890" s="5">
        <v>1</v>
      </c>
    </row>
    <row r="891" spans="1:13" x14ac:dyDescent="0.3">
      <c r="A891" s="7">
        <v>1944</v>
      </c>
      <c r="B891" s="5">
        <v>1789</v>
      </c>
      <c r="L891" s="7">
        <v>2403</v>
      </c>
      <c r="M891" s="5">
        <v>12</v>
      </c>
    </row>
    <row r="892" spans="1:13" x14ac:dyDescent="0.3">
      <c r="A892" s="7">
        <v>1945</v>
      </c>
      <c r="B892" s="5">
        <v>680</v>
      </c>
      <c r="L892" s="7">
        <v>2404</v>
      </c>
      <c r="M892" s="5">
        <v>0</v>
      </c>
    </row>
    <row r="893" spans="1:13" x14ac:dyDescent="0.3">
      <c r="A893" s="7">
        <v>1946</v>
      </c>
      <c r="B893" s="5">
        <v>70</v>
      </c>
      <c r="L893" s="7">
        <v>2405</v>
      </c>
      <c r="M893" s="5">
        <v>20</v>
      </c>
    </row>
    <row r="894" spans="1:13" x14ac:dyDescent="0.3">
      <c r="A894" s="7">
        <v>1947</v>
      </c>
      <c r="B894" s="5">
        <v>23</v>
      </c>
      <c r="L894" s="7">
        <v>2406</v>
      </c>
      <c r="M894" s="5">
        <v>16</v>
      </c>
    </row>
    <row r="895" spans="1:13" x14ac:dyDescent="0.3">
      <c r="A895" s="7">
        <v>1948</v>
      </c>
      <c r="B895" s="5">
        <v>4245</v>
      </c>
      <c r="L895" s="7">
        <v>2407</v>
      </c>
      <c r="M895" s="5">
        <v>33</v>
      </c>
    </row>
    <row r="896" spans="1:13" x14ac:dyDescent="0.3">
      <c r="A896" s="7">
        <v>1949</v>
      </c>
      <c r="B896" s="5">
        <v>943</v>
      </c>
      <c r="L896" s="7">
        <v>2408</v>
      </c>
      <c r="M896" s="5">
        <v>2</v>
      </c>
    </row>
    <row r="897" spans="1:13" x14ac:dyDescent="0.3">
      <c r="A897" s="7">
        <v>1950</v>
      </c>
      <c r="B897" s="5">
        <v>1876</v>
      </c>
      <c r="L897" s="7">
        <v>2409</v>
      </c>
      <c r="M897" s="5">
        <v>6</v>
      </c>
    </row>
    <row r="898" spans="1:13" x14ac:dyDescent="0.3">
      <c r="A898" s="7">
        <v>1951</v>
      </c>
      <c r="B898" s="5">
        <v>834</v>
      </c>
      <c r="L898" s="7">
        <v>2410</v>
      </c>
      <c r="M898" s="5">
        <v>0</v>
      </c>
    </row>
    <row r="899" spans="1:13" x14ac:dyDescent="0.3">
      <c r="A899" s="7">
        <v>1952</v>
      </c>
      <c r="B899" s="5">
        <v>682</v>
      </c>
      <c r="L899" s="7">
        <v>2411</v>
      </c>
      <c r="M899" s="5">
        <v>3</v>
      </c>
    </row>
    <row r="900" spans="1:13" x14ac:dyDescent="0.3">
      <c r="A900" s="7">
        <v>1953</v>
      </c>
      <c r="B900" s="5">
        <v>147</v>
      </c>
      <c r="L900" s="7">
        <v>2412</v>
      </c>
      <c r="M900" s="5">
        <v>0</v>
      </c>
    </row>
    <row r="901" spans="1:13" x14ac:dyDescent="0.3">
      <c r="A901" s="7">
        <v>1954</v>
      </c>
      <c r="B901" s="5">
        <v>415</v>
      </c>
      <c r="L901" s="7">
        <v>2413</v>
      </c>
      <c r="M901" s="5">
        <v>3</v>
      </c>
    </row>
    <row r="902" spans="1:13" x14ac:dyDescent="0.3">
      <c r="A902" s="7">
        <v>1955</v>
      </c>
      <c r="B902" s="5">
        <v>290</v>
      </c>
      <c r="L902" s="7">
        <v>2414</v>
      </c>
      <c r="M902" s="5">
        <v>13</v>
      </c>
    </row>
    <row r="903" spans="1:13" x14ac:dyDescent="0.3">
      <c r="A903" s="7">
        <v>1956</v>
      </c>
      <c r="B903" s="5">
        <v>365</v>
      </c>
      <c r="L903" s="7">
        <v>2415</v>
      </c>
      <c r="M903" s="5">
        <v>6</v>
      </c>
    </row>
    <row r="904" spans="1:13" x14ac:dyDescent="0.3">
      <c r="A904" s="7">
        <v>1957</v>
      </c>
      <c r="B904" s="5">
        <v>660</v>
      </c>
      <c r="L904" s="7">
        <v>2416</v>
      </c>
      <c r="M904" s="5">
        <v>1</v>
      </c>
    </row>
    <row r="905" spans="1:13" x14ac:dyDescent="0.3">
      <c r="A905" s="7">
        <v>1958</v>
      </c>
      <c r="B905" s="5">
        <v>1356</v>
      </c>
      <c r="L905" s="7">
        <v>2417</v>
      </c>
      <c r="M905" s="5">
        <v>0</v>
      </c>
    </row>
    <row r="906" spans="1:13" x14ac:dyDescent="0.3">
      <c r="A906" s="7">
        <v>1959</v>
      </c>
      <c r="B906" s="5">
        <v>424</v>
      </c>
      <c r="L906" s="7">
        <v>2418</v>
      </c>
      <c r="M906" s="5">
        <v>5</v>
      </c>
    </row>
    <row r="907" spans="1:13" x14ac:dyDescent="0.3">
      <c r="A907" s="7">
        <v>1960</v>
      </c>
      <c r="B907" s="5">
        <v>33</v>
      </c>
      <c r="L907" s="7">
        <v>2419</v>
      </c>
      <c r="M907" s="5">
        <v>0</v>
      </c>
    </row>
    <row r="908" spans="1:13" x14ac:dyDescent="0.3">
      <c r="A908" s="7">
        <v>1961</v>
      </c>
      <c r="B908" s="5">
        <v>1633</v>
      </c>
      <c r="L908" s="7">
        <v>2420</v>
      </c>
      <c r="M908" s="5">
        <v>36</v>
      </c>
    </row>
    <row r="909" spans="1:13" x14ac:dyDescent="0.3">
      <c r="A909" s="7">
        <v>1962</v>
      </c>
      <c r="B909" s="5">
        <v>306</v>
      </c>
      <c r="L909" s="7">
        <v>2421</v>
      </c>
      <c r="M909" s="5">
        <v>1</v>
      </c>
    </row>
    <row r="910" spans="1:13" x14ac:dyDescent="0.3">
      <c r="A910" s="7">
        <v>1963</v>
      </c>
      <c r="B910" s="5">
        <v>205</v>
      </c>
      <c r="L910" s="7">
        <v>2422</v>
      </c>
      <c r="M910" s="5">
        <v>1</v>
      </c>
    </row>
    <row r="911" spans="1:13" x14ac:dyDescent="0.3">
      <c r="A911" s="7">
        <v>1964</v>
      </c>
      <c r="B911" s="5">
        <v>1281</v>
      </c>
      <c r="L911" s="7">
        <v>2423</v>
      </c>
      <c r="M911" s="5">
        <v>1</v>
      </c>
    </row>
    <row r="912" spans="1:13" x14ac:dyDescent="0.3">
      <c r="A912" s="7">
        <v>1965</v>
      </c>
      <c r="B912" s="5">
        <v>103</v>
      </c>
      <c r="L912" s="7">
        <v>2424</v>
      </c>
      <c r="M912" s="5">
        <v>9</v>
      </c>
    </row>
    <row r="913" spans="1:13" x14ac:dyDescent="0.3">
      <c r="A913" s="7">
        <v>1966</v>
      </c>
      <c r="B913" s="5">
        <v>1513</v>
      </c>
      <c r="L913" s="7">
        <v>2425</v>
      </c>
      <c r="M913" s="5">
        <v>1</v>
      </c>
    </row>
    <row r="914" spans="1:13" x14ac:dyDescent="0.3">
      <c r="A914" s="7">
        <v>1967</v>
      </c>
      <c r="B914" s="5">
        <v>405</v>
      </c>
      <c r="L914" s="7">
        <v>2426</v>
      </c>
      <c r="M914" s="5">
        <v>0</v>
      </c>
    </row>
    <row r="915" spans="1:13" x14ac:dyDescent="0.3">
      <c r="A915" s="7">
        <v>1968</v>
      </c>
      <c r="B915" s="5">
        <v>510</v>
      </c>
      <c r="L915" s="7">
        <v>2427</v>
      </c>
      <c r="M915" s="5">
        <v>1</v>
      </c>
    </row>
    <row r="916" spans="1:13" x14ac:dyDescent="0.3">
      <c r="A916" s="7">
        <v>1969</v>
      </c>
      <c r="B916" s="5">
        <v>1887</v>
      </c>
      <c r="L916" s="7">
        <v>2428</v>
      </c>
      <c r="M916" s="5">
        <v>1</v>
      </c>
    </row>
    <row r="917" spans="1:13" x14ac:dyDescent="0.3">
      <c r="A917" s="7">
        <v>1970</v>
      </c>
      <c r="B917" s="5">
        <v>701</v>
      </c>
      <c r="L917" s="7">
        <v>2429</v>
      </c>
      <c r="M917" s="5">
        <v>4</v>
      </c>
    </row>
    <row r="918" spans="1:13" x14ac:dyDescent="0.3">
      <c r="A918" s="7">
        <v>1971</v>
      </c>
      <c r="B918" s="5">
        <v>3863</v>
      </c>
      <c r="L918" s="7">
        <v>2430</v>
      </c>
      <c r="M918" s="5">
        <v>2</v>
      </c>
    </row>
    <row r="919" spans="1:13" x14ac:dyDescent="0.3">
      <c r="A919" s="7">
        <v>1972</v>
      </c>
      <c r="B919" s="5">
        <v>238</v>
      </c>
      <c r="L919" s="7">
        <v>2431</v>
      </c>
      <c r="M919" s="5">
        <v>2</v>
      </c>
    </row>
    <row r="920" spans="1:13" x14ac:dyDescent="0.3">
      <c r="A920" s="7">
        <v>1973</v>
      </c>
      <c r="B920" s="5">
        <v>2051</v>
      </c>
      <c r="L920" s="7">
        <v>2432</v>
      </c>
      <c r="M920" s="5">
        <v>2</v>
      </c>
    </row>
    <row r="921" spans="1:13" x14ac:dyDescent="0.3">
      <c r="A921" s="7">
        <v>1974</v>
      </c>
      <c r="B921" s="5">
        <v>402</v>
      </c>
      <c r="L921" s="7">
        <v>2433</v>
      </c>
      <c r="M921" s="5">
        <v>0</v>
      </c>
    </row>
    <row r="922" spans="1:13" x14ac:dyDescent="0.3">
      <c r="A922" s="7">
        <v>1975</v>
      </c>
      <c r="B922" s="5">
        <v>253</v>
      </c>
      <c r="L922" s="7">
        <v>2434</v>
      </c>
      <c r="M922" s="5">
        <v>2</v>
      </c>
    </row>
    <row r="923" spans="1:13" x14ac:dyDescent="0.3">
      <c r="A923" s="7">
        <v>1976</v>
      </c>
      <c r="B923" s="5">
        <v>473</v>
      </c>
      <c r="L923" s="7">
        <v>2435</v>
      </c>
      <c r="M923" s="5">
        <v>4</v>
      </c>
    </row>
    <row r="924" spans="1:13" x14ac:dyDescent="0.3">
      <c r="A924" s="7">
        <v>1977</v>
      </c>
      <c r="B924" s="5">
        <v>821</v>
      </c>
      <c r="L924" s="7">
        <v>2436</v>
      </c>
      <c r="M924" s="5">
        <v>2</v>
      </c>
    </row>
    <row r="925" spans="1:13" x14ac:dyDescent="0.3">
      <c r="A925" s="7">
        <v>1978</v>
      </c>
      <c r="B925" s="5">
        <v>388</v>
      </c>
      <c r="L925" s="7">
        <v>2437</v>
      </c>
      <c r="M925" s="5">
        <v>0</v>
      </c>
    </row>
    <row r="926" spans="1:13" x14ac:dyDescent="0.3">
      <c r="A926" s="7">
        <v>1979</v>
      </c>
      <c r="B926" s="5">
        <v>813</v>
      </c>
      <c r="L926" s="7">
        <v>2438</v>
      </c>
      <c r="M926" s="5">
        <v>1</v>
      </c>
    </row>
    <row r="927" spans="1:13" x14ac:dyDescent="0.3">
      <c r="A927" s="7">
        <v>1980</v>
      </c>
      <c r="B927" s="5">
        <v>1945</v>
      </c>
      <c r="L927" s="7">
        <v>2439</v>
      </c>
      <c r="M927" s="5">
        <v>0</v>
      </c>
    </row>
    <row r="928" spans="1:13" x14ac:dyDescent="0.3">
      <c r="A928" s="7">
        <v>2001</v>
      </c>
      <c r="B928" s="5">
        <v>1637</v>
      </c>
      <c r="L928" s="7">
        <v>2440</v>
      </c>
      <c r="M928" s="5">
        <v>2</v>
      </c>
    </row>
    <row r="929" spans="1:13" x14ac:dyDescent="0.3">
      <c r="A929" s="7">
        <v>2002</v>
      </c>
      <c r="B929" s="5">
        <v>1375</v>
      </c>
      <c r="L929" s="7">
        <v>2501</v>
      </c>
      <c r="M929" s="5">
        <v>7</v>
      </c>
    </row>
    <row r="930" spans="1:13" x14ac:dyDescent="0.3">
      <c r="A930" s="7">
        <v>2003</v>
      </c>
      <c r="B930" s="5">
        <v>17</v>
      </c>
      <c r="L930" s="7">
        <v>2502</v>
      </c>
      <c r="M930" s="5">
        <v>5</v>
      </c>
    </row>
    <row r="931" spans="1:13" x14ac:dyDescent="0.3">
      <c r="A931" s="7">
        <v>2004</v>
      </c>
      <c r="B931" s="5">
        <v>354</v>
      </c>
      <c r="L931" s="7">
        <v>2503</v>
      </c>
      <c r="M931" s="5">
        <v>0</v>
      </c>
    </row>
    <row r="932" spans="1:13" x14ac:dyDescent="0.3">
      <c r="A932" s="7">
        <v>2005</v>
      </c>
      <c r="B932" s="5">
        <v>191</v>
      </c>
      <c r="L932" s="7">
        <v>2504</v>
      </c>
      <c r="M932" s="5">
        <v>0</v>
      </c>
    </row>
    <row r="933" spans="1:13" x14ac:dyDescent="0.3">
      <c r="A933" s="7">
        <v>2006</v>
      </c>
      <c r="B933" s="5">
        <v>303</v>
      </c>
      <c r="L933" s="7">
        <v>2505</v>
      </c>
      <c r="M933" s="5">
        <v>0</v>
      </c>
    </row>
    <row r="934" spans="1:13" x14ac:dyDescent="0.3">
      <c r="A934" s="7">
        <v>2007</v>
      </c>
      <c r="B934" s="5">
        <v>137</v>
      </c>
      <c r="L934" s="7">
        <v>2506</v>
      </c>
      <c r="M934" s="5">
        <v>2</v>
      </c>
    </row>
    <row r="935" spans="1:13" x14ac:dyDescent="0.3">
      <c r="A935" s="7">
        <v>2008</v>
      </c>
      <c r="B935" s="5">
        <v>41</v>
      </c>
      <c r="L935" s="7">
        <v>2507</v>
      </c>
      <c r="M935" s="5">
        <v>0</v>
      </c>
    </row>
    <row r="936" spans="1:13" x14ac:dyDescent="0.3">
      <c r="A936" s="7">
        <v>2009</v>
      </c>
      <c r="B936" s="5">
        <v>398</v>
      </c>
      <c r="L936" s="7">
        <v>2508</v>
      </c>
      <c r="M936" s="5">
        <v>0</v>
      </c>
    </row>
    <row r="937" spans="1:13" x14ac:dyDescent="0.3">
      <c r="A937" s="7">
        <v>2010</v>
      </c>
      <c r="B937" s="5">
        <v>1737</v>
      </c>
      <c r="L937" s="7">
        <v>2509</v>
      </c>
      <c r="M937" s="5">
        <v>28</v>
      </c>
    </row>
    <row r="938" spans="1:13" x14ac:dyDescent="0.3">
      <c r="A938" s="7">
        <v>2011</v>
      </c>
      <c r="B938" s="5">
        <v>971</v>
      </c>
      <c r="L938" s="7">
        <v>2510</v>
      </c>
      <c r="M938" s="5">
        <v>2</v>
      </c>
    </row>
    <row r="939" spans="1:13" x14ac:dyDescent="0.3">
      <c r="A939" s="7">
        <v>2012</v>
      </c>
      <c r="B939" s="5">
        <v>183</v>
      </c>
      <c r="L939" s="7">
        <v>2511</v>
      </c>
      <c r="M939" s="5">
        <v>0</v>
      </c>
    </row>
    <row r="940" spans="1:13" x14ac:dyDescent="0.3">
      <c r="A940" s="7">
        <v>2013</v>
      </c>
      <c r="B940" s="5">
        <v>4562</v>
      </c>
      <c r="L940" s="7">
        <v>2512</v>
      </c>
      <c r="M940" s="5">
        <v>0</v>
      </c>
    </row>
    <row r="941" spans="1:13" x14ac:dyDescent="0.3">
      <c r="A941" s="7">
        <v>2014</v>
      </c>
      <c r="B941" s="5">
        <v>26457</v>
      </c>
      <c r="L941" s="7">
        <v>2513</v>
      </c>
      <c r="M941" s="5">
        <v>0</v>
      </c>
    </row>
    <row r="942" spans="1:13" x14ac:dyDescent="0.3">
      <c r="A942" s="7">
        <v>2015</v>
      </c>
      <c r="B942" s="5">
        <v>162</v>
      </c>
      <c r="L942" s="7">
        <v>2514</v>
      </c>
      <c r="M942" s="5">
        <v>4</v>
      </c>
    </row>
    <row r="943" spans="1:13" x14ac:dyDescent="0.3">
      <c r="A943" s="7">
        <v>2016</v>
      </c>
      <c r="B943" s="5">
        <v>479</v>
      </c>
      <c r="L943" s="7">
        <v>2515</v>
      </c>
      <c r="M943" s="5">
        <v>12</v>
      </c>
    </row>
    <row r="944" spans="1:13" x14ac:dyDescent="0.3">
      <c r="A944" s="7">
        <v>2017</v>
      </c>
      <c r="B944" s="5">
        <v>426</v>
      </c>
      <c r="L944" s="7">
        <v>2516</v>
      </c>
      <c r="M944" s="5">
        <v>0</v>
      </c>
    </row>
    <row r="945" spans="1:13" x14ac:dyDescent="0.3">
      <c r="A945" s="7">
        <v>2018</v>
      </c>
      <c r="B945" s="5">
        <v>450</v>
      </c>
      <c r="L945" s="7">
        <v>2517</v>
      </c>
      <c r="M945" s="5">
        <v>33</v>
      </c>
    </row>
    <row r="946" spans="1:13" x14ac:dyDescent="0.3">
      <c r="A946" s="7">
        <v>2019</v>
      </c>
      <c r="B946" s="5">
        <v>1780</v>
      </c>
      <c r="L946" s="7">
        <v>2518</v>
      </c>
      <c r="M946" s="5">
        <v>0</v>
      </c>
    </row>
    <row r="947" spans="1:13" x14ac:dyDescent="0.3">
      <c r="A947" s="7">
        <v>2020</v>
      </c>
      <c r="B947" s="5">
        <v>122</v>
      </c>
      <c r="L947" s="7">
        <v>2519</v>
      </c>
      <c r="M947" s="5">
        <v>4</v>
      </c>
    </row>
    <row r="948" spans="1:13" x14ac:dyDescent="0.3">
      <c r="A948" s="7">
        <v>2021</v>
      </c>
      <c r="B948" s="5">
        <v>95</v>
      </c>
      <c r="L948" s="7">
        <v>2520</v>
      </c>
      <c r="M948" s="5">
        <v>0</v>
      </c>
    </row>
    <row r="949" spans="1:13" x14ac:dyDescent="0.3">
      <c r="A949" s="7">
        <v>2022</v>
      </c>
      <c r="B949" s="5">
        <v>325</v>
      </c>
      <c r="L949" s="7">
        <v>2581</v>
      </c>
      <c r="M949" s="5">
        <v>11</v>
      </c>
    </row>
    <row r="950" spans="1:13" x14ac:dyDescent="0.3">
      <c r="A950" s="7">
        <v>2023</v>
      </c>
      <c r="B950" s="5">
        <v>353</v>
      </c>
      <c r="L950" s="7">
        <v>2582</v>
      </c>
      <c r="M950" s="5">
        <v>1</v>
      </c>
    </row>
    <row r="951" spans="1:13" x14ac:dyDescent="0.3">
      <c r="A951" s="7">
        <v>2024</v>
      </c>
      <c r="B951" s="5">
        <v>105</v>
      </c>
      <c r="L951" s="7">
        <v>2583</v>
      </c>
      <c r="M951" s="5">
        <v>5</v>
      </c>
    </row>
    <row r="952" spans="1:13" x14ac:dyDescent="0.3">
      <c r="A952" s="7">
        <v>2025</v>
      </c>
      <c r="B952" s="5">
        <v>729</v>
      </c>
      <c r="L952" s="7">
        <v>2584</v>
      </c>
      <c r="M952" s="5">
        <v>0</v>
      </c>
    </row>
    <row r="953" spans="1:13" x14ac:dyDescent="0.3">
      <c r="A953" s="7">
        <v>2026</v>
      </c>
      <c r="B953" s="5">
        <v>454</v>
      </c>
      <c r="L953" s="7">
        <v>2585</v>
      </c>
      <c r="M953" s="5">
        <v>1</v>
      </c>
    </row>
    <row r="954" spans="1:13" x14ac:dyDescent="0.3">
      <c r="A954" s="7">
        <v>2027</v>
      </c>
      <c r="B954" s="5">
        <v>539</v>
      </c>
      <c r="L954" s="7">
        <v>2586</v>
      </c>
      <c r="M954" s="5">
        <v>1</v>
      </c>
    </row>
    <row r="955" spans="1:13" x14ac:dyDescent="0.3">
      <c r="A955" s="7">
        <v>2028</v>
      </c>
      <c r="B955" s="5">
        <v>79</v>
      </c>
      <c r="L955" s="7">
        <v>2587</v>
      </c>
      <c r="M955" s="5">
        <v>6</v>
      </c>
    </row>
    <row r="956" spans="1:13" x14ac:dyDescent="0.3">
      <c r="A956" s="7">
        <v>2029</v>
      </c>
      <c r="B956" s="5">
        <v>94</v>
      </c>
      <c r="L956" s="7">
        <v>2588</v>
      </c>
      <c r="M956" s="5">
        <v>8</v>
      </c>
    </row>
    <row r="957" spans="1:13" x14ac:dyDescent="0.3">
      <c r="A957" s="7">
        <v>2030</v>
      </c>
      <c r="B957" s="5">
        <v>625</v>
      </c>
      <c r="L957" s="7">
        <v>2589</v>
      </c>
      <c r="M957" s="5">
        <v>1</v>
      </c>
    </row>
    <row r="958" spans="1:13" x14ac:dyDescent="0.3">
      <c r="A958" s="7">
        <v>2031</v>
      </c>
      <c r="B958" s="5">
        <v>508</v>
      </c>
      <c r="L958" s="7">
        <v>2590</v>
      </c>
      <c r="M958" s="5">
        <v>0</v>
      </c>
    </row>
    <row r="959" spans="1:13" x14ac:dyDescent="0.3">
      <c r="A959" s="7">
        <v>2032</v>
      </c>
      <c r="B959" s="5">
        <v>531</v>
      </c>
      <c r="L959" s="7">
        <v>2591</v>
      </c>
      <c r="M959" s="5">
        <v>2</v>
      </c>
    </row>
    <row r="960" spans="1:13" x14ac:dyDescent="0.3">
      <c r="A960" s="7">
        <v>2033</v>
      </c>
      <c r="B960" s="5">
        <v>158</v>
      </c>
      <c r="L960" s="7">
        <v>2592</v>
      </c>
      <c r="M960" s="5">
        <v>1</v>
      </c>
    </row>
    <row r="961" spans="1:13" x14ac:dyDescent="0.3">
      <c r="A961" s="7">
        <v>2034</v>
      </c>
      <c r="B961" s="5">
        <v>508</v>
      </c>
      <c r="L961" s="7">
        <v>2593</v>
      </c>
      <c r="M961" s="5">
        <v>0</v>
      </c>
    </row>
    <row r="962" spans="1:13" x14ac:dyDescent="0.3">
      <c r="A962" s="7">
        <v>2035</v>
      </c>
      <c r="B962" s="5">
        <v>644</v>
      </c>
      <c r="L962" s="7">
        <v>2594</v>
      </c>
      <c r="M962" s="5">
        <v>1</v>
      </c>
    </row>
    <row r="963" spans="1:13" x14ac:dyDescent="0.3">
      <c r="A963" s="7">
        <v>2036</v>
      </c>
      <c r="B963" s="5">
        <v>848</v>
      </c>
      <c r="L963" s="7">
        <v>2595</v>
      </c>
      <c r="M963" s="5">
        <v>19</v>
      </c>
    </row>
    <row r="964" spans="1:13" x14ac:dyDescent="0.3">
      <c r="A964" s="7">
        <v>2037</v>
      </c>
      <c r="B964" s="5">
        <v>429</v>
      </c>
      <c r="L964" s="7">
        <v>2596</v>
      </c>
      <c r="M964" s="5">
        <v>27</v>
      </c>
    </row>
    <row r="965" spans="1:13" x14ac:dyDescent="0.3">
      <c r="A965" s="7">
        <v>2038</v>
      </c>
      <c r="B965" s="5">
        <v>204</v>
      </c>
      <c r="L965" s="7">
        <v>2597</v>
      </c>
      <c r="M965" s="5">
        <v>7</v>
      </c>
    </row>
    <row r="966" spans="1:13" x14ac:dyDescent="0.3">
      <c r="A966" s="7">
        <v>2039</v>
      </c>
      <c r="B966" s="5">
        <v>379</v>
      </c>
      <c r="L966" s="7">
        <v>2598</v>
      </c>
      <c r="M966" s="5">
        <v>14</v>
      </c>
    </row>
    <row r="967" spans="1:13" x14ac:dyDescent="0.3">
      <c r="A967" s="7">
        <v>2040</v>
      </c>
      <c r="B967" s="5">
        <v>271</v>
      </c>
      <c r="L967" s="7">
        <v>2599</v>
      </c>
      <c r="M967" s="5">
        <v>5</v>
      </c>
    </row>
    <row r="968" spans="1:13" x14ac:dyDescent="0.3">
      <c r="A968" s="7">
        <v>2041</v>
      </c>
      <c r="B968" s="5">
        <v>120</v>
      </c>
      <c r="L968" s="7">
        <v>2600</v>
      </c>
      <c r="M968" s="5">
        <v>30</v>
      </c>
    </row>
    <row r="969" spans="1:13" x14ac:dyDescent="0.3">
      <c r="A969" s="7">
        <v>2042</v>
      </c>
      <c r="B969" s="5">
        <v>140</v>
      </c>
      <c r="L969" s="7">
        <v>2641</v>
      </c>
      <c r="M969" s="5">
        <v>1</v>
      </c>
    </row>
    <row r="970" spans="1:13" x14ac:dyDescent="0.3">
      <c r="A970" s="7">
        <v>2043</v>
      </c>
      <c r="B970" s="5">
        <v>193</v>
      </c>
      <c r="L970" s="7">
        <v>2642</v>
      </c>
      <c r="M970" s="5">
        <v>0</v>
      </c>
    </row>
    <row r="971" spans="1:13" x14ac:dyDescent="0.3">
      <c r="A971" s="7">
        <v>2044</v>
      </c>
      <c r="B971" s="5">
        <v>180</v>
      </c>
      <c r="L971" s="7">
        <v>2670</v>
      </c>
      <c r="M971" s="5">
        <v>60</v>
      </c>
    </row>
    <row r="972" spans="1:13" x14ac:dyDescent="0.3">
      <c r="A972" s="7">
        <v>2045</v>
      </c>
      <c r="B972" s="5">
        <v>263</v>
      </c>
      <c r="L972" s="7">
        <v>2671</v>
      </c>
      <c r="M972" s="5">
        <v>84</v>
      </c>
    </row>
    <row r="973" spans="1:13" x14ac:dyDescent="0.3">
      <c r="A973" s="7">
        <v>2046</v>
      </c>
      <c r="B973" s="5">
        <v>217</v>
      </c>
      <c r="L973" s="7">
        <v>2672</v>
      </c>
      <c r="M973" s="5">
        <v>47</v>
      </c>
    </row>
    <row r="974" spans="1:13" x14ac:dyDescent="0.3">
      <c r="A974" s="7">
        <v>2047</v>
      </c>
      <c r="B974" s="5">
        <v>443</v>
      </c>
      <c r="L974" s="7">
        <v>2673</v>
      </c>
      <c r="M974" s="5">
        <v>66</v>
      </c>
    </row>
    <row r="975" spans="1:13" x14ac:dyDescent="0.3">
      <c r="A975" s="7">
        <v>2048</v>
      </c>
      <c r="B975" s="5">
        <v>1373</v>
      </c>
      <c r="L975" s="7">
        <v>2674</v>
      </c>
      <c r="M975" s="5">
        <v>171</v>
      </c>
    </row>
    <row r="976" spans="1:13" x14ac:dyDescent="0.3">
      <c r="A976" s="7">
        <v>2049</v>
      </c>
      <c r="B976" s="5">
        <v>742</v>
      </c>
      <c r="L976" s="7">
        <v>2675</v>
      </c>
      <c r="M976" s="5">
        <v>29</v>
      </c>
    </row>
    <row r="977" spans="1:13" x14ac:dyDescent="0.3">
      <c r="A977" s="7">
        <v>2050</v>
      </c>
      <c r="B977" s="5">
        <v>170</v>
      </c>
      <c r="L977" s="7">
        <v>2676</v>
      </c>
      <c r="M977" s="5">
        <v>9</v>
      </c>
    </row>
    <row r="978" spans="1:13" x14ac:dyDescent="0.3">
      <c r="A978" s="7">
        <v>2051</v>
      </c>
      <c r="B978" s="5">
        <v>242</v>
      </c>
      <c r="L978" s="7">
        <v>2677</v>
      </c>
      <c r="M978" s="5">
        <v>27</v>
      </c>
    </row>
    <row r="979" spans="1:13" x14ac:dyDescent="0.3">
      <c r="A979" s="7">
        <v>2052</v>
      </c>
      <c r="B979" s="5">
        <v>541</v>
      </c>
      <c r="L979" s="7">
        <v>2678</v>
      </c>
      <c r="M979" s="5">
        <v>2</v>
      </c>
    </row>
    <row r="980" spans="1:13" x14ac:dyDescent="0.3">
      <c r="A980" s="7">
        <v>2053</v>
      </c>
      <c r="B980" s="5">
        <v>121</v>
      </c>
      <c r="L980" s="7">
        <v>2679</v>
      </c>
      <c r="M980" s="5">
        <v>3</v>
      </c>
    </row>
    <row r="981" spans="1:13" x14ac:dyDescent="0.3">
      <c r="A981" s="7">
        <v>2054</v>
      </c>
      <c r="B981" s="5">
        <v>621</v>
      </c>
      <c r="L981" s="7">
        <v>2680</v>
      </c>
      <c r="M981" s="5">
        <v>4</v>
      </c>
    </row>
    <row r="982" spans="1:13" x14ac:dyDescent="0.3">
      <c r="A982" s="7">
        <v>2055</v>
      </c>
      <c r="B982" s="5">
        <v>101</v>
      </c>
      <c r="L982" s="7">
        <v>2681</v>
      </c>
      <c r="M982" s="5">
        <v>2</v>
      </c>
    </row>
    <row r="983" spans="1:13" x14ac:dyDescent="0.3">
      <c r="A983" s="7">
        <v>2056</v>
      </c>
      <c r="B983" s="5">
        <v>554</v>
      </c>
      <c r="L983" s="7">
        <v>2682</v>
      </c>
      <c r="M983" s="5">
        <v>20</v>
      </c>
    </row>
    <row r="984" spans="1:13" x14ac:dyDescent="0.3">
      <c r="A984" s="7">
        <v>2057</v>
      </c>
      <c r="B984" s="5">
        <v>666</v>
      </c>
      <c r="L984" s="7">
        <v>2683</v>
      </c>
      <c r="M984" s="5">
        <v>3</v>
      </c>
    </row>
    <row r="985" spans="1:13" x14ac:dyDescent="0.3">
      <c r="A985" s="7">
        <v>2058</v>
      </c>
      <c r="B985" s="5">
        <v>410</v>
      </c>
      <c r="L985" s="7">
        <v>2684</v>
      </c>
      <c r="M985" s="5">
        <v>4</v>
      </c>
    </row>
    <row r="986" spans="1:13" x14ac:dyDescent="0.3">
      <c r="A986" s="7">
        <v>2059</v>
      </c>
      <c r="B986" s="5">
        <v>375</v>
      </c>
      <c r="L986" s="7">
        <v>2685</v>
      </c>
      <c r="M986" s="5">
        <v>1</v>
      </c>
    </row>
    <row r="987" spans="1:13" x14ac:dyDescent="0.3">
      <c r="A987" s="7">
        <v>2060</v>
      </c>
      <c r="B987" s="5">
        <v>1364</v>
      </c>
      <c r="L987" s="7">
        <v>2686</v>
      </c>
      <c r="M987" s="5">
        <v>0</v>
      </c>
    </row>
    <row r="988" spans="1:13" x14ac:dyDescent="0.3">
      <c r="A988" s="7">
        <v>2061</v>
      </c>
      <c r="B988" s="5">
        <v>35</v>
      </c>
      <c r="L988" s="7">
        <v>2687</v>
      </c>
      <c r="M988" s="5">
        <v>0</v>
      </c>
    </row>
    <row r="989" spans="1:13" x14ac:dyDescent="0.3">
      <c r="A989" s="7">
        <v>2062</v>
      </c>
      <c r="B989" s="5">
        <v>203</v>
      </c>
      <c r="L989" s="7">
        <v>2688</v>
      </c>
      <c r="M989" s="5">
        <v>14</v>
      </c>
    </row>
    <row r="990" spans="1:13" x14ac:dyDescent="0.3">
      <c r="A990" s="7">
        <v>2063</v>
      </c>
      <c r="B990" s="5">
        <v>49</v>
      </c>
      <c r="L990" s="7">
        <v>2689</v>
      </c>
      <c r="M990" s="5">
        <v>1</v>
      </c>
    </row>
    <row r="991" spans="1:13" x14ac:dyDescent="0.3">
      <c r="A991" s="7">
        <v>2064</v>
      </c>
      <c r="B991" s="5">
        <v>5812</v>
      </c>
      <c r="L991" s="7">
        <v>2690</v>
      </c>
      <c r="M991" s="5">
        <v>118</v>
      </c>
    </row>
    <row r="992" spans="1:13" x14ac:dyDescent="0.3">
      <c r="A992" s="7">
        <v>2065</v>
      </c>
      <c r="B992" s="5">
        <v>1556</v>
      </c>
      <c r="L992" s="7">
        <v>2691</v>
      </c>
      <c r="M992" s="5">
        <v>2</v>
      </c>
    </row>
    <row r="993" spans="1:13" x14ac:dyDescent="0.3">
      <c r="A993" s="7">
        <v>2066</v>
      </c>
      <c r="B993" s="5">
        <v>65</v>
      </c>
      <c r="L993" s="7">
        <v>2692</v>
      </c>
      <c r="M993" s="5">
        <v>1</v>
      </c>
    </row>
    <row r="994" spans="1:13" x14ac:dyDescent="0.3">
      <c r="A994" s="7">
        <v>2067</v>
      </c>
      <c r="B994" s="5">
        <v>10</v>
      </c>
      <c r="L994" s="7">
        <v>2693</v>
      </c>
      <c r="M994" s="5">
        <v>3</v>
      </c>
    </row>
    <row r="995" spans="1:13" x14ac:dyDescent="0.3">
      <c r="A995" s="7">
        <v>2068</v>
      </c>
      <c r="B995" s="5">
        <v>76</v>
      </c>
      <c r="L995" s="7">
        <v>2694</v>
      </c>
      <c r="M995" s="5">
        <v>1</v>
      </c>
    </row>
    <row r="996" spans="1:13" x14ac:dyDescent="0.3">
      <c r="A996" s="7">
        <v>2069</v>
      </c>
      <c r="B996" s="5">
        <v>263</v>
      </c>
      <c r="L996" s="7">
        <v>2695</v>
      </c>
      <c r="M996" s="5">
        <v>3</v>
      </c>
    </row>
    <row r="997" spans="1:13" x14ac:dyDescent="0.3">
      <c r="A997" s="7">
        <v>2070</v>
      </c>
      <c r="B997" s="5">
        <v>1530</v>
      </c>
      <c r="L997" s="7">
        <v>2696</v>
      </c>
      <c r="M997" s="5">
        <v>38</v>
      </c>
    </row>
    <row r="998" spans="1:13" x14ac:dyDescent="0.3">
      <c r="A998" s="7">
        <v>2071</v>
      </c>
      <c r="B998" s="5">
        <v>278</v>
      </c>
      <c r="L998" s="7">
        <v>2697</v>
      </c>
      <c r="M998" s="5">
        <v>52</v>
      </c>
    </row>
    <row r="999" spans="1:13" x14ac:dyDescent="0.3">
      <c r="A999" s="7">
        <v>2072</v>
      </c>
      <c r="B999" s="5">
        <v>350</v>
      </c>
      <c r="L999" s="7">
        <v>2698</v>
      </c>
      <c r="M999" s="5">
        <v>2</v>
      </c>
    </row>
    <row r="1000" spans="1:13" x14ac:dyDescent="0.3">
      <c r="A1000" s="7">
        <v>2073</v>
      </c>
      <c r="B1000" s="5">
        <v>470</v>
      </c>
      <c r="L1000" s="7">
        <v>2699</v>
      </c>
      <c r="M1000" s="5">
        <v>0</v>
      </c>
    </row>
    <row r="1001" spans="1:13" x14ac:dyDescent="0.3">
      <c r="A1001" s="7">
        <v>2074</v>
      </c>
      <c r="B1001" s="5">
        <v>3</v>
      </c>
      <c r="L1001" s="7">
        <v>2700</v>
      </c>
      <c r="M1001" s="5">
        <v>4</v>
      </c>
    </row>
    <row r="1002" spans="1:13" x14ac:dyDescent="0.3">
      <c r="A1002" s="7">
        <v>2075</v>
      </c>
      <c r="B1002" s="5">
        <v>8200</v>
      </c>
      <c r="L1002" s="7">
        <v>2741</v>
      </c>
      <c r="M1002" s="5">
        <v>4</v>
      </c>
    </row>
    <row r="1003" spans="1:13" x14ac:dyDescent="0.3">
      <c r="A1003" s="7">
        <v>2076</v>
      </c>
      <c r="B1003" s="5">
        <v>8359</v>
      </c>
      <c r="L1003" s="7">
        <v>2742</v>
      </c>
      <c r="M1003" s="5">
        <v>18</v>
      </c>
    </row>
    <row r="1004" spans="1:13" x14ac:dyDescent="0.3">
      <c r="A1004" s="7">
        <v>2077</v>
      </c>
      <c r="B1004" s="5">
        <v>188</v>
      </c>
      <c r="L1004" s="7">
        <v>2743</v>
      </c>
      <c r="M1004" s="5">
        <v>0</v>
      </c>
    </row>
    <row r="1005" spans="1:13" x14ac:dyDescent="0.3">
      <c r="A1005" s="7">
        <v>2078</v>
      </c>
      <c r="B1005" s="5">
        <v>48</v>
      </c>
      <c r="L1005" s="7">
        <v>2744</v>
      </c>
      <c r="M1005" s="5">
        <v>22</v>
      </c>
    </row>
    <row r="1006" spans="1:13" x14ac:dyDescent="0.3">
      <c r="A1006" s="7">
        <v>2079</v>
      </c>
      <c r="B1006" s="5">
        <v>607</v>
      </c>
      <c r="L1006" s="7">
        <v>2745</v>
      </c>
      <c r="M1006" s="5">
        <v>49</v>
      </c>
    </row>
    <row r="1007" spans="1:13" x14ac:dyDescent="0.3">
      <c r="A1007" s="7">
        <v>2080</v>
      </c>
      <c r="B1007" s="5">
        <v>50</v>
      </c>
      <c r="L1007" s="7">
        <v>2746</v>
      </c>
      <c r="M1007" s="5">
        <v>19</v>
      </c>
    </row>
    <row r="1008" spans="1:13" x14ac:dyDescent="0.3">
      <c r="A1008" s="7">
        <v>2081</v>
      </c>
      <c r="B1008" s="5">
        <v>55</v>
      </c>
      <c r="L1008" s="7">
        <v>2747</v>
      </c>
      <c r="M1008" s="5">
        <v>4</v>
      </c>
    </row>
    <row r="1009" spans="1:13" x14ac:dyDescent="0.3">
      <c r="A1009" s="7">
        <v>2082</v>
      </c>
      <c r="B1009" s="5">
        <v>38</v>
      </c>
      <c r="L1009" s="7">
        <v>2748</v>
      </c>
      <c r="M1009" s="5">
        <v>4</v>
      </c>
    </row>
    <row r="1010" spans="1:13" x14ac:dyDescent="0.3">
      <c r="A1010" s="7">
        <v>2083</v>
      </c>
      <c r="B1010" s="5">
        <v>25</v>
      </c>
      <c r="L1010" s="7">
        <v>2749</v>
      </c>
      <c r="M1010" s="5">
        <v>2</v>
      </c>
    </row>
    <row r="1011" spans="1:13" x14ac:dyDescent="0.3">
      <c r="A1011" s="7">
        <v>2084</v>
      </c>
      <c r="B1011" s="5">
        <v>46</v>
      </c>
      <c r="L1011" s="7">
        <v>2750</v>
      </c>
      <c r="M1011" s="5">
        <v>0</v>
      </c>
    </row>
    <row r="1012" spans="1:13" x14ac:dyDescent="0.3">
      <c r="A1012" s="7">
        <v>2085</v>
      </c>
      <c r="B1012" s="5">
        <v>83</v>
      </c>
      <c r="L1012" s="7">
        <v>2751</v>
      </c>
      <c r="M1012" s="5">
        <v>0</v>
      </c>
    </row>
    <row r="1013" spans="1:13" x14ac:dyDescent="0.3">
      <c r="A1013" s="7">
        <v>2086</v>
      </c>
      <c r="B1013" s="5">
        <v>35</v>
      </c>
      <c r="L1013" s="7">
        <v>2752</v>
      </c>
      <c r="M1013" s="5">
        <v>14</v>
      </c>
    </row>
    <row r="1014" spans="1:13" x14ac:dyDescent="0.3">
      <c r="A1014" s="7">
        <v>2087</v>
      </c>
      <c r="B1014" s="5">
        <v>25</v>
      </c>
      <c r="L1014" s="7">
        <v>2753</v>
      </c>
      <c r="M1014" s="5">
        <v>8</v>
      </c>
    </row>
    <row r="1015" spans="1:13" x14ac:dyDescent="0.3">
      <c r="A1015" s="7">
        <v>2088</v>
      </c>
      <c r="B1015" s="5">
        <v>75</v>
      </c>
      <c r="L1015" s="7">
        <v>2754</v>
      </c>
      <c r="M1015" s="5">
        <v>0</v>
      </c>
    </row>
    <row r="1016" spans="1:13" x14ac:dyDescent="0.3">
      <c r="A1016" s="7">
        <v>2089</v>
      </c>
      <c r="B1016" s="5">
        <v>62</v>
      </c>
      <c r="L1016" s="7">
        <v>2755</v>
      </c>
      <c r="M1016" s="5">
        <v>15</v>
      </c>
    </row>
    <row r="1017" spans="1:13" x14ac:dyDescent="0.3">
      <c r="A1017" s="7">
        <v>2090</v>
      </c>
      <c r="B1017" s="5">
        <v>160</v>
      </c>
      <c r="L1017" s="7">
        <v>2756</v>
      </c>
      <c r="M1017" s="5">
        <v>33</v>
      </c>
    </row>
    <row r="1018" spans="1:13" x14ac:dyDescent="0.3">
      <c r="A1018" s="7">
        <v>2091</v>
      </c>
      <c r="B1018" s="5">
        <v>246</v>
      </c>
      <c r="L1018" s="7">
        <v>2757</v>
      </c>
      <c r="M1018" s="5">
        <v>2</v>
      </c>
    </row>
    <row r="1019" spans="1:13" x14ac:dyDescent="0.3">
      <c r="A1019" s="7">
        <v>2092</v>
      </c>
      <c r="B1019" s="5">
        <v>55</v>
      </c>
      <c r="L1019" s="7">
        <v>2758</v>
      </c>
      <c r="M1019" s="5">
        <v>6</v>
      </c>
    </row>
    <row r="1020" spans="1:13" x14ac:dyDescent="0.3">
      <c r="A1020" s="7">
        <v>2093</v>
      </c>
      <c r="B1020" s="5">
        <v>23</v>
      </c>
      <c r="L1020" s="7">
        <v>2759</v>
      </c>
      <c r="M1020" s="5">
        <v>2</v>
      </c>
    </row>
    <row r="1021" spans="1:13" x14ac:dyDescent="0.3">
      <c r="A1021" s="7">
        <v>2094</v>
      </c>
      <c r="B1021" s="5">
        <v>72</v>
      </c>
      <c r="L1021" s="7">
        <v>2760</v>
      </c>
      <c r="M1021" s="5">
        <v>0</v>
      </c>
    </row>
    <row r="1022" spans="1:13" x14ac:dyDescent="0.3">
      <c r="A1022" s="7">
        <v>2095</v>
      </c>
      <c r="B1022" s="5">
        <v>22</v>
      </c>
      <c r="L1022" s="7">
        <v>2761</v>
      </c>
      <c r="M1022" s="5">
        <v>4</v>
      </c>
    </row>
    <row r="1023" spans="1:13" x14ac:dyDescent="0.3">
      <c r="A1023" s="7">
        <v>2096</v>
      </c>
      <c r="B1023" s="5">
        <v>14</v>
      </c>
      <c r="L1023" s="7">
        <v>2762</v>
      </c>
      <c r="M1023" s="5">
        <v>1</v>
      </c>
    </row>
    <row r="1024" spans="1:13" x14ac:dyDescent="0.3">
      <c r="A1024" s="7">
        <v>2097</v>
      </c>
      <c r="B1024" s="5">
        <v>38</v>
      </c>
      <c r="L1024" s="7">
        <v>2763</v>
      </c>
      <c r="M1024" s="5">
        <v>3</v>
      </c>
    </row>
    <row r="1025" spans="1:13" x14ac:dyDescent="0.3">
      <c r="A1025" s="7">
        <v>2098</v>
      </c>
      <c r="B1025" s="5">
        <v>32</v>
      </c>
      <c r="L1025" s="7">
        <v>2764</v>
      </c>
      <c r="M1025" s="5">
        <v>4</v>
      </c>
    </row>
    <row r="1026" spans="1:13" x14ac:dyDescent="0.3">
      <c r="A1026" s="7">
        <v>2099</v>
      </c>
      <c r="B1026" s="5">
        <v>63</v>
      </c>
      <c r="L1026" s="7">
        <v>2765</v>
      </c>
      <c r="M1026" s="5">
        <v>0</v>
      </c>
    </row>
    <row r="1027" spans="1:13" x14ac:dyDescent="0.3">
      <c r="A1027" s="7">
        <v>2100</v>
      </c>
      <c r="B1027" s="5">
        <v>27</v>
      </c>
      <c r="L1027" s="7">
        <v>2766</v>
      </c>
      <c r="M1027" s="5">
        <v>4</v>
      </c>
    </row>
    <row r="1028" spans="1:13" x14ac:dyDescent="0.3">
      <c r="A1028" s="7">
        <v>2101</v>
      </c>
      <c r="B1028" s="5">
        <v>44</v>
      </c>
      <c r="L1028" s="7">
        <v>2767</v>
      </c>
      <c r="M1028" s="5">
        <v>3</v>
      </c>
    </row>
    <row r="1029" spans="1:13" x14ac:dyDescent="0.3">
      <c r="A1029" s="7">
        <v>2102</v>
      </c>
      <c r="B1029" s="5">
        <v>38</v>
      </c>
      <c r="L1029" s="7">
        <v>2768</v>
      </c>
      <c r="M1029" s="5">
        <v>34</v>
      </c>
    </row>
    <row r="1030" spans="1:13" x14ac:dyDescent="0.3">
      <c r="A1030" s="7">
        <v>2103</v>
      </c>
      <c r="B1030" s="5">
        <v>115</v>
      </c>
      <c r="L1030" s="7">
        <v>2769</v>
      </c>
      <c r="M1030" s="5">
        <v>2</v>
      </c>
    </row>
    <row r="1031" spans="1:13" x14ac:dyDescent="0.3">
      <c r="A1031" s="7">
        <v>2104</v>
      </c>
      <c r="B1031" s="5">
        <v>37</v>
      </c>
      <c r="L1031" s="7">
        <v>2770</v>
      </c>
      <c r="M1031" s="5">
        <v>33</v>
      </c>
    </row>
    <row r="1032" spans="1:13" x14ac:dyDescent="0.3">
      <c r="A1032" s="7">
        <v>2105</v>
      </c>
      <c r="B1032" s="5">
        <v>99</v>
      </c>
      <c r="L1032" s="7">
        <v>2771</v>
      </c>
      <c r="M1032" s="5">
        <v>0</v>
      </c>
    </row>
    <row r="1033" spans="1:13" x14ac:dyDescent="0.3">
      <c r="A1033" s="7">
        <v>2106</v>
      </c>
      <c r="B1033" s="5">
        <v>44</v>
      </c>
      <c r="L1033" s="7">
        <v>2772</v>
      </c>
      <c r="M1033" s="5">
        <v>0</v>
      </c>
    </row>
    <row r="1034" spans="1:13" x14ac:dyDescent="0.3">
      <c r="A1034" s="7">
        <v>2107</v>
      </c>
      <c r="B1034" s="5">
        <v>58</v>
      </c>
      <c r="L1034" s="7">
        <v>2773</v>
      </c>
      <c r="M1034" s="5">
        <v>1</v>
      </c>
    </row>
    <row r="1035" spans="1:13" x14ac:dyDescent="0.3">
      <c r="A1035" s="7">
        <v>2108</v>
      </c>
      <c r="B1035" s="5">
        <v>191</v>
      </c>
      <c r="L1035" s="7">
        <v>2774</v>
      </c>
      <c r="M1035" s="5">
        <v>13</v>
      </c>
    </row>
    <row r="1036" spans="1:13" x14ac:dyDescent="0.3">
      <c r="A1036" s="7">
        <v>2109</v>
      </c>
      <c r="B1036" s="5">
        <v>40</v>
      </c>
      <c r="L1036" s="7">
        <v>2775</v>
      </c>
      <c r="M1036" s="5">
        <v>2</v>
      </c>
    </row>
    <row r="1037" spans="1:13" x14ac:dyDescent="0.3">
      <c r="A1037" s="7">
        <v>2110</v>
      </c>
      <c r="B1037" s="5">
        <v>38</v>
      </c>
      <c r="L1037" s="7">
        <v>2776</v>
      </c>
      <c r="M1037" s="5">
        <v>36</v>
      </c>
    </row>
    <row r="1038" spans="1:13" x14ac:dyDescent="0.3">
      <c r="A1038" s="7">
        <v>2111</v>
      </c>
      <c r="B1038" s="5">
        <v>39</v>
      </c>
      <c r="L1038" s="7">
        <v>2777</v>
      </c>
      <c r="M1038" s="5">
        <v>1</v>
      </c>
    </row>
    <row r="1039" spans="1:13" x14ac:dyDescent="0.3">
      <c r="A1039" s="7">
        <v>2112</v>
      </c>
      <c r="B1039" s="5">
        <v>11</v>
      </c>
      <c r="L1039" s="7">
        <v>2778</v>
      </c>
      <c r="M1039" s="5">
        <v>15</v>
      </c>
    </row>
    <row r="1040" spans="1:13" x14ac:dyDescent="0.3">
      <c r="A1040" s="7">
        <v>2113</v>
      </c>
      <c r="B1040" s="5">
        <v>107</v>
      </c>
      <c r="L1040" s="7">
        <v>2779</v>
      </c>
      <c r="M1040" s="5">
        <v>1</v>
      </c>
    </row>
    <row r="1041" spans="1:13" x14ac:dyDescent="0.3">
      <c r="A1041" s="7">
        <v>2114</v>
      </c>
      <c r="B1041" s="5">
        <v>147</v>
      </c>
      <c r="L1041" s="7">
        <v>2780</v>
      </c>
      <c r="M1041" s="5">
        <v>0</v>
      </c>
    </row>
    <row r="1042" spans="1:13" x14ac:dyDescent="0.3">
      <c r="A1042" s="7">
        <v>2115</v>
      </c>
      <c r="B1042" s="5">
        <v>36</v>
      </c>
      <c r="L1042" s="7">
        <v>2841</v>
      </c>
      <c r="M1042" s="5">
        <v>1</v>
      </c>
    </row>
    <row r="1043" spans="1:13" x14ac:dyDescent="0.3">
      <c r="A1043" s="7">
        <v>2116</v>
      </c>
      <c r="B1043" s="5">
        <v>92</v>
      </c>
      <c r="L1043" s="7">
        <v>2842</v>
      </c>
      <c r="M1043" s="5">
        <v>0</v>
      </c>
    </row>
    <row r="1044" spans="1:13" x14ac:dyDescent="0.3">
      <c r="A1044" s="7">
        <v>2117</v>
      </c>
      <c r="B1044" s="5">
        <v>35</v>
      </c>
      <c r="L1044" s="7">
        <v>2843</v>
      </c>
      <c r="M1044" s="5">
        <v>0</v>
      </c>
    </row>
    <row r="1045" spans="1:13" x14ac:dyDescent="0.3">
      <c r="A1045" s="7">
        <v>2118</v>
      </c>
      <c r="B1045" s="5">
        <v>17</v>
      </c>
      <c r="L1045" s="7">
        <v>2844</v>
      </c>
      <c r="M1045" s="5">
        <v>1</v>
      </c>
    </row>
    <row r="1046" spans="1:13" x14ac:dyDescent="0.3">
      <c r="A1046" s="7">
        <v>2119</v>
      </c>
      <c r="B1046" s="5">
        <v>22</v>
      </c>
      <c r="L1046" s="7">
        <v>2845</v>
      </c>
      <c r="M1046" s="5">
        <v>39</v>
      </c>
    </row>
    <row r="1047" spans="1:13" x14ac:dyDescent="0.3">
      <c r="A1047" s="7">
        <v>2120</v>
      </c>
      <c r="B1047" s="5">
        <v>69</v>
      </c>
      <c r="L1047" s="7">
        <v>2846</v>
      </c>
      <c r="M1047" s="5">
        <v>0</v>
      </c>
    </row>
    <row r="1048" spans="1:13" x14ac:dyDescent="0.3">
      <c r="A1048" s="7">
        <v>2161</v>
      </c>
      <c r="B1048" s="5">
        <v>13</v>
      </c>
      <c r="L1048" s="7">
        <v>2847</v>
      </c>
      <c r="M1048" s="5">
        <v>0</v>
      </c>
    </row>
    <row r="1049" spans="1:13" x14ac:dyDescent="0.3">
      <c r="A1049" s="7">
        <v>2162</v>
      </c>
      <c r="B1049" s="5">
        <v>58</v>
      </c>
      <c r="L1049" s="7">
        <v>2848</v>
      </c>
      <c r="M1049" s="5">
        <v>3</v>
      </c>
    </row>
    <row r="1050" spans="1:13" x14ac:dyDescent="0.3">
      <c r="A1050" s="7">
        <v>2163</v>
      </c>
      <c r="B1050" s="5">
        <v>44</v>
      </c>
      <c r="L1050" s="7">
        <v>2849</v>
      </c>
      <c r="M1050" s="5">
        <v>1</v>
      </c>
    </row>
    <row r="1051" spans="1:13" x14ac:dyDescent="0.3">
      <c r="A1051" s="7">
        <v>2164</v>
      </c>
      <c r="B1051" s="5">
        <v>83</v>
      </c>
      <c r="L1051" s="7">
        <v>2850</v>
      </c>
      <c r="M1051" s="5">
        <v>13</v>
      </c>
    </row>
    <row r="1052" spans="1:13" x14ac:dyDescent="0.3">
      <c r="A1052" s="7">
        <v>2165</v>
      </c>
      <c r="B1052" s="5">
        <v>117</v>
      </c>
      <c r="L1052" s="7">
        <v>2851</v>
      </c>
      <c r="M1052" s="5">
        <v>0</v>
      </c>
    </row>
    <row r="1053" spans="1:13" x14ac:dyDescent="0.3">
      <c r="A1053" s="7">
        <v>2166</v>
      </c>
      <c r="B1053" s="5">
        <v>32</v>
      </c>
      <c r="L1053" s="7">
        <v>2852</v>
      </c>
      <c r="M1053" s="5">
        <v>6</v>
      </c>
    </row>
    <row r="1054" spans="1:13" x14ac:dyDescent="0.3">
      <c r="A1054" s="7">
        <v>2167</v>
      </c>
      <c r="B1054" s="5">
        <v>8</v>
      </c>
      <c r="L1054" s="7">
        <v>2853</v>
      </c>
      <c r="M1054" s="5">
        <v>0</v>
      </c>
    </row>
    <row r="1055" spans="1:13" x14ac:dyDescent="0.3">
      <c r="A1055" s="7">
        <v>2168</v>
      </c>
      <c r="B1055" s="5">
        <v>340</v>
      </c>
      <c r="L1055" s="7">
        <v>2854</v>
      </c>
      <c r="M1055" s="5">
        <v>14</v>
      </c>
    </row>
    <row r="1056" spans="1:13" x14ac:dyDescent="0.3">
      <c r="A1056" s="7">
        <v>2169</v>
      </c>
      <c r="B1056" s="5">
        <v>7</v>
      </c>
      <c r="L1056" s="7">
        <v>2855</v>
      </c>
      <c r="M1056" s="5">
        <v>5</v>
      </c>
    </row>
    <row r="1057" spans="1:13" x14ac:dyDescent="0.3">
      <c r="A1057" s="7">
        <v>2170</v>
      </c>
      <c r="B1057" s="5">
        <v>19</v>
      </c>
      <c r="L1057" s="7">
        <v>2856</v>
      </c>
      <c r="M1057" s="5">
        <v>6</v>
      </c>
    </row>
    <row r="1058" spans="1:13" x14ac:dyDescent="0.3">
      <c r="A1058" s="7">
        <v>2171</v>
      </c>
      <c r="B1058" s="5">
        <v>47</v>
      </c>
      <c r="L1058" s="7">
        <v>2857</v>
      </c>
      <c r="M1058" s="5">
        <v>15</v>
      </c>
    </row>
    <row r="1059" spans="1:13" x14ac:dyDescent="0.3">
      <c r="A1059" s="7">
        <v>2172</v>
      </c>
      <c r="B1059" s="5">
        <v>13</v>
      </c>
      <c r="L1059" s="7">
        <v>2858</v>
      </c>
      <c r="M1059" s="5">
        <v>0</v>
      </c>
    </row>
    <row r="1060" spans="1:13" x14ac:dyDescent="0.3">
      <c r="A1060" s="7">
        <v>2173</v>
      </c>
      <c r="B1060" s="5">
        <v>90</v>
      </c>
      <c r="L1060" s="7">
        <v>2859</v>
      </c>
      <c r="M1060" s="5">
        <v>1</v>
      </c>
    </row>
    <row r="1061" spans="1:13" x14ac:dyDescent="0.3">
      <c r="A1061" s="7">
        <v>2174</v>
      </c>
      <c r="B1061" s="5">
        <v>63</v>
      </c>
      <c r="L1061" s="7">
        <v>2860</v>
      </c>
      <c r="M1061" s="5">
        <v>9</v>
      </c>
    </row>
    <row r="1062" spans="1:13" x14ac:dyDescent="0.3">
      <c r="A1062" s="7">
        <v>2175</v>
      </c>
      <c r="B1062" s="5">
        <v>26</v>
      </c>
      <c r="L1062" s="7">
        <v>2861</v>
      </c>
      <c r="M1062" s="5">
        <v>3</v>
      </c>
    </row>
    <row r="1063" spans="1:13" x14ac:dyDescent="0.3">
      <c r="A1063" s="7">
        <v>2176</v>
      </c>
      <c r="B1063" s="5">
        <v>71</v>
      </c>
      <c r="L1063" s="7">
        <v>2862</v>
      </c>
      <c r="M1063" s="5">
        <v>3</v>
      </c>
    </row>
    <row r="1064" spans="1:13" x14ac:dyDescent="0.3">
      <c r="A1064" s="7">
        <v>2177</v>
      </c>
      <c r="B1064" s="5">
        <v>38</v>
      </c>
      <c r="L1064" s="7">
        <v>2863</v>
      </c>
      <c r="M1064" s="5">
        <v>1</v>
      </c>
    </row>
    <row r="1065" spans="1:13" x14ac:dyDescent="0.3">
      <c r="A1065" s="7">
        <v>2178</v>
      </c>
      <c r="B1065" s="5">
        <v>859</v>
      </c>
      <c r="L1065" s="7">
        <v>2864</v>
      </c>
      <c r="M1065" s="5">
        <v>3</v>
      </c>
    </row>
    <row r="1066" spans="1:13" x14ac:dyDescent="0.3">
      <c r="A1066" s="7">
        <v>2179</v>
      </c>
      <c r="B1066" s="5">
        <v>21</v>
      </c>
      <c r="L1066" s="7">
        <v>2865</v>
      </c>
      <c r="M1066" s="5">
        <v>0</v>
      </c>
    </row>
    <row r="1067" spans="1:13" x14ac:dyDescent="0.3">
      <c r="A1067" s="7">
        <v>2180</v>
      </c>
      <c r="B1067" s="5">
        <v>78</v>
      </c>
      <c r="L1067" s="7">
        <v>2866</v>
      </c>
      <c r="M1067" s="5">
        <v>2</v>
      </c>
    </row>
    <row r="1068" spans="1:13" x14ac:dyDescent="0.3">
      <c r="A1068" s="7">
        <v>2181</v>
      </c>
      <c r="B1068" s="5">
        <v>53</v>
      </c>
      <c r="L1068" s="7">
        <v>2867</v>
      </c>
      <c r="M1068" s="5">
        <v>10</v>
      </c>
    </row>
    <row r="1069" spans="1:13" x14ac:dyDescent="0.3">
      <c r="A1069" s="7">
        <v>2182</v>
      </c>
      <c r="B1069" s="5">
        <v>356</v>
      </c>
      <c r="L1069" s="7">
        <v>2868</v>
      </c>
      <c r="M1069" s="5">
        <v>60</v>
      </c>
    </row>
    <row r="1070" spans="1:13" x14ac:dyDescent="0.3">
      <c r="A1070" s="7">
        <v>2183</v>
      </c>
      <c r="B1070" s="5">
        <v>279</v>
      </c>
      <c r="L1070" s="7">
        <v>2869</v>
      </c>
      <c r="M1070" s="5">
        <v>5</v>
      </c>
    </row>
    <row r="1071" spans="1:13" x14ac:dyDescent="0.3">
      <c r="A1071" s="7">
        <v>2184</v>
      </c>
      <c r="B1071" s="5">
        <v>266</v>
      </c>
      <c r="L1071" s="7">
        <v>2870</v>
      </c>
      <c r="M1071" s="5">
        <v>9</v>
      </c>
    </row>
    <row r="1072" spans="1:13" x14ac:dyDescent="0.3">
      <c r="A1072" s="7">
        <v>2185</v>
      </c>
      <c r="B1072" s="5">
        <v>623</v>
      </c>
      <c r="L1072" s="7">
        <v>2871</v>
      </c>
      <c r="M1072" s="5">
        <v>13</v>
      </c>
    </row>
    <row r="1073" spans="1:13" x14ac:dyDescent="0.3">
      <c r="A1073" s="7">
        <v>2186</v>
      </c>
      <c r="B1073" s="5">
        <v>392</v>
      </c>
      <c r="L1073" s="7">
        <v>2872</v>
      </c>
      <c r="M1073" s="5">
        <v>0</v>
      </c>
    </row>
    <row r="1074" spans="1:13" x14ac:dyDescent="0.3">
      <c r="A1074" s="7">
        <v>2187</v>
      </c>
      <c r="B1074" s="5">
        <v>3562</v>
      </c>
      <c r="L1074" s="7">
        <v>2873</v>
      </c>
      <c r="M1074" s="5">
        <v>8</v>
      </c>
    </row>
    <row r="1075" spans="1:13" x14ac:dyDescent="0.3">
      <c r="A1075" s="7">
        <v>2188</v>
      </c>
      <c r="B1075" s="5">
        <v>514</v>
      </c>
      <c r="L1075" s="7">
        <v>2874</v>
      </c>
      <c r="M1075" s="5">
        <v>3</v>
      </c>
    </row>
    <row r="1076" spans="1:13" x14ac:dyDescent="0.3">
      <c r="A1076" s="7">
        <v>2189</v>
      </c>
      <c r="B1076" s="5">
        <v>88</v>
      </c>
      <c r="L1076" s="7">
        <v>2875</v>
      </c>
      <c r="M1076" s="5">
        <v>3</v>
      </c>
    </row>
    <row r="1077" spans="1:13" x14ac:dyDescent="0.3">
      <c r="A1077" s="7">
        <v>2190</v>
      </c>
      <c r="B1077" s="5">
        <v>537</v>
      </c>
      <c r="L1077" s="7">
        <v>2876</v>
      </c>
      <c r="M1077" s="5">
        <v>0</v>
      </c>
    </row>
    <row r="1078" spans="1:13" x14ac:dyDescent="0.3">
      <c r="A1078" s="7">
        <v>2191</v>
      </c>
      <c r="B1078" s="5">
        <v>25</v>
      </c>
      <c r="L1078" s="7">
        <v>2877</v>
      </c>
      <c r="M1078" s="5">
        <v>6</v>
      </c>
    </row>
    <row r="1079" spans="1:13" x14ac:dyDescent="0.3">
      <c r="A1079" s="7">
        <v>2192</v>
      </c>
      <c r="B1079" s="5">
        <v>3238</v>
      </c>
      <c r="L1079" s="7">
        <v>2878</v>
      </c>
      <c r="M1079" s="5">
        <v>4</v>
      </c>
    </row>
    <row r="1080" spans="1:13" x14ac:dyDescent="0.3">
      <c r="A1080" s="7">
        <v>2193</v>
      </c>
      <c r="B1080" s="5">
        <v>897</v>
      </c>
      <c r="L1080" s="7">
        <v>2879</v>
      </c>
      <c r="M1080" s="5">
        <v>1</v>
      </c>
    </row>
    <row r="1081" spans="1:13" x14ac:dyDescent="0.3">
      <c r="A1081" s="7">
        <v>2194</v>
      </c>
      <c r="B1081" s="5">
        <v>878</v>
      </c>
      <c r="L1081" s="7">
        <v>2880</v>
      </c>
      <c r="M1081" s="5">
        <v>29</v>
      </c>
    </row>
    <row r="1082" spans="1:13" x14ac:dyDescent="0.3">
      <c r="A1082" s="7">
        <v>2195</v>
      </c>
      <c r="B1082" s="5">
        <v>115</v>
      </c>
      <c r="L1082" s="7">
        <v>2881</v>
      </c>
      <c r="M1082" s="5">
        <v>0</v>
      </c>
    </row>
    <row r="1083" spans="1:13" x14ac:dyDescent="0.3">
      <c r="A1083" s="7">
        <v>2196</v>
      </c>
      <c r="B1083" s="5">
        <v>234</v>
      </c>
      <c r="L1083" s="7">
        <v>2882</v>
      </c>
      <c r="M1083" s="5">
        <v>4</v>
      </c>
    </row>
    <row r="1084" spans="1:13" x14ac:dyDescent="0.3">
      <c r="A1084" s="7">
        <v>2197</v>
      </c>
      <c r="B1084" s="5">
        <v>4330</v>
      </c>
      <c r="L1084" s="7">
        <v>2883</v>
      </c>
      <c r="M1084" s="5">
        <v>5</v>
      </c>
    </row>
    <row r="1085" spans="1:13" x14ac:dyDescent="0.3">
      <c r="A1085" s="7">
        <v>2198</v>
      </c>
      <c r="B1085" s="5">
        <v>651</v>
      </c>
      <c r="L1085" s="7">
        <v>2884</v>
      </c>
      <c r="M1085" s="5">
        <v>4</v>
      </c>
    </row>
    <row r="1086" spans="1:13" x14ac:dyDescent="0.3">
      <c r="A1086" s="7">
        <v>2199</v>
      </c>
      <c r="B1086" s="5">
        <v>251</v>
      </c>
      <c r="L1086" s="7">
        <v>2885</v>
      </c>
      <c r="M1086" s="5">
        <v>5</v>
      </c>
    </row>
    <row r="1087" spans="1:13" x14ac:dyDescent="0.3">
      <c r="A1087" s="7">
        <v>2200</v>
      </c>
      <c r="B1087" s="5">
        <v>263</v>
      </c>
      <c r="L1087" s="7">
        <v>2886</v>
      </c>
      <c r="M1087" s="5">
        <v>1</v>
      </c>
    </row>
    <row r="1088" spans="1:13" x14ac:dyDescent="0.3">
      <c r="A1088" s="7">
        <v>2201</v>
      </c>
      <c r="B1088" s="5">
        <v>28</v>
      </c>
      <c r="L1088" s="7">
        <v>2887</v>
      </c>
      <c r="M1088" s="5">
        <v>1</v>
      </c>
    </row>
    <row r="1089" spans="1:13" x14ac:dyDescent="0.3">
      <c r="A1089" s="7">
        <v>2202</v>
      </c>
      <c r="B1089" s="5">
        <v>721</v>
      </c>
      <c r="L1089" s="7">
        <v>2888</v>
      </c>
      <c r="M1089" s="5">
        <v>0</v>
      </c>
    </row>
    <row r="1090" spans="1:13" x14ac:dyDescent="0.3">
      <c r="A1090" s="7">
        <v>2203</v>
      </c>
      <c r="B1090" s="5">
        <v>50</v>
      </c>
      <c r="L1090" s="7">
        <v>2889</v>
      </c>
      <c r="M1090" s="5">
        <v>14</v>
      </c>
    </row>
    <row r="1091" spans="1:13" x14ac:dyDescent="0.3">
      <c r="A1091" s="7">
        <v>2204</v>
      </c>
      <c r="B1091" s="5">
        <v>73</v>
      </c>
      <c r="L1091" s="7">
        <v>2890</v>
      </c>
      <c r="M1091" s="5">
        <v>3</v>
      </c>
    </row>
    <row r="1092" spans="1:13" x14ac:dyDescent="0.3">
      <c r="A1092" s="7">
        <v>2205</v>
      </c>
      <c r="B1092" s="5">
        <v>27</v>
      </c>
      <c r="L1092" s="7">
        <v>2891</v>
      </c>
      <c r="M1092" s="5">
        <v>10</v>
      </c>
    </row>
    <row r="1093" spans="1:13" x14ac:dyDescent="0.3">
      <c r="A1093" s="7">
        <v>2206</v>
      </c>
      <c r="B1093" s="5">
        <v>34</v>
      </c>
      <c r="L1093" s="7">
        <v>2892</v>
      </c>
      <c r="M1093" s="5">
        <v>17</v>
      </c>
    </row>
    <row r="1094" spans="1:13" x14ac:dyDescent="0.3">
      <c r="A1094" s="7">
        <v>2207</v>
      </c>
      <c r="B1094" s="5">
        <v>7</v>
      </c>
      <c r="L1094" s="7">
        <v>2893</v>
      </c>
      <c r="M1094" s="5">
        <v>2</v>
      </c>
    </row>
    <row r="1095" spans="1:13" x14ac:dyDescent="0.3">
      <c r="A1095" s="7">
        <v>2208</v>
      </c>
      <c r="B1095" s="5">
        <v>24</v>
      </c>
      <c r="L1095" s="7">
        <v>2894</v>
      </c>
      <c r="M1095" s="5">
        <v>0</v>
      </c>
    </row>
    <row r="1096" spans="1:13" x14ac:dyDescent="0.3">
      <c r="A1096" s="7">
        <v>2209</v>
      </c>
      <c r="B1096" s="5">
        <v>15</v>
      </c>
      <c r="L1096" s="7">
        <v>2895</v>
      </c>
      <c r="M1096" s="5">
        <v>4</v>
      </c>
    </row>
    <row r="1097" spans="1:13" x14ac:dyDescent="0.3">
      <c r="A1097" s="7">
        <v>2210</v>
      </c>
      <c r="B1097" s="5">
        <v>72</v>
      </c>
      <c r="L1097" s="7">
        <v>2896</v>
      </c>
      <c r="M1097" s="5">
        <v>12</v>
      </c>
    </row>
    <row r="1098" spans="1:13" x14ac:dyDescent="0.3">
      <c r="A1098" s="7">
        <v>2211</v>
      </c>
      <c r="B1098" s="5">
        <v>120</v>
      </c>
      <c r="L1098" s="7">
        <v>2897</v>
      </c>
      <c r="M1098" s="5">
        <v>3</v>
      </c>
    </row>
    <row r="1099" spans="1:13" x14ac:dyDescent="0.3">
      <c r="A1099" s="7">
        <v>2212</v>
      </c>
      <c r="B1099" s="5">
        <v>123</v>
      </c>
      <c r="L1099" s="7">
        <v>2898</v>
      </c>
      <c r="M1099" s="5">
        <v>12</v>
      </c>
    </row>
    <row r="1100" spans="1:13" x14ac:dyDescent="0.3">
      <c r="A1100" s="7">
        <v>2213</v>
      </c>
      <c r="B1100" s="5">
        <v>1</v>
      </c>
      <c r="L1100" s="7">
        <v>2899</v>
      </c>
      <c r="M1100" s="5">
        <v>0</v>
      </c>
    </row>
    <row r="1101" spans="1:13" x14ac:dyDescent="0.3">
      <c r="A1101" s="7">
        <v>2214</v>
      </c>
      <c r="B1101" s="5">
        <v>24</v>
      </c>
      <c r="L1101" s="7">
        <v>2900</v>
      </c>
      <c r="M1101" s="5">
        <v>7</v>
      </c>
    </row>
    <row r="1102" spans="1:13" x14ac:dyDescent="0.3">
      <c r="A1102" s="7">
        <v>2215</v>
      </c>
      <c r="B1102" s="5">
        <v>33</v>
      </c>
      <c r="L1102" s="7">
        <v>2901</v>
      </c>
      <c r="M1102" s="5">
        <v>2</v>
      </c>
    </row>
    <row r="1103" spans="1:13" x14ac:dyDescent="0.3">
      <c r="A1103" s="7">
        <v>2216</v>
      </c>
      <c r="B1103" s="5">
        <v>14</v>
      </c>
      <c r="L1103" s="7">
        <v>2902</v>
      </c>
      <c r="M1103" s="5">
        <v>1</v>
      </c>
    </row>
    <row r="1104" spans="1:13" x14ac:dyDescent="0.3">
      <c r="A1104" s="7">
        <v>2217</v>
      </c>
      <c r="B1104" s="5">
        <v>9</v>
      </c>
      <c r="L1104" s="7">
        <v>2903</v>
      </c>
      <c r="M1104" s="5">
        <v>4</v>
      </c>
    </row>
    <row r="1105" spans="1:13" x14ac:dyDescent="0.3">
      <c r="A1105" s="7">
        <v>2218</v>
      </c>
      <c r="B1105" s="5">
        <v>76</v>
      </c>
      <c r="L1105" s="7">
        <v>2904</v>
      </c>
      <c r="M1105" s="5">
        <v>4</v>
      </c>
    </row>
    <row r="1106" spans="1:13" x14ac:dyDescent="0.3">
      <c r="A1106" s="7">
        <v>2219</v>
      </c>
      <c r="B1106" s="5">
        <v>19</v>
      </c>
      <c r="L1106" s="7">
        <v>2905</v>
      </c>
      <c r="M1106" s="5">
        <v>17</v>
      </c>
    </row>
    <row r="1107" spans="1:13" x14ac:dyDescent="0.3">
      <c r="A1107" s="7">
        <v>2220</v>
      </c>
      <c r="B1107" s="5">
        <v>69</v>
      </c>
      <c r="L1107" s="7">
        <v>2906</v>
      </c>
      <c r="M1107" s="5">
        <v>7</v>
      </c>
    </row>
    <row r="1108" spans="1:13" x14ac:dyDescent="0.3">
      <c r="A1108" s="7">
        <v>2221</v>
      </c>
      <c r="B1108" s="5">
        <v>218</v>
      </c>
      <c r="L1108" s="7">
        <v>2907</v>
      </c>
      <c r="M1108" s="5">
        <v>2</v>
      </c>
    </row>
    <row r="1109" spans="1:13" x14ac:dyDescent="0.3">
      <c r="A1109" s="7">
        <v>2222</v>
      </c>
      <c r="B1109" s="5">
        <v>30</v>
      </c>
      <c r="L1109" s="7">
        <v>2908</v>
      </c>
      <c r="M1109" s="5">
        <v>5</v>
      </c>
    </row>
    <row r="1110" spans="1:13" x14ac:dyDescent="0.3">
      <c r="A1110" s="7">
        <v>2223</v>
      </c>
      <c r="B1110" s="5">
        <v>100</v>
      </c>
      <c r="L1110" s="7">
        <v>2909</v>
      </c>
      <c r="M1110" s="5">
        <v>1</v>
      </c>
    </row>
    <row r="1111" spans="1:13" x14ac:dyDescent="0.3">
      <c r="A1111" s="7">
        <v>2224</v>
      </c>
      <c r="B1111" s="5">
        <v>296</v>
      </c>
      <c r="L1111" s="7">
        <v>2910</v>
      </c>
      <c r="M1111" s="5">
        <v>1</v>
      </c>
    </row>
    <row r="1112" spans="1:13" x14ac:dyDescent="0.3">
      <c r="A1112" s="7">
        <v>2225</v>
      </c>
      <c r="B1112" s="5">
        <v>1204</v>
      </c>
      <c r="L1112" s="7">
        <v>2911</v>
      </c>
      <c r="M1112" s="5">
        <v>14</v>
      </c>
    </row>
    <row r="1113" spans="1:13" x14ac:dyDescent="0.3">
      <c r="A1113" s="7">
        <v>2226</v>
      </c>
      <c r="B1113" s="5">
        <v>321</v>
      </c>
      <c r="L1113" s="7">
        <v>2912</v>
      </c>
      <c r="M1113" s="5">
        <v>26</v>
      </c>
    </row>
    <row r="1114" spans="1:13" x14ac:dyDescent="0.3">
      <c r="A1114" s="7">
        <v>2227</v>
      </c>
      <c r="B1114" s="5">
        <v>301</v>
      </c>
      <c r="L1114" s="7">
        <v>2913</v>
      </c>
      <c r="M1114" s="5">
        <v>2</v>
      </c>
    </row>
    <row r="1115" spans="1:13" x14ac:dyDescent="0.3">
      <c r="A1115" s="7">
        <v>2228</v>
      </c>
      <c r="B1115" s="5">
        <v>144</v>
      </c>
      <c r="L1115" s="7">
        <v>2914</v>
      </c>
      <c r="M1115" s="5">
        <v>1</v>
      </c>
    </row>
    <row r="1116" spans="1:13" x14ac:dyDescent="0.3">
      <c r="A1116" s="7">
        <v>2229</v>
      </c>
      <c r="B1116" s="5">
        <v>539</v>
      </c>
      <c r="L1116" s="7">
        <v>2915</v>
      </c>
      <c r="M1116" s="5">
        <v>3</v>
      </c>
    </row>
    <row r="1117" spans="1:13" x14ac:dyDescent="0.3">
      <c r="A1117" s="7">
        <v>2230</v>
      </c>
      <c r="B1117" s="5">
        <v>498</v>
      </c>
      <c r="L1117" s="7">
        <v>2916</v>
      </c>
      <c r="M1117" s="5">
        <v>7</v>
      </c>
    </row>
    <row r="1118" spans="1:13" x14ac:dyDescent="0.3">
      <c r="A1118" s="7">
        <v>2231</v>
      </c>
      <c r="B1118" s="5">
        <v>1113</v>
      </c>
      <c r="L1118" s="7">
        <v>2917</v>
      </c>
      <c r="M1118" s="5">
        <v>9</v>
      </c>
    </row>
    <row r="1119" spans="1:13" x14ac:dyDescent="0.3">
      <c r="A1119" s="7">
        <v>2232</v>
      </c>
      <c r="B1119" s="5">
        <v>988</v>
      </c>
      <c r="L1119" s="7">
        <v>2918</v>
      </c>
      <c r="M1119" s="5">
        <v>20</v>
      </c>
    </row>
    <row r="1120" spans="1:13" x14ac:dyDescent="0.3">
      <c r="A1120" s="7">
        <v>2233</v>
      </c>
      <c r="B1120" s="5">
        <v>391</v>
      </c>
      <c r="L1120" s="7">
        <v>2919</v>
      </c>
      <c r="M1120" s="5">
        <v>6</v>
      </c>
    </row>
    <row r="1121" spans="1:13" x14ac:dyDescent="0.3">
      <c r="A1121" s="7">
        <v>2234</v>
      </c>
      <c r="B1121" s="5">
        <v>28</v>
      </c>
      <c r="L1121" s="7">
        <v>2920</v>
      </c>
      <c r="M1121" s="5">
        <v>13</v>
      </c>
    </row>
    <row r="1122" spans="1:13" x14ac:dyDescent="0.3">
      <c r="A1122" s="7">
        <v>2235</v>
      </c>
      <c r="B1122" s="5">
        <v>147</v>
      </c>
      <c r="L1122" s="7">
        <v>2941</v>
      </c>
      <c r="M1122" s="5">
        <v>1</v>
      </c>
    </row>
    <row r="1123" spans="1:13" x14ac:dyDescent="0.3">
      <c r="A1123" s="7">
        <v>2236</v>
      </c>
      <c r="B1123" s="5">
        <v>680</v>
      </c>
      <c r="L1123" s="7">
        <v>2942</v>
      </c>
      <c r="M1123" s="5">
        <v>202</v>
      </c>
    </row>
    <row r="1124" spans="1:13" x14ac:dyDescent="0.3">
      <c r="A1124" s="7">
        <v>2237</v>
      </c>
      <c r="B1124" s="5">
        <v>983</v>
      </c>
      <c r="L1124" s="7">
        <v>2943</v>
      </c>
      <c r="M1124" s="5">
        <v>0</v>
      </c>
    </row>
    <row r="1125" spans="1:13" x14ac:dyDescent="0.3">
      <c r="A1125" s="7">
        <v>2238</v>
      </c>
      <c r="B1125" s="5">
        <v>79</v>
      </c>
      <c r="L1125" s="7">
        <v>2944</v>
      </c>
      <c r="M1125" s="5">
        <v>1</v>
      </c>
    </row>
    <row r="1126" spans="1:13" x14ac:dyDescent="0.3">
      <c r="A1126" s="7">
        <v>2239</v>
      </c>
      <c r="B1126" s="5">
        <v>426</v>
      </c>
      <c r="L1126" s="7">
        <v>2945</v>
      </c>
      <c r="M1126" s="5">
        <v>0</v>
      </c>
    </row>
    <row r="1127" spans="1:13" x14ac:dyDescent="0.3">
      <c r="A1127" s="7">
        <v>2240</v>
      </c>
      <c r="B1127" s="5">
        <v>96</v>
      </c>
      <c r="L1127" s="7">
        <v>2946</v>
      </c>
      <c r="M1127" s="5">
        <v>2</v>
      </c>
    </row>
    <row r="1128" spans="1:13" x14ac:dyDescent="0.3">
      <c r="A1128" s="7">
        <v>2241</v>
      </c>
      <c r="B1128" s="5">
        <v>163</v>
      </c>
      <c r="L1128" s="7">
        <v>2947</v>
      </c>
      <c r="M1128" s="5">
        <v>13</v>
      </c>
    </row>
    <row r="1129" spans="1:13" x14ac:dyDescent="0.3">
      <c r="A1129" s="7">
        <v>2242</v>
      </c>
      <c r="B1129" s="5">
        <v>2525</v>
      </c>
      <c r="L1129" s="7">
        <v>2948</v>
      </c>
      <c r="M1129" s="5">
        <v>9</v>
      </c>
    </row>
    <row r="1130" spans="1:13" x14ac:dyDescent="0.3">
      <c r="A1130" s="7">
        <v>2243</v>
      </c>
      <c r="B1130" s="5">
        <v>2035</v>
      </c>
      <c r="L1130" s="7">
        <v>2949</v>
      </c>
      <c r="M1130" s="5">
        <v>2</v>
      </c>
    </row>
    <row r="1131" spans="1:13" x14ac:dyDescent="0.3">
      <c r="A1131" s="7">
        <v>2244</v>
      </c>
      <c r="B1131" s="5">
        <v>290</v>
      </c>
      <c r="L1131" s="7">
        <v>2950</v>
      </c>
      <c r="M1131" s="5">
        <v>0</v>
      </c>
    </row>
    <row r="1132" spans="1:13" x14ac:dyDescent="0.3">
      <c r="A1132" s="7">
        <v>2245</v>
      </c>
      <c r="B1132" s="5">
        <v>1980</v>
      </c>
      <c r="L1132" s="7">
        <v>3051</v>
      </c>
      <c r="M1132" s="5">
        <v>35</v>
      </c>
    </row>
    <row r="1133" spans="1:13" x14ac:dyDescent="0.3">
      <c r="A1133" s="7">
        <v>2246</v>
      </c>
      <c r="B1133" s="5">
        <v>57</v>
      </c>
      <c r="L1133" s="7">
        <v>3052</v>
      </c>
      <c r="M1133" s="5">
        <v>2</v>
      </c>
    </row>
    <row r="1134" spans="1:13" x14ac:dyDescent="0.3">
      <c r="A1134" s="7">
        <v>2247</v>
      </c>
      <c r="B1134" s="5">
        <v>380</v>
      </c>
      <c r="L1134" s="7">
        <v>3053</v>
      </c>
      <c r="M1134" s="5">
        <v>3</v>
      </c>
    </row>
    <row r="1135" spans="1:13" x14ac:dyDescent="0.3">
      <c r="A1135" s="7">
        <v>2248</v>
      </c>
      <c r="B1135" s="5">
        <v>128</v>
      </c>
      <c r="L1135" s="7">
        <v>3054</v>
      </c>
      <c r="M1135" s="5">
        <v>0</v>
      </c>
    </row>
    <row r="1136" spans="1:13" x14ac:dyDescent="0.3">
      <c r="A1136" s="7">
        <v>2249</v>
      </c>
      <c r="B1136" s="5">
        <v>180</v>
      </c>
      <c r="L1136" s="7">
        <v>3055</v>
      </c>
      <c r="M1136" s="5">
        <v>1</v>
      </c>
    </row>
    <row r="1137" spans="1:13" x14ac:dyDescent="0.3">
      <c r="A1137" s="7">
        <v>2250</v>
      </c>
      <c r="B1137" s="5">
        <v>571</v>
      </c>
      <c r="L1137" s="7">
        <v>3056</v>
      </c>
      <c r="M1137" s="5">
        <v>0</v>
      </c>
    </row>
    <row r="1138" spans="1:13" x14ac:dyDescent="0.3">
      <c r="A1138" s="7">
        <v>2251</v>
      </c>
      <c r="B1138" s="5">
        <v>480</v>
      </c>
      <c r="L1138" s="7">
        <v>3057</v>
      </c>
      <c r="M1138" s="5">
        <v>0</v>
      </c>
    </row>
    <row r="1139" spans="1:13" x14ac:dyDescent="0.3">
      <c r="A1139" s="7">
        <v>2252</v>
      </c>
      <c r="B1139" s="5">
        <v>249</v>
      </c>
      <c r="L1139" s="7">
        <v>3058</v>
      </c>
      <c r="M1139" s="5">
        <v>3</v>
      </c>
    </row>
    <row r="1140" spans="1:13" x14ac:dyDescent="0.3">
      <c r="A1140" s="7">
        <v>2253</v>
      </c>
      <c r="B1140" s="5">
        <v>84</v>
      </c>
      <c r="L1140" s="7">
        <v>3059</v>
      </c>
      <c r="M1140" s="5">
        <v>11</v>
      </c>
    </row>
    <row r="1141" spans="1:13" x14ac:dyDescent="0.3">
      <c r="A1141" s="7">
        <v>2254</v>
      </c>
      <c r="B1141" s="5">
        <v>197</v>
      </c>
      <c r="L1141" s="7">
        <v>3060</v>
      </c>
      <c r="M1141" s="5">
        <v>6</v>
      </c>
    </row>
    <row r="1142" spans="1:13" x14ac:dyDescent="0.3">
      <c r="A1142" s="7">
        <v>2255</v>
      </c>
      <c r="B1142" s="5">
        <v>271</v>
      </c>
      <c r="L1142" s="7">
        <v>3061</v>
      </c>
      <c r="M1142" s="5">
        <v>0</v>
      </c>
    </row>
    <row r="1143" spans="1:13" x14ac:dyDescent="0.3">
      <c r="A1143" s="7">
        <v>2256</v>
      </c>
      <c r="B1143" s="5">
        <v>50</v>
      </c>
      <c r="L1143" s="7">
        <v>3062</v>
      </c>
      <c r="M1143" s="5">
        <v>67</v>
      </c>
    </row>
    <row r="1144" spans="1:13" x14ac:dyDescent="0.3">
      <c r="A1144" s="7">
        <v>2257</v>
      </c>
      <c r="B1144" s="5">
        <v>169</v>
      </c>
      <c r="L1144" s="7">
        <v>3063</v>
      </c>
      <c r="M1144" s="5">
        <v>23</v>
      </c>
    </row>
    <row r="1145" spans="1:13" x14ac:dyDescent="0.3">
      <c r="A1145" s="7">
        <v>2258</v>
      </c>
      <c r="B1145" s="5">
        <v>205</v>
      </c>
      <c r="L1145" s="7">
        <v>3064</v>
      </c>
      <c r="M1145" s="5">
        <v>72</v>
      </c>
    </row>
    <row r="1146" spans="1:13" x14ac:dyDescent="0.3">
      <c r="A1146" s="7">
        <v>2259</v>
      </c>
      <c r="B1146" s="5">
        <v>206</v>
      </c>
      <c r="L1146" s="7">
        <v>3065</v>
      </c>
      <c r="M1146" s="5">
        <v>2</v>
      </c>
    </row>
    <row r="1147" spans="1:13" x14ac:dyDescent="0.3">
      <c r="A1147" s="7">
        <v>2260</v>
      </c>
      <c r="B1147" s="5">
        <v>84</v>
      </c>
      <c r="L1147" s="7">
        <v>3066</v>
      </c>
      <c r="M1147" s="5">
        <v>15</v>
      </c>
    </row>
    <row r="1148" spans="1:13" x14ac:dyDescent="0.3">
      <c r="A1148" s="7">
        <v>2261</v>
      </c>
      <c r="B1148" s="5">
        <v>210</v>
      </c>
      <c r="L1148" s="7">
        <v>3067</v>
      </c>
      <c r="M1148" s="5">
        <v>1</v>
      </c>
    </row>
    <row r="1149" spans="1:13" x14ac:dyDescent="0.3">
      <c r="A1149" s="7">
        <v>2262</v>
      </c>
      <c r="B1149" s="5">
        <v>181</v>
      </c>
      <c r="L1149" s="7">
        <v>3068</v>
      </c>
      <c r="M1149" s="5">
        <v>2</v>
      </c>
    </row>
    <row r="1150" spans="1:13" x14ac:dyDescent="0.3">
      <c r="A1150" s="7">
        <v>2263</v>
      </c>
      <c r="B1150" s="5">
        <v>60</v>
      </c>
      <c r="L1150" s="7">
        <v>3069</v>
      </c>
      <c r="M1150" s="5">
        <v>7</v>
      </c>
    </row>
    <row r="1151" spans="1:13" x14ac:dyDescent="0.3">
      <c r="A1151" s="7">
        <v>2264</v>
      </c>
      <c r="B1151" s="5">
        <v>445</v>
      </c>
      <c r="L1151" s="7">
        <v>3070</v>
      </c>
      <c r="M1151" s="5">
        <v>16</v>
      </c>
    </row>
    <row r="1152" spans="1:13" x14ac:dyDescent="0.3">
      <c r="A1152" s="7">
        <v>2265</v>
      </c>
      <c r="B1152" s="5">
        <v>17</v>
      </c>
      <c r="L1152" s="7">
        <v>3071</v>
      </c>
      <c r="M1152" s="5">
        <v>117</v>
      </c>
    </row>
    <row r="1153" spans="1:13" x14ac:dyDescent="0.3">
      <c r="A1153" s="7">
        <v>2266</v>
      </c>
      <c r="B1153" s="5">
        <v>194</v>
      </c>
      <c r="L1153" s="7">
        <v>3072</v>
      </c>
      <c r="M1153" s="5">
        <v>2</v>
      </c>
    </row>
    <row r="1154" spans="1:13" x14ac:dyDescent="0.3">
      <c r="A1154" s="7">
        <v>2267</v>
      </c>
      <c r="B1154" s="5">
        <v>404</v>
      </c>
      <c r="L1154" s="7">
        <v>3073</v>
      </c>
      <c r="M1154" s="5">
        <v>7</v>
      </c>
    </row>
    <row r="1155" spans="1:13" x14ac:dyDescent="0.3">
      <c r="A1155" s="7">
        <v>2268</v>
      </c>
      <c r="B1155" s="5">
        <v>194</v>
      </c>
      <c r="L1155" s="7">
        <v>3074</v>
      </c>
      <c r="M1155" s="5">
        <v>3</v>
      </c>
    </row>
    <row r="1156" spans="1:13" x14ac:dyDescent="0.3">
      <c r="A1156" s="7">
        <v>2269</v>
      </c>
      <c r="B1156" s="5">
        <v>902</v>
      </c>
      <c r="L1156" s="7">
        <v>3075</v>
      </c>
      <c r="M1156" s="5">
        <v>20</v>
      </c>
    </row>
    <row r="1157" spans="1:13" x14ac:dyDescent="0.3">
      <c r="A1157" s="7">
        <v>2270</v>
      </c>
      <c r="B1157" s="5">
        <v>1670</v>
      </c>
      <c r="L1157" s="7">
        <v>3076</v>
      </c>
      <c r="M1157" s="5">
        <v>50</v>
      </c>
    </row>
    <row r="1158" spans="1:13" x14ac:dyDescent="0.3">
      <c r="A1158" s="7">
        <v>2271</v>
      </c>
      <c r="B1158" s="5">
        <v>1328</v>
      </c>
      <c r="L1158" s="7">
        <v>3077</v>
      </c>
      <c r="M1158" s="5">
        <v>2</v>
      </c>
    </row>
    <row r="1159" spans="1:13" x14ac:dyDescent="0.3">
      <c r="A1159" s="7">
        <v>2272</v>
      </c>
      <c r="B1159" s="5">
        <v>944</v>
      </c>
      <c r="L1159" s="7">
        <v>3078</v>
      </c>
      <c r="M1159" s="5">
        <v>3</v>
      </c>
    </row>
    <row r="1160" spans="1:13" x14ac:dyDescent="0.3">
      <c r="A1160" s="7">
        <v>2273</v>
      </c>
      <c r="B1160" s="5">
        <v>147</v>
      </c>
      <c r="L1160" s="7">
        <v>3079</v>
      </c>
      <c r="M1160" s="5">
        <v>27</v>
      </c>
    </row>
    <row r="1161" spans="1:13" x14ac:dyDescent="0.3">
      <c r="A1161" s="7">
        <v>2274</v>
      </c>
      <c r="B1161" s="5">
        <v>99</v>
      </c>
      <c r="L1161" s="7">
        <v>3080</v>
      </c>
      <c r="M1161" s="5">
        <v>7</v>
      </c>
    </row>
    <row r="1162" spans="1:13" x14ac:dyDescent="0.3">
      <c r="A1162" s="7">
        <v>2275</v>
      </c>
      <c r="B1162" s="5">
        <v>79</v>
      </c>
      <c r="L1162" s="7">
        <v>3081</v>
      </c>
      <c r="M1162" s="5">
        <v>5</v>
      </c>
    </row>
    <row r="1163" spans="1:13" x14ac:dyDescent="0.3">
      <c r="A1163" s="7">
        <v>2276</v>
      </c>
      <c r="B1163" s="5">
        <v>75</v>
      </c>
      <c r="L1163" s="7">
        <v>3082</v>
      </c>
      <c r="M1163" s="5">
        <v>0</v>
      </c>
    </row>
    <row r="1164" spans="1:13" x14ac:dyDescent="0.3">
      <c r="A1164" s="7">
        <v>2277</v>
      </c>
      <c r="B1164" s="5">
        <v>207</v>
      </c>
      <c r="L1164" s="7">
        <v>3083</v>
      </c>
      <c r="M1164" s="5">
        <v>3</v>
      </c>
    </row>
    <row r="1165" spans="1:13" x14ac:dyDescent="0.3">
      <c r="A1165" s="7">
        <v>2278</v>
      </c>
      <c r="B1165" s="5">
        <v>102</v>
      </c>
      <c r="L1165" s="7">
        <v>3084</v>
      </c>
      <c r="M1165" s="5">
        <v>6</v>
      </c>
    </row>
    <row r="1166" spans="1:13" x14ac:dyDescent="0.3">
      <c r="A1166" s="7">
        <v>2279</v>
      </c>
      <c r="B1166" s="5">
        <v>32</v>
      </c>
      <c r="L1166" s="7">
        <v>3085</v>
      </c>
      <c r="M1166" s="5">
        <v>9</v>
      </c>
    </row>
    <row r="1167" spans="1:13" x14ac:dyDescent="0.3">
      <c r="A1167" s="7">
        <v>2280</v>
      </c>
      <c r="B1167" s="5">
        <v>480</v>
      </c>
      <c r="L1167" s="7">
        <v>3086</v>
      </c>
      <c r="M1167" s="5">
        <v>3</v>
      </c>
    </row>
    <row r="1168" spans="1:13" x14ac:dyDescent="0.3">
      <c r="A1168" s="7">
        <v>2281</v>
      </c>
      <c r="B1168" s="5">
        <v>11</v>
      </c>
      <c r="L1168" s="7">
        <v>3087</v>
      </c>
      <c r="M1168" s="5">
        <v>2</v>
      </c>
    </row>
    <row r="1169" spans="1:13" x14ac:dyDescent="0.3">
      <c r="A1169" s="7">
        <v>2282</v>
      </c>
      <c r="B1169" s="5">
        <v>12</v>
      </c>
      <c r="L1169" s="7">
        <v>3088</v>
      </c>
      <c r="M1169" s="5">
        <v>3</v>
      </c>
    </row>
    <row r="1170" spans="1:13" x14ac:dyDescent="0.3">
      <c r="A1170" s="7">
        <v>2283</v>
      </c>
      <c r="B1170" s="5">
        <v>48</v>
      </c>
      <c r="L1170" s="7">
        <v>3089</v>
      </c>
      <c r="M1170" s="5">
        <v>45</v>
      </c>
    </row>
    <row r="1171" spans="1:13" x14ac:dyDescent="0.3">
      <c r="A1171" s="7">
        <v>2284</v>
      </c>
      <c r="B1171" s="5">
        <v>59</v>
      </c>
      <c r="L1171" s="7">
        <v>3090</v>
      </c>
      <c r="M1171" s="5">
        <v>9</v>
      </c>
    </row>
    <row r="1172" spans="1:13" x14ac:dyDescent="0.3">
      <c r="A1172" s="7">
        <v>2285</v>
      </c>
      <c r="B1172" s="5">
        <v>79</v>
      </c>
      <c r="L1172" s="7">
        <v>3091</v>
      </c>
      <c r="M1172" s="5">
        <v>9</v>
      </c>
    </row>
    <row r="1173" spans="1:13" x14ac:dyDescent="0.3">
      <c r="A1173" s="7">
        <v>2286</v>
      </c>
      <c r="B1173" s="5">
        <v>14</v>
      </c>
      <c r="L1173" s="7">
        <v>3092</v>
      </c>
      <c r="M1173" s="5">
        <v>21</v>
      </c>
    </row>
    <row r="1174" spans="1:13" x14ac:dyDescent="0.3">
      <c r="A1174" s="7">
        <v>2287</v>
      </c>
      <c r="B1174" s="5">
        <v>106</v>
      </c>
      <c r="L1174" s="7">
        <v>3093</v>
      </c>
      <c r="M1174" s="5">
        <v>17</v>
      </c>
    </row>
    <row r="1175" spans="1:13" x14ac:dyDescent="0.3">
      <c r="A1175" s="7">
        <v>2288</v>
      </c>
      <c r="B1175" s="5">
        <v>25</v>
      </c>
      <c r="L1175" s="7">
        <v>3094</v>
      </c>
      <c r="M1175" s="5">
        <v>1</v>
      </c>
    </row>
    <row r="1176" spans="1:13" x14ac:dyDescent="0.3">
      <c r="A1176" s="7">
        <v>2289</v>
      </c>
      <c r="B1176" s="5">
        <v>25</v>
      </c>
      <c r="L1176" s="7">
        <v>3095</v>
      </c>
      <c r="M1176" s="5">
        <v>1</v>
      </c>
    </row>
    <row r="1177" spans="1:13" x14ac:dyDescent="0.3">
      <c r="A1177" s="7">
        <v>2290</v>
      </c>
      <c r="B1177" s="5">
        <v>29</v>
      </c>
      <c r="L1177" s="7">
        <v>3096</v>
      </c>
      <c r="M1177" s="5">
        <v>14</v>
      </c>
    </row>
    <row r="1178" spans="1:13" x14ac:dyDescent="0.3">
      <c r="A1178" s="7">
        <v>2291</v>
      </c>
      <c r="B1178" s="5">
        <v>43</v>
      </c>
      <c r="L1178" s="7">
        <v>3097</v>
      </c>
      <c r="M1178" s="5">
        <v>42</v>
      </c>
    </row>
    <row r="1179" spans="1:13" x14ac:dyDescent="0.3">
      <c r="A1179" s="7">
        <v>2292</v>
      </c>
      <c r="B1179" s="5">
        <v>46</v>
      </c>
      <c r="L1179" s="7">
        <v>3098</v>
      </c>
      <c r="M1179" s="5">
        <v>27</v>
      </c>
    </row>
    <row r="1180" spans="1:13" x14ac:dyDescent="0.3">
      <c r="A1180" s="7">
        <v>2293</v>
      </c>
      <c r="B1180" s="5">
        <v>27</v>
      </c>
      <c r="L1180" s="7">
        <v>3099</v>
      </c>
      <c r="M1180" s="5">
        <v>5</v>
      </c>
    </row>
    <row r="1181" spans="1:13" x14ac:dyDescent="0.3">
      <c r="A1181" s="7">
        <v>2294</v>
      </c>
      <c r="B1181" s="5">
        <v>112</v>
      </c>
      <c r="L1181" s="7">
        <v>3100</v>
      </c>
      <c r="M1181" s="5">
        <v>13</v>
      </c>
    </row>
    <row r="1182" spans="1:13" x14ac:dyDescent="0.3">
      <c r="A1182" s="7">
        <v>2295</v>
      </c>
      <c r="B1182" s="5">
        <v>34</v>
      </c>
      <c r="L1182" s="7">
        <v>3101</v>
      </c>
      <c r="M1182" s="5">
        <v>12</v>
      </c>
    </row>
    <row r="1183" spans="1:13" x14ac:dyDescent="0.3">
      <c r="A1183" s="7">
        <v>2296</v>
      </c>
      <c r="B1183" s="5">
        <v>145</v>
      </c>
      <c r="L1183" s="7">
        <v>3102</v>
      </c>
      <c r="M1183" s="5">
        <v>90</v>
      </c>
    </row>
    <row r="1184" spans="1:13" x14ac:dyDescent="0.3">
      <c r="A1184" s="7">
        <v>2297</v>
      </c>
      <c r="B1184" s="5">
        <v>19</v>
      </c>
      <c r="L1184" s="7">
        <v>3103</v>
      </c>
      <c r="M1184" s="5">
        <v>2</v>
      </c>
    </row>
    <row r="1185" spans="1:13" x14ac:dyDescent="0.3">
      <c r="A1185" s="7">
        <v>2298</v>
      </c>
      <c r="B1185" s="5">
        <v>288</v>
      </c>
      <c r="L1185" s="7">
        <v>3104</v>
      </c>
      <c r="M1185" s="5">
        <v>5</v>
      </c>
    </row>
    <row r="1186" spans="1:13" x14ac:dyDescent="0.3">
      <c r="A1186" s="7">
        <v>2299</v>
      </c>
      <c r="B1186" s="5">
        <v>14</v>
      </c>
      <c r="L1186" s="7">
        <v>3105</v>
      </c>
      <c r="M1186" s="5">
        <v>31</v>
      </c>
    </row>
    <row r="1187" spans="1:13" x14ac:dyDescent="0.3">
      <c r="A1187" s="7">
        <v>2300</v>
      </c>
      <c r="B1187" s="5">
        <v>7</v>
      </c>
      <c r="L1187" s="7">
        <v>3106</v>
      </c>
      <c r="M1187" s="5">
        <v>4</v>
      </c>
    </row>
    <row r="1188" spans="1:13" x14ac:dyDescent="0.3">
      <c r="A1188" s="7">
        <v>2301</v>
      </c>
      <c r="B1188" s="5">
        <v>211</v>
      </c>
      <c r="L1188" s="7">
        <v>3107</v>
      </c>
      <c r="M1188" s="5">
        <v>29</v>
      </c>
    </row>
    <row r="1189" spans="1:13" x14ac:dyDescent="0.3">
      <c r="A1189" s="7">
        <v>2302</v>
      </c>
      <c r="B1189" s="5">
        <v>85</v>
      </c>
      <c r="L1189" s="7">
        <v>3108</v>
      </c>
      <c r="M1189" s="5">
        <v>2</v>
      </c>
    </row>
    <row r="1190" spans="1:13" x14ac:dyDescent="0.3">
      <c r="A1190" s="7">
        <v>2303</v>
      </c>
      <c r="B1190" s="5">
        <v>103</v>
      </c>
      <c r="L1190" s="7">
        <v>3109</v>
      </c>
      <c r="M1190" s="5">
        <v>114</v>
      </c>
    </row>
    <row r="1191" spans="1:13" x14ac:dyDescent="0.3">
      <c r="A1191" s="7">
        <v>2304</v>
      </c>
      <c r="B1191" s="5">
        <v>113</v>
      </c>
      <c r="L1191" s="7">
        <v>3110</v>
      </c>
      <c r="M1191" s="5">
        <v>1</v>
      </c>
    </row>
    <row r="1192" spans="1:13" x14ac:dyDescent="0.3">
      <c r="A1192" s="7">
        <v>2305</v>
      </c>
      <c r="B1192" s="5">
        <v>167</v>
      </c>
      <c r="L1192" s="7">
        <v>3111</v>
      </c>
      <c r="M1192" s="5">
        <v>76</v>
      </c>
    </row>
    <row r="1193" spans="1:13" x14ac:dyDescent="0.3">
      <c r="A1193" s="7">
        <v>2306</v>
      </c>
      <c r="B1193" s="5">
        <v>73</v>
      </c>
      <c r="L1193" s="7">
        <v>3112</v>
      </c>
      <c r="M1193" s="5">
        <v>9</v>
      </c>
    </row>
    <row r="1194" spans="1:13" x14ac:dyDescent="0.3">
      <c r="A1194" s="7">
        <v>2307</v>
      </c>
      <c r="B1194" s="5">
        <v>75</v>
      </c>
      <c r="L1194" s="7">
        <v>3113</v>
      </c>
      <c r="M1194" s="5">
        <v>37</v>
      </c>
    </row>
    <row r="1195" spans="1:13" x14ac:dyDescent="0.3">
      <c r="A1195" s="7">
        <v>2308</v>
      </c>
      <c r="B1195" s="5">
        <v>614</v>
      </c>
      <c r="L1195" s="7">
        <v>3114</v>
      </c>
      <c r="M1195" s="5">
        <v>0</v>
      </c>
    </row>
    <row r="1196" spans="1:13" x14ac:dyDescent="0.3">
      <c r="A1196" s="7">
        <v>2309</v>
      </c>
      <c r="B1196" s="5">
        <v>107</v>
      </c>
      <c r="L1196" s="7">
        <v>3115</v>
      </c>
      <c r="M1196" s="5">
        <v>1</v>
      </c>
    </row>
    <row r="1197" spans="1:13" x14ac:dyDescent="0.3">
      <c r="A1197" s="7">
        <v>2310</v>
      </c>
      <c r="B1197" s="5">
        <v>1224</v>
      </c>
      <c r="L1197" s="7">
        <v>3116</v>
      </c>
      <c r="M1197" s="5">
        <v>10</v>
      </c>
    </row>
    <row r="1198" spans="1:13" x14ac:dyDescent="0.3">
      <c r="A1198" s="7">
        <v>2311</v>
      </c>
      <c r="B1198" s="5">
        <v>104</v>
      </c>
      <c r="L1198" s="7">
        <v>3117</v>
      </c>
      <c r="M1198" s="5">
        <v>1</v>
      </c>
    </row>
    <row r="1199" spans="1:13" x14ac:dyDescent="0.3">
      <c r="A1199" s="7">
        <v>2312</v>
      </c>
      <c r="B1199" s="5">
        <v>79</v>
      </c>
      <c r="L1199" s="7">
        <v>3118</v>
      </c>
      <c r="M1199" s="5">
        <v>2</v>
      </c>
    </row>
    <row r="1200" spans="1:13" x14ac:dyDescent="0.3">
      <c r="A1200" s="7">
        <v>2313</v>
      </c>
      <c r="B1200" s="5">
        <v>157</v>
      </c>
      <c r="L1200" s="7">
        <v>3119</v>
      </c>
      <c r="M1200" s="5">
        <v>1</v>
      </c>
    </row>
    <row r="1201" spans="1:13" x14ac:dyDescent="0.3">
      <c r="A1201" s="7">
        <v>2314</v>
      </c>
      <c r="B1201" s="5">
        <v>50</v>
      </c>
      <c r="L1201" s="7">
        <v>3120</v>
      </c>
      <c r="M1201" s="5">
        <v>10</v>
      </c>
    </row>
    <row r="1202" spans="1:13" x14ac:dyDescent="0.3">
      <c r="A1202" s="7">
        <v>2315</v>
      </c>
      <c r="B1202" s="5">
        <v>64</v>
      </c>
      <c r="L1202" s="7">
        <v>3188</v>
      </c>
      <c r="M1202" s="5">
        <v>9</v>
      </c>
    </row>
    <row r="1203" spans="1:13" x14ac:dyDescent="0.3">
      <c r="A1203" s="7">
        <v>2316</v>
      </c>
      <c r="B1203" s="5">
        <v>200</v>
      </c>
      <c r="L1203" s="7">
        <v>3189</v>
      </c>
      <c r="M1203" s="5">
        <v>19</v>
      </c>
    </row>
    <row r="1204" spans="1:13" x14ac:dyDescent="0.3">
      <c r="A1204" s="7">
        <v>2317</v>
      </c>
      <c r="B1204" s="5">
        <v>22</v>
      </c>
      <c r="L1204" s="7">
        <v>3190</v>
      </c>
      <c r="M1204" s="5">
        <v>0</v>
      </c>
    </row>
    <row r="1205" spans="1:13" x14ac:dyDescent="0.3">
      <c r="A1205" s="7">
        <v>2318</v>
      </c>
      <c r="B1205" s="5">
        <v>163</v>
      </c>
      <c r="L1205" s="7">
        <v>3191</v>
      </c>
      <c r="M1205" s="5">
        <v>4</v>
      </c>
    </row>
    <row r="1206" spans="1:13" x14ac:dyDescent="0.3">
      <c r="A1206" s="7">
        <v>2319</v>
      </c>
      <c r="B1206" s="5">
        <v>77</v>
      </c>
      <c r="L1206" s="7">
        <v>3192</v>
      </c>
      <c r="M1206" s="5">
        <v>8</v>
      </c>
    </row>
    <row r="1207" spans="1:13" x14ac:dyDescent="0.3">
      <c r="A1207" s="7">
        <v>2320</v>
      </c>
      <c r="B1207" s="5">
        <v>89</v>
      </c>
      <c r="L1207" s="7">
        <v>3193</v>
      </c>
      <c r="M1207" s="5">
        <v>24</v>
      </c>
    </row>
    <row r="1208" spans="1:13" x14ac:dyDescent="0.3">
      <c r="A1208" s="7">
        <v>2327</v>
      </c>
      <c r="B1208" s="5">
        <v>3355</v>
      </c>
      <c r="L1208" s="7">
        <v>3194</v>
      </c>
      <c r="M1208" s="5">
        <v>0</v>
      </c>
    </row>
    <row r="1209" spans="1:13" x14ac:dyDescent="0.3">
      <c r="A1209" s="7">
        <v>2328</v>
      </c>
      <c r="B1209" s="5">
        <v>537</v>
      </c>
      <c r="L1209" s="7">
        <v>3195</v>
      </c>
      <c r="M1209" s="5">
        <v>39</v>
      </c>
    </row>
    <row r="1210" spans="1:13" x14ac:dyDescent="0.3">
      <c r="A1210" s="7">
        <v>2329</v>
      </c>
      <c r="B1210" s="5">
        <v>125</v>
      </c>
      <c r="L1210" s="7">
        <v>3196</v>
      </c>
      <c r="M1210" s="5">
        <v>6</v>
      </c>
    </row>
    <row r="1211" spans="1:13" x14ac:dyDescent="0.3">
      <c r="A1211" s="7">
        <v>2330</v>
      </c>
      <c r="B1211" s="5">
        <v>163</v>
      </c>
      <c r="L1211" s="7">
        <v>3197</v>
      </c>
      <c r="M1211" s="5">
        <v>4</v>
      </c>
    </row>
    <row r="1212" spans="1:13" x14ac:dyDescent="0.3">
      <c r="A1212" s="7">
        <v>2331</v>
      </c>
      <c r="B1212" s="5">
        <v>283</v>
      </c>
      <c r="L1212" s="7">
        <v>3198</v>
      </c>
      <c r="M1212" s="5">
        <v>3</v>
      </c>
    </row>
    <row r="1213" spans="1:13" x14ac:dyDescent="0.3">
      <c r="A1213" s="7">
        <v>2332</v>
      </c>
      <c r="B1213" s="5">
        <v>352</v>
      </c>
      <c r="L1213" s="7">
        <v>3199</v>
      </c>
      <c r="M1213" s="5">
        <v>53</v>
      </c>
    </row>
    <row r="1214" spans="1:13" x14ac:dyDescent="0.3">
      <c r="A1214" s="7">
        <v>2333</v>
      </c>
      <c r="B1214" s="5">
        <v>94</v>
      </c>
      <c r="L1214" s="7">
        <v>3200</v>
      </c>
      <c r="M1214" s="5">
        <v>1</v>
      </c>
    </row>
    <row r="1215" spans="1:13" x14ac:dyDescent="0.3">
      <c r="A1215" s="7">
        <v>2334</v>
      </c>
      <c r="B1215" s="5">
        <v>67</v>
      </c>
      <c r="L1215" s="7">
        <v>3201</v>
      </c>
      <c r="M1215" s="5">
        <v>2</v>
      </c>
    </row>
    <row r="1216" spans="1:13" x14ac:dyDescent="0.3">
      <c r="A1216" s="7">
        <v>2335</v>
      </c>
      <c r="B1216" s="5">
        <v>221</v>
      </c>
      <c r="L1216" s="7">
        <v>3202</v>
      </c>
      <c r="M1216" s="5">
        <v>25</v>
      </c>
    </row>
    <row r="1217" spans="1:13" x14ac:dyDescent="0.3">
      <c r="A1217" s="7">
        <v>2336</v>
      </c>
      <c r="B1217" s="5">
        <v>2165</v>
      </c>
      <c r="L1217" s="7">
        <v>3203</v>
      </c>
      <c r="M1217" s="5">
        <v>6</v>
      </c>
    </row>
    <row r="1218" spans="1:13" x14ac:dyDescent="0.3">
      <c r="A1218" s="7">
        <v>2337</v>
      </c>
      <c r="B1218" s="5">
        <v>179</v>
      </c>
      <c r="L1218" s="7">
        <v>3204</v>
      </c>
      <c r="M1218" s="5">
        <v>0</v>
      </c>
    </row>
    <row r="1219" spans="1:13" x14ac:dyDescent="0.3">
      <c r="A1219" s="7">
        <v>2338</v>
      </c>
      <c r="B1219" s="5">
        <v>123</v>
      </c>
      <c r="L1219" s="7">
        <v>3205</v>
      </c>
      <c r="M1219" s="5">
        <v>12</v>
      </c>
    </row>
    <row r="1220" spans="1:13" x14ac:dyDescent="0.3">
      <c r="A1220" s="7">
        <v>2339</v>
      </c>
      <c r="B1220" s="5">
        <v>1104</v>
      </c>
      <c r="L1220" s="7">
        <v>3206</v>
      </c>
      <c r="M1220" s="5">
        <v>0</v>
      </c>
    </row>
    <row r="1221" spans="1:13" x14ac:dyDescent="0.3">
      <c r="A1221" s="7">
        <v>2340</v>
      </c>
      <c r="B1221" s="5">
        <v>403</v>
      </c>
      <c r="L1221" s="7">
        <v>3207</v>
      </c>
      <c r="M1221" s="5">
        <v>36</v>
      </c>
    </row>
    <row r="1222" spans="1:13" x14ac:dyDescent="0.3">
      <c r="A1222" s="7">
        <v>2441</v>
      </c>
      <c r="B1222" s="5">
        <v>109</v>
      </c>
      <c r="L1222" s="7">
        <v>3628</v>
      </c>
      <c r="M1222" s="5">
        <v>0</v>
      </c>
    </row>
    <row r="1223" spans="1:13" x14ac:dyDescent="0.3">
      <c r="A1223" s="7">
        <v>2442</v>
      </c>
      <c r="B1223" s="5">
        <v>372</v>
      </c>
      <c r="L1223" s="7">
        <v>3629</v>
      </c>
      <c r="M1223" s="5">
        <v>2</v>
      </c>
    </row>
    <row r="1224" spans="1:13" x14ac:dyDescent="0.3">
      <c r="A1224" s="7">
        <v>2443</v>
      </c>
      <c r="B1224" s="5">
        <v>311</v>
      </c>
      <c r="L1224" s="7">
        <v>3630</v>
      </c>
      <c r="M1224" s="5">
        <v>1</v>
      </c>
    </row>
    <row r="1225" spans="1:13" x14ac:dyDescent="0.3">
      <c r="A1225" s="7">
        <v>2444</v>
      </c>
      <c r="B1225" s="5">
        <v>61</v>
      </c>
      <c r="L1225" s="7">
        <v>3631</v>
      </c>
      <c r="M1225" s="5">
        <v>59</v>
      </c>
    </row>
    <row r="1226" spans="1:13" x14ac:dyDescent="0.3">
      <c r="A1226" s="7">
        <v>2445</v>
      </c>
      <c r="B1226" s="5">
        <v>115</v>
      </c>
      <c r="L1226" s="7">
        <v>3632</v>
      </c>
      <c r="M1226" s="5">
        <v>1</v>
      </c>
    </row>
    <row r="1227" spans="1:13" x14ac:dyDescent="0.3">
      <c r="A1227" s="7">
        <v>2446</v>
      </c>
      <c r="B1227" s="5">
        <v>111</v>
      </c>
      <c r="L1227" s="7">
        <v>3633</v>
      </c>
      <c r="M1227" s="5">
        <v>31</v>
      </c>
    </row>
    <row r="1228" spans="1:13" x14ac:dyDescent="0.3">
      <c r="A1228" s="7">
        <v>2447</v>
      </c>
      <c r="B1228" s="5">
        <v>337</v>
      </c>
      <c r="L1228" s="7">
        <v>3634</v>
      </c>
      <c r="M1228" s="5">
        <v>18</v>
      </c>
    </row>
    <row r="1229" spans="1:13" x14ac:dyDescent="0.3">
      <c r="A1229" s="7">
        <v>2448</v>
      </c>
      <c r="B1229" s="5">
        <v>9</v>
      </c>
      <c r="L1229" s="7">
        <v>3635</v>
      </c>
      <c r="M1229" s="5">
        <v>10</v>
      </c>
    </row>
    <row r="1230" spans="1:13" x14ac:dyDescent="0.3">
      <c r="A1230" s="7">
        <v>2449</v>
      </c>
      <c r="B1230" s="5">
        <v>120</v>
      </c>
      <c r="L1230" s="7">
        <v>3636</v>
      </c>
      <c r="M1230" s="5">
        <v>0</v>
      </c>
    </row>
    <row r="1231" spans="1:13" x14ac:dyDescent="0.3">
      <c r="A1231" s="7">
        <v>2450</v>
      </c>
      <c r="B1231" s="5">
        <v>102</v>
      </c>
      <c r="L1231" s="7">
        <v>3637</v>
      </c>
      <c r="M1231" s="5">
        <v>14</v>
      </c>
    </row>
    <row r="1232" spans="1:13" x14ac:dyDescent="0.3">
      <c r="A1232" s="7">
        <v>2451</v>
      </c>
      <c r="B1232" s="5">
        <v>186</v>
      </c>
      <c r="L1232" s="7">
        <v>3638</v>
      </c>
      <c r="M1232" s="5">
        <v>2</v>
      </c>
    </row>
    <row r="1233" spans="1:13" x14ac:dyDescent="0.3">
      <c r="A1233" s="7">
        <v>2452</v>
      </c>
      <c r="B1233" s="5">
        <v>15</v>
      </c>
      <c r="L1233" s="7">
        <v>3639</v>
      </c>
      <c r="M1233" s="5">
        <v>1</v>
      </c>
    </row>
    <row r="1234" spans="1:13" x14ac:dyDescent="0.3">
      <c r="A1234" s="7">
        <v>2453</v>
      </c>
      <c r="B1234" s="5">
        <v>67</v>
      </c>
      <c r="L1234" s="7">
        <v>3640</v>
      </c>
      <c r="M1234" s="5">
        <v>3</v>
      </c>
    </row>
    <row r="1235" spans="1:13" x14ac:dyDescent="0.3">
      <c r="A1235" s="7">
        <v>2454</v>
      </c>
      <c r="B1235" s="5">
        <v>130</v>
      </c>
      <c r="L1235" s="7">
        <v>3641</v>
      </c>
      <c r="M1235" s="5">
        <v>0</v>
      </c>
    </row>
    <row r="1236" spans="1:13" x14ac:dyDescent="0.3">
      <c r="A1236" s="7">
        <v>2455</v>
      </c>
      <c r="B1236" s="5">
        <v>16</v>
      </c>
      <c r="L1236" s="7">
        <v>3642</v>
      </c>
      <c r="M1236" s="5">
        <v>2</v>
      </c>
    </row>
    <row r="1237" spans="1:13" x14ac:dyDescent="0.3">
      <c r="A1237" s="7">
        <v>2456</v>
      </c>
      <c r="B1237" s="5">
        <v>67</v>
      </c>
      <c r="L1237" s="7">
        <v>3643</v>
      </c>
      <c r="M1237" s="5">
        <v>0</v>
      </c>
    </row>
    <row r="1238" spans="1:13" x14ac:dyDescent="0.3">
      <c r="A1238" s="7">
        <v>2457</v>
      </c>
      <c r="B1238" s="5">
        <v>124</v>
      </c>
      <c r="L1238" s="7">
        <v>3644</v>
      </c>
      <c r="M1238" s="5">
        <v>12</v>
      </c>
    </row>
    <row r="1239" spans="1:13" x14ac:dyDescent="0.3">
      <c r="A1239" s="7">
        <v>2458</v>
      </c>
      <c r="B1239" s="5">
        <v>80</v>
      </c>
      <c r="L1239" s="7">
        <v>3645</v>
      </c>
      <c r="M1239" s="5">
        <v>1</v>
      </c>
    </row>
    <row r="1240" spans="1:13" x14ac:dyDescent="0.3">
      <c r="A1240" s="7">
        <v>2459</v>
      </c>
      <c r="B1240" s="5">
        <v>282</v>
      </c>
      <c r="L1240" s="7">
        <v>3646</v>
      </c>
      <c r="M1240" s="5">
        <v>8</v>
      </c>
    </row>
    <row r="1241" spans="1:13" x14ac:dyDescent="0.3">
      <c r="A1241" s="7">
        <v>2460</v>
      </c>
      <c r="B1241" s="5">
        <v>68</v>
      </c>
      <c r="L1241" s="7">
        <v>3647</v>
      </c>
      <c r="M1241" s="5">
        <v>2</v>
      </c>
    </row>
    <row r="1242" spans="1:13" x14ac:dyDescent="0.3">
      <c r="A1242" s="7">
        <v>2461</v>
      </c>
      <c r="B1242" s="5">
        <v>86</v>
      </c>
      <c r="L1242" s="7">
        <v>3728</v>
      </c>
      <c r="M1242" s="5">
        <v>31</v>
      </c>
    </row>
    <row r="1243" spans="1:13" x14ac:dyDescent="0.3">
      <c r="A1243" s="7">
        <v>2462</v>
      </c>
      <c r="B1243" s="5">
        <v>115</v>
      </c>
      <c r="L1243" s="7">
        <v>3729</v>
      </c>
      <c r="M1243" s="5">
        <v>5</v>
      </c>
    </row>
    <row r="1244" spans="1:13" x14ac:dyDescent="0.3">
      <c r="A1244" s="7">
        <v>2463</v>
      </c>
      <c r="B1244" s="5">
        <v>75</v>
      </c>
      <c r="L1244" s="7">
        <v>3730</v>
      </c>
      <c r="M1244" s="5">
        <v>1</v>
      </c>
    </row>
    <row r="1245" spans="1:13" x14ac:dyDescent="0.3">
      <c r="A1245" s="7">
        <v>2464</v>
      </c>
      <c r="B1245" s="5">
        <v>43</v>
      </c>
      <c r="L1245" s="7">
        <v>3731</v>
      </c>
      <c r="M1245" s="5">
        <v>12</v>
      </c>
    </row>
    <row r="1246" spans="1:13" x14ac:dyDescent="0.3">
      <c r="A1246" s="7">
        <v>2465</v>
      </c>
      <c r="B1246" s="5">
        <v>48</v>
      </c>
      <c r="L1246" s="7">
        <v>3732</v>
      </c>
      <c r="M1246" s="5">
        <v>4</v>
      </c>
    </row>
    <row r="1247" spans="1:13" x14ac:dyDescent="0.3">
      <c r="A1247" s="7">
        <v>2466</v>
      </c>
      <c r="B1247" s="5">
        <v>52</v>
      </c>
      <c r="L1247" s="7">
        <v>3733</v>
      </c>
      <c r="M1247" s="5">
        <v>0</v>
      </c>
    </row>
    <row r="1248" spans="1:13" x14ac:dyDescent="0.3">
      <c r="A1248" s="7">
        <v>2467</v>
      </c>
      <c r="B1248" s="5">
        <v>43</v>
      </c>
      <c r="L1248" s="7">
        <v>3734</v>
      </c>
      <c r="M1248" s="5">
        <v>7</v>
      </c>
    </row>
    <row r="1249" spans="1:13" x14ac:dyDescent="0.3">
      <c r="A1249" s="7">
        <v>2468</v>
      </c>
      <c r="B1249" s="5">
        <v>58</v>
      </c>
      <c r="L1249" s="7">
        <v>3735</v>
      </c>
      <c r="M1249" s="5">
        <v>2</v>
      </c>
    </row>
    <row r="1250" spans="1:13" x14ac:dyDescent="0.3">
      <c r="A1250" s="7">
        <v>2469</v>
      </c>
      <c r="B1250" s="5">
        <v>47</v>
      </c>
      <c r="L1250" s="7">
        <v>3736</v>
      </c>
      <c r="M1250" s="5">
        <v>1</v>
      </c>
    </row>
    <row r="1251" spans="1:13" x14ac:dyDescent="0.3">
      <c r="A1251" s="7">
        <v>2470</v>
      </c>
      <c r="B1251" s="5">
        <v>36</v>
      </c>
      <c r="L1251" s="7">
        <v>3737</v>
      </c>
      <c r="M1251" s="5">
        <v>4</v>
      </c>
    </row>
    <row r="1252" spans="1:13" x14ac:dyDescent="0.3">
      <c r="A1252" s="7">
        <v>2471</v>
      </c>
      <c r="B1252" s="5">
        <v>17</v>
      </c>
      <c r="L1252" s="7">
        <v>3738</v>
      </c>
      <c r="M1252" s="5">
        <v>6</v>
      </c>
    </row>
    <row r="1253" spans="1:13" x14ac:dyDescent="0.3">
      <c r="A1253" s="7">
        <v>2472</v>
      </c>
      <c r="B1253" s="5">
        <v>104</v>
      </c>
      <c r="L1253" s="7">
        <v>3739</v>
      </c>
      <c r="M1253" s="5">
        <v>8</v>
      </c>
    </row>
    <row r="1254" spans="1:13" x14ac:dyDescent="0.3">
      <c r="A1254" s="7">
        <v>2473</v>
      </c>
      <c r="B1254" s="5">
        <v>47</v>
      </c>
      <c r="L1254" s="7">
        <v>3740</v>
      </c>
      <c r="M1254" s="5">
        <v>14</v>
      </c>
    </row>
    <row r="1255" spans="1:13" x14ac:dyDescent="0.3">
      <c r="A1255" s="7">
        <v>2474</v>
      </c>
      <c r="B1255" s="5">
        <v>38</v>
      </c>
      <c r="L1255" s="7">
        <v>3741</v>
      </c>
      <c r="M1255" s="5">
        <v>0</v>
      </c>
    </row>
    <row r="1256" spans="1:13" x14ac:dyDescent="0.3">
      <c r="A1256" s="7">
        <v>2475</v>
      </c>
      <c r="B1256" s="5">
        <v>81</v>
      </c>
      <c r="L1256" s="7">
        <v>3742</v>
      </c>
      <c r="M1256" s="5">
        <v>4</v>
      </c>
    </row>
    <row r="1257" spans="1:13" x14ac:dyDescent="0.3">
      <c r="A1257" s="7">
        <v>2476</v>
      </c>
      <c r="B1257" s="5">
        <v>55</v>
      </c>
      <c r="L1257" s="7">
        <v>3743</v>
      </c>
      <c r="M1257" s="5">
        <v>0</v>
      </c>
    </row>
    <row r="1258" spans="1:13" x14ac:dyDescent="0.3">
      <c r="A1258" s="7">
        <v>2477</v>
      </c>
      <c r="B1258" s="5">
        <v>41</v>
      </c>
      <c r="L1258" s="7">
        <v>3744</v>
      </c>
      <c r="M1258" s="5">
        <v>0</v>
      </c>
    </row>
    <row r="1259" spans="1:13" x14ac:dyDescent="0.3">
      <c r="A1259" s="7">
        <v>2478</v>
      </c>
      <c r="B1259" s="5">
        <v>79</v>
      </c>
      <c r="L1259" s="7">
        <v>3745</v>
      </c>
      <c r="M1259" s="5">
        <v>1</v>
      </c>
    </row>
    <row r="1260" spans="1:13" x14ac:dyDescent="0.3">
      <c r="A1260" s="7">
        <v>2479</v>
      </c>
      <c r="B1260" s="5">
        <v>16</v>
      </c>
      <c r="L1260" s="7">
        <v>3746</v>
      </c>
      <c r="M1260" s="5">
        <v>1</v>
      </c>
    </row>
    <row r="1261" spans="1:13" x14ac:dyDescent="0.3">
      <c r="A1261" s="7">
        <v>2480</v>
      </c>
      <c r="B1261" s="5">
        <v>8</v>
      </c>
      <c r="L1261" s="7">
        <v>3747</v>
      </c>
      <c r="M1261" s="5">
        <v>1</v>
      </c>
    </row>
    <row r="1262" spans="1:13" x14ac:dyDescent="0.3">
      <c r="A1262" s="7">
        <v>2481</v>
      </c>
      <c r="B1262" s="5">
        <v>95</v>
      </c>
      <c r="L1262" s="7">
        <v>3788</v>
      </c>
      <c r="M1262" s="5">
        <v>1</v>
      </c>
    </row>
    <row r="1263" spans="1:13" x14ac:dyDescent="0.3">
      <c r="A1263" s="7">
        <v>2482</v>
      </c>
      <c r="B1263" s="5">
        <v>25</v>
      </c>
      <c r="L1263" s="7">
        <v>3789</v>
      </c>
      <c r="M1263" s="5">
        <v>4</v>
      </c>
    </row>
    <row r="1264" spans="1:13" x14ac:dyDescent="0.3">
      <c r="A1264" s="7">
        <v>2483</v>
      </c>
      <c r="B1264" s="5">
        <v>19</v>
      </c>
      <c r="L1264" s="7">
        <v>3790</v>
      </c>
      <c r="M1264" s="5">
        <v>0</v>
      </c>
    </row>
    <row r="1265" spans="1:13" x14ac:dyDescent="0.3">
      <c r="A1265" s="7">
        <v>2484</v>
      </c>
      <c r="B1265" s="5">
        <v>90</v>
      </c>
      <c r="L1265" s="7">
        <v>3791</v>
      </c>
      <c r="M1265" s="5">
        <v>0</v>
      </c>
    </row>
    <row r="1266" spans="1:13" x14ac:dyDescent="0.3">
      <c r="A1266" s="7">
        <v>2485</v>
      </c>
      <c r="B1266" s="5">
        <v>41</v>
      </c>
      <c r="L1266" s="7">
        <v>3792</v>
      </c>
      <c r="M1266" s="5">
        <v>2</v>
      </c>
    </row>
    <row r="1267" spans="1:13" x14ac:dyDescent="0.3">
      <c r="A1267" s="7">
        <v>2486</v>
      </c>
      <c r="B1267" s="5">
        <v>30</v>
      </c>
      <c r="L1267" s="7">
        <v>3793</v>
      </c>
      <c r="M1267" s="5">
        <v>24</v>
      </c>
    </row>
    <row r="1268" spans="1:13" x14ac:dyDescent="0.3">
      <c r="A1268" s="7">
        <v>2487</v>
      </c>
      <c r="B1268" s="5">
        <v>38</v>
      </c>
      <c r="L1268" s="7">
        <v>3794</v>
      </c>
      <c r="M1268" s="5">
        <v>1</v>
      </c>
    </row>
    <row r="1269" spans="1:13" x14ac:dyDescent="0.3">
      <c r="A1269" s="7">
        <v>2488</v>
      </c>
      <c r="B1269" s="5">
        <v>65</v>
      </c>
      <c r="L1269" s="7">
        <v>3795</v>
      </c>
      <c r="M1269" s="5">
        <v>2</v>
      </c>
    </row>
    <row r="1270" spans="1:13" x14ac:dyDescent="0.3">
      <c r="A1270" s="7">
        <v>2489</v>
      </c>
      <c r="B1270" s="5">
        <v>75</v>
      </c>
      <c r="L1270" s="7">
        <v>3796</v>
      </c>
      <c r="M1270" s="5">
        <v>1</v>
      </c>
    </row>
    <row r="1271" spans="1:13" x14ac:dyDescent="0.3">
      <c r="A1271" s="7">
        <v>2490</v>
      </c>
      <c r="B1271" s="5">
        <v>16</v>
      </c>
      <c r="L1271" s="7">
        <v>3797</v>
      </c>
      <c r="M1271" s="5">
        <v>37</v>
      </c>
    </row>
    <row r="1272" spans="1:13" x14ac:dyDescent="0.3">
      <c r="A1272" s="7">
        <v>2491</v>
      </c>
      <c r="B1272" s="5">
        <v>10</v>
      </c>
      <c r="L1272" s="7">
        <v>3798</v>
      </c>
      <c r="M1272" s="5">
        <v>5</v>
      </c>
    </row>
    <row r="1273" spans="1:13" x14ac:dyDescent="0.3">
      <c r="A1273" s="7">
        <v>2492</v>
      </c>
      <c r="B1273" s="5">
        <v>27</v>
      </c>
      <c r="L1273" s="7">
        <v>3799</v>
      </c>
      <c r="M1273" s="5">
        <v>4</v>
      </c>
    </row>
    <row r="1274" spans="1:13" x14ac:dyDescent="0.3">
      <c r="A1274" s="7">
        <v>2493</v>
      </c>
      <c r="B1274" s="5">
        <v>259</v>
      </c>
      <c r="L1274" s="7">
        <v>3800</v>
      </c>
      <c r="M1274" s="5">
        <v>16</v>
      </c>
    </row>
    <row r="1275" spans="1:13" x14ac:dyDescent="0.3">
      <c r="A1275" s="7">
        <v>2494</v>
      </c>
      <c r="B1275" s="5">
        <v>39</v>
      </c>
      <c r="L1275" s="7">
        <v>3801</v>
      </c>
      <c r="M1275" s="5">
        <v>9</v>
      </c>
    </row>
    <row r="1276" spans="1:13" x14ac:dyDescent="0.3">
      <c r="A1276" s="7">
        <v>2495</v>
      </c>
      <c r="B1276" s="5">
        <v>42</v>
      </c>
      <c r="L1276" s="7">
        <v>3802</v>
      </c>
      <c r="M1276" s="5">
        <v>0</v>
      </c>
    </row>
    <row r="1277" spans="1:13" x14ac:dyDescent="0.3">
      <c r="A1277" s="7">
        <v>2496</v>
      </c>
      <c r="B1277" s="5">
        <v>10</v>
      </c>
      <c r="L1277" s="7">
        <v>3803</v>
      </c>
      <c r="M1277" s="5">
        <v>40</v>
      </c>
    </row>
    <row r="1278" spans="1:13" x14ac:dyDescent="0.3">
      <c r="A1278" s="7">
        <v>2497</v>
      </c>
      <c r="B1278" s="5">
        <v>56</v>
      </c>
      <c r="L1278" s="7">
        <v>3804</v>
      </c>
      <c r="M1278" s="5">
        <v>0</v>
      </c>
    </row>
    <row r="1279" spans="1:13" x14ac:dyDescent="0.3">
      <c r="A1279" s="7">
        <v>2498</v>
      </c>
      <c r="B1279" s="5">
        <v>20</v>
      </c>
      <c r="L1279" s="7">
        <v>3805</v>
      </c>
      <c r="M1279" s="5">
        <v>2</v>
      </c>
    </row>
    <row r="1280" spans="1:13" x14ac:dyDescent="0.3">
      <c r="A1280" s="7">
        <v>2499</v>
      </c>
      <c r="B1280" s="5">
        <v>170</v>
      </c>
      <c r="L1280" s="7">
        <v>3806</v>
      </c>
      <c r="M1280" s="5">
        <v>1</v>
      </c>
    </row>
    <row r="1281" spans="1:13" x14ac:dyDescent="0.3">
      <c r="A1281" s="7">
        <v>2500</v>
      </c>
      <c r="B1281" s="5">
        <v>29</v>
      </c>
      <c r="L1281" s="7">
        <v>3807</v>
      </c>
      <c r="M1281" s="5">
        <v>9</v>
      </c>
    </row>
    <row r="1282" spans="1:13" x14ac:dyDescent="0.3">
      <c r="A1282" s="7">
        <v>2521</v>
      </c>
      <c r="B1282" s="5">
        <v>132</v>
      </c>
      <c r="L1282" s="7">
        <v>3841</v>
      </c>
      <c r="M1282" s="5">
        <v>34</v>
      </c>
    </row>
    <row r="1283" spans="1:13" x14ac:dyDescent="0.3">
      <c r="A1283" s="7">
        <v>2522</v>
      </c>
      <c r="B1283" s="5">
        <v>27</v>
      </c>
      <c r="L1283" s="7">
        <v>3842</v>
      </c>
      <c r="M1283" s="5">
        <v>23</v>
      </c>
    </row>
    <row r="1284" spans="1:13" x14ac:dyDescent="0.3">
      <c r="A1284" s="7">
        <v>2523</v>
      </c>
      <c r="B1284" s="5">
        <v>26</v>
      </c>
      <c r="L1284" s="7">
        <v>3843</v>
      </c>
      <c r="M1284" s="5">
        <v>19</v>
      </c>
    </row>
    <row r="1285" spans="1:13" x14ac:dyDescent="0.3">
      <c r="A1285" s="7">
        <v>2524</v>
      </c>
      <c r="B1285" s="5">
        <v>43</v>
      </c>
      <c r="L1285" s="7">
        <v>3844</v>
      </c>
      <c r="M1285" s="5">
        <v>50</v>
      </c>
    </row>
    <row r="1286" spans="1:13" x14ac:dyDescent="0.3">
      <c r="A1286" s="7">
        <v>2525</v>
      </c>
      <c r="B1286" s="5">
        <v>80</v>
      </c>
      <c r="L1286" s="7">
        <v>3845</v>
      </c>
      <c r="M1286" s="5">
        <v>12</v>
      </c>
    </row>
    <row r="1287" spans="1:13" x14ac:dyDescent="0.3">
      <c r="A1287" s="7">
        <v>2526</v>
      </c>
      <c r="B1287" s="5">
        <v>33</v>
      </c>
      <c r="L1287" s="7">
        <v>3846</v>
      </c>
      <c r="M1287" s="5">
        <v>8</v>
      </c>
    </row>
    <row r="1288" spans="1:13" x14ac:dyDescent="0.3">
      <c r="A1288" s="7">
        <v>2527</v>
      </c>
      <c r="B1288" s="5">
        <v>71</v>
      </c>
      <c r="L1288" s="7">
        <v>3847</v>
      </c>
      <c r="M1288" s="5">
        <v>9</v>
      </c>
    </row>
    <row r="1289" spans="1:13" x14ac:dyDescent="0.3">
      <c r="A1289" s="7">
        <v>2528</v>
      </c>
      <c r="B1289" s="5">
        <v>81</v>
      </c>
      <c r="L1289" s="7">
        <v>3848</v>
      </c>
      <c r="M1289" s="5">
        <v>43</v>
      </c>
    </row>
    <row r="1290" spans="1:13" x14ac:dyDescent="0.3">
      <c r="A1290" s="7">
        <v>2529</v>
      </c>
      <c r="B1290" s="5">
        <v>76</v>
      </c>
      <c r="L1290" s="7">
        <v>3849</v>
      </c>
      <c r="M1290" s="5">
        <v>28</v>
      </c>
    </row>
    <row r="1291" spans="1:13" x14ac:dyDescent="0.3">
      <c r="A1291" s="7">
        <v>2530</v>
      </c>
      <c r="B1291" s="5">
        <v>48</v>
      </c>
      <c r="L1291" s="7">
        <v>3850</v>
      </c>
      <c r="M1291" s="5">
        <v>4</v>
      </c>
    </row>
    <row r="1292" spans="1:13" x14ac:dyDescent="0.3">
      <c r="A1292" s="7">
        <v>2531</v>
      </c>
      <c r="B1292" s="5">
        <v>61</v>
      </c>
      <c r="L1292" s="7">
        <v>3851</v>
      </c>
      <c r="M1292" s="5">
        <v>24</v>
      </c>
    </row>
    <row r="1293" spans="1:13" x14ac:dyDescent="0.3">
      <c r="A1293" s="7">
        <v>2532</v>
      </c>
      <c r="B1293" s="5">
        <v>60</v>
      </c>
      <c r="L1293" s="7">
        <v>3852</v>
      </c>
      <c r="M1293" s="5">
        <v>2</v>
      </c>
    </row>
    <row r="1294" spans="1:13" x14ac:dyDescent="0.3">
      <c r="A1294" s="7">
        <v>2533</v>
      </c>
      <c r="B1294" s="5">
        <v>136</v>
      </c>
      <c r="L1294" s="7">
        <v>3853</v>
      </c>
      <c r="M1294" s="5">
        <v>2</v>
      </c>
    </row>
    <row r="1295" spans="1:13" x14ac:dyDescent="0.3">
      <c r="A1295" s="7">
        <v>2534</v>
      </c>
      <c r="B1295" s="5">
        <v>14</v>
      </c>
      <c r="L1295" s="7">
        <v>3854</v>
      </c>
      <c r="M1295" s="5">
        <v>20</v>
      </c>
    </row>
    <row r="1296" spans="1:13" x14ac:dyDescent="0.3">
      <c r="A1296" s="7">
        <v>2535</v>
      </c>
      <c r="B1296" s="5">
        <v>78</v>
      </c>
      <c r="L1296" s="7">
        <v>3855</v>
      </c>
      <c r="M1296" s="5">
        <v>1</v>
      </c>
    </row>
    <row r="1297" spans="1:13" x14ac:dyDescent="0.3">
      <c r="A1297" s="7">
        <v>2536</v>
      </c>
      <c r="B1297" s="5">
        <v>4</v>
      </c>
      <c r="L1297" s="7">
        <v>3856</v>
      </c>
      <c r="M1297" s="5">
        <v>1</v>
      </c>
    </row>
    <row r="1298" spans="1:13" x14ac:dyDescent="0.3">
      <c r="A1298" s="7">
        <v>2537</v>
      </c>
      <c r="B1298" s="5">
        <v>11</v>
      </c>
      <c r="L1298" s="7">
        <v>3857</v>
      </c>
      <c r="M1298" s="5">
        <v>4</v>
      </c>
    </row>
    <row r="1299" spans="1:13" x14ac:dyDescent="0.3">
      <c r="A1299" s="7">
        <v>2538</v>
      </c>
      <c r="B1299" s="5">
        <v>185</v>
      </c>
      <c r="L1299" s="7">
        <v>3858</v>
      </c>
      <c r="M1299" s="5">
        <v>1</v>
      </c>
    </row>
    <row r="1300" spans="1:13" x14ac:dyDescent="0.3">
      <c r="A1300" s="7">
        <v>2539</v>
      </c>
      <c r="B1300" s="5">
        <v>59</v>
      </c>
      <c r="L1300" s="7">
        <v>3859</v>
      </c>
      <c r="M1300" s="5">
        <v>1</v>
      </c>
    </row>
    <row r="1301" spans="1:13" x14ac:dyDescent="0.3">
      <c r="A1301" s="7">
        <v>2540</v>
      </c>
      <c r="B1301" s="5">
        <v>27</v>
      </c>
      <c r="L1301" s="7">
        <v>3860</v>
      </c>
      <c r="M1301" s="5">
        <v>13</v>
      </c>
    </row>
    <row r="1302" spans="1:13" x14ac:dyDescent="0.3">
      <c r="A1302" s="7">
        <v>2541</v>
      </c>
      <c r="B1302" s="5">
        <v>63</v>
      </c>
      <c r="L1302" s="7">
        <v>3861</v>
      </c>
      <c r="M1302" s="5">
        <v>1</v>
      </c>
    </row>
    <row r="1303" spans="1:13" x14ac:dyDescent="0.3">
      <c r="A1303" s="7">
        <v>2542</v>
      </c>
      <c r="B1303" s="5">
        <v>13</v>
      </c>
      <c r="L1303" s="7">
        <v>3862</v>
      </c>
      <c r="M1303" s="5">
        <v>1</v>
      </c>
    </row>
    <row r="1304" spans="1:13" x14ac:dyDescent="0.3">
      <c r="A1304" s="7">
        <v>2543</v>
      </c>
      <c r="B1304" s="5">
        <v>13</v>
      </c>
      <c r="L1304" s="7">
        <v>3863</v>
      </c>
      <c r="M1304" s="5">
        <v>0</v>
      </c>
    </row>
    <row r="1305" spans="1:13" x14ac:dyDescent="0.3">
      <c r="A1305" s="7">
        <v>2544</v>
      </c>
      <c r="B1305" s="5">
        <v>57</v>
      </c>
      <c r="L1305" s="7">
        <v>3864</v>
      </c>
      <c r="M1305" s="5">
        <v>3</v>
      </c>
    </row>
    <row r="1306" spans="1:13" x14ac:dyDescent="0.3">
      <c r="A1306" s="7">
        <v>2545</v>
      </c>
      <c r="B1306" s="5">
        <v>61</v>
      </c>
      <c r="L1306" s="7">
        <v>3865</v>
      </c>
      <c r="M1306" s="5">
        <v>14</v>
      </c>
    </row>
    <row r="1307" spans="1:13" x14ac:dyDescent="0.3">
      <c r="A1307" s="7">
        <v>2546</v>
      </c>
      <c r="B1307" s="5">
        <v>65</v>
      </c>
      <c r="L1307" s="7">
        <v>3866</v>
      </c>
      <c r="M1307" s="5">
        <v>2</v>
      </c>
    </row>
    <row r="1308" spans="1:13" x14ac:dyDescent="0.3">
      <c r="A1308" s="7">
        <v>2547</v>
      </c>
      <c r="B1308" s="5">
        <v>134</v>
      </c>
      <c r="L1308" s="7">
        <v>3867</v>
      </c>
      <c r="M1308" s="5">
        <v>5</v>
      </c>
    </row>
    <row r="1309" spans="1:13" x14ac:dyDescent="0.3">
      <c r="A1309" s="7">
        <v>2548</v>
      </c>
      <c r="B1309" s="5">
        <v>37</v>
      </c>
      <c r="L1309" s="7">
        <v>3888</v>
      </c>
      <c r="M1309" s="5">
        <v>14</v>
      </c>
    </row>
    <row r="1310" spans="1:13" x14ac:dyDescent="0.3">
      <c r="A1310" s="7">
        <v>2549</v>
      </c>
      <c r="B1310" s="5">
        <v>37</v>
      </c>
      <c r="L1310" s="7">
        <v>3889</v>
      </c>
      <c r="M1310" s="5">
        <v>9</v>
      </c>
    </row>
    <row r="1311" spans="1:13" x14ac:dyDescent="0.3">
      <c r="A1311" s="7">
        <v>2550</v>
      </c>
      <c r="B1311" s="5">
        <v>150</v>
      </c>
      <c r="L1311" s="7">
        <v>3890</v>
      </c>
      <c r="M1311" s="5">
        <v>8</v>
      </c>
    </row>
    <row r="1312" spans="1:13" x14ac:dyDescent="0.3">
      <c r="A1312" s="7">
        <v>2551</v>
      </c>
      <c r="B1312" s="5">
        <v>56</v>
      </c>
      <c r="L1312" s="7">
        <v>3891</v>
      </c>
      <c r="M1312" s="5">
        <v>7</v>
      </c>
    </row>
    <row r="1313" spans="1:13" x14ac:dyDescent="0.3">
      <c r="A1313" s="7">
        <v>2552</v>
      </c>
      <c r="B1313" s="5">
        <v>18</v>
      </c>
      <c r="L1313" s="7">
        <v>3892</v>
      </c>
      <c r="M1313" s="5">
        <v>0</v>
      </c>
    </row>
    <row r="1314" spans="1:13" x14ac:dyDescent="0.3">
      <c r="A1314" s="7">
        <v>2553</v>
      </c>
      <c r="B1314" s="5">
        <v>60</v>
      </c>
      <c r="L1314" s="7">
        <v>3893</v>
      </c>
      <c r="M1314" s="5">
        <v>84</v>
      </c>
    </row>
    <row r="1315" spans="1:13" x14ac:dyDescent="0.3">
      <c r="A1315" s="7">
        <v>2554</v>
      </c>
      <c r="B1315" s="5">
        <v>67</v>
      </c>
      <c r="L1315" s="7">
        <v>3894</v>
      </c>
      <c r="M1315" s="5">
        <v>11</v>
      </c>
    </row>
    <row r="1316" spans="1:13" x14ac:dyDescent="0.3">
      <c r="A1316" s="7">
        <v>2555</v>
      </c>
      <c r="B1316" s="5">
        <v>35</v>
      </c>
      <c r="L1316" s="7">
        <v>3895</v>
      </c>
      <c r="M1316" s="5">
        <v>1</v>
      </c>
    </row>
    <row r="1317" spans="1:13" x14ac:dyDescent="0.3">
      <c r="A1317" s="7">
        <v>2556</v>
      </c>
      <c r="B1317" s="5">
        <v>34</v>
      </c>
      <c r="L1317" s="7">
        <v>3896</v>
      </c>
      <c r="M1317" s="5">
        <v>4</v>
      </c>
    </row>
    <row r="1318" spans="1:13" x14ac:dyDescent="0.3">
      <c r="A1318" s="7">
        <v>2557</v>
      </c>
      <c r="B1318" s="5">
        <v>36</v>
      </c>
      <c r="L1318" s="7">
        <v>3897</v>
      </c>
      <c r="M1318" s="5">
        <v>10</v>
      </c>
    </row>
    <row r="1319" spans="1:13" x14ac:dyDescent="0.3">
      <c r="A1319" s="7">
        <v>2558</v>
      </c>
      <c r="B1319" s="5">
        <v>18</v>
      </c>
      <c r="L1319" s="7">
        <v>3898</v>
      </c>
      <c r="M1319" s="5">
        <v>16</v>
      </c>
    </row>
    <row r="1320" spans="1:13" x14ac:dyDescent="0.3">
      <c r="A1320" s="7">
        <v>2559</v>
      </c>
      <c r="B1320" s="5">
        <v>25</v>
      </c>
      <c r="L1320" s="7">
        <v>3899</v>
      </c>
      <c r="M1320" s="5">
        <v>2</v>
      </c>
    </row>
    <row r="1321" spans="1:13" x14ac:dyDescent="0.3">
      <c r="A1321" s="7">
        <v>2560</v>
      </c>
      <c r="B1321" s="5">
        <v>21</v>
      </c>
      <c r="L1321" s="7">
        <v>3900</v>
      </c>
      <c r="M1321" s="5">
        <v>5</v>
      </c>
    </row>
    <row r="1322" spans="1:13" x14ac:dyDescent="0.3">
      <c r="A1322" s="7">
        <v>2601</v>
      </c>
      <c r="B1322" s="5">
        <v>151</v>
      </c>
      <c r="L1322" s="7">
        <v>3901</v>
      </c>
      <c r="M1322" s="5">
        <v>1</v>
      </c>
    </row>
    <row r="1323" spans="1:13" x14ac:dyDescent="0.3">
      <c r="A1323" s="7">
        <v>2602</v>
      </c>
      <c r="B1323" s="5">
        <v>489</v>
      </c>
      <c r="L1323" s="7">
        <v>3902</v>
      </c>
      <c r="M1323" s="5">
        <v>31</v>
      </c>
    </row>
    <row r="1324" spans="1:13" x14ac:dyDescent="0.3">
      <c r="A1324" s="7">
        <v>2603</v>
      </c>
      <c r="B1324" s="5">
        <v>50</v>
      </c>
      <c r="L1324" s="7">
        <v>3903</v>
      </c>
      <c r="M1324" s="5">
        <v>0</v>
      </c>
    </row>
    <row r="1325" spans="1:13" x14ac:dyDescent="0.3">
      <c r="A1325" s="7">
        <v>2604</v>
      </c>
      <c r="B1325" s="5">
        <v>321</v>
      </c>
      <c r="L1325" s="7">
        <v>3904</v>
      </c>
      <c r="M1325" s="5">
        <v>2</v>
      </c>
    </row>
    <row r="1326" spans="1:13" x14ac:dyDescent="0.3">
      <c r="A1326" s="7">
        <v>2605</v>
      </c>
      <c r="B1326" s="5">
        <v>1762</v>
      </c>
      <c r="L1326" s="7">
        <v>3905</v>
      </c>
      <c r="M1326" s="5">
        <v>7</v>
      </c>
    </row>
    <row r="1327" spans="1:13" x14ac:dyDescent="0.3">
      <c r="A1327" s="7">
        <v>2606</v>
      </c>
      <c r="B1327" s="5">
        <v>385</v>
      </c>
      <c r="L1327" s="7">
        <v>3906</v>
      </c>
      <c r="M1327" s="5">
        <v>16</v>
      </c>
    </row>
    <row r="1328" spans="1:13" x14ac:dyDescent="0.3">
      <c r="A1328" s="7">
        <v>2607</v>
      </c>
      <c r="B1328" s="5">
        <v>398</v>
      </c>
      <c r="L1328" s="7">
        <v>3907</v>
      </c>
      <c r="M1328" s="5">
        <v>4</v>
      </c>
    </row>
    <row r="1329" spans="1:13" x14ac:dyDescent="0.3">
      <c r="A1329" s="7">
        <v>2608</v>
      </c>
      <c r="B1329" s="5">
        <v>304</v>
      </c>
      <c r="L1329" s="7">
        <v>3908</v>
      </c>
      <c r="M1329" s="5">
        <v>4</v>
      </c>
    </row>
    <row r="1330" spans="1:13" x14ac:dyDescent="0.3">
      <c r="A1330" s="7">
        <v>2609</v>
      </c>
      <c r="B1330" s="5">
        <v>676</v>
      </c>
      <c r="L1330" s="7">
        <v>3909</v>
      </c>
      <c r="M1330" s="5">
        <v>4</v>
      </c>
    </row>
    <row r="1331" spans="1:13" x14ac:dyDescent="0.3">
      <c r="A1331" s="7">
        <v>2610</v>
      </c>
      <c r="B1331" s="5">
        <v>577</v>
      </c>
      <c r="L1331" s="7">
        <v>3910</v>
      </c>
      <c r="M1331" s="5">
        <v>3</v>
      </c>
    </row>
    <row r="1332" spans="1:13" x14ac:dyDescent="0.3">
      <c r="A1332" s="7">
        <v>2611</v>
      </c>
      <c r="B1332" s="5">
        <v>3663</v>
      </c>
      <c r="L1332" s="7">
        <v>3911</v>
      </c>
      <c r="M1332" s="5">
        <v>36</v>
      </c>
    </row>
    <row r="1333" spans="1:13" x14ac:dyDescent="0.3">
      <c r="A1333" s="7">
        <v>2612</v>
      </c>
      <c r="B1333" s="5">
        <v>294</v>
      </c>
      <c r="L1333" s="7">
        <v>3912</v>
      </c>
      <c r="M1333" s="5">
        <v>1</v>
      </c>
    </row>
    <row r="1334" spans="1:13" x14ac:dyDescent="0.3">
      <c r="A1334" s="7">
        <v>2613</v>
      </c>
      <c r="B1334" s="5">
        <v>28</v>
      </c>
      <c r="L1334" s="7">
        <v>3913</v>
      </c>
      <c r="M1334" s="5">
        <v>7</v>
      </c>
    </row>
    <row r="1335" spans="1:13" x14ac:dyDescent="0.3">
      <c r="A1335" s="7">
        <v>2614</v>
      </c>
      <c r="B1335" s="5">
        <v>100</v>
      </c>
      <c r="L1335" s="7">
        <v>3914</v>
      </c>
      <c r="M1335" s="5">
        <v>27</v>
      </c>
    </row>
    <row r="1336" spans="1:13" x14ac:dyDescent="0.3">
      <c r="A1336" s="7">
        <v>2615</v>
      </c>
      <c r="B1336" s="5">
        <v>72</v>
      </c>
      <c r="L1336" s="7">
        <v>3915</v>
      </c>
      <c r="M1336" s="5">
        <v>1</v>
      </c>
    </row>
    <row r="1337" spans="1:13" x14ac:dyDescent="0.3">
      <c r="A1337" s="7">
        <v>2616</v>
      </c>
      <c r="B1337" s="5">
        <v>238</v>
      </c>
      <c r="L1337" s="7">
        <v>3916</v>
      </c>
      <c r="M1337" s="5">
        <v>0</v>
      </c>
    </row>
    <row r="1338" spans="1:13" x14ac:dyDescent="0.3">
      <c r="A1338" s="7">
        <v>2617</v>
      </c>
      <c r="B1338" s="5">
        <v>159</v>
      </c>
      <c r="L1338" s="7">
        <v>3917</v>
      </c>
      <c r="M1338" s="5">
        <v>1</v>
      </c>
    </row>
    <row r="1339" spans="1:13" x14ac:dyDescent="0.3">
      <c r="A1339" s="7">
        <v>2618</v>
      </c>
      <c r="B1339" s="5">
        <v>77</v>
      </c>
      <c r="L1339" s="7">
        <v>3918</v>
      </c>
      <c r="M1339" s="5">
        <v>3</v>
      </c>
    </row>
    <row r="1340" spans="1:13" x14ac:dyDescent="0.3">
      <c r="A1340" s="7">
        <v>2619</v>
      </c>
      <c r="B1340" s="5">
        <v>53</v>
      </c>
      <c r="L1340" s="7">
        <v>3919</v>
      </c>
      <c r="M1340" s="5">
        <v>3</v>
      </c>
    </row>
    <row r="1341" spans="1:13" x14ac:dyDescent="0.3">
      <c r="A1341" s="7">
        <v>2620</v>
      </c>
      <c r="B1341" s="5">
        <v>1251</v>
      </c>
      <c r="L1341" s="7">
        <v>3920</v>
      </c>
      <c r="M1341" s="5">
        <v>3</v>
      </c>
    </row>
    <row r="1342" spans="1:13" x14ac:dyDescent="0.3">
      <c r="A1342" s="7">
        <v>2621</v>
      </c>
      <c r="B1342" s="5">
        <v>465</v>
      </c>
      <c r="L1342" s="7">
        <v>3921</v>
      </c>
      <c r="M1342" s="5">
        <v>0</v>
      </c>
    </row>
    <row r="1343" spans="1:13" x14ac:dyDescent="0.3">
      <c r="A1343" s="7">
        <v>2622</v>
      </c>
      <c r="B1343" s="5">
        <v>74</v>
      </c>
      <c r="L1343" s="7">
        <v>3922</v>
      </c>
      <c r="M1343" s="5">
        <v>6</v>
      </c>
    </row>
    <row r="1344" spans="1:13" x14ac:dyDescent="0.3">
      <c r="A1344" s="7">
        <v>2623</v>
      </c>
      <c r="B1344" s="5">
        <v>62</v>
      </c>
      <c r="L1344" s="7">
        <v>3923</v>
      </c>
      <c r="M1344" s="5">
        <v>17</v>
      </c>
    </row>
    <row r="1345" spans="1:13" x14ac:dyDescent="0.3">
      <c r="A1345" s="7">
        <v>2624</v>
      </c>
      <c r="B1345" s="5">
        <v>3468</v>
      </c>
      <c r="L1345" s="7">
        <v>3924</v>
      </c>
      <c r="M1345" s="5">
        <v>40</v>
      </c>
    </row>
    <row r="1346" spans="1:13" x14ac:dyDescent="0.3">
      <c r="A1346" s="7">
        <v>2625</v>
      </c>
      <c r="B1346" s="5">
        <v>52</v>
      </c>
      <c r="L1346" s="7">
        <v>3925</v>
      </c>
      <c r="M1346" s="5">
        <v>3</v>
      </c>
    </row>
    <row r="1347" spans="1:13" x14ac:dyDescent="0.3">
      <c r="A1347" s="7">
        <v>2626</v>
      </c>
      <c r="B1347" s="5">
        <v>50</v>
      </c>
      <c r="L1347" s="7">
        <v>3926</v>
      </c>
      <c r="M1347" s="5">
        <v>1</v>
      </c>
    </row>
    <row r="1348" spans="1:13" x14ac:dyDescent="0.3">
      <c r="A1348" s="7">
        <v>2627</v>
      </c>
      <c r="B1348" s="5">
        <v>45</v>
      </c>
      <c r="L1348" s="7">
        <v>3927</v>
      </c>
      <c r="M1348" s="5">
        <v>2</v>
      </c>
    </row>
    <row r="1349" spans="1:13" x14ac:dyDescent="0.3">
      <c r="A1349" s="7">
        <v>2628</v>
      </c>
      <c r="B1349" s="5">
        <v>21</v>
      </c>
      <c r="L1349" s="7">
        <v>3928</v>
      </c>
      <c r="M1349" s="5">
        <v>7</v>
      </c>
    </row>
    <row r="1350" spans="1:13" x14ac:dyDescent="0.3">
      <c r="A1350" s="7">
        <v>2629</v>
      </c>
      <c r="B1350" s="5">
        <v>100</v>
      </c>
      <c r="L1350" s="7">
        <v>3929</v>
      </c>
      <c r="M1350" s="5">
        <v>14</v>
      </c>
    </row>
    <row r="1351" spans="1:13" x14ac:dyDescent="0.3">
      <c r="A1351" s="7">
        <v>2630</v>
      </c>
      <c r="B1351" s="5">
        <v>81</v>
      </c>
      <c r="L1351" s="7">
        <v>3930</v>
      </c>
      <c r="M1351" s="5">
        <v>0</v>
      </c>
    </row>
    <row r="1352" spans="1:13" x14ac:dyDescent="0.3">
      <c r="A1352" s="7">
        <v>2631</v>
      </c>
      <c r="B1352" s="5">
        <v>286</v>
      </c>
      <c r="L1352" s="7">
        <v>3931</v>
      </c>
      <c r="M1352" s="5">
        <v>0</v>
      </c>
    </row>
    <row r="1353" spans="1:13" x14ac:dyDescent="0.3">
      <c r="A1353" s="7">
        <v>2632</v>
      </c>
      <c r="B1353" s="5">
        <v>42</v>
      </c>
      <c r="L1353" s="7">
        <v>3932</v>
      </c>
      <c r="M1353" s="5">
        <v>1</v>
      </c>
    </row>
    <row r="1354" spans="1:13" x14ac:dyDescent="0.3">
      <c r="A1354" s="7">
        <v>2633</v>
      </c>
      <c r="B1354" s="5">
        <v>199</v>
      </c>
      <c r="L1354" s="7">
        <v>3933</v>
      </c>
      <c r="M1354" s="5">
        <v>12</v>
      </c>
    </row>
    <row r="1355" spans="1:13" x14ac:dyDescent="0.3">
      <c r="A1355" s="7">
        <v>2634</v>
      </c>
      <c r="B1355" s="5">
        <v>25</v>
      </c>
      <c r="L1355" s="7">
        <v>3934</v>
      </c>
      <c r="M1355" s="5">
        <v>12</v>
      </c>
    </row>
    <row r="1356" spans="1:13" x14ac:dyDescent="0.3">
      <c r="A1356" s="7">
        <v>2635</v>
      </c>
      <c r="B1356" s="5">
        <v>84</v>
      </c>
      <c r="L1356" s="7">
        <v>3935</v>
      </c>
      <c r="M1356" s="5">
        <v>23</v>
      </c>
    </row>
    <row r="1357" spans="1:13" x14ac:dyDescent="0.3">
      <c r="A1357" s="7">
        <v>2636</v>
      </c>
      <c r="B1357" s="5">
        <v>50</v>
      </c>
      <c r="L1357" s="7">
        <v>3936</v>
      </c>
      <c r="M1357" s="5">
        <v>0</v>
      </c>
    </row>
    <row r="1358" spans="1:13" x14ac:dyDescent="0.3">
      <c r="A1358" s="7">
        <v>2637</v>
      </c>
      <c r="B1358" s="5">
        <v>26</v>
      </c>
      <c r="L1358" s="7">
        <v>3937</v>
      </c>
      <c r="M1358" s="5">
        <v>10</v>
      </c>
    </row>
    <row r="1359" spans="1:13" x14ac:dyDescent="0.3">
      <c r="A1359" s="7">
        <v>2638</v>
      </c>
      <c r="B1359" s="5">
        <v>14</v>
      </c>
      <c r="L1359" s="7">
        <v>3938</v>
      </c>
      <c r="M1359" s="5">
        <v>5</v>
      </c>
    </row>
    <row r="1360" spans="1:13" x14ac:dyDescent="0.3">
      <c r="A1360" s="7">
        <v>2639</v>
      </c>
      <c r="B1360" s="5">
        <v>49</v>
      </c>
      <c r="L1360" s="7">
        <v>3939</v>
      </c>
      <c r="M1360" s="5">
        <v>1</v>
      </c>
    </row>
    <row r="1361" spans="1:13" x14ac:dyDescent="0.3">
      <c r="A1361" s="7">
        <v>2640</v>
      </c>
      <c r="B1361" s="5">
        <v>69</v>
      </c>
      <c r="L1361" s="7">
        <v>3940</v>
      </c>
      <c r="M1361" s="5">
        <v>2</v>
      </c>
    </row>
    <row r="1362" spans="1:13" x14ac:dyDescent="0.3">
      <c r="A1362" s="7">
        <v>2661</v>
      </c>
      <c r="B1362" s="5">
        <v>60</v>
      </c>
      <c r="L1362" s="7">
        <v>3941</v>
      </c>
      <c r="M1362" s="5">
        <v>2</v>
      </c>
    </row>
    <row r="1363" spans="1:13" x14ac:dyDescent="0.3">
      <c r="A1363" s="7">
        <v>2662</v>
      </c>
      <c r="B1363" s="5">
        <v>80</v>
      </c>
      <c r="L1363" s="7">
        <v>3942</v>
      </c>
      <c r="M1363" s="5">
        <v>0</v>
      </c>
    </row>
    <row r="1364" spans="1:13" x14ac:dyDescent="0.3">
      <c r="A1364" s="7">
        <v>2663</v>
      </c>
      <c r="B1364" s="5">
        <v>56</v>
      </c>
      <c r="L1364" s="7">
        <v>3943</v>
      </c>
      <c r="M1364" s="5">
        <v>13</v>
      </c>
    </row>
    <row r="1365" spans="1:13" x14ac:dyDescent="0.3">
      <c r="A1365" s="7">
        <v>2664</v>
      </c>
      <c r="B1365" s="5">
        <v>104</v>
      </c>
      <c r="L1365" s="7">
        <v>3944</v>
      </c>
      <c r="M1365" s="5">
        <v>0</v>
      </c>
    </row>
    <row r="1366" spans="1:13" x14ac:dyDescent="0.3">
      <c r="A1366" s="7">
        <v>2665</v>
      </c>
      <c r="B1366" s="5">
        <v>46</v>
      </c>
      <c r="L1366" s="7">
        <v>3945</v>
      </c>
      <c r="M1366" s="5">
        <v>1</v>
      </c>
    </row>
    <row r="1367" spans="1:13" x14ac:dyDescent="0.3">
      <c r="A1367" s="7">
        <v>2666</v>
      </c>
      <c r="B1367" s="5">
        <v>206</v>
      </c>
      <c r="L1367" s="7">
        <v>3946</v>
      </c>
      <c r="M1367" s="5">
        <v>5</v>
      </c>
    </row>
    <row r="1368" spans="1:13" x14ac:dyDescent="0.3">
      <c r="A1368" s="7">
        <v>2667</v>
      </c>
      <c r="B1368" s="5">
        <v>18</v>
      </c>
      <c r="L1368" s="7">
        <v>3947</v>
      </c>
      <c r="M1368" s="5">
        <v>2</v>
      </c>
    </row>
    <row r="1369" spans="1:13" x14ac:dyDescent="0.3">
      <c r="A1369" s="7">
        <v>2668</v>
      </c>
      <c r="B1369" s="5">
        <v>28</v>
      </c>
      <c r="L1369" s="7">
        <v>3948</v>
      </c>
      <c r="M1369" s="5">
        <v>0</v>
      </c>
    </row>
    <row r="1370" spans="1:13" x14ac:dyDescent="0.3">
      <c r="A1370" s="7">
        <v>2669</v>
      </c>
      <c r="B1370" s="5">
        <v>11</v>
      </c>
      <c r="L1370" s="7">
        <v>3949</v>
      </c>
      <c r="M1370" s="5">
        <v>32</v>
      </c>
    </row>
    <row r="1371" spans="1:13" x14ac:dyDescent="0.3">
      <c r="A1371" s="7">
        <v>2706</v>
      </c>
      <c r="B1371" s="5">
        <v>263</v>
      </c>
      <c r="L1371" s="7">
        <v>3950</v>
      </c>
      <c r="M1371" s="5">
        <v>1</v>
      </c>
    </row>
    <row r="1372" spans="1:13" x14ac:dyDescent="0.3">
      <c r="A1372" s="7">
        <v>2707</v>
      </c>
      <c r="B1372" s="5">
        <v>394</v>
      </c>
      <c r="L1372" s="7">
        <v>3951</v>
      </c>
      <c r="M1372" s="5">
        <v>1</v>
      </c>
    </row>
    <row r="1373" spans="1:13" x14ac:dyDescent="0.3">
      <c r="A1373" s="7">
        <v>2708</v>
      </c>
      <c r="B1373" s="5">
        <v>1049</v>
      </c>
      <c r="L1373" s="7">
        <v>3952</v>
      </c>
      <c r="M1373" s="5">
        <v>1</v>
      </c>
    </row>
    <row r="1374" spans="1:13" x14ac:dyDescent="0.3">
      <c r="A1374" s="7">
        <v>2709</v>
      </c>
      <c r="B1374" s="5">
        <v>308</v>
      </c>
      <c r="L1374" s="7">
        <v>3953</v>
      </c>
      <c r="M1374" s="5">
        <v>0</v>
      </c>
    </row>
    <row r="1375" spans="1:13" x14ac:dyDescent="0.3">
      <c r="A1375" s="7">
        <v>2710</v>
      </c>
      <c r="B1375" s="5">
        <v>1088</v>
      </c>
      <c r="L1375" s="7">
        <v>3954</v>
      </c>
      <c r="M1375" s="5">
        <v>0</v>
      </c>
    </row>
    <row r="1376" spans="1:13" x14ac:dyDescent="0.3">
      <c r="A1376" s="7">
        <v>2711</v>
      </c>
      <c r="B1376" s="5">
        <v>73</v>
      </c>
      <c r="L1376" s="7">
        <v>3955</v>
      </c>
      <c r="M1376" s="5">
        <v>8</v>
      </c>
    </row>
    <row r="1377" spans="1:13" x14ac:dyDescent="0.3">
      <c r="A1377" s="7">
        <v>2712</v>
      </c>
      <c r="B1377" s="5">
        <v>143</v>
      </c>
      <c r="L1377" s="7">
        <v>3956</v>
      </c>
      <c r="M1377" s="5">
        <v>0</v>
      </c>
    </row>
    <row r="1378" spans="1:13" x14ac:dyDescent="0.3">
      <c r="A1378" s="7">
        <v>2713</v>
      </c>
      <c r="B1378" s="5">
        <v>1420</v>
      </c>
      <c r="L1378" s="7">
        <v>3957</v>
      </c>
      <c r="M1378" s="5">
        <v>1</v>
      </c>
    </row>
    <row r="1379" spans="1:13" x14ac:dyDescent="0.3">
      <c r="A1379" s="7">
        <v>2714</v>
      </c>
      <c r="B1379" s="5">
        <v>305</v>
      </c>
      <c r="L1379" s="7">
        <v>3958</v>
      </c>
      <c r="M1379" s="5">
        <v>16</v>
      </c>
    </row>
    <row r="1380" spans="1:13" x14ac:dyDescent="0.3">
      <c r="A1380" s="7">
        <v>2715</v>
      </c>
      <c r="B1380" s="5">
        <v>551</v>
      </c>
      <c r="L1380" s="7">
        <v>3959</v>
      </c>
      <c r="M1380" s="5">
        <v>12</v>
      </c>
    </row>
    <row r="1381" spans="1:13" x14ac:dyDescent="0.3">
      <c r="A1381" s="7">
        <v>2716</v>
      </c>
      <c r="B1381" s="5">
        <v>187</v>
      </c>
      <c r="L1381" s="7">
        <v>3960</v>
      </c>
      <c r="M1381" s="5">
        <v>4</v>
      </c>
    </row>
    <row r="1382" spans="1:13" x14ac:dyDescent="0.3">
      <c r="A1382" s="7">
        <v>2717</v>
      </c>
      <c r="B1382" s="5">
        <v>325</v>
      </c>
      <c r="L1382" s="7">
        <v>3961</v>
      </c>
      <c r="M1382" s="5">
        <v>2</v>
      </c>
    </row>
    <row r="1383" spans="1:13" x14ac:dyDescent="0.3">
      <c r="A1383" s="7">
        <v>2718</v>
      </c>
      <c r="B1383" s="5">
        <v>148</v>
      </c>
      <c r="L1383" s="7">
        <v>3962</v>
      </c>
      <c r="M1383" s="5">
        <v>3</v>
      </c>
    </row>
    <row r="1384" spans="1:13" x14ac:dyDescent="0.3">
      <c r="A1384" s="7">
        <v>2719</v>
      </c>
      <c r="B1384" s="5">
        <v>69</v>
      </c>
      <c r="L1384" s="7">
        <v>3963</v>
      </c>
      <c r="M1384" s="5">
        <v>0</v>
      </c>
    </row>
    <row r="1385" spans="1:13" x14ac:dyDescent="0.3">
      <c r="A1385" s="7">
        <v>2720</v>
      </c>
      <c r="B1385" s="5">
        <v>173</v>
      </c>
      <c r="L1385" s="7">
        <v>3964</v>
      </c>
      <c r="M1385" s="5">
        <v>3</v>
      </c>
    </row>
    <row r="1386" spans="1:13" x14ac:dyDescent="0.3">
      <c r="A1386" s="7">
        <v>2721</v>
      </c>
      <c r="B1386" s="5">
        <v>269</v>
      </c>
      <c r="L1386" s="7">
        <v>3965</v>
      </c>
      <c r="M1386" s="5">
        <v>4</v>
      </c>
    </row>
    <row r="1387" spans="1:13" x14ac:dyDescent="0.3">
      <c r="A1387" s="7">
        <v>2722</v>
      </c>
      <c r="B1387" s="5">
        <v>185</v>
      </c>
      <c r="L1387" s="7">
        <v>3966</v>
      </c>
      <c r="M1387" s="5">
        <v>2</v>
      </c>
    </row>
    <row r="1388" spans="1:13" x14ac:dyDescent="0.3">
      <c r="A1388" s="7">
        <v>2723</v>
      </c>
      <c r="B1388" s="5">
        <v>176</v>
      </c>
      <c r="L1388" s="7">
        <v>3967</v>
      </c>
      <c r="M1388" s="5">
        <v>10</v>
      </c>
    </row>
    <row r="1389" spans="1:13" x14ac:dyDescent="0.3">
      <c r="A1389" s="7">
        <v>2724</v>
      </c>
      <c r="B1389" s="5">
        <v>1019</v>
      </c>
      <c r="L1389" s="7">
        <v>3968</v>
      </c>
      <c r="M1389" s="5">
        <v>11</v>
      </c>
    </row>
    <row r="1390" spans="1:13" x14ac:dyDescent="0.3">
      <c r="A1390" s="7">
        <v>2725</v>
      </c>
      <c r="B1390" s="5">
        <v>113</v>
      </c>
      <c r="L1390" s="7">
        <v>3969</v>
      </c>
      <c r="M1390" s="5">
        <v>6</v>
      </c>
    </row>
    <row r="1391" spans="1:13" x14ac:dyDescent="0.3">
      <c r="A1391" s="7">
        <v>2726</v>
      </c>
      <c r="B1391" s="5">
        <v>404</v>
      </c>
      <c r="L1391" s="7">
        <v>3970</v>
      </c>
      <c r="M1391" s="5">
        <v>2</v>
      </c>
    </row>
    <row r="1392" spans="1:13" x14ac:dyDescent="0.3">
      <c r="A1392" s="7">
        <v>2727</v>
      </c>
      <c r="B1392" s="5">
        <v>707</v>
      </c>
      <c r="L1392" s="7">
        <v>3971</v>
      </c>
      <c r="M1392" s="5">
        <v>6</v>
      </c>
    </row>
    <row r="1393" spans="1:13" x14ac:dyDescent="0.3">
      <c r="A1393" s="7">
        <v>2728</v>
      </c>
      <c r="B1393" s="5">
        <v>392</v>
      </c>
      <c r="L1393" s="7">
        <v>3972</v>
      </c>
      <c r="M1393" s="5">
        <v>8</v>
      </c>
    </row>
    <row r="1394" spans="1:13" x14ac:dyDescent="0.3">
      <c r="A1394" s="7">
        <v>2729</v>
      </c>
      <c r="B1394" s="5">
        <v>23</v>
      </c>
      <c r="L1394" s="7">
        <v>3973</v>
      </c>
      <c r="M1394" s="5">
        <v>37</v>
      </c>
    </row>
    <row r="1395" spans="1:13" x14ac:dyDescent="0.3">
      <c r="A1395" s="7">
        <v>2730</v>
      </c>
      <c r="B1395" s="5">
        <v>682</v>
      </c>
      <c r="L1395" s="7">
        <v>3974</v>
      </c>
      <c r="M1395" s="5">
        <v>11</v>
      </c>
    </row>
    <row r="1396" spans="1:13" x14ac:dyDescent="0.3">
      <c r="A1396" s="7">
        <v>2731</v>
      </c>
      <c r="B1396" s="5">
        <v>37</v>
      </c>
      <c r="L1396" s="7">
        <v>3975</v>
      </c>
      <c r="M1396" s="5">
        <v>0</v>
      </c>
    </row>
    <row r="1397" spans="1:13" x14ac:dyDescent="0.3">
      <c r="A1397" s="7">
        <v>2732</v>
      </c>
      <c r="B1397" s="5">
        <v>146</v>
      </c>
      <c r="L1397" s="7">
        <v>3976</v>
      </c>
      <c r="M1397" s="5">
        <v>10</v>
      </c>
    </row>
    <row r="1398" spans="1:13" x14ac:dyDescent="0.3">
      <c r="A1398" s="7">
        <v>2733</v>
      </c>
      <c r="B1398" s="5">
        <v>119</v>
      </c>
      <c r="L1398" s="7">
        <v>3977</v>
      </c>
      <c r="M1398" s="5">
        <v>6</v>
      </c>
    </row>
    <row r="1399" spans="1:13" x14ac:dyDescent="0.3">
      <c r="A1399" s="7">
        <v>2734</v>
      </c>
      <c r="B1399" s="5">
        <v>163</v>
      </c>
      <c r="L1399" s="7">
        <v>3978</v>
      </c>
      <c r="M1399" s="5">
        <v>8</v>
      </c>
    </row>
    <row r="1400" spans="1:13" x14ac:dyDescent="0.3">
      <c r="A1400" s="7">
        <v>2735</v>
      </c>
      <c r="B1400" s="5">
        <v>339</v>
      </c>
      <c r="L1400" s="7">
        <v>3979</v>
      </c>
      <c r="M1400" s="5">
        <v>6</v>
      </c>
    </row>
    <row r="1401" spans="1:13" x14ac:dyDescent="0.3">
      <c r="A1401" s="7">
        <v>2736</v>
      </c>
      <c r="B1401" s="5">
        <v>58</v>
      </c>
      <c r="L1401" s="7">
        <v>3980</v>
      </c>
      <c r="M1401" s="5">
        <v>7</v>
      </c>
    </row>
    <row r="1402" spans="1:13" x14ac:dyDescent="0.3">
      <c r="A1402" s="7">
        <v>2737</v>
      </c>
      <c r="B1402" s="5">
        <v>456</v>
      </c>
      <c r="L1402" s="7">
        <v>3981</v>
      </c>
      <c r="M1402" s="5">
        <v>7</v>
      </c>
    </row>
    <row r="1403" spans="1:13" x14ac:dyDescent="0.3">
      <c r="A1403" s="7">
        <v>2738</v>
      </c>
      <c r="B1403" s="5">
        <v>15</v>
      </c>
      <c r="L1403" s="7">
        <v>3982</v>
      </c>
      <c r="M1403" s="5">
        <v>5</v>
      </c>
    </row>
    <row r="1404" spans="1:13" x14ac:dyDescent="0.3">
      <c r="A1404" s="7">
        <v>2739</v>
      </c>
      <c r="B1404" s="5">
        <v>191</v>
      </c>
      <c r="L1404" s="7">
        <v>3983</v>
      </c>
      <c r="M1404" s="5">
        <v>46</v>
      </c>
    </row>
    <row r="1405" spans="1:13" x14ac:dyDescent="0.3">
      <c r="A1405" s="7">
        <v>2740</v>
      </c>
      <c r="B1405" s="5">
        <v>17</v>
      </c>
      <c r="L1405" s="7">
        <v>3984</v>
      </c>
      <c r="M1405" s="5">
        <v>10</v>
      </c>
    </row>
    <row r="1406" spans="1:13" x14ac:dyDescent="0.3">
      <c r="A1406" s="7">
        <v>2781</v>
      </c>
      <c r="B1406" s="5">
        <v>28</v>
      </c>
      <c r="L1406" s="7">
        <v>3985</v>
      </c>
      <c r="M1406" s="5">
        <v>19</v>
      </c>
    </row>
    <row r="1407" spans="1:13" x14ac:dyDescent="0.3">
      <c r="A1407" s="7">
        <v>2782</v>
      </c>
      <c r="B1407" s="5">
        <v>18</v>
      </c>
      <c r="L1407" s="7">
        <v>3986</v>
      </c>
      <c r="M1407" s="5">
        <v>13</v>
      </c>
    </row>
    <row r="1408" spans="1:13" x14ac:dyDescent="0.3">
      <c r="A1408" s="7">
        <v>2783</v>
      </c>
      <c r="B1408" s="5">
        <v>61</v>
      </c>
      <c r="L1408" s="7">
        <v>3987</v>
      </c>
      <c r="M1408" s="5">
        <v>13</v>
      </c>
    </row>
    <row r="1409" spans="1:13" x14ac:dyDescent="0.3">
      <c r="A1409" s="7">
        <v>2784</v>
      </c>
      <c r="B1409" s="5">
        <v>108</v>
      </c>
      <c r="L1409" s="7">
        <v>3988</v>
      </c>
      <c r="M1409" s="5">
        <v>4</v>
      </c>
    </row>
    <row r="1410" spans="1:13" x14ac:dyDescent="0.3">
      <c r="A1410" s="7">
        <v>2785</v>
      </c>
      <c r="B1410" s="5">
        <v>142</v>
      </c>
      <c r="L1410" s="7">
        <v>3989</v>
      </c>
      <c r="M1410" s="5">
        <v>0</v>
      </c>
    </row>
    <row r="1411" spans="1:13" x14ac:dyDescent="0.3">
      <c r="A1411" s="7">
        <v>2786</v>
      </c>
      <c r="B1411" s="5">
        <v>74</v>
      </c>
      <c r="L1411" s="7">
        <v>3990</v>
      </c>
      <c r="M1411" s="5">
        <v>3</v>
      </c>
    </row>
    <row r="1412" spans="1:13" x14ac:dyDescent="0.3">
      <c r="A1412" s="7">
        <v>2787</v>
      </c>
      <c r="B1412" s="5">
        <v>38</v>
      </c>
      <c r="L1412" s="7">
        <v>3991</v>
      </c>
      <c r="M1412" s="5">
        <v>1</v>
      </c>
    </row>
    <row r="1413" spans="1:13" x14ac:dyDescent="0.3">
      <c r="A1413" s="7">
        <v>2788</v>
      </c>
      <c r="B1413" s="5">
        <v>20</v>
      </c>
      <c r="L1413" s="7">
        <v>3992</v>
      </c>
      <c r="M1413" s="5">
        <v>9</v>
      </c>
    </row>
    <row r="1414" spans="1:13" x14ac:dyDescent="0.3">
      <c r="A1414" s="7">
        <v>2789</v>
      </c>
      <c r="B1414" s="5">
        <v>24</v>
      </c>
      <c r="L1414" s="7">
        <v>3993</v>
      </c>
      <c r="M1414" s="5">
        <v>1</v>
      </c>
    </row>
    <row r="1415" spans="1:13" x14ac:dyDescent="0.3">
      <c r="A1415" s="7">
        <v>2790</v>
      </c>
      <c r="B1415" s="5">
        <v>66</v>
      </c>
      <c r="L1415" s="7">
        <v>3994</v>
      </c>
      <c r="M1415" s="5">
        <v>1</v>
      </c>
    </row>
    <row r="1416" spans="1:13" x14ac:dyDescent="0.3">
      <c r="A1416" s="7">
        <v>2791</v>
      </c>
      <c r="B1416" s="5">
        <v>28</v>
      </c>
      <c r="L1416" s="7">
        <v>3995</v>
      </c>
      <c r="M1416" s="5">
        <v>4</v>
      </c>
    </row>
    <row r="1417" spans="1:13" x14ac:dyDescent="0.3">
      <c r="A1417" s="7">
        <v>2792</v>
      </c>
      <c r="B1417" s="5">
        <v>24</v>
      </c>
      <c r="L1417" s="7">
        <v>3996</v>
      </c>
      <c r="M1417" s="5">
        <v>17</v>
      </c>
    </row>
    <row r="1418" spans="1:13" x14ac:dyDescent="0.3">
      <c r="A1418" s="7">
        <v>2793</v>
      </c>
      <c r="B1418" s="5">
        <v>73</v>
      </c>
      <c r="L1418" s="7">
        <v>3997</v>
      </c>
      <c r="M1418" s="5">
        <v>0</v>
      </c>
    </row>
    <row r="1419" spans="1:13" x14ac:dyDescent="0.3">
      <c r="A1419" s="7">
        <v>2794</v>
      </c>
      <c r="B1419" s="5">
        <v>3</v>
      </c>
      <c r="L1419" s="7">
        <v>3998</v>
      </c>
      <c r="M1419" s="5">
        <v>12</v>
      </c>
    </row>
    <row r="1420" spans="1:13" x14ac:dyDescent="0.3">
      <c r="A1420" s="7">
        <v>2795</v>
      </c>
      <c r="B1420" s="5">
        <v>20</v>
      </c>
      <c r="L1420" s="7">
        <v>3999</v>
      </c>
      <c r="M1420" s="5">
        <v>14</v>
      </c>
    </row>
    <row r="1421" spans="1:13" x14ac:dyDescent="0.3">
      <c r="A1421" s="7">
        <v>2796</v>
      </c>
      <c r="B1421" s="5">
        <v>21</v>
      </c>
      <c r="L1421" s="7">
        <v>4000</v>
      </c>
      <c r="M1421" s="5">
        <v>1</v>
      </c>
    </row>
    <row r="1422" spans="1:13" x14ac:dyDescent="0.3">
      <c r="A1422" s="7">
        <v>2797</v>
      </c>
      <c r="B1422" s="5">
        <v>94</v>
      </c>
      <c r="L1422" s="7">
        <v>4001</v>
      </c>
      <c r="M1422" s="5">
        <v>14</v>
      </c>
    </row>
    <row r="1423" spans="1:13" x14ac:dyDescent="0.3">
      <c r="A1423" s="7">
        <v>2798</v>
      </c>
      <c r="B1423" s="5">
        <v>139</v>
      </c>
      <c r="L1423" s="7">
        <v>4002</v>
      </c>
      <c r="M1423" s="5">
        <v>4</v>
      </c>
    </row>
    <row r="1424" spans="1:13" x14ac:dyDescent="0.3">
      <c r="A1424" s="7">
        <v>2799</v>
      </c>
      <c r="B1424" s="5">
        <v>130</v>
      </c>
      <c r="L1424" s="7">
        <v>4003</v>
      </c>
      <c r="M1424" s="5">
        <v>2</v>
      </c>
    </row>
    <row r="1425" spans="1:13" x14ac:dyDescent="0.3">
      <c r="A1425" s="7">
        <v>2800</v>
      </c>
      <c r="B1425" s="5">
        <v>31</v>
      </c>
      <c r="L1425" s="7">
        <v>4004</v>
      </c>
      <c r="M1425" s="5">
        <v>1</v>
      </c>
    </row>
    <row r="1426" spans="1:13" x14ac:dyDescent="0.3">
      <c r="A1426" s="7">
        <v>2801</v>
      </c>
      <c r="B1426" s="5">
        <v>13</v>
      </c>
      <c r="L1426" s="7">
        <v>4005</v>
      </c>
      <c r="M1426" s="5">
        <v>2</v>
      </c>
    </row>
    <row r="1427" spans="1:13" x14ac:dyDescent="0.3">
      <c r="A1427" s="7">
        <v>2802</v>
      </c>
      <c r="B1427" s="5">
        <v>90</v>
      </c>
      <c r="L1427" s="7">
        <v>4006</v>
      </c>
      <c r="M1427" s="5">
        <v>1</v>
      </c>
    </row>
    <row r="1428" spans="1:13" x14ac:dyDescent="0.3">
      <c r="A1428" s="7">
        <v>2803</v>
      </c>
      <c r="B1428" s="5">
        <v>141</v>
      </c>
      <c r="L1428" s="7">
        <v>4007</v>
      </c>
      <c r="M1428" s="5">
        <v>1</v>
      </c>
    </row>
    <row r="1429" spans="1:13" x14ac:dyDescent="0.3">
      <c r="A1429" s="7">
        <v>2804</v>
      </c>
      <c r="B1429" s="5">
        <v>23</v>
      </c>
      <c r="L1429" s="7">
        <v>4008</v>
      </c>
      <c r="M1429" s="5">
        <v>4</v>
      </c>
    </row>
    <row r="1430" spans="1:13" x14ac:dyDescent="0.3">
      <c r="A1430" s="7">
        <v>2805</v>
      </c>
      <c r="B1430" s="5">
        <v>18</v>
      </c>
      <c r="L1430" s="7">
        <v>4009</v>
      </c>
      <c r="M1430" s="5">
        <v>3</v>
      </c>
    </row>
    <row r="1431" spans="1:13" x14ac:dyDescent="0.3">
      <c r="A1431" s="7">
        <v>2806</v>
      </c>
      <c r="B1431" s="5">
        <v>76</v>
      </c>
      <c r="L1431" s="7">
        <v>4010</v>
      </c>
      <c r="M1431" s="5">
        <v>38</v>
      </c>
    </row>
    <row r="1432" spans="1:13" x14ac:dyDescent="0.3">
      <c r="A1432" s="7">
        <v>2807</v>
      </c>
      <c r="B1432" s="5">
        <v>93</v>
      </c>
      <c r="L1432" s="7">
        <v>4011</v>
      </c>
      <c r="M1432" s="5">
        <v>4</v>
      </c>
    </row>
    <row r="1433" spans="1:13" x14ac:dyDescent="0.3">
      <c r="A1433" s="7">
        <v>2808</v>
      </c>
      <c r="B1433" s="5">
        <v>69</v>
      </c>
      <c r="L1433" s="7">
        <v>4012</v>
      </c>
      <c r="M1433" s="5">
        <v>0</v>
      </c>
    </row>
    <row r="1434" spans="1:13" x14ac:dyDescent="0.3">
      <c r="A1434" s="7">
        <v>2809</v>
      </c>
      <c r="B1434" s="5">
        <v>21</v>
      </c>
      <c r="L1434" s="7">
        <v>4013</v>
      </c>
      <c r="M1434" s="5">
        <v>2</v>
      </c>
    </row>
    <row r="1435" spans="1:13" x14ac:dyDescent="0.3">
      <c r="A1435" s="7">
        <v>2810</v>
      </c>
      <c r="B1435" s="5">
        <v>57</v>
      </c>
      <c r="L1435" s="7">
        <v>4014</v>
      </c>
      <c r="M1435" s="5">
        <v>0</v>
      </c>
    </row>
    <row r="1436" spans="1:13" x14ac:dyDescent="0.3">
      <c r="A1436" s="7">
        <v>2811</v>
      </c>
      <c r="B1436" s="5">
        <v>108</v>
      </c>
      <c r="L1436" s="7">
        <v>4015</v>
      </c>
      <c r="M1436" s="5">
        <v>1</v>
      </c>
    </row>
    <row r="1437" spans="1:13" x14ac:dyDescent="0.3">
      <c r="A1437" s="7">
        <v>2812</v>
      </c>
      <c r="B1437" s="5">
        <v>83</v>
      </c>
      <c r="L1437" s="7">
        <v>4016</v>
      </c>
      <c r="M1437" s="5">
        <v>7</v>
      </c>
    </row>
    <row r="1438" spans="1:13" x14ac:dyDescent="0.3">
      <c r="A1438" s="7">
        <v>2813</v>
      </c>
      <c r="B1438" s="5">
        <v>96</v>
      </c>
      <c r="L1438" s="7">
        <v>4017</v>
      </c>
      <c r="M1438" s="5">
        <v>2</v>
      </c>
    </row>
    <row r="1439" spans="1:13" x14ac:dyDescent="0.3">
      <c r="A1439" s="7">
        <v>2814</v>
      </c>
      <c r="B1439" s="5">
        <v>64</v>
      </c>
      <c r="L1439" s="7">
        <v>4018</v>
      </c>
      <c r="M1439" s="5">
        <v>4</v>
      </c>
    </row>
    <row r="1440" spans="1:13" x14ac:dyDescent="0.3">
      <c r="A1440" s="7">
        <v>2815</v>
      </c>
      <c r="B1440" s="5">
        <v>14</v>
      </c>
      <c r="L1440" s="7">
        <v>4019</v>
      </c>
      <c r="M1440" s="5">
        <v>4</v>
      </c>
    </row>
    <row r="1441" spans="1:13" x14ac:dyDescent="0.3">
      <c r="A1441" s="7">
        <v>2816</v>
      </c>
      <c r="B1441" s="5">
        <v>169</v>
      </c>
      <c r="L1441" s="7">
        <v>4020</v>
      </c>
      <c r="M1441" s="5">
        <v>3</v>
      </c>
    </row>
    <row r="1442" spans="1:13" x14ac:dyDescent="0.3">
      <c r="A1442" s="7">
        <v>2817</v>
      </c>
      <c r="B1442" s="5">
        <v>33</v>
      </c>
      <c r="L1442" s="7">
        <v>4021</v>
      </c>
      <c r="M1442" s="5">
        <v>2</v>
      </c>
    </row>
    <row r="1443" spans="1:13" x14ac:dyDescent="0.3">
      <c r="A1443" s="7">
        <v>2818</v>
      </c>
      <c r="B1443" s="5">
        <v>102</v>
      </c>
      <c r="L1443" s="7">
        <v>4022</v>
      </c>
      <c r="M1443" s="5">
        <v>197</v>
      </c>
    </row>
    <row r="1444" spans="1:13" x14ac:dyDescent="0.3">
      <c r="A1444" s="7">
        <v>2819</v>
      </c>
      <c r="B1444" s="5">
        <v>104</v>
      </c>
      <c r="L1444" s="7">
        <v>4023</v>
      </c>
      <c r="M1444" s="5">
        <v>0</v>
      </c>
    </row>
    <row r="1445" spans="1:13" x14ac:dyDescent="0.3">
      <c r="A1445" s="7">
        <v>2820</v>
      </c>
      <c r="B1445" s="5">
        <v>20</v>
      </c>
      <c r="L1445" s="7">
        <v>4024</v>
      </c>
      <c r="M1445" s="5">
        <v>1</v>
      </c>
    </row>
    <row r="1446" spans="1:13" x14ac:dyDescent="0.3">
      <c r="A1446" s="7">
        <v>2821</v>
      </c>
      <c r="B1446" s="5">
        <v>35</v>
      </c>
      <c r="L1446" s="7">
        <v>4025</v>
      </c>
      <c r="M1446" s="5">
        <v>4</v>
      </c>
    </row>
    <row r="1447" spans="1:13" x14ac:dyDescent="0.3">
      <c r="A1447" s="7">
        <v>2822</v>
      </c>
      <c r="B1447" s="5">
        <v>94</v>
      </c>
      <c r="L1447" s="7">
        <v>4026</v>
      </c>
      <c r="M1447" s="5">
        <v>0</v>
      </c>
    </row>
    <row r="1448" spans="1:13" x14ac:dyDescent="0.3">
      <c r="A1448" s="7">
        <v>2823</v>
      </c>
      <c r="B1448" s="5">
        <v>14</v>
      </c>
      <c r="L1448" s="7">
        <v>4027</v>
      </c>
      <c r="M1448" s="5">
        <v>7</v>
      </c>
    </row>
    <row r="1449" spans="1:13" x14ac:dyDescent="0.3">
      <c r="A1449" s="7">
        <v>2824</v>
      </c>
      <c r="B1449" s="5">
        <v>15</v>
      </c>
      <c r="L1449" s="7">
        <v>4028</v>
      </c>
      <c r="M1449" s="5">
        <v>11</v>
      </c>
    </row>
    <row r="1450" spans="1:13" x14ac:dyDescent="0.3">
      <c r="A1450" s="7">
        <v>2825</v>
      </c>
      <c r="B1450" s="5">
        <v>51</v>
      </c>
      <c r="L1450" s="7">
        <v>4029</v>
      </c>
      <c r="M1450" s="5">
        <v>0</v>
      </c>
    </row>
    <row r="1451" spans="1:13" x14ac:dyDescent="0.3">
      <c r="A1451" s="7">
        <v>2826</v>
      </c>
      <c r="B1451" s="5">
        <v>19</v>
      </c>
      <c r="L1451" s="7">
        <v>4030</v>
      </c>
      <c r="M1451" s="5">
        <v>6</v>
      </c>
    </row>
    <row r="1452" spans="1:13" x14ac:dyDescent="0.3">
      <c r="A1452" s="7">
        <v>2827</v>
      </c>
      <c r="B1452" s="5">
        <v>23</v>
      </c>
      <c r="L1452" s="7">
        <v>4031</v>
      </c>
      <c r="M1452" s="5">
        <v>0</v>
      </c>
    </row>
    <row r="1453" spans="1:13" x14ac:dyDescent="0.3">
      <c r="A1453" s="7">
        <v>2828</v>
      </c>
      <c r="B1453" s="5">
        <v>97</v>
      </c>
      <c r="L1453" s="7">
        <v>4032</v>
      </c>
      <c r="M1453" s="5">
        <v>7</v>
      </c>
    </row>
    <row r="1454" spans="1:13" x14ac:dyDescent="0.3">
      <c r="A1454" s="7">
        <v>2829</v>
      </c>
      <c r="B1454" s="5">
        <v>76</v>
      </c>
      <c r="L1454" s="7">
        <v>4033</v>
      </c>
      <c r="M1454" s="5">
        <v>94</v>
      </c>
    </row>
    <row r="1455" spans="1:13" x14ac:dyDescent="0.3">
      <c r="A1455" s="7">
        <v>2830</v>
      </c>
      <c r="B1455" s="5">
        <v>11</v>
      </c>
      <c r="L1455" s="7">
        <v>4034</v>
      </c>
      <c r="M1455" s="5">
        <v>2</v>
      </c>
    </row>
    <row r="1456" spans="1:13" x14ac:dyDescent="0.3">
      <c r="A1456" s="7">
        <v>2831</v>
      </c>
      <c r="B1456" s="5">
        <v>52</v>
      </c>
      <c r="L1456" s="7">
        <v>4035</v>
      </c>
      <c r="M1456" s="5">
        <v>25</v>
      </c>
    </row>
    <row r="1457" spans="1:13" x14ac:dyDescent="0.3">
      <c r="A1457" s="7">
        <v>2832</v>
      </c>
      <c r="B1457" s="5">
        <v>95</v>
      </c>
      <c r="L1457" s="7">
        <v>4036</v>
      </c>
      <c r="M1457" s="5">
        <v>17</v>
      </c>
    </row>
    <row r="1458" spans="1:13" x14ac:dyDescent="0.3">
      <c r="A1458" s="7">
        <v>2833</v>
      </c>
      <c r="B1458" s="5">
        <v>35</v>
      </c>
      <c r="L1458" s="7">
        <v>4037</v>
      </c>
      <c r="M1458" s="5">
        <v>2</v>
      </c>
    </row>
    <row r="1459" spans="1:13" x14ac:dyDescent="0.3">
      <c r="A1459" s="7">
        <v>2834</v>
      </c>
      <c r="B1459" s="5">
        <v>21</v>
      </c>
      <c r="L1459" s="7">
        <v>4038</v>
      </c>
      <c r="M1459" s="5">
        <v>4</v>
      </c>
    </row>
    <row r="1460" spans="1:13" x14ac:dyDescent="0.3">
      <c r="A1460" s="7">
        <v>2835</v>
      </c>
      <c r="B1460" s="5">
        <v>93</v>
      </c>
      <c r="L1460" s="7">
        <v>4039</v>
      </c>
      <c r="M1460" s="5">
        <v>5</v>
      </c>
    </row>
    <row r="1461" spans="1:13" x14ac:dyDescent="0.3">
      <c r="A1461" s="7">
        <v>2836</v>
      </c>
      <c r="B1461" s="5">
        <v>11</v>
      </c>
      <c r="L1461" s="7">
        <v>4040</v>
      </c>
      <c r="M1461" s="5">
        <v>2</v>
      </c>
    </row>
    <row r="1462" spans="1:13" x14ac:dyDescent="0.3">
      <c r="A1462" s="7">
        <v>2837</v>
      </c>
      <c r="B1462" s="5">
        <v>21</v>
      </c>
      <c r="L1462" s="7">
        <v>4041</v>
      </c>
      <c r="M1462" s="5">
        <v>2</v>
      </c>
    </row>
    <row r="1463" spans="1:13" x14ac:dyDescent="0.3">
      <c r="A1463" s="7">
        <v>2838</v>
      </c>
      <c r="B1463" s="5">
        <v>54</v>
      </c>
      <c r="L1463" s="7">
        <v>4042</v>
      </c>
      <c r="M1463" s="5">
        <v>3</v>
      </c>
    </row>
    <row r="1464" spans="1:13" x14ac:dyDescent="0.3">
      <c r="A1464" s="7">
        <v>2839</v>
      </c>
      <c r="B1464" s="5">
        <v>31</v>
      </c>
      <c r="L1464" s="7">
        <v>4043</v>
      </c>
      <c r="M1464" s="5">
        <v>0</v>
      </c>
    </row>
    <row r="1465" spans="1:13" x14ac:dyDescent="0.3">
      <c r="A1465" s="7">
        <v>2840</v>
      </c>
      <c r="B1465" s="5">
        <v>132</v>
      </c>
      <c r="L1465" s="7">
        <v>4044</v>
      </c>
      <c r="M1465" s="5">
        <v>4</v>
      </c>
    </row>
    <row r="1466" spans="1:13" x14ac:dyDescent="0.3">
      <c r="A1466" s="7">
        <v>2921</v>
      </c>
      <c r="B1466" s="5">
        <v>3</v>
      </c>
      <c r="L1466" s="7">
        <v>4045</v>
      </c>
      <c r="M1466" s="5">
        <v>1</v>
      </c>
    </row>
    <row r="1467" spans="1:13" x14ac:dyDescent="0.3">
      <c r="A1467" s="7">
        <v>2922</v>
      </c>
      <c r="B1467" s="5">
        <v>6</v>
      </c>
      <c r="L1467" s="7">
        <v>4046</v>
      </c>
      <c r="M1467" s="5">
        <v>12</v>
      </c>
    </row>
    <row r="1468" spans="1:13" x14ac:dyDescent="0.3">
      <c r="A1468" s="7">
        <v>2923</v>
      </c>
      <c r="B1468" s="5">
        <v>10</v>
      </c>
      <c r="L1468" s="7">
        <v>4047</v>
      </c>
      <c r="M1468" s="5">
        <v>4</v>
      </c>
    </row>
    <row r="1469" spans="1:13" x14ac:dyDescent="0.3">
      <c r="A1469" s="7">
        <v>2924</v>
      </c>
      <c r="B1469" s="5">
        <v>147</v>
      </c>
      <c r="L1469" s="7">
        <v>4048</v>
      </c>
      <c r="M1469" s="5">
        <v>91</v>
      </c>
    </row>
    <row r="1470" spans="1:13" x14ac:dyDescent="0.3">
      <c r="A1470" s="7">
        <v>2925</v>
      </c>
      <c r="B1470" s="5">
        <v>199</v>
      </c>
      <c r="L1470" s="7">
        <v>4049</v>
      </c>
      <c r="M1470" s="5">
        <v>1</v>
      </c>
    </row>
    <row r="1471" spans="1:13" x14ac:dyDescent="0.3">
      <c r="A1471" s="7">
        <v>2926</v>
      </c>
      <c r="B1471" s="5">
        <v>50</v>
      </c>
      <c r="L1471" s="7">
        <v>4050</v>
      </c>
      <c r="M1471" s="5">
        <v>1</v>
      </c>
    </row>
    <row r="1472" spans="1:13" x14ac:dyDescent="0.3">
      <c r="A1472" s="7">
        <v>2927</v>
      </c>
      <c r="B1472" s="5">
        <v>21</v>
      </c>
      <c r="L1472" s="7">
        <v>4051</v>
      </c>
      <c r="M1472" s="5">
        <v>0</v>
      </c>
    </row>
    <row r="1473" spans="1:13" x14ac:dyDescent="0.3">
      <c r="A1473" s="7">
        <v>2928</v>
      </c>
      <c r="B1473" s="5">
        <v>24</v>
      </c>
      <c r="L1473" s="7">
        <v>4052</v>
      </c>
      <c r="M1473" s="5">
        <v>13</v>
      </c>
    </row>
    <row r="1474" spans="1:13" x14ac:dyDescent="0.3">
      <c r="A1474" s="7">
        <v>2929</v>
      </c>
      <c r="B1474" s="5">
        <v>32</v>
      </c>
      <c r="L1474" s="7">
        <v>4053</v>
      </c>
      <c r="M1474" s="5">
        <v>2</v>
      </c>
    </row>
    <row r="1475" spans="1:13" x14ac:dyDescent="0.3">
      <c r="A1475" s="7">
        <v>2930</v>
      </c>
      <c r="B1475" s="5">
        <v>62</v>
      </c>
      <c r="L1475" s="7">
        <v>4054</v>
      </c>
      <c r="M1475" s="5">
        <v>0</v>
      </c>
    </row>
    <row r="1476" spans="1:13" x14ac:dyDescent="0.3">
      <c r="A1476" s="7">
        <v>2931</v>
      </c>
      <c r="B1476" s="5">
        <v>9</v>
      </c>
      <c r="L1476" s="7">
        <v>4055</v>
      </c>
      <c r="M1476" s="5">
        <v>21</v>
      </c>
    </row>
    <row r="1477" spans="1:13" x14ac:dyDescent="0.3">
      <c r="A1477" s="7">
        <v>2932</v>
      </c>
      <c r="B1477" s="5">
        <v>38</v>
      </c>
      <c r="L1477" s="7">
        <v>4056</v>
      </c>
      <c r="M1477" s="5">
        <v>9</v>
      </c>
    </row>
    <row r="1478" spans="1:13" x14ac:dyDescent="0.3">
      <c r="A1478" s="7">
        <v>2933</v>
      </c>
      <c r="B1478" s="5">
        <v>54</v>
      </c>
      <c r="L1478" s="7">
        <v>4057</v>
      </c>
      <c r="M1478" s="5">
        <v>6</v>
      </c>
    </row>
    <row r="1479" spans="1:13" x14ac:dyDescent="0.3">
      <c r="A1479" s="7">
        <v>2934</v>
      </c>
      <c r="B1479" s="5">
        <v>37</v>
      </c>
      <c r="L1479" s="7">
        <v>4058</v>
      </c>
      <c r="M1479" s="5">
        <v>4</v>
      </c>
    </row>
    <row r="1480" spans="1:13" x14ac:dyDescent="0.3">
      <c r="A1480" s="7">
        <v>2935</v>
      </c>
      <c r="B1480" s="5">
        <v>39</v>
      </c>
      <c r="L1480" s="7">
        <v>4059</v>
      </c>
      <c r="M1480" s="5">
        <v>7</v>
      </c>
    </row>
    <row r="1481" spans="1:13" x14ac:dyDescent="0.3">
      <c r="A1481" s="7">
        <v>2936</v>
      </c>
      <c r="B1481" s="5">
        <v>34</v>
      </c>
      <c r="L1481" s="7">
        <v>4060</v>
      </c>
      <c r="M1481" s="5">
        <v>5</v>
      </c>
    </row>
    <row r="1482" spans="1:13" x14ac:dyDescent="0.3">
      <c r="A1482" s="7">
        <v>2937</v>
      </c>
      <c r="B1482" s="5">
        <v>55</v>
      </c>
      <c r="L1482" s="7">
        <v>4061</v>
      </c>
      <c r="M1482" s="5">
        <v>0</v>
      </c>
    </row>
    <row r="1483" spans="1:13" x14ac:dyDescent="0.3">
      <c r="A1483" s="7">
        <v>2938</v>
      </c>
      <c r="B1483" s="5">
        <v>32</v>
      </c>
      <c r="L1483" s="7">
        <v>4062</v>
      </c>
      <c r="M1483" s="5">
        <v>3</v>
      </c>
    </row>
    <row r="1484" spans="1:13" x14ac:dyDescent="0.3">
      <c r="A1484" s="7">
        <v>2939</v>
      </c>
      <c r="B1484" s="5">
        <v>25</v>
      </c>
      <c r="L1484" s="7">
        <v>4063</v>
      </c>
      <c r="M1484" s="5">
        <v>9</v>
      </c>
    </row>
    <row r="1485" spans="1:13" x14ac:dyDescent="0.3">
      <c r="A1485" s="7">
        <v>2940</v>
      </c>
      <c r="B1485" s="5">
        <v>33</v>
      </c>
      <c r="L1485" s="7">
        <v>4064</v>
      </c>
      <c r="M1485" s="5">
        <v>6</v>
      </c>
    </row>
    <row r="1486" spans="1:13" x14ac:dyDescent="0.3">
      <c r="A1486" s="7">
        <v>2961</v>
      </c>
      <c r="B1486" s="5">
        <v>108</v>
      </c>
      <c r="L1486" s="7">
        <v>4065</v>
      </c>
      <c r="M1486" s="5">
        <v>4</v>
      </c>
    </row>
    <row r="1487" spans="1:13" x14ac:dyDescent="0.3">
      <c r="A1487" s="7">
        <v>2962</v>
      </c>
      <c r="B1487" s="5">
        <v>20</v>
      </c>
      <c r="L1487" s="7">
        <v>4066</v>
      </c>
      <c r="M1487" s="5">
        <v>1</v>
      </c>
    </row>
    <row r="1488" spans="1:13" x14ac:dyDescent="0.3">
      <c r="A1488" s="7">
        <v>2963</v>
      </c>
      <c r="B1488" s="5">
        <v>98</v>
      </c>
      <c r="L1488" s="7">
        <v>4067</v>
      </c>
      <c r="M1488" s="5">
        <v>17</v>
      </c>
    </row>
    <row r="1489" spans="1:13" x14ac:dyDescent="0.3">
      <c r="A1489" s="7">
        <v>2964</v>
      </c>
      <c r="B1489" s="5">
        <v>196</v>
      </c>
      <c r="L1489" s="7">
        <v>4068</v>
      </c>
      <c r="M1489" s="5">
        <v>1</v>
      </c>
    </row>
    <row r="1490" spans="1:13" x14ac:dyDescent="0.3">
      <c r="A1490" s="7">
        <v>2965</v>
      </c>
      <c r="B1490" s="5">
        <v>39</v>
      </c>
      <c r="L1490" s="7">
        <v>4069</v>
      </c>
      <c r="M1490" s="5">
        <v>13</v>
      </c>
    </row>
    <row r="1491" spans="1:13" x14ac:dyDescent="0.3">
      <c r="A1491" s="7">
        <v>2966</v>
      </c>
      <c r="B1491" s="5">
        <v>128</v>
      </c>
      <c r="L1491" s="7">
        <v>4070</v>
      </c>
      <c r="M1491" s="5">
        <v>6</v>
      </c>
    </row>
    <row r="1492" spans="1:13" x14ac:dyDescent="0.3">
      <c r="A1492" s="7">
        <v>2967</v>
      </c>
      <c r="B1492" s="5">
        <v>71</v>
      </c>
      <c r="L1492" s="7">
        <v>4071</v>
      </c>
      <c r="M1492" s="5">
        <v>0</v>
      </c>
    </row>
    <row r="1493" spans="1:13" x14ac:dyDescent="0.3">
      <c r="A1493" s="7">
        <v>2968</v>
      </c>
      <c r="B1493" s="5">
        <v>47</v>
      </c>
      <c r="L1493" s="7">
        <v>4072</v>
      </c>
      <c r="M1493" s="5">
        <v>2</v>
      </c>
    </row>
    <row r="1494" spans="1:13" x14ac:dyDescent="0.3">
      <c r="A1494" s="7">
        <v>2969</v>
      </c>
      <c r="B1494" s="5">
        <v>17</v>
      </c>
      <c r="L1494" s="7">
        <v>4073</v>
      </c>
      <c r="M1494" s="5">
        <v>2</v>
      </c>
    </row>
    <row r="1495" spans="1:13" x14ac:dyDescent="0.3">
      <c r="A1495" s="7">
        <v>2970</v>
      </c>
      <c r="B1495" s="5">
        <v>91</v>
      </c>
      <c r="L1495" s="7">
        <v>4074</v>
      </c>
      <c r="M1495" s="5">
        <v>21</v>
      </c>
    </row>
    <row r="1496" spans="1:13" x14ac:dyDescent="0.3">
      <c r="A1496" s="7">
        <v>2971</v>
      </c>
      <c r="B1496" s="5">
        <v>43</v>
      </c>
      <c r="L1496" s="7">
        <v>4075</v>
      </c>
      <c r="M1496" s="5">
        <v>13</v>
      </c>
    </row>
    <row r="1497" spans="1:13" x14ac:dyDescent="0.3">
      <c r="A1497" s="7">
        <v>2972</v>
      </c>
      <c r="B1497" s="5">
        <v>17</v>
      </c>
      <c r="L1497" s="7">
        <v>4076</v>
      </c>
      <c r="M1497" s="5">
        <v>0</v>
      </c>
    </row>
    <row r="1498" spans="1:13" x14ac:dyDescent="0.3">
      <c r="A1498" s="7">
        <v>2973</v>
      </c>
      <c r="B1498" s="5">
        <v>33</v>
      </c>
      <c r="L1498" s="7">
        <v>4077</v>
      </c>
      <c r="M1498" s="5">
        <v>6</v>
      </c>
    </row>
    <row r="1499" spans="1:13" x14ac:dyDescent="0.3">
      <c r="A1499" s="7">
        <v>2974</v>
      </c>
      <c r="B1499" s="5">
        <v>87</v>
      </c>
      <c r="L1499" s="7">
        <v>4078</v>
      </c>
      <c r="M1499" s="5">
        <v>0</v>
      </c>
    </row>
    <row r="1500" spans="1:13" x14ac:dyDescent="0.3">
      <c r="A1500" s="7">
        <v>2975</v>
      </c>
      <c r="B1500" s="5">
        <v>113</v>
      </c>
      <c r="L1500" s="7">
        <v>4079</v>
      </c>
      <c r="M1500" s="5">
        <v>1</v>
      </c>
    </row>
    <row r="1501" spans="1:13" x14ac:dyDescent="0.3">
      <c r="A1501" s="7">
        <v>2976</v>
      </c>
      <c r="B1501" s="5">
        <v>14</v>
      </c>
      <c r="L1501" s="7">
        <v>4080</v>
      </c>
      <c r="M1501" s="5">
        <v>0</v>
      </c>
    </row>
    <row r="1502" spans="1:13" x14ac:dyDescent="0.3">
      <c r="A1502" s="7">
        <v>2977</v>
      </c>
      <c r="B1502" s="5">
        <v>30</v>
      </c>
      <c r="L1502" s="7">
        <v>4081</v>
      </c>
      <c r="M1502" s="5">
        <v>12</v>
      </c>
    </row>
    <row r="1503" spans="1:13" x14ac:dyDescent="0.3">
      <c r="A1503" s="7">
        <v>2978</v>
      </c>
      <c r="B1503" s="5">
        <v>16</v>
      </c>
      <c r="L1503" s="7">
        <v>4082</v>
      </c>
      <c r="M1503" s="5">
        <v>2</v>
      </c>
    </row>
    <row r="1504" spans="1:13" x14ac:dyDescent="0.3">
      <c r="A1504" s="7">
        <v>2979</v>
      </c>
      <c r="B1504" s="5">
        <v>46</v>
      </c>
      <c r="L1504" s="7">
        <v>4083</v>
      </c>
      <c r="M1504" s="5">
        <v>6</v>
      </c>
    </row>
    <row r="1505" spans="1:13" x14ac:dyDescent="0.3">
      <c r="A1505" s="7">
        <v>2980</v>
      </c>
      <c r="B1505" s="5">
        <v>24</v>
      </c>
      <c r="L1505" s="7">
        <v>4084</v>
      </c>
      <c r="M1505" s="5">
        <v>1</v>
      </c>
    </row>
    <row r="1506" spans="1:13" x14ac:dyDescent="0.3">
      <c r="A1506" s="7">
        <v>2981</v>
      </c>
      <c r="B1506" s="5">
        <v>97</v>
      </c>
      <c r="L1506" s="7">
        <v>4085</v>
      </c>
      <c r="M1506" s="5">
        <v>1</v>
      </c>
    </row>
    <row r="1507" spans="1:13" x14ac:dyDescent="0.3">
      <c r="A1507" s="7">
        <v>2982</v>
      </c>
      <c r="B1507" s="5">
        <v>59</v>
      </c>
      <c r="L1507" s="7">
        <v>4086</v>
      </c>
      <c r="M1507" s="5">
        <v>5</v>
      </c>
    </row>
    <row r="1508" spans="1:13" x14ac:dyDescent="0.3">
      <c r="A1508" s="7">
        <v>2983</v>
      </c>
      <c r="B1508" s="5">
        <v>1095</v>
      </c>
      <c r="L1508" s="7">
        <v>4087</v>
      </c>
      <c r="M1508" s="5">
        <v>0</v>
      </c>
    </row>
    <row r="1509" spans="1:13" x14ac:dyDescent="0.3">
      <c r="A1509" s="7">
        <v>2984</v>
      </c>
      <c r="B1509" s="5">
        <v>218</v>
      </c>
      <c r="L1509" s="7">
        <v>4088</v>
      </c>
      <c r="M1509" s="5">
        <v>3</v>
      </c>
    </row>
    <row r="1510" spans="1:13" x14ac:dyDescent="0.3">
      <c r="A1510" s="7">
        <v>2985</v>
      </c>
      <c r="B1510" s="5">
        <v>111</v>
      </c>
      <c r="L1510" s="7">
        <v>4089</v>
      </c>
      <c r="M1510" s="5">
        <v>8</v>
      </c>
    </row>
    <row r="1511" spans="1:13" x14ac:dyDescent="0.3">
      <c r="A1511" s="7">
        <v>2986</v>
      </c>
      <c r="B1511" s="5">
        <v>56</v>
      </c>
      <c r="L1511" s="7">
        <v>4090</v>
      </c>
      <c r="M1511" s="5">
        <v>3</v>
      </c>
    </row>
    <row r="1512" spans="1:13" x14ac:dyDescent="0.3">
      <c r="A1512" s="7">
        <v>2987</v>
      </c>
      <c r="B1512" s="5">
        <v>265</v>
      </c>
      <c r="L1512" s="7">
        <v>4091</v>
      </c>
      <c r="M1512" s="5">
        <v>8</v>
      </c>
    </row>
    <row r="1513" spans="1:13" x14ac:dyDescent="0.3">
      <c r="A1513" s="7">
        <v>2988</v>
      </c>
      <c r="B1513" s="5">
        <v>28</v>
      </c>
      <c r="L1513" s="7">
        <v>4092</v>
      </c>
      <c r="M1513" s="5">
        <v>1</v>
      </c>
    </row>
    <row r="1514" spans="1:13" x14ac:dyDescent="0.3">
      <c r="A1514" s="7">
        <v>2989</v>
      </c>
      <c r="B1514" s="5">
        <v>364</v>
      </c>
      <c r="L1514" s="7">
        <v>4093</v>
      </c>
      <c r="M1514" s="5">
        <v>4</v>
      </c>
    </row>
    <row r="1515" spans="1:13" x14ac:dyDescent="0.3">
      <c r="A1515" s="7">
        <v>2990</v>
      </c>
      <c r="B1515" s="5">
        <v>27</v>
      </c>
      <c r="L1515" s="7">
        <v>4094</v>
      </c>
      <c r="M1515" s="5">
        <v>8</v>
      </c>
    </row>
    <row r="1516" spans="1:13" x14ac:dyDescent="0.3">
      <c r="A1516" s="7">
        <v>2991</v>
      </c>
      <c r="B1516" s="5">
        <v>93</v>
      </c>
      <c r="L1516" s="7">
        <v>4095</v>
      </c>
      <c r="M1516" s="5">
        <v>1</v>
      </c>
    </row>
    <row r="1517" spans="1:13" x14ac:dyDescent="0.3">
      <c r="A1517" s="7">
        <v>2992</v>
      </c>
      <c r="B1517" s="5">
        <v>64</v>
      </c>
      <c r="L1517" s="7">
        <v>4096</v>
      </c>
      <c r="M1517" s="5">
        <v>5</v>
      </c>
    </row>
    <row r="1518" spans="1:13" x14ac:dyDescent="0.3">
      <c r="A1518" s="7">
        <v>2993</v>
      </c>
      <c r="B1518" s="5">
        <v>22</v>
      </c>
      <c r="L1518" s="7">
        <v>4097</v>
      </c>
      <c r="M1518" s="5">
        <v>0</v>
      </c>
    </row>
    <row r="1519" spans="1:13" x14ac:dyDescent="0.3">
      <c r="A1519" s="7">
        <v>2994</v>
      </c>
      <c r="B1519" s="5">
        <v>59</v>
      </c>
      <c r="L1519" s="7">
        <v>4098</v>
      </c>
      <c r="M1519" s="5">
        <v>0</v>
      </c>
    </row>
    <row r="1520" spans="1:13" x14ac:dyDescent="0.3">
      <c r="A1520" s="7">
        <v>2995</v>
      </c>
      <c r="B1520" s="5">
        <v>249</v>
      </c>
      <c r="L1520" s="7">
        <v>4099</v>
      </c>
      <c r="M1520" s="5">
        <v>1</v>
      </c>
    </row>
    <row r="1521" spans="1:13" x14ac:dyDescent="0.3">
      <c r="A1521" s="7">
        <v>2996</v>
      </c>
      <c r="B1521" s="5">
        <v>392</v>
      </c>
      <c r="L1521" s="7">
        <v>4100</v>
      </c>
      <c r="M1521" s="5">
        <v>0</v>
      </c>
    </row>
    <row r="1522" spans="1:13" x14ac:dyDescent="0.3">
      <c r="A1522" s="7">
        <v>2997</v>
      </c>
      <c r="B1522" s="5">
        <v>115</v>
      </c>
      <c r="L1522" s="7">
        <v>4101</v>
      </c>
      <c r="M1522" s="5">
        <v>0</v>
      </c>
    </row>
    <row r="1523" spans="1:13" x14ac:dyDescent="0.3">
      <c r="A1523" s="7">
        <v>2998</v>
      </c>
      <c r="B1523" s="5">
        <v>433</v>
      </c>
      <c r="L1523" s="7">
        <v>4102</v>
      </c>
      <c r="M1523" s="5">
        <v>6</v>
      </c>
    </row>
    <row r="1524" spans="1:13" x14ac:dyDescent="0.3">
      <c r="A1524" s="7">
        <v>2999</v>
      </c>
      <c r="B1524" s="5">
        <v>20</v>
      </c>
      <c r="L1524" s="7">
        <v>4103</v>
      </c>
      <c r="M1524" s="5">
        <v>6</v>
      </c>
    </row>
    <row r="1525" spans="1:13" x14ac:dyDescent="0.3">
      <c r="A1525" s="7">
        <v>3000</v>
      </c>
      <c r="B1525" s="5">
        <v>8</v>
      </c>
      <c r="L1525" s="7">
        <v>4104</v>
      </c>
      <c r="M1525" s="5">
        <v>14</v>
      </c>
    </row>
    <row r="1526" spans="1:13" x14ac:dyDescent="0.3">
      <c r="A1526" s="7">
        <v>3001</v>
      </c>
      <c r="B1526" s="5">
        <v>175</v>
      </c>
      <c r="L1526" s="7">
        <v>4105</v>
      </c>
      <c r="M1526" s="5">
        <v>6</v>
      </c>
    </row>
    <row r="1527" spans="1:13" x14ac:dyDescent="0.3">
      <c r="A1527" s="7">
        <v>3002</v>
      </c>
      <c r="B1527" s="5">
        <v>104</v>
      </c>
      <c r="L1527" s="7">
        <v>4106</v>
      </c>
      <c r="M1527" s="5">
        <v>33</v>
      </c>
    </row>
    <row r="1528" spans="1:13" x14ac:dyDescent="0.3">
      <c r="A1528" s="7">
        <v>3003</v>
      </c>
      <c r="B1528" s="5">
        <v>17</v>
      </c>
      <c r="L1528" s="7">
        <v>4107</v>
      </c>
      <c r="M1528" s="5">
        <v>4</v>
      </c>
    </row>
    <row r="1529" spans="1:13" x14ac:dyDescent="0.3">
      <c r="A1529" s="7">
        <v>3004</v>
      </c>
      <c r="B1529" s="5">
        <v>277</v>
      </c>
      <c r="L1529" s="7">
        <v>4108</v>
      </c>
      <c r="M1529" s="5">
        <v>1</v>
      </c>
    </row>
    <row r="1530" spans="1:13" x14ac:dyDescent="0.3">
      <c r="A1530" s="7">
        <v>3005</v>
      </c>
      <c r="B1530" s="5">
        <v>118</v>
      </c>
      <c r="L1530" s="7">
        <v>4109</v>
      </c>
      <c r="M1530" s="5">
        <v>0</v>
      </c>
    </row>
    <row r="1531" spans="1:13" x14ac:dyDescent="0.3">
      <c r="A1531" s="7">
        <v>3006</v>
      </c>
      <c r="B1531" s="5">
        <v>97</v>
      </c>
      <c r="L1531" s="7">
        <v>4110</v>
      </c>
      <c r="M1531" s="5">
        <v>6</v>
      </c>
    </row>
    <row r="1532" spans="1:13" x14ac:dyDescent="0.3">
      <c r="A1532" s="7">
        <v>3007</v>
      </c>
      <c r="B1532" s="5">
        <v>20</v>
      </c>
      <c r="L1532" s="7">
        <v>4111</v>
      </c>
      <c r="M1532" s="5">
        <v>6</v>
      </c>
    </row>
    <row r="1533" spans="1:13" x14ac:dyDescent="0.3">
      <c r="A1533" s="7">
        <v>3008</v>
      </c>
      <c r="B1533" s="5">
        <v>26</v>
      </c>
      <c r="L1533" s="7">
        <v>4112</v>
      </c>
      <c r="M1533" s="5">
        <v>1</v>
      </c>
    </row>
    <row r="1534" spans="1:13" x14ac:dyDescent="0.3">
      <c r="A1534" s="7">
        <v>3009</v>
      </c>
      <c r="B1534" s="5">
        <v>128</v>
      </c>
      <c r="L1534" s="7">
        <v>4113</v>
      </c>
      <c r="M1534" s="5">
        <v>3</v>
      </c>
    </row>
    <row r="1535" spans="1:13" x14ac:dyDescent="0.3">
      <c r="A1535" s="7">
        <v>3010</v>
      </c>
      <c r="B1535" s="5">
        <v>15</v>
      </c>
      <c r="L1535" s="7" t="s">
        <v>8312</v>
      </c>
      <c r="M1535" s="5">
        <v>27096</v>
      </c>
    </row>
    <row r="1536" spans="1:13" x14ac:dyDescent="0.3">
      <c r="A1536" s="7">
        <v>3011</v>
      </c>
      <c r="B1536" s="5">
        <v>25</v>
      </c>
    </row>
    <row r="1537" spans="1:2" x14ac:dyDescent="0.3">
      <c r="A1537" s="7">
        <v>3012</v>
      </c>
      <c r="B1537" s="5">
        <v>55</v>
      </c>
    </row>
    <row r="1538" spans="1:2" x14ac:dyDescent="0.3">
      <c r="A1538" s="7">
        <v>3013</v>
      </c>
      <c r="B1538" s="5">
        <v>107</v>
      </c>
    </row>
    <row r="1539" spans="1:2" x14ac:dyDescent="0.3">
      <c r="A1539" s="7">
        <v>3014</v>
      </c>
      <c r="B1539" s="5">
        <v>557</v>
      </c>
    </row>
    <row r="1540" spans="1:2" x14ac:dyDescent="0.3">
      <c r="A1540" s="7">
        <v>3015</v>
      </c>
      <c r="B1540" s="5">
        <v>40</v>
      </c>
    </row>
    <row r="1541" spans="1:2" x14ac:dyDescent="0.3">
      <c r="A1541" s="7">
        <v>3016</v>
      </c>
      <c r="B1541" s="5">
        <v>36</v>
      </c>
    </row>
    <row r="1542" spans="1:2" x14ac:dyDescent="0.3">
      <c r="A1542" s="7">
        <v>3017</v>
      </c>
      <c r="B1542" s="5">
        <v>159</v>
      </c>
    </row>
    <row r="1543" spans="1:2" x14ac:dyDescent="0.3">
      <c r="A1543" s="7">
        <v>3018</v>
      </c>
      <c r="B1543" s="5">
        <v>41</v>
      </c>
    </row>
    <row r="1544" spans="1:2" x14ac:dyDescent="0.3">
      <c r="A1544" s="7">
        <v>3019</v>
      </c>
      <c r="B1544" s="5">
        <v>226</v>
      </c>
    </row>
    <row r="1545" spans="1:2" x14ac:dyDescent="0.3">
      <c r="A1545" s="7">
        <v>3020</v>
      </c>
      <c r="B1545" s="5">
        <v>30</v>
      </c>
    </row>
    <row r="1546" spans="1:2" x14ac:dyDescent="0.3">
      <c r="A1546" s="7">
        <v>3021</v>
      </c>
      <c r="B1546" s="5">
        <v>103</v>
      </c>
    </row>
    <row r="1547" spans="1:2" x14ac:dyDescent="0.3">
      <c r="A1547" s="7">
        <v>3022</v>
      </c>
      <c r="B1547" s="5">
        <v>62</v>
      </c>
    </row>
    <row r="1548" spans="1:2" x14ac:dyDescent="0.3">
      <c r="A1548" s="7">
        <v>3023</v>
      </c>
      <c r="B1548" s="5">
        <v>6</v>
      </c>
    </row>
    <row r="1549" spans="1:2" x14ac:dyDescent="0.3">
      <c r="A1549" s="7">
        <v>3024</v>
      </c>
      <c r="B1549" s="5">
        <v>182</v>
      </c>
    </row>
    <row r="1550" spans="1:2" x14ac:dyDescent="0.3">
      <c r="A1550" s="7">
        <v>3025</v>
      </c>
      <c r="B1550" s="5">
        <v>145</v>
      </c>
    </row>
    <row r="1551" spans="1:2" x14ac:dyDescent="0.3">
      <c r="A1551" s="7">
        <v>3026</v>
      </c>
      <c r="B1551" s="5">
        <v>25</v>
      </c>
    </row>
    <row r="1552" spans="1:2" x14ac:dyDescent="0.3">
      <c r="A1552" s="7">
        <v>3027</v>
      </c>
      <c r="B1552" s="5">
        <v>320</v>
      </c>
    </row>
    <row r="1553" spans="1:2" x14ac:dyDescent="0.3">
      <c r="A1553" s="7">
        <v>3028</v>
      </c>
      <c r="B1553" s="5">
        <v>99</v>
      </c>
    </row>
    <row r="1554" spans="1:2" x14ac:dyDescent="0.3">
      <c r="A1554" s="7">
        <v>3029</v>
      </c>
      <c r="B1554" s="5">
        <v>348</v>
      </c>
    </row>
    <row r="1555" spans="1:2" x14ac:dyDescent="0.3">
      <c r="A1555" s="7">
        <v>3030</v>
      </c>
      <c r="B1555" s="5">
        <v>41</v>
      </c>
    </row>
    <row r="1556" spans="1:2" x14ac:dyDescent="0.3">
      <c r="A1556" s="7">
        <v>3031</v>
      </c>
      <c r="B1556" s="5">
        <v>29</v>
      </c>
    </row>
    <row r="1557" spans="1:2" x14ac:dyDescent="0.3">
      <c r="A1557" s="7">
        <v>3032</v>
      </c>
      <c r="B1557" s="5">
        <v>25</v>
      </c>
    </row>
    <row r="1558" spans="1:2" x14ac:dyDescent="0.3">
      <c r="A1558" s="7">
        <v>3033</v>
      </c>
      <c r="B1558" s="5">
        <v>23</v>
      </c>
    </row>
    <row r="1559" spans="1:2" x14ac:dyDescent="0.3">
      <c r="A1559" s="7">
        <v>3034</v>
      </c>
      <c r="B1559" s="5">
        <v>1260</v>
      </c>
    </row>
    <row r="1560" spans="1:2" x14ac:dyDescent="0.3">
      <c r="A1560" s="7">
        <v>3035</v>
      </c>
      <c r="B1560" s="5">
        <v>307</v>
      </c>
    </row>
    <row r="1561" spans="1:2" x14ac:dyDescent="0.3">
      <c r="A1561" s="7">
        <v>3036</v>
      </c>
      <c r="B1561" s="5">
        <v>329</v>
      </c>
    </row>
    <row r="1562" spans="1:2" x14ac:dyDescent="0.3">
      <c r="A1562" s="7">
        <v>3037</v>
      </c>
      <c r="B1562" s="5">
        <v>32</v>
      </c>
    </row>
    <row r="1563" spans="1:2" x14ac:dyDescent="0.3">
      <c r="A1563" s="7">
        <v>3038</v>
      </c>
      <c r="B1563" s="5">
        <v>27</v>
      </c>
    </row>
    <row r="1564" spans="1:2" x14ac:dyDescent="0.3">
      <c r="A1564" s="7">
        <v>3039</v>
      </c>
      <c r="B1564" s="5">
        <v>236</v>
      </c>
    </row>
    <row r="1565" spans="1:2" x14ac:dyDescent="0.3">
      <c r="A1565" s="7">
        <v>3040</v>
      </c>
      <c r="B1565" s="5">
        <v>42</v>
      </c>
    </row>
    <row r="1566" spans="1:2" x14ac:dyDescent="0.3">
      <c r="A1566" s="7">
        <v>3041</v>
      </c>
      <c r="B1566" s="5">
        <v>95</v>
      </c>
    </row>
    <row r="1567" spans="1:2" x14ac:dyDescent="0.3">
      <c r="A1567" s="7">
        <v>3042</v>
      </c>
      <c r="B1567" s="5">
        <v>37</v>
      </c>
    </row>
    <row r="1568" spans="1:2" x14ac:dyDescent="0.3">
      <c r="A1568" s="7">
        <v>3043</v>
      </c>
      <c r="B1568" s="5">
        <v>128</v>
      </c>
    </row>
    <row r="1569" spans="1:2" x14ac:dyDescent="0.3">
      <c r="A1569" s="7">
        <v>3044</v>
      </c>
      <c r="B1569" s="5">
        <v>156</v>
      </c>
    </row>
    <row r="1570" spans="1:2" x14ac:dyDescent="0.3">
      <c r="A1570" s="7">
        <v>3045</v>
      </c>
      <c r="B1570" s="5">
        <v>64</v>
      </c>
    </row>
    <row r="1571" spans="1:2" x14ac:dyDescent="0.3">
      <c r="A1571" s="7">
        <v>3046</v>
      </c>
      <c r="B1571" s="5">
        <v>58</v>
      </c>
    </row>
    <row r="1572" spans="1:2" x14ac:dyDescent="0.3">
      <c r="A1572" s="7">
        <v>3047</v>
      </c>
      <c r="B1572" s="5">
        <v>20</v>
      </c>
    </row>
    <row r="1573" spans="1:2" x14ac:dyDescent="0.3">
      <c r="A1573" s="7">
        <v>3048</v>
      </c>
      <c r="B1573" s="5">
        <v>47</v>
      </c>
    </row>
    <row r="1574" spans="1:2" x14ac:dyDescent="0.3">
      <c r="A1574" s="7">
        <v>3049</v>
      </c>
      <c r="B1574" s="5">
        <v>54</v>
      </c>
    </row>
    <row r="1575" spans="1:2" x14ac:dyDescent="0.3">
      <c r="A1575" s="7">
        <v>3050</v>
      </c>
      <c r="B1575" s="5">
        <v>9</v>
      </c>
    </row>
    <row r="1576" spans="1:2" x14ac:dyDescent="0.3">
      <c r="A1576" s="7">
        <v>3147</v>
      </c>
      <c r="B1576" s="5">
        <v>213</v>
      </c>
    </row>
    <row r="1577" spans="1:2" x14ac:dyDescent="0.3">
      <c r="A1577" s="7">
        <v>3148</v>
      </c>
      <c r="B1577" s="5">
        <v>57</v>
      </c>
    </row>
    <row r="1578" spans="1:2" x14ac:dyDescent="0.3">
      <c r="A1578" s="7">
        <v>3149</v>
      </c>
      <c r="B1578" s="5">
        <v>25</v>
      </c>
    </row>
    <row r="1579" spans="1:2" x14ac:dyDescent="0.3">
      <c r="A1579" s="7">
        <v>3150</v>
      </c>
      <c r="B1579" s="5">
        <v>104</v>
      </c>
    </row>
    <row r="1580" spans="1:2" x14ac:dyDescent="0.3">
      <c r="A1580" s="7">
        <v>3151</v>
      </c>
      <c r="B1580" s="5">
        <v>34</v>
      </c>
    </row>
    <row r="1581" spans="1:2" x14ac:dyDescent="0.3">
      <c r="A1581" s="7">
        <v>3152</v>
      </c>
      <c r="B1581" s="5">
        <v>67</v>
      </c>
    </row>
    <row r="1582" spans="1:2" x14ac:dyDescent="0.3">
      <c r="A1582" s="7">
        <v>3153</v>
      </c>
      <c r="B1582" s="5">
        <v>241</v>
      </c>
    </row>
    <row r="1583" spans="1:2" x14ac:dyDescent="0.3">
      <c r="A1583" s="7">
        <v>3154</v>
      </c>
      <c r="B1583" s="5">
        <v>123</v>
      </c>
    </row>
    <row r="1584" spans="1:2" x14ac:dyDescent="0.3">
      <c r="A1584" s="7">
        <v>3155</v>
      </c>
      <c r="B1584" s="5">
        <v>302</v>
      </c>
    </row>
    <row r="1585" spans="1:2" x14ac:dyDescent="0.3">
      <c r="A1585" s="7">
        <v>3156</v>
      </c>
      <c r="B1585" s="5">
        <v>89</v>
      </c>
    </row>
    <row r="1586" spans="1:2" x14ac:dyDescent="0.3">
      <c r="A1586" s="7">
        <v>3157</v>
      </c>
      <c r="B1586" s="5">
        <v>41</v>
      </c>
    </row>
    <row r="1587" spans="1:2" x14ac:dyDescent="0.3">
      <c r="A1587" s="7">
        <v>3158</v>
      </c>
      <c r="B1587" s="5">
        <v>69</v>
      </c>
    </row>
    <row r="1588" spans="1:2" x14ac:dyDescent="0.3">
      <c r="A1588" s="7">
        <v>3159</v>
      </c>
      <c r="B1588" s="5">
        <v>52</v>
      </c>
    </row>
    <row r="1589" spans="1:2" x14ac:dyDescent="0.3">
      <c r="A1589" s="7">
        <v>3160</v>
      </c>
      <c r="B1589" s="5">
        <v>57</v>
      </c>
    </row>
    <row r="1590" spans="1:2" x14ac:dyDescent="0.3">
      <c r="A1590" s="7">
        <v>3161</v>
      </c>
      <c r="B1590" s="5">
        <v>74</v>
      </c>
    </row>
    <row r="1591" spans="1:2" x14ac:dyDescent="0.3">
      <c r="A1591" s="7">
        <v>3162</v>
      </c>
      <c r="B1591" s="5">
        <v>63</v>
      </c>
    </row>
    <row r="1592" spans="1:2" x14ac:dyDescent="0.3">
      <c r="A1592" s="7">
        <v>3163</v>
      </c>
      <c r="B1592" s="5">
        <v>72</v>
      </c>
    </row>
    <row r="1593" spans="1:2" x14ac:dyDescent="0.3">
      <c r="A1593" s="7">
        <v>3164</v>
      </c>
      <c r="B1593" s="5">
        <v>71</v>
      </c>
    </row>
    <row r="1594" spans="1:2" x14ac:dyDescent="0.3">
      <c r="A1594" s="7">
        <v>3165</v>
      </c>
      <c r="B1594" s="5">
        <v>21</v>
      </c>
    </row>
    <row r="1595" spans="1:2" x14ac:dyDescent="0.3">
      <c r="A1595" s="7">
        <v>3166</v>
      </c>
      <c r="B1595" s="5">
        <v>930</v>
      </c>
    </row>
    <row r="1596" spans="1:2" x14ac:dyDescent="0.3">
      <c r="A1596" s="7">
        <v>3167</v>
      </c>
      <c r="B1596" s="5">
        <v>55</v>
      </c>
    </row>
    <row r="1597" spans="1:2" x14ac:dyDescent="0.3">
      <c r="A1597" s="7">
        <v>3168</v>
      </c>
      <c r="B1597" s="5">
        <v>61</v>
      </c>
    </row>
    <row r="1598" spans="1:2" x14ac:dyDescent="0.3">
      <c r="A1598" s="7">
        <v>3169</v>
      </c>
      <c r="B1598" s="5">
        <v>82</v>
      </c>
    </row>
    <row r="1599" spans="1:2" x14ac:dyDescent="0.3">
      <c r="A1599" s="7">
        <v>3170</v>
      </c>
      <c r="B1599" s="5">
        <v>71</v>
      </c>
    </row>
    <row r="1600" spans="1:2" x14ac:dyDescent="0.3">
      <c r="A1600" s="7">
        <v>3171</v>
      </c>
      <c r="B1600" s="5">
        <v>117</v>
      </c>
    </row>
    <row r="1601" spans="1:2" x14ac:dyDescent="0.3">
      <c r="A1601" s="7">
        <v>3172</v>
      </c>
      <c r="B1601" s="5">
        <v>29</v>
      </c>
    </row>
    <row r="1602" spans="1:2" x14ac:dyDescent="0.3">
      <c r="A1602" s="7">
        <v>3173</v>
      </c>
      <c r="B1602" s="5">
        <v>74</v>
      </c>
    </row>
    <row r="1603" spans="1:2" x14ac:dyDescent="0.3">
      <c r="A1603" s="7">
        <v>3174</v>
      </c>
      <c r="B1603" s="5">
        <v>23</v>
      </c>
    </row>
    <row r="1604" spans="1:2" x14ac:dyDescent="0.3">
      <c r="A1604" s="7">
        <v>3175</v>
      </c>
      <c r="B1604" s="5">
        <v>60</v>
      </c>
    </row>
    <row r="1605" spans="1:2" x14ac:dyDescent="0.3">
      <c r="A1605" s="7">
        <v>3176</v>
      </c>
      <c r="B1605" s="5">
        <v>55</v>
      </c>
    </row>
    <row r="1606" spans="1:2" x14ac:dyDescent="0.3">
      <c r="A1606" s="7">
        <v>3177</v>
      </c>
      <c r="B1606" s="5">
        <v>51</v>
      </c>
    </row>
    <row r="1607" spans="1:2" x14ac:dyDescent="0.3">
      <c r="A1607" s="7">
        <v>3178</v>
      </c>
      <c r="B1607" s="5">
        <v>78</v>
      </c>
    </row>
    <row r="1608" spans="1:2" x14ac:dyDescent="0.3">
      <c r="A1608" s="7">
        <v>3179</v>
      </c>
      <c r="B1608" s="5">
        <v>62</v>
      </c>
    </row>
    <row r="1609" spans="1:2" x14ac:dyDescent="0.3">
      <c r="A1609" s="7">
        <v>3180</v>
      </c>
      <c r="B1609" s="5">
        <v>45</v>
      </c>
    </row>
    <row r="1610" spans="1:2" x14ac:dyDescent="0.3">
      <c r="A1610" s="7">
        <v>3181</v>
      </c>
      <c r="B1610" s="5">
        <v>15</v>
      </c>
    </row>
    <row r="1611" spans="1:2" x14ac:dyDescent="0.3">
      <c r="A1611" s="7">
        <v>3182</v>
      </c>
      <c r="B1611" s="5">
        <v>151</v>
      </c>
    </row>
    <row r="1612" spans="1:2" x14ac:dyDescent="0.3">
      <c r="A1612" s="7">
        <v>3183</v>
      </c>
      <c r="B1612" s="5">
        <v>68</v>
      </c>
    </row>
    <row r="1613" spans="1:2" x14ac:dyDescent="0.3">
      <c r="A1613" s="7">
        <v>3184</v>
      </c>
      <c r="B1613" s="5">
        <v>46</v>
      </c>
    </row>
    <row r="1614" spans="1:2" x14ac:dyDescent="0.3">
      <c r="A1614" s="7">
        <v>3185</v>
      </c>
      <c r="B1614" s="5">
        <v>24</v>
      </c>
    </row>
    <row r="1615" spans="1:2" x14ac:dyDescent="0.3">
      <c r="A1615" s="7">
        <v>3186</v>
      </c>
      <c r="B1615" s="5">
        <v>70</v>
      </c>
    </row>
    <row r="1616" spans="1:2" x14ac:dyDescent="0.3">
      <c r="A1616" s="7">
        <v>3187</v>
      </c>
      <c r="B1616" s="5">
        <v>244</v>
      </c>
    </row>
    <row r="1617" spans="1:2" x14ac:dyDescent="0.3">
      <c r="A1617" s="7">
        <v>3208</v>
      </c>
      <c r="B1617" s="5">
        <v>82</v>
      </c>
    </row>
    <row r="1618" spans="1:2" x14ac:dyDescent="0.3">
      <c r="A1618" s="7">
        <v>3209</v>
      </c>
      <c r="B1618" s="5">
        <v>226</v>
      </c>
    </row>
    <row r="1619" spans="1:2" x14ac:dyDescent="0.3">
      <c r="A1619" s="7">
        <v>3210</v>
      </c>
      <c r="B1619" s="5">
        <v>60</v>
      </c>
    </row>
    <row r="1620" spans="1:2" x14ac:dyDescent="0.3">
      <c r="A1620" s="7">
        <v>3211</v>
      </c>
      <c r="B1620" s="5">
        <v>322</v>
      </c>
    </row>
    <row r="1621" spans="1:2" x14ac:dyDescent="0.3">
      <c r="A1621" s="7">
        <v>3212</v>
      </c>
      <c r="B1621" s="5">
        <v>94</v>
      </c>
    </row>
    <row r="1622" spans="1:2" x14ac:dyDescent="0.3">
      <c r="A1622" s="7">
        <v>3213</v>
      </c>
      <c r="B1622" s="5">
        <v>47</v>
      </c>
    </row>
    <row r="1623" spans="1:2" x14ac:dyDescent="0.3">
      <c r="A1623" s="7">
        <v>3214</v>
      </c>
      <c r="B1623" s="5">
        <v>115</v>
      </c>
    </row>
    <row r="1624" spans="1:2" x14ac:dyDescent="0.3">
      <c r="A1624" s="7">
        <v>3215</v>
      </c>
      <c r="B1624" s="5">
        <v>134</v>
      </c>
    </row>
    <row r="1625" spans="1:2" x14ac:dyDescent="0.3">
      <c r="A1625" s="7">
        <v>3216</v>
      </c>
      <c r="B1625" s="5">
        <v>35</v>
      </c>
    </row>
    <row r="1626" spans="1:2" x14ac:dyDescent="0.3">
      <c r="A1626" s="7">
        <v>3217</v>
      </c>
      <c r="B1626" s="5">
        <v>104</v>
      </c>
    </row>
    <row r="1627" spans="1:2" x14ac:dyDescent="0.3">
      <c r="A1627" s="7">
        <v>3218</v>
      </c>
      <c r="B1627" s="5">
        <v>184</v>
      </c>
    </row>
    <row r="1628" spans="1:2" x14ac:dyDescent="0.3">
      <c r="A1628" s="7">
        <v>3219</v>
      </c>
      <c r="B1628" s="5">
        <v>119</v>
      </c>
    </row>
    <row r="1629" spans="1:2" x14ac:dyDescent="0.3">
      <c r="A1629" s="7">
        <v>3220</v>
      </c>
      <c r="B1629" s="5">
        <v>59</v>
      </c>
    </row>
    <row r="1630" spans="1:2" x14ac:dyDescent="0.3">
      <c r="A1630" s="7">
        <v>3221</v>
      </c>
      <c r="B1630" s="5">
        <v>113</v>
      </c>
    </row>
    <row r="1631" spans="1:2" x14ac:dyDescent="0.3">
      <c r="A1631" s="7">
        <v>3222</v>
      </c>
      <c r="B1631" s="5">
        <v>84</v>
      </c>
    </row>
    <row r="1632" spans="1:2" x14ac:dyDescent="0.3">
      <c r="A1632" s="7">
        <v>3223</v>
      </c>
      <c r="B1632" s="5">
        <v>74</v>
      </c>
    </row>
    <row r="1633" spans="1:2" x14ac:dyDescent="0.3">
      <c r="A1633" s="7">
        <v>3224</v>
      </c>
      <c r="B1633" s="5">
        <v>216</v>
      </c>
    </row>
    <row r="1634" spans="1:2" x14ac:dyDescent="0.3">
      <c r="A1634" s="7">
        <v>3225</v>
      </c>
      <c r="B1634" s="5">
        <v>39</v>
      </c>
    </row>
    <row r="1635" spans="1:2" x14ac:dyDescent="0.3">
      <c r="A1635" s="7">
        <v>3226</v>
      </c>
      <c r="B1635" s="5">
        <v>21</v>
      </c>
    </row>
    <row r="1636" spans="1:2" x14ac:dyDescent="0.3">
      <c r="A1636" s="7">
        <v>3227</v>
      </c>
      <c r="B1636" s="5">
        <v>30</v>
      </c>
    </row>
    <row r="1637" spans="1:2" x14ac:dyDescent="0.3">
      <c r="A1637" s="7">
        <v>3228</v>
      </c>
      <c r="B1637" s="5">
        <v>37</v>
      </c>
    </row>
    <row r="1638" spans="1:2" x14ac:dyDescent="0.3">
      <c r="A1638" s="7">
        <v>3229</v>
      </c>
      <c r="B1638" s="5">
        <v>202</v>
      </c>
    </row>
    <row r="1639" spans="1:2" x14ac:dyDescent="0.3">
      <c r="A1639" s="7">
        <v>3230</v>
      </c>
      <c r="B1639" s="5">
        <v>37</v>
      </c>
    </row>
    <row r="1640" spans="1:2" x14ac:dyDescent="0.3">
      <c r="A1640" s="7">
        <v>3231</v>
      </c>
      <c r="B1640" s="5">
        <v>28</v>
      </c>
    </row>
    <row r="1641" spans="1:2" x14ac:dyDescent="0.3">
      <c r="A1641" s="7">
        <v>3232</v>
      </c>
      <c r="B1641" s="5">
        <v>26</v>
      </c>
    </row>
    <row r="1642" spans="1:2" x14ac:dyDescent="0.3">
      <c r="A1642" s="7">
        <v>3233</v>
      </c>
      <c r="B1642" s="5">
        <v>61</v>
      </c>
    </row>
    <row r="1643" spans="1:2" x14ac:dyDescent="0.3">
      <c r="A1643" s="7">
        <v>3234</v>
      </c>
      <c r="B1643" s="5">
        <v>115</v>
      </c>
    </row>
    <row r="1644" spans="1:2" x14ac:dyDescent="0.3">
      <c r="A1644" s="7">
        <v>3235</v>
      </c>
      <c r="B1644" s="5">
        <v>181</v>
      </c>
    </row>
    <row r="1645" spans="1:2" x14ac:dyDescent="0.3">
      <c r="A1645" s="7">
        <v>3236</v>
      </c>
      <c r="B1645" s="5">
        <v>110</v>
      </c>
    </row>
    <row r="1646" spans="1:2" x14ac:dyDescent="0.3">
      <c r="A1646" s="7">
        <v>3237</v>
      </c>
      <c r="B1646" s="5">
        <v>269</v>
      </c>
    </row>
    <row r="1647" spans="1:2" x14ac:dyDescent="0.3">
      <c r="A1647" s="7">
        <v>3238</v>
      </c>
      <c r="B1647" s="5">
        <v>79</v>
      </c>
    </row>
    <row r="1648" spans="1:2" x14ac:dyDescent="0.3">
      <c r="A1648" s="7">
        <v>3239</v>
      </c>
      <c r="B1648" s="5">
        <v>104</v>
      </c>
    </row>
    <row r="1649" spans="1:2" x14ac:dyDescent="0.3">
      <c r="A1649" s="7">
        <v>3240</v>
      </c>
      <c r="B1649" s="5">
        <v>34</v>
      </c>
    </row>
    <row r="1650" spans="1:2" x14ac:dyDescent="0.3">
      <c r="A1650" s="7">
        <v>3241</v>
      </c>
      <c r="B1650" s="5">
        <v>167</v>
      </c>
    </row>
    <row r="1651" spans="1:2" x14ac:dyDescent="0.3">
      <c r="A1651" s="7">
        <v>3242</v>
      </c>
      <c r="B1651" s="5">
        <v>183</v>
      </c>
    </row>
    <row r="1652" spans="1:2" x14ac:dyDescent="0.3">
      <c r="A1652" s="7">
        <v>3243</v>
      </c>
      <c r="B1652" s="5">
        <v>71</v>
      </c>
    </row>
    <row r="1653" spans="1:2" x14ac:dyDescent="0.3">
      <c r="A1653" s="7">
        <v>3244</v>
      </c>
      <c r="B1653" s="5">
        <v>69</v>
      </c>
    </row>
    <row r="1654" spans="1:2" x14ac:dyDescent="0.3">
      <c r="A1654" s="7">
        <v>3245</v>
      </c>
      <c r="B1654" s="5">
        <v>270</v>
      </c>
    </row>
    <row r="1655" spans="1:2" x14ac:dyDescent="0.3">
      <c r="A1655" s="7">
        <v>3246</v>
      </c>
      <c r="B1655" s="5">
        <v>193</v>
      </c>
    </row>
    <row r="1656" spans="1:2" x14ac:dyDescent="0.3">
      <c r="A1656" s="7">
        <v>3247</v>
      </c>
      <c r="B1656" s="5">
        <v>57</v>
      </c>
    </row>
    <row r="1657" spans="1:2" x14ac:dyDescent="0.3">
      <c r="A1657" s="7">
        <v>3248</v>
      </c>
      <c r="B1657" s="5">
        <v>200</v>
      </c>
    </row>
    <row r="1658" spans="1:2" x14ac:dyDescent="0.3">
      <c r="A1658" s="7">
        <v>3249</v>
      </c>
      <c r="B1658" s="5">
        <v>88</v>
      </c>
    </row>
    <row r="1659" spans="1:2" x14ac:dyDescent="0.3">
      <c r="A1659" s="7">
        <v>3250</v>
      </c>
      <c r="B1659" s="5">
        <v>213</v>
      </c>
    </row>
    <row r="1660" spans="1:2" x14ac:dyDescent="0.3">
      <c r="A1660" s="7">
        <v>3251</v>
      </c>
      <c r="B1660" s="5">
        <v>20</v>
      </c>
    </row>
    <row r="1661" spans="1:2" x14ac:dyDescent="0.3">
      <c r="A1661" s="7">
        <v>3252</v>
      </c>
      <c r="B1661" s="5">
        <v>50</v>
      </c>
    </row>
    <row r="1662" spans="1:2" x14ac:dyDescent="0.3">
      <c r="A1662" s="7">
        <v>3253</v>
      </c>
      <c r="B1662" s="5">
        <v>115</v>
      </c>
    </row>
    <row r="1663" spans="1:2" x14ac:dyDescent="0.3">
      <c r="A1663" s="7">
        <v>3254</v>
      </c>
      <c r="B1663" s="5">
        <v>186</v>
      </c>
    </row>
    <row r="1664" spans="1:2" x14ac:dyDescent="0.3">
      <c r="A1664" s="7">
        <v>3255</v>
      </c>
      <c r="B1664" s="5">
        <v>18</v>
      </c>
    </row>
    <row r="1665" spans="1:2" x14ac:dyDescent="0.3">
      <c r="A1665" s="7">
        <v>3256</v>
      </c>
      <c r="B1665" s="5">
        <v>176</v>
      </c>
    </row>
    <row r="1666" spans="1:2" x14ac:dyDescent="0.3">
      <c r="A1666" s="7">
        <v>3257</v>
      </c>
      <c r="B1666" s="5">
        <v>41</v>
      </c>
    </row>
    <row r="1667" spans="1:2" x14ac:dyDescent="0.3">
      <c r="A1667" s="7">
        <v>3258</v>
      </c>
      <c r="B1667" s="5">
        <v>75</v>
      </c>
    </row>
    <row r="1668" spans="1:2" x14ac:dyDescent="0.3">
      <c r="A1668" s="7">
        <v>3259</v>
      </c>
      <c r="B1668" s="5">
        <v>97</v>
      </c>
    </row>
    <row r="1669" spans="1:2" x14ac:dyDescent="0.3">
      <c r="A1669" s="7">
        <v>3260</v>
      </c>
      <c r="B1669" s="5">
        <v>73</v>
      </c>
    </row>
    <row r="1670" spans="1:2" x14ac:dyDescent="0.3">
      <c r="A1670" s="7">
        <v>3261</v>
      </c>
      <c r="B1670" s="5">
        <v>49</v>
      </c>
    </row>
    <row r="1671" spans="1:2" x14ac:dyDescent="0.3">
      <c r="A1671" s="7">
        <v>3262</v>
      </c>
      <c r="B1671" s="5">
        <v>134</v>
      </c>
    </row>
    <row r="1672" spans="1:2" x14ac:dyDescent="0.3">
      <c r="A1672" s="7">
        <v>3263</v>
      </c>
      <c r="B1672" s="5">
        <v>68</v>
      </c>
    </row>
    <row r="1673" spans="1:2" x14ac:dyDescent="0.3">
      <c r="A1673" s="7">
        <v>3264</v>
      </c>
      <c r="B1673" s="5">
        <v>49</v>
      </c>
    </row>
    <row r="1674" spans="1:2" x14ac:dyDescent="0.3">
      <c r="A1674" s="7">
        <v>3265</v>
      </c>
      <c r="B1674" s="5">
        <v>63</v>
      </c>
    </row>
    <row r="1675" spans="1:2" x14ac:dyDescent="0.3">
      <c r="A1675" s="7">
        <v>3266</v>
      </c>
      <c r="B1675" s="5">
        <v>163</v>
      </c>
    </row>
    <row r="1676" spans="1:2" x14ac:dyDescent="0.3">
      <c r="A1676" s="7">
        <v>3267</v>
      </c>
      <c r="B1676" s="5">
        <v>288</v>
      </c>
    </row>
    <row r="1677" spans="1:2" x14ac:dyDescent="0.3">
      <c r="A1677" s="7">
        <v>3268</v>
      </c>
      <c r="B1677" s="5">
        <v>42</v>
      </c>
    </row>
    <row r="1678" spans="1:2" x14ac:dyDescent="0.3">
      <c r="A1678" s="7">
        <v>3269</v>
      </c>
      <c r="B1678" s="5">
        <v>70</v>
      </c>
    </row>
    <row r="1679" spans="1:2" x14ac:dyDescent="0.3">
      <c r="A1679" s="7">
        <v>3270</v>
      </c>
      <c r="B1679" s="5">
        <v>30</v>
      </c>
    </row>
    <row r="1680" spans="1:2" x14ac:dyDescent="0.3">
      <c r="A1680" s="7">
        <v>3271</v>
      </c>
      <c r="B1680" s="5">
        <v>51</v>
      </c>
    </row>
    <row r="1681" spans="1:2" x14ac:dyDescent="0.3">
      <c r="A1681" s="7">
        <v>3272</v>
      </c>
      <c r="B1681" s="5">
        <v>145</v>
      </c>
    </row>
    <row r="1682" spans="1:2" x14ac:dyDescent="0.3">
      <c r="A1682" s="7">
        <v>3273</v>
      </c>
      <c r="B1682" s="5">
        <v>21</v>
      </c>
    </row>
    <row r="1683" spans="1:2" x14ac:dyDescent="0.3">
      <c r="A1683" s="7">
        <v>3274</v>
      </c>
      <c r="B1683" s="5">
        <v>286</v>
      </c>
    </row>
    <row r="1684" spans="1:2" x14ac:dyDescent="0.3">
      <c r="A1684" s="7">
        <v>3275</v>
      </c>
      <c r="B1684" s="5">
        <v>12</v>
      </c>
    </row>
    <row r="1685" spans="1:2" x14ac:dyDescent="0.3">
      <c r="A1685" s="7">
        <v>3276</v>
      </c>
      <c r="B1685" s="5">
        <v>100</v>
      </c>
    </row>
    <row r="1686" spans="1:2" x14ac:dyDescent="0.3">
      <c r="A1686" s="7">
        <v>3277</v>
      </c>
      <c r="B1686" s="5">
        <v>100</v>
      </c>
    </row>
    <row r="1687" spans="1:2" x14ac:dyDescent="0.3">
      <c r="A1687" s="7">
        <v>3278</v>
      </c>
      <c r="B1687" s="5">
        <v>34</v>
      </c>
    </row>
    <row r="1688" spans="1:2" x14ac:dyDescent="0.3">
      <c r="A1688" s="7">
        <v>3279</v>
      </c>
      <c r="B1688" s="5">
        <v>63</v>
      </c>
    </row>
    <row r="1689" spans="1:2" x14ac:dyDescent="0.3">
      <c r="A1689" s="7">
        <v>3280</v>
      </c>
      <c r="B1689" s="5">
        <v>30</v>
      </c>
    </row>
    <row r="1690" spans="1:2" x14ac:dyDescent="0.3">
      <c r="A1690" s="7">
        <v>3281</v>
      </c>
      <c r="B1690" s="5">
        <v>47</v>
      </c>
    </row>
    <row r="1691" spans="1:2" x14ac:dyDescent="0.3">
      <c r="A1691" s="7">
        <v>3282</v>
      </c>
      <c r="B1691" s="5">
        <v>237</v>
      </c>
    </row>
    <row r="1692" spans="1:2" x14ac:dyDescent="0.3">
      <c r="A1692" s="7">
        <v>3283</v>
      </c>
      <c r="B1692" s="5">
        <v>47</v>
      </c>
    </row>
    <row r="1693" spans="1:2" x14ac:dyDescent="0.3">
      <c r="A1693" s="7">
        <v>3284</v>
      </c>
      <c r="B1693" s="5">
        <v>15</v>
      </c>
    </row>
    <row r="1694" spans="1:2" x14ac:dyDescent="0.3">
      <c r="A1694" s="7">
        <v>3285</v>
      </c>
      <c r="B1694" s="5">
        <v>81</v>
      </c>
    </row>
    <row r="1695" spans="1:2" x14ac:dyDescent="0.3">
      <c r="A1695" s="7">
        <v>3286</v>
      </c>
      <c r="B1695" s="5">
        <v>122</v>
      </c>
    </row>
    <row r="1696" spans="1:2" x14ac:dyDescent="0.3">
      <c r="A1696" s="7">
        <v>3287</v>
      </c>
      <c r="B1696" s="5">
        <v>34</v>
      </c>
    </row>
    <row r="1697" spans="1:2" x14ac:dyDescent="0.3">
      <c r="A1697" s="7">
        <v>3288</v>
      </c>
      <c r="B1697" s="5">
        <v>207</v>
      </c>
    </row>
    <row r="1698" spans="1:2" x14ac:dyDescent="0.3">
      <c r="A1698" s="7">
        <v>3289</v>
      </c>
      <c r="B1698" s="5">
        <v>25</v>
      </c>
    </row>
    <row r="1699" spans="1:2" x14ac:dyDescent="0.3">
      <c r="A1699" s="7">
        <v>3290</v>
      </c>
      <c r="B1699" s="5">
        <v>72</v>
      </c>
    </row>
    <row r="1700" spans="1:2" x14ac:dyDescent="0.3">
      <c r="A1700" s="7">
        <v>3291</v>
      </c>
      <c r="B1700" s="5">
        <v>14</v>
      </c>
    </row>
    <row r="1701" spans="1:2" x14ac:dyDescent="0.3">
      <c r="A1701" s="7">
        <v>3292</v>
      </c>
      <c r="B1701" s="5">
        <v>15</v>
      </c>
    </row>
    <row r="1702" spans="1:2" x14ac:dyDescent="0.3">
      <c r="A1702" s="7">
        <v>3293</v>
      </c>
      <c r="B1702" s="5">
        <v>91</v>
      </c>
    </row>
    <row r="1703" spans="1:2" x14ac:dyDescent="0.3">
      <c r="A1703" s="7">
        <v>3294</v>
      </c>
      <c r="B1703" s="5">
        <v>24</v>
      </c>
    </row>
    <row r="1704" spans="1:2" x14ac:dyDescent="0.3">
      <c r="A1704" s="7">
        <v>3295</v>
      </c>
      <c r="B1704" s="5">
        <v>27</v>
      </c>
    </row>
    <row r="1705" spans="1:2" x14ac:dyDescent="0.3">
      <c r="A1705" s="7">
        <v>3296</v>
      </c>
      <c r="B1705" s="5">
        <v>47</v>
      </c>
    </row>
    <row r="1706" spans="1:2" x14ac:dyDescent="0.3">
      <c r="A1706" s="7">
        <v>3297</v>
      </c>
      <c r="B1706" s="5">
        <v>44</v>
      </c>
    </row>
    <row r="1707" spans="1:2" x14ac:dyDescent="0.3">
      <c r="A1707" s="7">
        <v>3298</v>
      </c>
      <c r="B1707" s="5">
        <v>72</v>
      </c>
    </row>
    <row r="1708" spans="1:2" x14ac:dyDescent="0.3">
      <c r="A1708" s="7">
        <v>3299</v>
      </c>
      <c r="B1708" s="5">
        <v>63</v>
      </c>
    </row>
    <row r="1709" spans="1:2" x14ac:dyDescent="0.3">
      <c r="A1709" s="7">
        <v>3300</v>
      </c>
      <c r="B1709" s="5">
        <v>88</v>
      </c>
    </row>
    <row r="1710" spans="1:2" x14ac:dyDescent="0.3">
      <c r="A1710" s="7">
        <v>3301</v>
      </c>
      <c r="B1710" s="5">
        <v>70</v>
      </c>
    </row>
    <row r="1711" spans="1:2" x14ac:dyDescent="0.3">
      <c r="A1711" s="7">
        <v>3302</v>
      </c>
      <c r="B1711" s="5">
        <v>50</v>
      </c>
    </row>
    <row r="1712" spans="1:2" x14ac:dyDescent="0.3">
      <c r="A1712" s="7">
        <v>3303</v>
      </c>
      <c r="B1712" s="5">
        <v>35</v>
      </c>
    </row>
    <row r="1713" spans="1:2" x14ac:dyDescent="0.3">
      <c r="A1713" s="7">
        <v>3304</v>
      </c>
      <c r="B1713" s="5">
        <v>175</v>
      </c>
    </row>
    <row r="1714" spans="1:2" x14ac:dyDescent="0.3">
      <c r="A1714" s="7">
        <v>3305</v>
      </c>
      <c r="B1714" s="5">
        <v>20</v>
      </c>
    </row>
    <row r="1715" spans="1:2" x14ac:dyDescent="0.3">
      <c r="A1715" s="7">
        <v>3306</v>
      </c>
      <c r="B1715" s="5">
        <v>54</v>
      </c>
    </row>
    <row r="1716" spans="1:2" x14ac:dyDescent="0.3">
      <c r="A1716" s="7">
        <v>3307</v>
      </c>
      <c r="B1716" s="5">
        <v>20</v>
      </c>
    </row>
    <row r="1717" spans="1:2" x14ac:dyDescent="0.3">
      <c r="A1717" s="7">
        <v>3308</v>
      </c>
      <c r="B1717" s="5">
        <v>57</v>
      </c>
    </row>
    <row r="1718" spans="1:2" x14ac:dyDescent="0.3">
      <c r="A1718" s="7">
        <v>3309</v>
      </c>
      <c r="B1718" s="5">
        <v>31</v>
      </c>
    </row>
    <row r="1719" spans="1:2" x14ac:dyDescent="0.3">
      <c r="A1719" s="7">
        <v>3310</v>
      </c>
      <c r="B1719" s="5">
        <v>31</v>
      </c>
    </row>
    <row r="1720" spans="1:2" x14ac:dyDescent="0.3">
      <c r="A1720" s="7">
        <v>3311</v>
      </c>
      <c r="B1720" s="5">
        <v>45</v>
      </c>
    </row>
    <row r="1721" spans="1:2" x14ac:dyDescent="0.3">
      <c r="A1721" s="7">
        <v>3312</v>
      </c>
      <c r="B1721" s="5">
        <v>41</v>
      </c>
    </row>
    <row r="1722" spans="1:2" x14ac:dyDescent="0.3">
      <c r="A1722" s="7">
        <v>3313</v>
      </c>
      <c r="B1722" s="5">
        <v>29</v>
      </c>
    </row>
    <row r="1723" spans="1:2" x14ac:dyDescent="0.3">
      <c r="A1723" s="7">
        <v>3314</v>
      </c>
      <c r="B1723" s="5">
        <v>58</v>
      </c>
    </row>
    <row r="1724" spans="1:2" x14ac:dyDescent="0.3">
      <c r="A1724" s="7">
        <v>3315</v>
      </c>
      <c r="B1724" s="5">
        <v>89</v>
      </c>
    </row>
    <row r="1725" spans="1:2" x14ac:dyDescent="0.3">
      <c r="A1725" s="7">
        <v>3316</v>
      </c>
      <c r="B1725" s="5">
        <v>125</v>
      </c>
    </row>
    <row r="1726" spans="1:2" x14ac:dyDescent="0.3">
      <c r="A1726" s="7">
        <v>3317</v>
      </c>
      <c r="B1726" s="5">
        <v>18</v>
      </c>
    </row>
    <row r="1727" spans="1:2" x14ac:dyDescent="0.3">
      <c r="A1727" s="7">
        <v>3318</v>
      </c>
      <c r="B1727" s="5">
        <v>32</v>
      </c>
    </row>
    <row r="1728" spans="1:2" x14ac:dyDescent="0.3">
      <c r="A1728" s="7">
        <v>3319</v>
      </c>
      <c r="B1728" s="5">
        <v>16</v>
      </c>
    </row>
    <row r="1729" spans="1:2" x14ac:dyDescent="0.3">
      <c r="A1729" s="7">
        <v>3320</v>
      </c>
      <c r="B1729" s="5">
        <v>38</v>
      </c>
    </row>
    <row r="1730" spans="1:2" x14ac:dyDescent="0.3">
      <c r="A1730" s="7">
        <v>3321</v>
      </c>
      <c r="B1730" s="5">
        <v>15</v>
      </c>
    </row>
    <row r="1731" spans="1:2" x14ac:dyDescent="0.3">
      <c r="A1731" s="7">
        <v>3322</v>
      </c>
      <c r="B1731" s="5">
        <v>23</v>
      </c>
    </row>
    <row r="1732" spans="1:2" x14ac:dyDescent="0.3">
      <c r="A1732" s="7">
        <v>3323</v>
      </c>
      <c r="B1732" s="5">
        <v>49</v>
      </c>
    </row>
    <row r="1733" spans="1:2" x14ac:dyDescent="0.3">
      <c r="A1733" s="7">
        <v>3324</v>
      </c>
      <c r="B1733" s="5">
        <v>10</v>
      </c>
    </row>
    <row r="1734" spans="1:2" x14ac:dyDescent="0.3">
      <c r="A1734" s="7">
        <v>3325</v>
      </c>
      <c r="B1734" s="5">
        <v>15</v>
      </c>
    </row>
    <row r="1735" spans="1:2" x14ac:dyDescent="0.3">
      <c r="A1735" s="7">
        <v>3326</v>
      </c>
      <c r="B1735" s="5">
        <v>57</v>
      </c>
    </row>
    <row r="1736" spans="1:2" x14ac:dyDescent="0.3">
      <c r="A1736" s="7">
        <v>3327</v>
      </c>
      <c r="B1736" s="5">
        <v>33</v>
      </c>
    </row>
    <row r="1737" spans="1:2" x14ac:dyDescent="0.3">
      <c r="A1737" s="7">
        <v>3328</v>
      </c>
      <c r="B1737" s="5">
        <v>9</v>
      </c>
    </row>
    <row r="1738" spans="1:2" x14ac:dyDescent="0.3">
      <c r="A1738" s="7">
        <v>3329</v>
      </c>
      <c r="B1738" s="5">
        <v>26</v>
      </c>
    </row>
    <row r="1739" spans="1:2" x14ac:dyDescent="0.3">
      <c r="A1739" s="7">
        <v>3330</v>
      </c>
      <c r="B1739" s="5">
        <v>69</v>
      </c>
    </row>
    <row r="1740" spans="1:2" x14ac:dyDescent="0.3">
      <c r="A1740" s="7">
        <v>3331</v>
      </c>
      <c r="B1740" s="5">
        <v>65</v>
      </c>
    </row>
    <row r="1741" spans="1:2" x14ac:dyDescent="0.3">
      <c r="A1741" s="7">
        <v>3332</v>
      </c>
      <c r="B1741" s="5">
        <v>83</v>
      </c>
    </row>
    <row r="1742" spans="1:2" x14ac:dyDescent="0.3">
      <c r="A1742" s="7">
        <v>3333</v>
      </c>
      <c r="B1742" s="5">
        <v>111</v>
      </c>
    </row>
    <row r="1743" spans="1:2" x14ac:dyDescent="0.3">
      <c r="A1743" s="7">
        <v>3334</v>
      </c>
      <c r="B1743" s="5">
        <v>46</v>
      </c>
    </row>
    <row r="1744" spans="1:2" x14ac:dyDescent="0.3">
      <c r="A1744" s="7">
        <v>3335</v>
      </c>
      <c r="B1744" s="5">
        <v>63</v>
      </c>
    </row>
    <row r="1745" spans="1:2" x14ac:dyDescent="0.3">
      <c r="A1745" s="7">
        <v>3336</v>
      </c>
      <c r="B1745" s="5">
        <v>9</v>
      </c>
    </row>
    <row r="1746" spans="1:2" x14ac:dyDescent="0.3">
      <c r="A1746" s="7">
        <v>3337</v>
      </c>
      <c r="B1746" s="5">
        <v>34</v>
      </c>
    </row>
    <row r="1747" spans="1:2" x14ac:dyDescent="0.3">
      <c r="A1747" s="7">
        <v>3338</v>
      </c>
      <c r="B1747" s="5">
        <v>112</v>
      </c>
    </row>
    <row r="1748" spans="1:2" x14ac:dyDescent="0.3">
      <c r="A1748" s="7">
        <v>3339</v>
      </c>
      <c r="B1748" s="5">
        <v>47</v>
      </c>
    </row>
    <row r="1749" spans="1:2" x14ac:dyDescent="0.3">
      <c r="A1749" s="7">
        <v>3340</v>
      </c>
      <c r="B1749" s="5">
        <v>38</v>
      </c>
    </row>
    <row r="1750" spans="1:2" x14ac:dyDescent="0.3">
      <c r="A1750" s="7">
        <v>3341</v>
      </c>
      <c r="B1750" s="5">
        <v>28</v>
      </c>
    </row>
    <row r="1751" spans="1:2" x14ac:dyDescent="0.3">
      <c r="A1751" s="7">
        <v>3342</v>
      </c>
      <c r="B1751" s="5">
        <v>78</v>
      </c>
    </row>
    <row r="1752" spans="1:2" x14ac:dyDescent="0.3">
      <c r="A1752" s="7">
        <v>3343</v>
      </c>
      <c r="B1752" s="5">
        <v>23</v>
      </c>
    </row>
    <row r="1753" spans="1:2" x14ac:dyDescent="0.3">
      <c r="A1753" s="7">
        <v>3344</v>
      </c>
      <c r="B1753" s="5">
        <v>40</v>
      </c>
    </row>
    <row r="1754" spans="1:2" x14ac:dyDescent="0.3">
      <c r="A1754" s="7">
        <v>3345</v>
      </c>
      <c r="B1754" s="5">
        <v>13</v>
      </c>
    </row>
    <row r="1755" spans="1:2" x14ac:dyDescent="0.3">
      <c r="A1755" s="7">
        <v>3346</v>
      </c>
      <c r="B1755" s="5">
        <v>18</v>
      </c>
    </row>
    <row r="1756" spans="1:2" x14ac:dyDescent="0.3">
      <c r="A1756" s="7">
        <v>3347</v>
      </c>
      <c r="B1756" s="5">
        <v>22</v>
      </c>
    </row>
    <row r="1757" spans="1:2" x14ac:dyDescent="0.3">
      <c r="A1757" s="7">
        <v>3348</v>
      </c>
      <c r="B1757" s="5">
        <v>79</v>
      </c>
    </row>
    <row r="1758" spans="1:2" x14ac:dyDescent="0.3">
      <c r="A1758" s="7">
        <v>3349</v>
      </c>
      <c r="B1758" s="5">
        <v>14</v>
      </c>
    </row>
    <row r="1759" spans="1:2" x14ac:dyDescent="0.3">
      <c r="A1759" s="7">
        <v>3350</v>
      </c>
      <c r="B1759" s="5">
        <v>51</v>
      </c>
    </row>
    <row r="1760" spans="1:2" x14ac:dyDescent="0.3">
      <c r="A1760" s="7">
        <v>3351</v>
      </c>
      <c r="B1760" s="5">
        <v>54</v>
      </c>
    </row>
    <row r="1761" spans="1:2" x14ac:dyDescent="0.3">
      <c r="A1761" s="7">
        <v>3352</v>
      </c>
      <c r="B1761" s="5">
        <v>70</v>
      </c>
    </row>
    <row r="1762" spans="1:2" x14ac:dyDescent="0.3">
      <c r="A1762" s="7">
        <v>3353</v>
      </c>
      <c r="B1762" s="5">
        <v>44</v>
      </c>
    </row>
    <row r="1763" spans="1:2" x14ac:dyDescent="0.3">
      <c r="A1763" s="7">
        <v>3354</v>
      </c>
      <c r="B1763" s="5">
        <v>55</v>
      </c>
    </row>
    <row r="1764" spans="1:2" x14ac:dyDescent="0.3">
      <c r="A1764" s="7">
        <v>3355</v>
      </c>
      <c r="B1764" s="5">
        <v>15</v>
      </c>
    </row>
    <row r="1765" spans="1:2" x14ac:dyDescent="0.3">
      <c r="A1765" s="7">
        <v>3356</v>
      </c>
      <c r="B1765" s="5">
        <v>27</v>
      </c>
    </row>
    <row r="1766" spans="1:2" x14ac:dyDescent="0.3">
      <c r="A1766" s="7">
        <v>3357</v>
      </c>
      <c r="B1766" s="5">
        <v>21</v>
      </c>
    </row>
    <row r="1767" spans="1:2" x14ac:dyDescent="0.3">
      <c r="A1767" s="7">
        <v>3358</v>
      </c>
      <c r="B1767" s="5">
        <v>162</v>
      </c>
    </row>
    <row r="1768" spans="1:2" x14ac:dyDescent="0.3">
      <c r="A1768" s="7">
        <v>3359</v>
      </c>
      <c r="B1768" s="5">
        <v>23</v>
      </c>
    </row>
    <row r="1769" spans="1:2" x14ac:dyDescent="0.3">
      <c r="A1769" s="7">
        <v>3360</v>
      </c>
      <c r="B1769" s="5">
        <v>72</v>
      </c>
    </row>
    <row r="1770" spans="1:2" x14ac:dyDescent="0.3">
      <c r="A1770" s="7">
        <v>3361</v>
      </c>
      <c r="B1770" s="5">
        <v>68</v>
      </c>
    </row>
    <row r="1771" spans="1:2" x14ac:dyDescent="0.3">
      <c r="A1771" s="7">
        <v>3362</v>
      </c>
      <c r="B1771" s="5">
        <v>20</v>
      </c>
    </row>
    <row r="1772" spans="1:2" x14ac:dyDescent="0.3">
      <c r="A1772" s="7">
        <v>3363</v>
      </c>
      <c r="B1772" s="5">
        <v>26</v>
      </c>
    </row>
    <row r="1773" spans="1:2" x14ac:dyDescent="0.3">
      <c r="A1773" s="7">
        <v>3364</v>
      </c>
      <c r="B1773" s="5">
        <v>72</v>
      </c>
    </row>
    <row r="1774" spans="1:2" x14ac:dyDescent="0.3">
      <c r="A1774" s="7">
        <v>3365</v>
      </c>
      <c r="B1774" s="5">
        <v>3</v>
      </c>
    </row>
    <row r="1775" spans="1:2" x14ac:dyDescent="0.3">
      <c r="A1775" s="7">
        <v>3366</v>
      </c>
      <c r="B1775" s="5">
        <v>18</v>
      </c>
    </row>
    <row r="1776" spans="1:2" x14ac:dyDescent="0.3">
      <c r="A1776" s="7">
        <v>3367</v>
      </c>
      <c r="B1776" s="5">
        <v>30</v>
      </c>
    </row>
    <row r="1777" spans="1:2" x14ac:dyDescent="0.3">
      <c r="A1777" s="7">
        <v>3368</v>
      </c>
      <c r="B1777" s="5">
        <v>23</v>
      </c>
    </row>
    <row r="1778" spans="1:2" x14ac:dyDescent="0.3">
      <c r="A1778" s="7">
        <v>3369</v>
      </c>
      <c r="B1778" s="5">
        <v>54</v>
      </c>
    </row>
    <row r="1779" spans="1:2" x14ac:dyDescent="0.3">
      <c r="A1779" s="7">
        <v>3370</v>
      </c>
      <c r="B1779" s="5">
        <v>26</v>
      </c>
    </row>
    <row r="1780" spans="1:2" x14ac:dyDescent="0.3">
      <c r="A1780" s="7">
        <v>3371</v>
      </c>
      <c r="B1780" s="5">
        <v>9</v>
      </c>
    </row>
    <row r="1781" spans="1:2" x14ac:dyDescent="0.3">
      <c r="A1781" s="7">
        <v>3372</v>
      </c>
      <c r="B1781" s="5">
        <v>27</v>
      </c>
    </row>
    <row r="1782" spans="1:2" x14ac:dyDescent="0.3">
      <c r="A1782" s="7">
        <v>3373</v>
      </c>
      <c r="B1782" s="5">
        <v>30</v>
      </c>
    </row>
    <row r="1783" spans="1:2" x14ac:dyDescent="0.3">
      <c r="A1783" s="7">
        <v>3374</v>
      </c>
      <c r="B1783" s="5">
        <v>52</v>
      </c>
    </row>
    <row r="1784" spans="1:2" x14ac:dyDescent="0.3">
      <c r="A1784" s="7">
        <v>3375</v>
      </c>
      <c r="B1784" s="5">
        <v>17</v>
      </c>
    </row>
    <row r="1785" spans="1:2" x14ac:dyDescent="0.3">
      <c r="A1785" s="7">
        <v>3376</v>
      </c>
      <c r="B1785" s="5">
        <v>19</v>
      </c>
    </row>
    <row r="1786" spans="1:2" x14ac:dyDescent="0.3">
      <c r="A1786" s="7">
        <v>3377</v>
      </c>
      <c r="B1786" s="5">
        <v>77</v>
      </c>
    </row>
    <row r="1787" spans="1:2" x14ac:dyDescent="0.3">
      <c r="A1787" s="7">
        <v>3378</v>
      </c>
      <c r="B1787" s="5">
        <v>21</v>
      </c>
    </row>
    <row r="1788" spans="1:2" x14ac:dyDescent="0.3">
      <c r="A1788" s="7">
        <v>3379</v>
      </c>
      <c r="B1788" s="5">
        <v>38</v>
      </c>
    </row>
    <row r="1789" spans="1:2" x14ac:dyDescent="0.3">
      <c r="A1789" s="7">
        <v>3380</v>
      </c>
      <c r="B1789" s="5">
        <v>28</v>
      </c>
    </row>
    <row r="1790" spans="1:2" x14ac:dyDescent="0.3">
      <c r="A1790" s="7">
        <v>3381</v>
      </c>
      <c r="B1790" s="5">
        <v>48</v>
      </c>
    </row>
    <row r="1791" spans="1:2" x14ac:dyDescent="0.3">
      <c r="A1791" s="7">
        <v>3382</v>
      </c>
      <c r="B1791" s="5">
        <v>46</v>
      </c>
    </row>
    <row r="1792" spans="1:2" x14ac:dyDescent="0.3">
      <c r="A1792" s="7">
        <v>3383</v>
      </c>
      <c r="B1792" s="5">
        <v>30</v>
      </c>
    </row>
    <row r="1793" spans="1:2" x14ac:dyDescent="0.3">
      <c r="A1793" s="7">
        <v>3384</v>
      </c>
      <c r="B1793" s="5">
        <v>64</v>
      </c>
    </row>
    <row r="1794" spans="1:2" x14ac:dyDescent="0.3">
      <c r="A1794" s="7">
        <v>3385</v>
      </c>
      <c r="B1794" s="5">
        <v>15</v>
      </c>
    </row>
    <row r="1795" spans="1:2" x14ac:dyDescent="0.3">
      <c r="A1795" s="7">
        <v>3386</v>
      </c>
      <c r="B1795" s="5">
        <v>41</v>
      </c>
    </row>
    <row r="1796" spans="1:2" x14ac:dyDescent="0.3">
      <c r="A1796" s="7">
        <v>3387</v>
      </c>
      <c r="B1796" s="5">
        <v>35</v>
      </c>
    </row>
    <row r="1797" spans="1:2" x14ac:dyDescent="0.3">
      <c r="A1797" s="7">
        <v>3388</v>
      </c>
      <c r="B1797" s="5">
        <v>45</v>
      </c>
    </row>
    <row r="1798" spans="1:2" x14ac:dyDescent="0.3">
      <c r="A1798" s="7">
        <v>3389</v>
      </c>
      <c r="B1798" s="5">
        <v>62</v>
      </c>
    </row>
    <row r="1799" spans="1:2" x14ac:dyDescent="0.3">
      <c r="A1799" s="7">
        <v>3390</v>
      </c>
      <c r="B1799" s="5">
        <v>22</v>
      </c>
    </row>
    <row r="1800" spans="1:2" x14ac:dyDescent="0.3">
      <c r="A1800" s="7">
        <v>3391</v>
      </c>
      <c r="B1800" s="5">
        <v>18</v>
      </c>
    </row>
    <row r="1801" spans="1:2" x14ac:dyDescent="0.3">
      <c r="A1801" s="7">
        <v>3392</v>
      </c>
      <c r="B1801" s="5">
        <v>12</v>
      </c>
    </row>
    <row r="1802" spans="1:2" x14ac:dyDescent="0.3">
      <c r="A1802" s="7">
        <v>3393</v>
      </c>
      <c r="B1802" s="5">
        <v>44</v>
      </c>
    </row>
    <row r="1803" spans="1:2" x14ac:dyDescent="0.3">
      <c r="A1803" s="7">
        <v>3394</v>
      </c>
      <c r="B1803" s="5">
        <v>27</v>
      </c>
    </row>
    <row r="1804" spans="1:2" x14ac:dyDescent="0.3">
      <c r="A1804" s="7">
        <v>3395</v>
      </c>
      <c r="B1804" s="5">
        <v>38</v>
      </c>
    </row>
    <row r="1805" spans="1:2" x14ac:dyDescent="0.3">
      <c r="A1805" s="7">
        <v>3396</v>
      </c>
      <c r="B1805" s="5">
        <v>28</v>
      </c>
    </row>
    <row r="1806" spans="1:2" x14ac:dyDescent="0.3">
      <c r="A1806" s="7">
        <v>3397</v>
      </c>
      <c r="B1806" s="5">
        <v>24</v>
      </c>
    </row>
    <row r="1807" spans="1:2" x14ac:dyDescent="0.3">
      <c r="A1807" s="7">
        <v>3398</v>
      </c>
      <c r="B1807" s="5">
        <v>65</v>
      </c>
    </row>
    <row r="1808" spans="1:2" x14ac:dyDescent="0.3">
      <c r="A1808" s="7">
        <v>3399</v>
      </c>
      <c r="B1808" s="5">
        <v>46</v>
      </c>
    </row>
    <row r="1809" spans="1:2" x14ac:dyDescent="0.3">
      <c r="A1809" s="7">
        <v>3400</v>
      </c>
      <c r="B1809" s="5">
        <v>85</v>
      </c>
    </row>
    <row r="1810" spans="1:2" x14ac:dyDescent="0.3">
      <c r="A1810" s="7">
        <v>3401</v>
      </c>
      <c r="B1810" s="5">
        <v>66</v>
      </c>
    </row>
    <row r="1811" spans="1:2" x14ac:dyDescent="0.3">
      <c r="A1811" s="7">
        <v>3402</v>
      </c>
      <c r="B1811" s="5">
        <v>165</v>
      </c>
    </row>
    <row r="1812" spans="1:2" x14ac:dyDescent="0.3">
      <c r="A1812" s="7">
        <v>3403</v>
      </c>
      <c r="B1812" s="5">
        <v>17</v>
      </c>
    </row>
    <row r="1813" spans="1:2" x14ac:dyDescent="0.3">
      <c r="A1813" s="7">
        <v>3404</v>
      </c>
      <c r="B1813" s="5">
        <v>3</v>
      </c>
    </row>
    <row r="1814" spans="1:2" x14ac:dyDescent="0.3">
      <c r="A1814" s="7">
        <v>3405</v>
      </c>
      <c r="B1814" s="5">
        <v>17</v>
      </c>
    </row>
    <row r="1815" spans="1:2" x14ac:dyDescent="0.3">
      <c r="A1815" s="7">
        <v>3406</v>
      </c>
      <c r="B1815" s="5">
        <v>91</v>
      </c>
    </row>
    <row r="1816" spans="1:2" x14ac:dyDescent="0.3">
      <c r="A1816" s="7">
        <v>3407</v>
      </c>
      <c r="B1816" s="5">
        <v>67</v>
      </c>
    </row>
    <row r="1817" spans="1:2" x14ac:dyDescent="0.3">
      <c r="A1817" s="7">
        <v>3408</v>
      </c>
      <c r="B1817" s="5">
        <v>18</v>
      </c>
    </row>
    <row r="1818" spans="1:2" x14ac:dyDescent="0.3">
      <c r="A1818" s="7">
        <v>3409</v>
      </c>
      <c r="B1818" s="5">
        <v>21</v>
      </c>
    </row>
    <row r="1819" spans="1:2" x14ac:dyDescent="0.3">
      <c r="A1819" s="7">
        <v>3410</v>
      </c>
      <c r="B1819" s="5">
        <v>40</v>
      </c>
    </row>
    <row r="1820" spans="1:2" x14ac:dyDescent="0.3">
      <c r="A1820" s="7">
        <v>3411</v>
      </c>
      <c r="B1820" s="5">
        <v>78</v>
      </c>
    </row>
    <row r="1821" spans="1:2" x14ac:dyDescent="0.3">
      <c r="A1821" s="7">
        <v>3412</v>
      </c>
      <c r="B1821" s="5">
        <v>26</v>
      </c>
    </row>
    <row r="1822" spans="1:2" x14ac:dyDescent="0.3">
      <c r="A1822" s="7">
        <v>3413</v>
      </c>
      <c r="B1822" s="5">
        <v>14</v>
      </c>
    </row>
    <row r="1823" spans="1:2" x14ac:dyDescent="0.3">
      <c r="A1823" s="7">
        <v>3414</v>
      </c>
      <c r="B1823" s="5">
        <v>44</v>
      </c>
    </row>
    <row r="1824" spans="1:2" x14ac:dyDescent="0.3">
      <c r="A1824" s="7">
        <v>3415</v>
      </c>
      <c r="B1824" s="5">
        <v>9</v>
      </c>
    </row>
    <row r="1825" spans="1:2" x14ac:dyDescent="0.3">
      <c r="A1825" s="7">
        <v>3416</v>
      </c>
      <c r="B1825" s="5">
        <v>30</v>
      </c>
    </row>
    <row r="1826" spans="1:2" x14ac:dyDescent="0.3">
      <c r="A1826" s="7">
        <v>3417</v>
      </c>
      <c r="B1826" s="5">
        <v>45</v>
      </c>
    </row>
    <row r="1827" spans="1:2" x14ac:dyDescent="0.3">
      <c r="A1827" s="7">
        <v>3418</v>
      </c>
      <c r="B1827" s="5">
        <v>56</v>
      </c>
    </row>
    <row r="1828" spans="1:2" x14ac:dyDescent="0.3">
      <c r="A1828" s="7">
        <v>3419</v>
      </c>
      <c r="B1828" s="5">
        <v>46</v>
      </c>
    </row>
    <row r="1829" spans="1:2" x14ac:dyDescent="0.3">
      <c r="A1829" s="7">
        <v>3420</v>
      </c>
      <c r="B1829" s="5">
        <v>34</v>
      </c>
    </row>
    <row r="1830" spans="1:2" x14ac:dyDescent="0.3">
      <c r="A1830" s="7">
        <v>3421</v>
      </c>
      <c r="B1830" s="5">
        <v>98</v>
      </c>
    </row>
    <row r="1831" spans="1:2" x14ac:dyDescent="0.3">
      <c r="A1831" s="7">
        <v>3422</v>
      </c>
      <c r="B1831" s="5">
        <v>46</v>
      </c>
    </row>
    <row r="1832" spans="1:2" x14ac:dyDescent="0.3">
      <c r="A1832" s="7">
        <v>3423</v>
      </c>
      <c r="B1832" s="5">
        <v>10</v>
      </c>
    </row>
    <row r="1833" spans="1:2" x14ac:dyDescent="0.3">
      <c r="A1833" s="7">
        <v>3424</v>
      </c>
      <c r="B1833" s="5">
        <v>76</v>
      </c>
    </row>
    <row r="1834" spans="1:2" x14ac:dyDescent="0.3">
      <c r="A1834" s="7">
        <v>3425</v>
      </c>
      <c r="B1834" s="5">
        <v>104</v>
      </c>
    </row>
    <row r="1835" spans="1:2" x14ac:dyDescent="0.3">
      <c r="A1835" s="7">
        <v>3426</v>
      </c>
      <c r="B1835" s="5">
        <v>87</v>
      </c>
    </row>
    <row r="1836" spans="1:2" x14ac:dyDescent="0.3">
      <c r="A1836" s="7">
        <v>3427</v>
      </c>
      <c r="B1836" s="5">
        <v>29</v>
      </c>
    </row>
    <row r="1837" spans="1:2" x14ac:dyDescent="0.3">
      <c r="A1837" s="7">
        <v>3428</v>
      </c>
      <c r="B1837" s="5">
        <v>51</v>
      </c>
    </row>
    <row r="1838" spans="1:2" x14ac:dyDescent="0.3">
      <c r="A1838" s="7">
        <v>3429</v>
      </c>
      <c r="B1838" s="5">
        <v>12</v>
      </c>
    </row>
    <row r="1839" spans="1:2" x14ac:dyDescent="0.3">
      <c r="A1839" s="7">
        <v>3430</v>
      </c>
      <c r="B1839" s="5">
        <v>72</v>
      </c>
    </row>
    <row r="1840" spans="1:2" x14ac:dyDescent="0.3">
      <c r="A1840" s="7">
        <v>3431</v>
      </c>
      <c r="B1840" s="5">
        <v>21</v>
      </c>
    </row>
    <row r="1841" spans="1:2" x14ac:dyDescent="0.3">
      <c r="A1841" s="7">
        <v>3432</v>
      </c>
      <c r="B1841" s="5">
        <v>42</v>
      </c>
    </row>
    <row r="1842" spans="1:2" x14ac:dyDescent="0.3">
      <c r="A1842" s="7">
        <v>3433</v>
      </c>
      <c r="B1842" s="5">
        <v>71</v>
      </c>
    </row>
    <row r="1843" spans="1:2" x14ac:dyDescent="0.3">
      <c r="A1843" s="7">
        <v>3434</v>
      </c>
      <c r="B1843" s="5">
        <v>168</v>
      </c>
    </row>
    <row r="1844" spans="1:2" x14ac:dyDescent="0.3">
      <c r="A1844" s="7">
        <v>3435</v>
      </c>
      <c r="B1844" s="5">
        <v>19</v>
      </c>
    </row>
    <row r="1845" spans="1:2" x14ac:dyDescent="0.3">
      <c r="A1845" s="7">
        <v>3436</v>
      </c>
      <c r="B1845" s="5">
        <v>37</v>
      </c>
    </row>
    <row r="1846" spans="1:2" x14ac:dyDescent="0.3">
      <c r="A1846" s="7">
        <v>3437</v>
      </c>
      <c r="B1846" s="5">
        <v>36</v>
      </c>
    </row>
    <row r="1847" spans="1:2" x14ac:dyDescent="0.3">
      <c r="A1847" s="7">
        <v>3438</v>
      </c>
      <c r="B1847" s="5">
        <v>14</v>
      </c>
    </row>
    <row r="1848" spans="1:2" x14ac:dyDescent="0.3">
      <c r="A1848" s="7">
        <v>3439</v>
      </c>
      <c r="B1848" s="5">
        <v>18</v>
      </c>
    </row>
    <row r="1849" spans="1:2" x14ac:dyDescent="0.3">
      <c r="A1849" s="7">
        <v>3440</v>
      </c>
      <c r="B1849" s="5">
        <v>82</v>
      </c>
    </row>
    <row r="1850" spans="1:2" x14ac:dyDescent="0.3">
      <c r="A1850" s="7">
        <v>3441</v>
      </c>
      <c r="B1850" s="5">
        <v>43</v>
      </c>
    </row>
    <row r="1851" spans="1:2" x14ac:dyDescent="0.3">
      <c r="A1851" s="7">
        <v>3442</v>
      </c>
      <c r="B1851" s="5">
        <v>8</v>
      </c>
    </row>
    <row r="1852" spans="1:2" x14ac:dyDescent="0.3">
      <c r="A1852" s="7">
        <v>3443</v>
      </c>
      <c r="B1852" s="5">
        <v>45</v>
      </c>
    </row>
    <row r="1853" spans="1:2" x14ac:dyDescent="0.3">
      <c r="A1853" s="7">
        <v>3444</v>
      </c>
      <c r="B1853" s="5">
        <v>20</v>
      </c>
    </row>
    <row r="1854" spans="1:2" x14ac:dyDescent="0.3">
      <c r="A1854" s="7">
        <v>3445</v>
      </c>
      <c r="B1854" s="5">
        <v>31</v>
      </c>
    </row>
    <row r="1855" spans="1:2" x14ac:dyDescent="0.3">
      <c r="A1855" s="7">
        <v>3446</v>
      </c>
      <c r="B1855" s="5">
        <v>25</v>
      </c>
    </row>
    <row r="1856" spans="1:2" x14ac:dyDescent="0.3">
      <c r="A1856" s="7">
        <v>3447</v>
      </c>
      <c r="B1856" s="5">
        <v>14</v>
      </c>
    </row>
    <row r="1857" spans="1:2" x14ac:dyDescent="0.3">
      <c r="A1857" s="7">
        <v>3448</v>
      </c>
      <c r="B1857" s="5">
        <v>45</v>
      </c>
    </row>
    <row r="1858" spans="1:2" x14ac:dyDescent="0.3">
      <c r="A1858" s="7">
        <v>3449</v>
      </c>
      <c r="B1858" s="5">
        <v>20</v>
      </c>
    </row>
    <row r="1859" spans="1:2" x14ac:dyDescent="0.3">
      <c r="A1859" s="7">
        <v>3450</v>
      </c>
      <c r="B1859" s="5">
        <v>39</v>
      </c>
    </row>
    <row r="1860" spans="1:2" x14ac:dyDescent="0.3">
      <c r="A1860" s="7">
        <v>3451</v>
      </c>
      <c r="B1860" s="5">
        <v>16</v>
      </c>
    </row>
    <row r="1861" spans="1:2" x14ac:dyDescent="0.3">
      <c r="A1861" s="7">
        <v>3452</v>
      </c>
      <c r="B1861" s="5">
        <v>37</v>
      </c>
    </row>
    <row r="1862" spans="1:2" x14ac:dyDescent="0.3">
      <c r="A1862" s="7">
        <v>3453</v>
      </c>
      <c r="B1862" s="5">
        <v>14</v>
      </c>
    </row>
    <row r="1863" spans="1:2" x14ac:dyDescent="0.3">
      <c r="A1863" s="7">
        <v>3454</v>
      </c>
      <c r="B1863" s="5">
        <v>21</v>
      </c>
    </row>
    <row r="1864" spans="1:2" x14ac:dyDescent="0.3">
      <c r="A1864" s="7">
        <v>3455</v>
      </c>
      <c r="B1864" s="5">
        <v>69</v>
      </c>
    </row>
    <row r="1865" spans="1:2" x14ac:dyDescent="0.3">
      <c r="A1865" s="7">
        <v>3456</v>
      </c>
      <c r="B1865" s="5">
        <v>16</v>
      </c>
    </row>
    <row r="1866" spans="1:2" x14ac:dyDescent="0.3">
      <c r="A1866" s="7">
        <v>3457</v>
      </c>
      <c r="B1866" s="5">
        <v>55</v>
      </c>
    </row>
    <row r="1867" spans="1:2" x14ac:dyDescent="0.3">
      <c r="A1867" s="7">
        <v>3458</v>
      </c>
      <c r="B1867" s="5">
        <v>27</v>
      </c>
    </row>
    <row r="1868" spans="1:2" x14ac:dyDescent="0.3">
      <c r="A1868" s="7">
        <v>3459</v>
      </c>
      <c r="B1868" s="5">
        <v>36</v>
      </c>
    </row>
    <row r="1869" spans="1:2" x14ac:dyDescent="0.3">
      <c r="A1869" s="7">
        <v>3460</v>
      </c>
      <c r="B1869" s="5">
        <v>19</v>
      </c>
    </row>
    <row r="1870" spans="1:2" x14ac:dyDescent="0.3">
      <c r="A1870" s="7">
        <v>3461</v>
      </c>
      <c r="B1870" s="5">
        <v>12</v>
      </c>
    </row>
    <row r="1871" spans="1:2" x14ac:dyDescent="0.3">
      <c r="A1871" s="7">
        <v>3462</v>
      </c>
      <c r="B1871" s="5">
        <v>17</v>
      </c>
    </row>
    <row r="1872" spans="1:2" x14ac:dyDescent="0.3">
      <c r="A1872" s="7">
        <v>3463</v>
      </c>
      <c r="B1872" s="5">
        <v>114</v>
      </c>
    </row>
    <row r="1873" spans="1:2" x14ac:dyDescent="0.3">
      <c r="A1873" s="7">
        <v>3464</v>
      </c>
      <c r="B1873" s="5">
        <v>93</v>
      </c>
    </row>
    <row r="1874" spans="1:2" x14ac:dyDescent="0.3">
      <c r="A1874" s="7">
        <v>3465</v>
      </c>
      <c r="B1874" s="5">
        <v>36</v>
      </c>
    </row>
    <row r="1875" spans="1:2" x14ac:dyDescent="0.3">
      <c r="A1875" s="7">
        <v>3466</v>
      </c>
      <c r="B1875" s="5">
        <v>61</v>
      </c>
    </row>
    <row r="1876" spans="1:2" x14ac:dyDescent="0.3">
      <c r="A1876" s="7">
        <v>3467</v>
      </c>
      <c r="B1876" s="5">
        <v>47</v>
      </c>
    </row>
    <row r="1877" spans="1:2" x14ac:dyDescent="0.3">
      <c r="A1877" s="7">
        <v>3468</v>
      </c>
      <c r="B1877" s="5">
        <v>17</v>
      </c>
    </row>
    <row r="1878" spans="1:2" x14ac:dyDescent="0.3">
      <c r="A1878" s="7">
        <v>3469</v>
      </c>
      <c r="B1878" s="5">
        <v>63</v>
      </c>
    </row>
    <row r="1879" spans="1:2" x14ac:dyDescent="0.3">
      <c r="A1879" s="7">
        <v>3470</v>
      </c>
      <c r="B1879" s="5">
        <v>9</v>
      </c>
    </row>
    <row r="1880" spans="1:2" x14ac:dyDescent="0.3">
      <c r="A1880" s="7">
        <v>3471</v>
      </c>
      <c r="B1880" s="5">
        <v>30</v>
      </c>
    </row>
    <row r="1881" spans="1:2" x14ac:dyDescent="0.3">
      <c r="A1881" s="7">
        <v>3472</v>
      </c>
      <c r="B1881" s="5">
        <v>23</v>
      </c>
    </row>
    <row r="1882" spans="1:2" x14ac:dyDescent="0.3">
      <c r="A1882" s="7">
        <v>3473</v>
      </c>
      <c r="B1882" s="5">
        <v>33</v>
      </c>
    </row>
    <row r="1883" spans="1:2" x14ac:dyDescent="0.3">
      <c r="A1883" s="7">
        <v>3474</v>
      </c>
      <c r="B1883" s="5">
        <v>39</v>
      </c>
    </row>
    <row r="1884" spans="1:2" x14ac:dyDescent="0.3">
      <c r="A1884" s="7">
        <v>3475</v>
      </c>
      <c r="B1884" s="5">
        <v>17</v>
      </c>
    </row>
    <row r="1885" spans="1:2" x14ac:dyDescent="0.3">
      <c r="A1885" s="7">
        <v>3476</v>
      </c>
      <c r="B1885" s="5">
        <v>6</v>
      </c>
    </row>
    <row r="1886" spans="1:2" x14ac:dyDescent="0.3">
      <c r="A1886" s="7">
        <v>3477</v>
      </c>
      <c r="B1886" s="5">
        <v>39</v>
      </c>
    </row>
    <row r="1887" spans="1:2" x14ac:dyDescent="0.3">
      <c r="A1887" s="7">
        <v>3478</v>
      </c>
      <c r="B1887" s="5">
        <v>57</v>
      </c>
    </row>
    <row r="1888" spans="1:2" x14ac:dyDescent="0.3">
      <c r="A1888" s="7">
        <v>3479</v>
      </c>
      <c r="B1888" s="5">
        <v>56</v>
      </c>
    </row>
    <row r="1889" spans="1:2" x14ac:dyDescent="0.3">
      <c r="A1889" s="7">
        <v>3480</v>
      </c>
      <c r="B1889" s="5">
        <v>13</v>
      </c>
    </row>
    <row r="1890" spans="1:2" x14ac:dyDescent="0.3">
      <c r="A1890" s="7">
        <v>3481</v>
      </c>
      <c r="B1890" s="5">
        <v>95</v>
      </c>
    </row>
    <row r="1891" spans="1:2" x14ac:dyDescent="0.3">
      <c r="A1891" s="7">
        <v>3482</v>
      </c>
      <c r="B1891" s="5">
        <v>80</v>
      </c>
    </row>
    <row r="1892" spans="1:2" x14ac:dyDescent="0.3">
      <c r="A1892" s="7">
        <v>3483</v>
      </c>
      <c r="B1892" s="5">
        <v>133</v>
      </c>
    </row>
    <row r="1893" spans="1:2" x14ac:dyDescent="0.3">
      <c r="A1893" s="7">
        <v>3484</v>
      </c>
      <c r="B1893" s="5">
        <v>44</v>
      </c>
    </row>
    <row r="1894" spans="1:2" x14ac:dyDescent="0.3">
      <c r="A1894" s="7">
        <v>3485</v>
      </c>
      <c r="B1894" s="5">
        <v>30</v>
      </c>
    </row>
    <row r="1895" spans="1:2" x14ac:dyDescent="0.3">
      <c r="A1895" s="7">
        <v>3486</v>
      </c>
      <c r="B1895" s="5">
        <v>56</v>
      </c>
    </row>
    <row r="1896" spans="1:2" x14ac:dyDescent="0.3">
      <c r="A1896" s="7">
        <v>3487</v>
      </c>
      <c r="B1896" s="5">
        <v>66</v>
      </c>
    </row>
    <row r="1897" spans="1:2" x14ac:dyDescent="0.3">
      <c r="A1897" s="7">
        <v>3488</v>
      </c>
      <c r="B1897" s="5">
        <v>29</v>
      </c>
    </row>
    <row r="1898" spans="1:2" x14ac:dyDescent="0.3">
      <c r="A1898" s="7">
        <v>3489</v>
      </c>
      <c r="B1898" s="5">
        <v>72</v>
      </c>
    </row>
    <row r="1899" spans="1:2" x14ac:dyDescent="0.3">
      <c r="A1899" s="7">
        <v>3490</v>
      </c>
      <c r="B1899" s="5">
        <v>27</v>
      </c>
    </row>
    <row r="1900" spans="1:2" x14ac:dyDescent="0.3">
      <c r="A1900" s="7">
        <v>3491</v>
      </c>
      <c r="B1900" s="5">
        <v>10</v>
      </c>
    </row>
    <row r="1901" spans="1:2" x14ac:dyDescent="0.3">
      <c r="A1901" s="7">
        <v>3492</v>
      </c>
      <c r="B1901" s="5">
        <v>35</v>
      </c>
    </row>
    <row r="1902" spans="1:2" x14ac:dyDescent="0.3">
      <c r="A1902" s="7">
        <v>3493</v>
      </c>
      <c r="B1902" s="5">
        <v>29</v>
      </c>
    </row>
    <row r="1903" spans="1:2" x14ac:dyDescent="0.3">
      <c r="A1903" s="7">
        <v>3494</v>
      </c>
      <c r="B1903" s="5">
        <v>13</v>
      </c>
    </row>
    <row r="1904" spans="1:2" x14ac:dyDescent="0.3">
      <c r="A1904" s="7">
        <v>3495</v>
      </c>
      <c r="B1904" s="5">
        <v>72</v>
      </c>
    </row>
    <row r="1905" spans="1:2" x14ac:dyDescent="0.3">
      <c r="A1905" s="7">
        <v>3496</v>
      </c>
      <c r="B1905" s="5">
        <v>78</v>
      </c>
    </row>
    <row r="1906" spans="1:2" x14ac:dyDescent="0.3">
      <c r="A1906" s="7">
        <v>3497</v>
      </c>
      <c r="B1906" s="5">
        <v>49</v>
      </c>
    </row>
    <row r="1907" spans="1:2" x14ac:dyDescent="0.3">
      <c r="A1907" s="7">
        <v>3498</v>
      </c>
      <c r="B1907" s="5">
        <v>42</v>
      </c>
    </row>
    <row r="1908" spans="1:2" x14ac:dyDescent="0.3">
      <c r="A1908" s="7">
        <v>3499</v>
      </c>
      <c r="B1908" s="5">
        <v>35</v>
      </c>
    </row>
    <row r="1909" spans="1:2" x14ac:dyDescent="0.3">
      <c r="A1909" s="7">
        <v>3500</v>
      </c>
      <c r="B1909" s="5">
        <v>42</v>
      </c>
    </row>
    <row r="1910" spans="1:2" x14ac:dyDescent="0.3">
      <c r="A1910" s="7">
        <v>3501</v>
      </c>
      <c r="B1910" s="5">
        <v>42</v>
      </c>
    </row>
    <row r="1911" spans="1:2" x14ac:dyDescent="0.3">
      <c r="A1911" s="7">
        <v>3502</v>
      </c>
      <c r="B1911" s="5">
        <v>31</v>
      </c>
    </row>
    <row r="1912" spans="1:2" x14ac:dyDescent="0.3">
      <c r="A1912" s="7">
        <v>3503</v>
      </c>
      <c r="B1912" s="5">
        <v>38</v>
      </c>
    </row>
    <row r="1913" spans="1:2" x14ac:dyDescent="0.3">
      <c r="A1913" s="7">
        <v>3504</v>
      </c>
      <c r="B1913" s="5">
        <v>8</v>
      </c>
    </row>
    <row r="1914" spans="1:2" x14ac:dyDescent="0.3">
      <c r="A1914" s="7">
        <v>3505</v>
      </c>
      <c r="B1914" s="5">
        <v>39</v>
      </c>
    </row>
    <row r="1915" spans="1:2" x14ac:dyDescent="0.3">
      <c r="A1915" s="7">
        <v>3506</v>
      </c>
      <c r="B1915" s="5">
        <v>29</v>
      </c>
    </row>
    <row r="1916" spans="1:2" x14ac:dyDescent="0.3">
      <c r="A1916" s="7">
        <v>3507</v>
      </c>
      <c r="B1916" s="5">
        <v>72</v>
      </c>
    </row>
    <row r="1917" spans="1:2" x14ac:dyDescent="0.3">
      <c r="A1917" s="7">
        <v>3508</v>
      </c>
      <c r="B1917" s="5">
        <v>15</v>
      </c>
    </row>
    <row r="1918" spans="1:2" x14ac:dyDescent="0.3">
      <c r="A1918" s="7">
        <v>3509</v>
      </c>
      <c r="B1918" s="5">
        <v>33</v>
      </c>
    </row>
    <row r="1919" spans="1:2" x14ac:dyDescent="0.3">
      <c r="A1919" s="7">
        <v>3510</v>
      </c>
      <c r="B1919" s="5">
        <v>15</v>
      </c>
    </row>
    <row r="1920" spans="1:2" x14ac:dyDescent="0.3">
      <c r="A1920" s="7">
        <v>3511</v>
      </c>
      <c r="B1920" s="5">
        <v>19</v>
      </c>
    </row>
    <row r="1921" spans="1:2" x14ac:dyDescent="0.3">
      <c r="A1921" s="7">
        <v>3512</v>
      </c>
      <c r="B1921" s="5">
        <v>17</v>
      </c>
    </row>
    <row r="1922" spans="1:2" x14ac:dyDescent="0.3">
      <c r="A1922" s="7">
        <v>3513</v>
      </c>
      <c r="B1922" s="5">
        <v>44</v>
      </c>
    </row>
    <row r="1923" spans="1:2" x14ac:dyDescent="0.3">
      <c r="A1923" s="7">
        <v>3514</v>
      </c>
      <c r="B1923" s="5">
        <v>10</v>
      </c>
    </row>
    <row r="1924" spans="1:2" x14ac:dyDescent="0.3">
      <c r="A1924" s="7">
        <v>3515</v>
      </c>
      <c r="B1924" s="5">
        <v>46</v>
      </c>
    </row>
    <row r="1925" spans="1:2" x14ac:dyDescent="0.3">
      <c r="A1925" s="7">
        <v>3516</v>
      </c>
      <c r="B1925" s="5">
        <v>11</v>
      </c>
    </row>
    <row r="1926" spans="1:2" x14ac:dyDescent="0.3">
      <c r="A1926" s="7">
        <v>3517</v>
      </c>
      <c r="B1926" s="5">
        <v>13</v>
      </c>
    </row>
    <row r="1927" spans="1:2" x14ac:dyDescent="0.3">
      <c r="A1927" s="7">
        <v>3518</v>
      </c>
      <c r="B1927" s="5">
        <v>33</v>
      </c>
    </row>
    <row r="1928" spans="1:2" x14ac:dyDescent="0.3">
      <c r="A1928" s="7">
        <v>3519</v>
      </c>
      <c r="B1928" s="5">
        <v>28</v>
      </c>
    </row>
    <row r="1929" spans="1:2" x14ac:dyDescent="0.3">
      <c r="A1929" s="7">
        <v>3520</v>
      </c>
      <c r="B1929" s="5">
        <v>21</v>
      </c>
    </row>
    <row r="1930" spans="1:2" x14ac:dyDescent="0.3">
      <c r="A1930" s="7">
        <v>3521</v>
      </c>
      <c r="B1930" s="5">
        <v>13</v>
      </c>
    </row>
    <row r="1931" spans="1:2" x14ac:dyDescent="0.3">
      <c r="A1931" s="7">
        <v>3522</v>
      </c>
      <c r="B1931" s="5">
        <v>34</v>
      </c>
    </row>
    <row r="1932" spans="1:2" x14ac:dyDescent="0.3">
      <c r="A1932" s="7">
        <v>3523</v>
      </c>
      <c r="B1932" s="5">
        <v>80</v>
      </c>
    </row>
    <row r="1933" spans="1:2" x14ac:dyDescent="0.3">
      <c r="A1933" s="7">
        <v>3524</v>
      </c>
      <c r="B1933" s="5">
        <v>74</v>
      </c>
    </row>
    <row r="1934" spans="1:2" x14ac:dyDescent="0.3">
      <c r="A1934" s="7">
        <v>3525</v>
      </c>
      <c r="B1934" s="5">
        <v>7</v>
      </c>
    </row>
    <row r="1935" spans="1:2" x14ac:dyDescent="0.3">
      <c r="A1935" s="7">
        <v>3526</v>
      </c>
      <c r="B1935" s="5">
        <v>34</v>
      </c>
    </row>
    <row r="1936" spans="1:2" x14ac:dyDescent="0.3">
      <c r="A1936" s="7">
        <v>3527</v>
      </c>
      <c r="B1936" s="5">
        <v>86</v>
      </c>
    </row>
    <row r="1937" spans="1:2" x14ac:dyDescent="0.3">
      <c r="A1937" s="7">
        <v>3528</v>
      </c>
      <c r="B1937" s="5">
        <v>37</v>
      </c>
    </row>
    <row r="1938" spans="1:2" x14ac:dyDescent="0.3">
      <c r="A1938" s="7">
        <v>3529</v>
      </c>
      <c r="B1938" s="5">
        <v>18</v>
      </c>
    </row>
    <row r="1939" spans="1:2" x14ac:dyDescent="0.3">
      <c r="A1939" s="7">
        <v>3530</v>
      </c>
      <c r="B1939" s="5">
        <v>22</v>
      </c>
    </row>
    <row r="1940" spans="1:2" x14ac:dyDescent="0.3">
      <c r="A1940" s="7">
        <v>3531</v>
      </c>
      <c r="B1940" s="5">
        <v>26</v>
      </c>
    </row>
    <row r="1941" spans="1:2" x14ac:dyDescent="0.3">
      <c r="A1941" s="7">
        <v>3532</v>
      </c>
      <c r="B1941" s="5">
        <v>27</v>
      </c>
    </row>
    <row r="1942" spans="1:2" x14ac:dyDescent="0.3">
      <c r="A1942" s="7">
        <v>3533</v>
      </c>
      <c r="B1942" s="5">
        <v>8</v>
      </c>
    </row>
    <row r="1943" spans="1:2" x14ac:dyDescent="0.3">
      <c r="A1943" s="7">
        <v>3534</v>
      </c>
      <c r="B1943" s="5">
        <v>204</v>
      </c>
    </row>
    <row r="1944" spans="1:2" x14ac:dyDescent="0.3">
      <c r="A1944" s="7">
        <v>3535</v>
      </c>
      <c r="B1944" s="5">
        <v>46</v>
      </c>
    </row>
    <row r="1945" spans="1:2" x14ac:dyDescent="0.3">
      <c r="A1945" s="7">
        <v>3536</v>
      </c>
      <c r="B1945" s="5">
        <v>17</v>
      </c>
    </row>
    <row r="1946" spans="1:2" x14ac:dyDescent="0.3">
      <c r="A1946" s="7">
        <v>3537</v>
      </c>
      <c r="B1946" s="5">
        <v>28</v>
      </c>
    </row>
    <row r="1947" spans="1:2" x14ac:dyDescent="0.3">
      <c r="A1947" s="7">
        <v>3538</v>
      </c>
      <c r="B1947" s="5">
        <v>83</v>
      </c>
    </row>
    <row r="1948" spans="1:2" x14ac:dyDescent="0.3">
      <c r="A1948" s="7">
        <v>3539</v>
      </c>
      <c r="B1948" s="5">
        <v>13</v>
      </c>
    </row>
    <row r="1949" spans="1:2" x14ac:dyDescent="0.3">
      <c r="A1949" s="7">
        <v>3540</v>
      </c>
      <c r="B1949" s="5">
        <v>8</v>
      </c>
    </row>
    <row r="1950" spans="1:2" x14ac:dyDescent="0.3">
      <c r="A1950" s="7">
        <v>3541</v>
      </c>
      <c r="B1950" s="5">
        <v>32</v>
      </c>
    </row>
    <row r="1951" spans="1:2" x14ac:dyDescent="0.3">
      <c r="A1951" s="7">
        <v>3542</v>
      </c>
      <c r="B1951" s="5">
        <v>85</v>
      </c>
    </row>
    <row r="1952" spans="1:2" x14ac:dyDescent="0.3">
      <c r="A1952" s="7">
        <v>3543</v>
      </c>
      <c r="B1952" s="5">
        <v>29</v>
      </c>
    </row>
    <row r="1953" spans="1:2" x14ac:dyDescent="0.3">
      <c r="A1953" s="7">
        <v>3544</v>
      </c>
      <c r="B1953" s="5">
        <v>24</v>
      </c>
    </row>
    <row r="1954" spans="1:2" x14ac:dyDescent="0.3">
      <c r="A1954" s="7">
        <v>3545</v>
      </c>
      <c r="B1954" s="5">
        <v>8</v>
      </c>
    </row>
    <row r="1955" spans="1:2" x14ac:dyDescent="0.3">
      <c r="A1955" s="7">
        <v>3546</v>
      </c>
      <c r="B1955" s="5">
        <v>19</v>
      </c>
    </row>
    <row r="1956" spans="1:2" x14ac:dyDescent="0.3">
      <c r="A1956" s="7">
        <v>3547</v>
      </c>
      <c r="B1956" s="5">
        <v>336</v>
      </c>
    </row>
    <row r="1957" spans="1:2" x14ac:dyDescent="0.3">
      <c r="A1957" s="7">
        <v>3548</v>
      </c>
      <c r="B1957" s="5">
        <v>13</v>
      </c>
    </row>
    <row r="1958" spans="1:2" x14ac:dyDescent="0.3">
      <c r="A1958" s="7">
        <v>3549</v>
      </c>
      <c r="B1958" s="5">
        <v>42</v>
      </c>
    </row>
    <row r="1959" spans="1:2" x14ac:dyDescent="0.3">
      <c r="A1959" s="7">
        <v>3550</v>
      </c>
      <c r="B1959" s="5">
        <v>64</v>
      </c>
    </row>
    <row r="1960" spans="1:2" x14ac:dyDescent="0.3">
      <c r="A1960" s="7">
        <v>3551</v>
      </c>
      <c r="B1960" s="5">
        <v>25</v>
      </c>
    </row>
    <row r="1961" spans="1:2" x14ac:dyDescent="0.3">
      <c r="A1961" s="7">
        <v>3552</v>
      </c>
      <c r="B1961" s="5">
        <v>20</v>
      </c>
    </row>
    <row r="1962" spans="1:2" x14ac:dyDescent="0.3">
      <c r="A1962" s="7">
        <v>3553</v>
      </c>
      <c r="B1962" s="5">
        <v>104</v>
      </c>
    </row>
    <row r="1963" spans="1:2" x14ac:dyDescent="0.3">
      <c r="A1963" s="7">
        <v>3554</v>
      </c>
      <c r="B1963" s="5">
        <v>53</v>
      </c>
    </row>
    <row r="1964" spans="1:2" x14ac:dyDescent="0.3">
      <c r="A1964" s="7">
        <v>3555</v>
      </c>
      <c r="B1964" s="5">
        <v>14</v>
      </c>
    </row>
    <row r="1965" spans="1:2" x14ac:dyDescent="0.3">
      <c r="A1965" s="7">
        <v>3556</v>
      </c>
      <c r="B1965" s="5">
        <v>20</v>
      </c>
    </row>
    <row r="1966" spans="1:2" x14ac:dyDescent="0.3">
      <c r="A1966" s="7">
        <v>3557</v>
      </c>
      <c r="B1966" s="5">
        <v>558</v>
      </c>
    </row>
    <row r="1967" spans="1:2" x14ac:dyDescent="0.3">
      <c r="A1967" s="7">
        <v>3558</v>
      </c>
      <c r="B1967" s="5">
        <v>22</v>
      </c>
    </row>
    <row r="1968" spans="1:2" x14ac:dyDescent="0.3">
      <c r="A1968" s="7">
        <v>3559</v>
      </c>
      <c r="B1968" s="5">
        <v>24</v>
      </c>
    </row>
    <row r="1969" spans="1:2" x14ac:dyDescent="0.3">
      <c r="A1969" s="7">
        <v>3560</v>
      </c>
      <c r="B1969" s="5">
        <v>74</v>
      </c>
    </row>
    <row r="1970" spans="1:2" x14ac:dyDescent="0.3">
      <c r="A1970" s="7">
        <v>3561</v>
      </c>
      <c r="B1970" s="5">
        <v>54</v>
      </c>
    </row>
    <row r="1971" spans="1:2" x14ac:dyDescent="0.3">
      <c r="A1971" s="7">
        <v>3562</v>
      </c>
      <c r="B1971" s="5">
        <v>31</v>
      </c>
    </row>
    <row r="1972" spans="1:2" x14ac:dyDescent="0.3">
      <c r="A1972" s="7">
        <v>3563</v>
      </c>
      <c r="B1972" s="5">
        <v>25</v>
      </c>
    </row>
    <row r="1973" spans="1:2" x14ac:dyDescent="0.3">
      <c r="A1973" s="7">
        <v>3564</v>
      </c>
      <c r="B1973" s="5">
        <v>17</v>
      </c>
    </row>
    <row r="1974" spans="1:2" x14ac:dyDescent="0.3">
      <c r="A1974" s="7">
        <v>3565</v>
      </c>
      <c r="B1974" s="5">
        <v>12</v>
      </c>
    </row>
    <row r="1975" spans="1:2" x14ac:dyDescent="0.3">
      <c r="A1975" s="7">
        <v>3566</v>
      </c>
      <c r="B1975" s="5">
        <v>38</v>
      </c>
    </row>
    <row r="1976" spans="1:2" x14ac:dyDescent="0.3">
      <c r="A1976" s="7">
        <v>3567</v>
      </c>
      <c r="B1976" s="5">
        <v>41</v>
      </c>
    </row>
    <row r="1977" spans="1:2" x14ac:dyDescent="0.3">
      <c r="A1977" s="7">
        <v>3568</v>
      </c>
      <c r="B1977" s="5">
        <v>19</v>
      </c>
    </row>
    <row r="1978" spans="1:2" x14ac:dyDescent="0.3">
      <c r="A1978" s="7">
        <v>3569</v>
      </c>
      <c r="B1978" s="5">
        <v>41</v>
      </c>
    </row>
    <row r="1979" spans="1:2" x14ac:dyDescent="0.3">
      <c r="A1979" s="7">
        <v>3570</v>
      </c>
      <c r="B1979" s="5">
        <v>26</v>
      </c>
    </row>
    <row r="1980" spans="1:2" x14ac:dyDescent="0.3">
      <c r="A1980" s="7">
        <v>3571</v>
      </c>
      <c r="B1980" s="5">
        <v>25</v>
      </c>
    </row>
    <row r="1981" spans="1:2" x14ac:dyDescent="0.3">
      <c r="A1981" s="7">
        <v>3572</v>
      </c>
      <c r="B1981" s="5">
        <v>9</v>
      </c>
    </row>
    <row r="1982" spans="1:2" x14ac:dyDescent="0.3">
      <c r="A1982" s="7">
        <v>3573</v>
      </c>
      <c r="B1982" s="5">
        <v>78</v>
      </c>
    </row>
    <row r="1983" spans="1:2" x14ac:dyDescent="0.3">
      <c r="A1983" s="7">
        <v>3574</v>
      </c>
      <c r="B1983" s="5">
        <v>45</v>
      </c>
    </row>
    <row r="1984" spans="1:2" x14ac:dyDescent="0.3">
      <c r="A1984" s="7">
        <v>3575</v>
      </c>
      <c r="B1984" s="5">
        <v>102</v>
      </c>
    </row>
    <row r="1985" spans="1:2" x14ac:dyDescent="0.3">
      <c r="A1985" s="7">
        <v>3576</v>
      </c>
      <c r="B1985" s="5">
        <v>5</v>
      </c>
    </row>
    <row r="1986" spans="1:2" x14ac:dyDescent="0.3">
      <c r="A1986" s="7">
        <v>3577</v>
      </c>
      <c r="B1986" s="5">
        <v>27</v>
      </c>
    </row>
    <row r="1987" spans="1:2" x14ac:dyDescent="0.3">
      <c r="A1987" s="7">
        <v>3578</v>
      </c>
      <c r="B1987" s="5">
        <v>37</v>
      </c>
    </row>
    <row r="1988" spans="1:2" x14ac:dyDescent="0.3">
      <c r="A1988" s="7">
        <v>3579</v>
      </c>
      <c r="B1988" s="5">
        <v>14</v>
      </c>
    </row>
    <row r="1989" spans="1:2" x14ac:dyDescent="0.3">
      <c r="A1989" s="7">
        <v>3580</v>
      </c>
      <c r="B1989" s="5">
        <v>27</v>
      </c>
    </row>
    <row r="1990" spans="1:2" x14ac:dyDescent="0.3">
      <c r="A1990" s="7">
        <v>3581</v>
      </c>
      <c r="B1990" s="5">
        <v>45</v>
      </c>
    </row>
    <row r="1991" spans="1:2" x14ac:dyDescent="0.3">
      <c r="A1991" s="7">
        <v>3582</v>
      </c>
      <c r="B1991" s="5">
        <v>49</v>
      </c>
    </row>
    <row r="1992" spans="1:2" x14ac:dyDescent="0.3">
      <c r="A1992" s="7">
        <v>3583</v>
      </c>
      <c r="B1992" s="5">
        <v>24</v>
      </c>
    </row>
    <row r="1993" spans="1:2" x14ac:dyDescent="0.3">
      <c r="A1993" s="7">
        <v>3584</v>
      </c>
      <c r="B1993" s="5">
        <v>112</v>
      </c>
    </row>
    <row r="1994" spans="1:2" x14ac:dyDescent="0.3">
      <c r="A1994" s="7">
        <v>3585</v>
      </c>
      <c r="B1994" s="5">
        <v>23</v>
      </c>
    </row>
    <row r="1995" spans="1:2" x14ac:dyDescent="0.3">
      <c r="A1995" s="7">
        <v>3586</v>
      </c>
      <c r="B1995" s="5">
        <v>54</v>
      </c>
    </row>
    <row r="1996" spans="1:2" x14ac:dyDescent="0.3">
      <c r="A1996" s="7">
        <v>3587</v>
      </c>
      <c r="B1996" s="5">
        <v>28</v>
      </c>
    </row>
    <row r="1997" spans="1:2" x14ac:dyDescent="0.3">
      <c r="A1997" s="7">
        <v>3588</v>
      </c>
      <c r="B1997" s="5">
        <v>11</v>
      </c>
    </row>
    <row r="1998" spans="1:2" x14ac:dyDescent="0.3">
      <c r="A1998" s="7">
        <v>3589</v>
      </c>
      <c r="B1998" s="5">
        <v>62</v>
      </c>
    </row>
    <row r="1999" spans="1:2" x14ac:dyDescent="0.3">
      <c r="A1999" s="7">
        <v>3590</v>
      </c>
      <c r="B1999" s="5">
        <v>73</v>
      </c>
    </row>
    <row r="2000" spans="1:2" x14ac:dyDescent="0.3">
      <c r="A2000" s="7">
        <v>3591</v>
      </c>
      <c r="B2000" s="5">
        <v>18</v>
      </c>
    </row>
    <row r="2001" spans="1:2" x14ac:dyDescent="0.3">
      <c r="A2001" s="7">
        <v>3592</v>
      </c>
      <c r="B2001" s="5">
        <v>35</v>
      </c>
    </row>
    <row r="2002" spans="1:2" x14ac:dyDescent="0.3">
      <c r="A2002" s="7">
        <v>3593</v>
      </c>
      <c r="B2002" s="5">
        <v>43</v>
      </c>
    </row>
    <row r="2003" spans="1:2" x14ac:dyDescent="0.3">
      <c r="A2003" s="7">
        <v>3594</v>
      </c>
      <c r="B2003" s="5">
        <v>36</v>
      </c>
    </row>
    <row r="2004" spans="1:2" x14ac:dyDescent="0.3">
      <c r="A2004" s="7">
        <v>3595</v>
      </c>
      <c r="B2004" s="5">
        <v>62</v>
      </c>
    </row>
    <row r="2005" spans="1:2" x14ac:dyDescent="0.3">
      <c r="A2005" s="7">
        <v>3596</v>
      </c>
      <c r="B2005" s="5">
        <v>15</v>
      </c>
    </row>
    <row r="2006" spans="1:2" x14ac:dyDescent="0.3">
      <c r="A2006" s="7">
        <v>3597</v>
      </c>
      <c r="B2006" s="5">
        <v>33</v>
      </c>
    </row>
    <row r="2007" spans="1:2" x14ac:dyDescent="0.3">
      <c r="A2007" s="7">
        <v>3598</v>
      </c>
      <c r="B2007" s="5">
        <v>27</v>
      </c>
    </row>
    <row r="2008" spans="1:2" x14ac:dyDescent="0.3">
      <c r="A2008" s="7">
        <v>3599</v>
      </c>
      <c r="B2008" s="5">
        <v>17</v>
      </c>
    </row>
    <row r="2009" spans="1:2" x14ac:dyDescent="0.3">
      <c r="A2009" s="7">
        <v>3600</v>
      </c>
      <c r="B2009" s="5">
        <v>4</v>
      </c>
    </row>
    <row r="2010" spans="1:2" x14ac:dyDescent="0.3">
      <c r="A2010" s="7">
        <v>3601</v>
      </c>
      <c r="B2010" s="5">
        <v>53</v>
      </c>
    </row>
    <row r="2011" spans="1:2" x14ac:dyDescent="0.3">
      <c r="A2011" s="7">
        <v>3602</v>
      </c>
      <c r="B2011" s="5">
        <v>49</v>
      </c>
    </row>
    <row r="2012" spans="1:2" x14ac:dyDescent="0.3">
      <c r="A2012" s="7">
        <v>3603</v>
      </c>
      <c r="B2012" s="5">
        <v>57</v>
      </c>
    </row>
    <row r="2013" spans="1:2" x14ac:dyDescent="0.3">
      <c r="A2013" s="7">
        <v>3604</v>
      </c>
      <c r="B2013" s="5">
        <v>69</v>
      </c>
    </row>
    <row r="2014" spans="1:2" x14ac:dyDescent="0.3">
      <c r="A2014" s="7">
        <v>3605</v>
      </c>
      <c r="B2014" s="5">
        <v>15</v>
      </c>
    </row>
    <row r="2015" spans="1:2" x14ac:dyDescent="0.3">
      <c r="A2015" s="7">
        <v>3606</v>
      </c>
      <c r="B2015" s="5">
        <v>64</v>
      </c>
    </row>
    <row r="2016" spans="1:2" x14ac:dyDescent="0.3">
      <c r="A2016" s="7">
        <v>3607</v>
      </c>
      <c r="B2016" s="5">
        <v>20</v>
      </c>
    </row>
    <row r="2017" spans="1:2" x14ac:dyDescent="0.3">
      <c r="A2017" s="7">
        <v>3608</v>
      </c>
      <c r="B2017" s="5">
        <v>27</v>
      </c>
    </row>
    <row r="2018" spans="1:2" x14ac:dyDescent="0.3">
      <c r="A2018" s="7">
        <v>3609</v>
      </c>
      <c r="B2018" s="5">
        <v>21</v>
      </c>
    </row>
    <row r="2019" spans="1:2" x14ac:dyDescent="0.3">
      <c r="A2019" s="7">
        <v>3610</v>
      </c>
      <c r="B2019" s="5">
        <v>31</v>
      </c>
    </row>
    <row r="2020" spans="1:2" x14ac:dyDescent="0.3">
      <c r="A2020" s="7">
        <v>3611</v>
      </c>
      <c r="B2020" s="5">
        <v>51</v>
      </c>
    </row>
    <row r="2021" spans="1:2" x14ac:dyDescent="0.3">
      <c r="A2021" s="7">
        <v>3612</v>
      </c>
      <c r="B2021" s="5">
        <v>57</v>
      </c>
    </row>
    <row r="2022" spans="1:2" x14ac:dyDescent="0.3">
      <c r="A2022" s="7">
        <v>3613</v>
      </c>
      <c r="B2022" s="5">
        <v>20</v>
      </c>
    </row>
    <row r="2023" spans="1:2" x14ac:dyDescent="0.3">
      <c r="A2023" s="7">
        <v>3614</v>
      </c>
      <c r="B2023" s="5">
        <v>71</v>
      </c>
    </row>
    <row r="2024" spans="1:2" x14ac:dyDescent="0.3">
      <c r="A2024" s="7">
        <v>3615</v>
      </c>
      <c r="B2024" s="5">
        <v>72</v>
      </c>
    </row>
    <row r="2025" spans="1:2" x14ac:dyDescent="0.3">
      <c r="A2025" s="7">
        <v>3616</v>
      </c>
      <c r="B2025" s="5">
        <v>45</v>
      </c>
    </row>
    <row r="2026" spans="1:2" x14ac:dyDescent="0.3">
      <c r="A2026" s="7">
        <v>3617</v>
      </c>
      <c r="B2026" s="5">
        <v>51</v>
      </c>
    </row>
    <row r="2027" spans="1:2" x14ac:dyDescent="0.3">
      <c r="A2027" s="7">
        <v>3618</v>
      </c>
      <c r="B2027" s="5">
        <v>56</v>
      </c>
    </row>
    <row r="2028" spans="1:2" x14ac:dyDescent="0.3">
      <c r="A2028" s="7">
        <v>3619</v>
      </c>
      <c r="B2028" s="5">
        <v>17</v>
      </c>
    </row>
    <row r="2029" spans="1:2" x14ac:dyDescent="0.3">
      <c r="A2029" s="7">
        <v>3620</v>
      </c>
      <c r="B2029" s="5">
        <v>197</v>
      </c>
    </row>
    <row r="2030" spans="1:2" x14ac:dyDescent="0.3">
      <c r="A2030" s="7">
        <v>3621</v>
      </c>
      <c r="B2030" s="5">
        <v>70</v>
      </c>
    </row>
    <row r="2031" spans="1:2" x14ac:dyDescent="0.3">
      <c r="A2031" s="7">
        <v>3622</v>
      </c>
      <c r="B2031" s="5">
        <v>21</v>
      </c>
    </row>
    <row r="2032" spans="1:2" x14ac:dyDescent="0.3">
      <c r="A2032" s="7">
        <v>3623</v>
      </c>
      <c r="B2032" s="5">
        <v>34</v>
      </c>
    </row>
    <row r="2033" spans="1:2" x14ac:dyDescent="0.3">
      <c r="A2033" s="7">
        <v>3624</v>
      </c>
      <c r="B2033" s="5">
        <v>39</v>
      </c>
    </row>
    <row r="2034" spans="1:2" x14ac:dyDescent="0.3">
      <c r="A2034" s="7">
        <v>3625</v>
      </c>
      <c r="B2034" s="5">
        <v>78</v>
      </c>
    </row>
    <row r="2035" spans="1:2" x14ac:dyDescent="0.3">
      <c r="A2035" s="7">
        <v>3626</v>
      </c>
      <c r="B2035" s="5">
        <v>48</v>
      </c>
    </row>
    <row r="2036" spans="1:2" x14ac:dyDescent="0.3">
      <c r="A2036" s="7">
        <v>3627</v>
      </c>
      <c r="B2036" s="5">
        <v>29</v>
      </c>
    </row>
    <row r="2037" spans="1:2" x14ac:dyDescent="0.3">
      <c r="A2037" s="7">
        <v>3648</v>
      </c>
      <c r="B2037" s="5">
        <v>73</v>
      </c>
    </row>
    <row r="2038" spans="1:2" x14ac:dyDescent="0.3">
      <c r="A2038" s="7">
        <v>3649</v>
      </c>
      <c r="B2038" s="5">
        <v>8</v>
      </c>
    </row>
    <row r="2039" spans="1:2" x14ac:dyDescent="0.3">
      <c r="A2039" s="7">
        <v>3650</v>
      </c>
      <c r="B2039" s="5">
        <v>17</v>
      </c>
    </row>
    <row r="2040" spans="1:2" x14ac:dyDescent="0.3">
      <c r="A2040" s="7">
        <v>3651</v>
      </c>
      <c r="B2040" s="5">
        <v>9</v>
      </c>
    </row>
    <row r="2041" spans="1:2" x14ac:dyDescent="0.3">
      <c r="A2041" s="7">
        <v>3652</v>
      </c>
      <c r="B2041" s="5">
        <v>17</v>
      </c>
    </row>
    <row r="2042" spans="1:2" x14ac:dyDescent="0.3">
      <c r="A2042" s="7">
        <v>3653</v>
      </c>
      <c r="B2042" s="5">
        <v>33</v>
      </c>
    </row>
    <row r="2043" spans="1:2" x14ac:dyDescent="0.3">
      <c r="A2043" s="7">
        <v>3654</v>
      </c>
      <c r="B2043" s="5">
        <v>38</v>
      </c>
    </row>
    <row r="2044" spans="1:2" x14ac:dyDescent="0.3">
      <c r="A2044" s="7">
        <v>3655</v>
      </c>
      <c r="B2044" s="5">
        <v>79</v>
      </c>
    </row>
    <row r="2045" spans="1:2" x14ac:dyDescent="0.3">
      <c r="A2045" s="7">
        <v>3656</v>
      </c>
      <c r="B2045" s="5">
        <v>46</v>
      </c>
    </row>
    <row r="2046" spans="1:2" x14ac:dyDescent="0.3">
      <c r="A2046" s="7">
        <v>3657</v>
      </c>
      <c r="B2046" s="5">
        <v>20</v>
      </c>
    </row>
    <row r="2047" spans="1:2" x14ac:dyDescent="0.3">
      <c r="A2047" s="7">
        <v>3658</v>
      </c>
      <c r="B2047" s="5">
        <v>20</v>
      </c>
    </row>
    <row r="2048" spans="1:2" x14ac:dyDescent="0.3">
      <c r="A2048" s="7">
        <v>3659</v>
      </c>
      <c r="B2048" s="5">
        <v>13</v>
      </c>
    </row>
    <row r="2049" spans="1:2" x14ac:dyDescent="0.3">
      <c r="A2049" s="7">
        <v>3660</v>
      </c>
      <c r="B2049" s="5">
        <v>22</v>
      </c>
    </row>
    <row r="2050" spans="1:2" x14ac:dyDescent="0.3">
      <c r="A2050" s="7">
        <v>3661</v>
      </c>
      <c r="B2050" s="5">
        <v>36</v>
      </c>
    </row>
    <row r="2051" spans="1:2" x14ac:dyDescent="0.3">
      <c r="A2051" s="7">
        <v>3662</v>
      </c>
      <c r="B2051" s="5">
        <v>40</v>
      </c>
    </row>
    <row r="2052" spans="1:2" x14ac:dyDescent="0.3">
      <c r="A2052" s="7">
        <v>3663</v>
      </c>
      <c r="B2052" s="5">
        <v>9</v>
      </c>
    </row>
    <row r="2053" spans="1:2" x14ac:dyDescent="0.3">
      <c r="A2053" s="7">
        <v>3664</v>
      </c>
      <c r="B2053" s="5">
        <v>19</v>
      </c>
    </row>
    <row r="2054" spans="1:2" x14ac:dyDescent="0.3">
      <c r="A2054" s="7">
        <v>3665</v>
      </c>
      <c r="B2054" s="5">
        <v>14</v>
      </c>
    </row>
    <row r="2055" spans="1:2" x14ac:dyDescent="0.3">
      <c r="A2055" s="7">
        <v>3666</v>
      </c>
      <c r="B2055" s="5">
        <v>38</v>
      </c>
    </row>
    <row r="2056" spans="1:2" x14ac:dyDescent="0.3">
      <c r="A2056" s="7">
        <v>3667</v>
      </c>
      <c r="B2056" s="5">
        <v>58</v>
      </c>
    </row>
    <row r="2057" spans="1:2" x14ac:dyDescent="0.3">
      <c r="A2057" s="7">
        <v>3668</v>
      </c>
      <c r="B2057" s="5">
        <v>28</v>
      </c>
    </row>
    <row r="2058" spans="1:2" x14ac:dyDescent="0.3">
      <c r="A2058" s="7">
        <v>3669</v>
      </c>
      <c r="B2058" s="5">
        <v>17</v>
      </c>
    </row>
    <row r="2059" spans="1:2" x14ac:dyDescent="0.3">
      <c r="A2059" s="7">
        <v>3670</v>
      </c>
      <c r="B2059" s="5">
        <v>12</v>
      </c>
    </row>
    <row r="2060" spans="1:2" x14ac:dyDescent="0.3">
      <c r="A2060" s="7">
        <v>3671</v>
      </c>
      <c r="B2060" s="5">
        <v>40</v>
      </c>
    </row>
    <row r="2061" spans="1:2" x14ac:dyDescent="0.3">
      <c r="A2061" s="7">
        <v>3672</v>
      </c>
      <c r="B2061" s="5">
        <v>57</v>
      </c>
    </row>
    <row r="2062" spans="1:2" x14ac:dyDescent="0.3">
      <c r="A2062" s="7">
        <v>3673</v>
      </c>
      <c r="B2062" s="5">
        <v>114</v>
      </c>
    </row>
    <row r="2063" spans="1:2" x14ac:dyDescent="0.3">
      <c r="A2063" s="7">
        <v>3674</v>
      </c>
      <c r="B2063" s="5">
        <v>31</v>
      </c>
    </row>
    <row r="2064" spans="1:2" x14ac:dyDescent="0.3">
      <c r="A2064" s="7">
        <v>3675</v>
      </c>
      <c r="B2064" s="5">
        <v>3</v>
      </c>
    </row>
    <row r="2065" spans="1:2" x14ac:dyDescent="0.3">
      <c r="A2065" s="7">
        <v>3676</v>
      </c>
      <c r="B2065" s="5">
        <v>16</v>
      </c>
    </row>
    <row r="2066" spans="1:2" x14ac:dyDescent="0.3">
      <c r="A2066" s="7">
        <v>3677</v>
      </c>
      <c r="B2066" s="5">
        <v>199</v>
      </c>
    </row>
    <row r="2067" spans="1:2" x14ac:dyDescent="0.3">
      <c r="A2067" s="7">
        <v>3678</v>
      </c>
      <c r="B2067" s="5">
        <v>31</v>
      </c>
    </row>
    <row r="2068" spans="1:2" x14ac:dyDescent="0.3">
      <c r="A2068" s="7">
        <v>3679</v>
      </c>
      <c r="B2068" s="5">
        <v>30</v>
      </c>
    </row>
    <row r="2069" spans="1:2" x14ac:dyDescent="0.3">
      <c r="A2069" s="7">
        <v>3680</v>
      </c>
      <c r="B2069" s="5">
        <v>34</v>
      </c>
    </row>
    <row r="2070" spans="1:2" x14ac:dyDescent="0.3">
      <c r="A2070" s="7">
        <v>3681</v>
      </c>
      <c r="B2070" s="5">
        <v>18</v>
      </c>
    </row>
    <row r="2071" spans="1:2" x14ac:dyDescent="0.3">
      <c r="A2071" s="7">
        <v>3682</v>
      </c>
      <c r="B2071" s="5">
        <v>67</v>
      </c>
    </row>
    <row r="2072" spans="1:2" x14ac:dyDescent="0.3">
      <c r="A2072" s="7">
        <v>3683</v>
      </c>
      <c r="B2072" s="5">
        <v>66</v>
      </c>
    </row>
    <row r="2073" spans="1:2" x14ac:dyDescent="0.3">
      <c r="A2073" s="7">
        <v>3684</v>
      </c>
      <c r="B2073" s="5">
        <v>23</v>
      </c>
    </row>
    <row r="2074" spans="1:2" x14ac:dyDescent="0.3">
      <c r="A2074" s="7">
        <v>3685</v>
      </c>
      <c r="B2074" s="5">
        <v>126</v>
      </c>
    </row>
    <row r="2075" spans="1:2" x14ac:dyDescent="0.3">
      <c r="A2075" s="7">
        <v>3686</v>
      </c>
      <c r="B2075" s="5">
        <v>6</v>
      </c>
    </row>
    <row r="2076" spans="1:2" x14ac:dyDescent="0.3">
      <c r="A2076" s="7">
        <v>3687</v>
      </c>
      <c r="B2076" s="5">
        <v>25</v>
      </c>
    </row>
    <row r="2077" spans="1:2" x14ac:dyDescent="0.3">
      <c r="A2077" s="7">
        <v>3688</v>
      </c>
      <c r="B2077" s="5">
        <v>39</v>
      </c>
    </row>
    <row r="2078" spans="1:2" x14ac:dyDescent="0.3">
      <c r="A2078" s="7">
        <v>3689</v>
      </c>
      <c r="B2078" s="5">
        <v>62</v>
      </c>
    </row>
    <row r="2079" spans="1:2" x14ac:dyDescent="0.3">
      <c r="A2079" s="7">
        <v>3690</v>
      </c>
      <c r="B2079" s="5">
        <v>31</v>
      </c>
    </row>
    <row r="2080" spans="1:2" x14ac:dyDescent="0.3">
      <c r="A2080" s="7">
        <v>3691</v>
      </c>
      <c r="B2080" s="5">
        <v>274</v>
      </c>
    </row>
    <row r="2081" spans="1:2" x14ac:dyDescent="0.3">
      <c r="A2081" s="7">
        <v>3692</v>
      </c>
      <c r="B2081" s="5">
        <v>17</v>
      </c>
    </row>
    <row r="2082" spans="1:2" x14ac:dyDescent="0.3">
      <c r="A2082" s="7">
        <v>3693</v>
      </c>
      <c r="B2082" s="5">
        <v>14</v>
      </c>
    </row>
    <row r="2083" spans="1:2" x14ac:dyDescent="0.3">
      <c r="A2083" s="7">
        <v>3694</v>
      </c>
      <c r="B2083" s="5">
        <v>60</v>
      </c>
    </row>
    <row r="2084" spans="1:2" x14ac:dyDescent="0.3">
      <c r="A2084" s="7">
        <v>3695</v>
      </c>
      <c r="B2084" s="5">
        <v>33</v>
      </c>
    </row>
    <row r="2085" spans="1:2" x14ac:dyDescent="0.3">
      <c r="A2085" s="7">
        <v>3696</v>
      </c>
      <c r="B2085" s="5">
        <v>78</v>
      </c>
    </row>
    <row r="2086" spans="1:2" x14ac:dyDescent="0.3">
      <c r="A2086" s="7">
        <v>3697</v>
      </c>
      <c r="B2086" s="5">
        <v>30</v>
      </c>
    </row>
    <row r="2087" spans="1:2" x14ac:dyDescent="0.3">
      <c r="A2087" s="7">
        <v>3698</v>
      </c>
      <c r="B2087" s="5">
        <v>136</v>
      </c>
    </row>
    <row r="2088" spans="1:2" x14ac:dyDescent="0.3">
      <c r="A2088" s="7">
        <v>3699</v>
      </c>
      <c r="B2088" s="5">
        <v>40</v>
      </c>
    </row>
    <row r="2089" spans="1:2" x14ac:dyDescent="0.3">
      <c r="A2089" s="7">
        <v>3700</v>
      </c>
      <c r="B2089" s="5">
        <v>18</v>
      </c>
    </row>
    <row r="2090" spans="1:2" x14ac:dyDescent="0.3">
      <c r="A2090" s="7">
        <v>3701</v>
      </c>
      <c r="B2090" s="5">
        <v>39</v>
      </c>
    </row>
    <row r="2091" spans="1:2" x14ac:dyDescent="0.3">
      <c r="A2091" s="7">
        <v>3702</v>
      </c>
      <c r="B2091" s="5">
        <v>21</v>
      </c>
    </row>
    <row r="2092" spans="1:2" x14ac:dyDescent="0.3">
      <c r="A2092" s="7">
        <v>3703</v>
      </c>
      <c r="B2092" s="5">
        <v>30</v>
      </c>
    </row>
    <row r="2093" spans="1:2" x14ac:dyDescent="0.3">
      <c r="A2093" s="7">
        <v>3704</v>
      </c>
      <c r="B2093" s="5">
        <v>27</v>
      </c>
    </row>
    <row r="2094" spans="1:2" x14ac:dyDescent="0.3">
      <c r="A2094" s="7">
        <v>3705</v>
      </c>
      <c r="B2094" s="5">
        <v>35</v>
      </c>
    </row>
    <row r="2095" spans="1:2" x14ac:dyDescent="0.3">
      <c r="A2095" s="7">
        <v>3706</v>
      </c>
      <c r="B2095" s="5">
        <v>13</v>
      </c>
    </row>
    <row r="2096" spans="1:2" x14ac:dyDescent="0.3">
      <c r="A2096" s="7">
        <v>3707</v>
      </c>
      <c r="B2096" s="5">
        <v>23</v>
      </c>
    </row>
    <row r="2097" spans="1:2" x14ac:dyDescent="0.3">
      <c r="A2097" s="7">
        <v>3708</v>
      </c>
      <c r="B2097" s="5">
        <v>39</v>
      </c>
    </row>
    <row r="2098" spans="1:2" x14ac:dyDescent="0.3">
      <c r="A2098" s="7">
        <v>3709</v>
      </c>
      <c r="B2098" s="5">
        <v>35</v>
      </c>
    </row>
    <row r="2099" spans="1:2" x14ac:dyDescent="0.3">
      <c r="A2099" s="7">
        <v>3710</v>
      </c>
      <c r="B2099" s="5">
        <v>27</v>
      </c>
    </row>
    <row r="2100" spans="1:2" x14ac:dyDescent="0.3">
      <c r="A2100" s="7">
        <v>3711</v>
      </c>
      <c r="B2100" s="5">
        <v>21</v>
      </c>
    </row>
    <row r="2101" spans="1:2" x14ac:dyDescent="0.3">
      <c r="A2101" s="7">
        <v>3712</v>
      </c>
      <c r="B2101" s="5">
        <v>104</v>
      </c>
    </row>
    <row r="2102" spans="1:2" x14ac:dyDescent="0.3">
      <c r="A2102" s="7">
        <v>3713</v>
      </c>
      <c r="B2102" s="5">
        <v>19</v>
      </c>
    </row>
    <row r="2103" spans="1:2" x14ac:dyDescent="0.3">
      <c r="A2103" s="7">
        <v>3714</v>
      </c>
      <c r="B2103" s="5">
        <v>97</v>
      </c>
    </row>
    <row r="2104" spans="1:2" x14ac:dyDescent="0.3">
      <c r="A2104" s="7">
        <v>3715</v>
      </c>
      <c r="B2104" s="5">
        <v>27</v>
      </c>
    </row>
    <row r="2105" spans="1:2" x14ac:dyDescent="0.3">
      <c r="A2105" s="7">
        <v>3716</v>
      </c>
      <c r="B2105" s="5">
        <v>24</v>
      </c>
    </row>
    <row r="2106" spans="1:2" x14ac:dyDescent="0.3">
      <c r="A2106" s="7">
        <v>3717</v>
      </c>
      <c r="B2106" s="5">
        <v>13</v>
      </c>
    </row>
    <row r="2107" spans="1:2" x14ac:dyDescent="0.3">
      <c r="A2107" s="7">
        <v>3718</v>
      </c>
      <c r="B2107" s="5">
        <v>46</v>
      </c>
    </row>
    <row r="2108" spans="1:2" x14ac:dyDescent="0.3">
      <c r="A2108" s="7">
        <v>3719</v>
      </c>
      <c r="B2108" s="5">
        <v>4</v>
      </c>
    </row>
    <row r="2109" spans="1:2" x14ac:dyDescent="0.3">
      <c r="A2109" s="7">
        <v>3720</v>
      </c>
      <c r="B2109" s="5">
        <v>40</v>
      </c>
    </row>
    <row r="2110" spans="1:2" x14ac:dyDescent="0.3">
      <c r="A2110" s="7">
        <v>3721</v>
      </c>
      <c r="B2110" s="5">
        <v>44</v>
      </c>
    </row>
    <row r="2111" spans="1:2" x14ac:dyDescent="0.3">
      <c r="A2111" s="7">
        <v>3722</v>
      </c>
      <c r="B2111" s="5">
        <v>35</v>
      </c>
    </row>
    <row r="2112" spans="1:2" x14ac:dyDescent="0.3">
      <c r="A2112" s="7">
        <v>3723</v>
      </c>
      <c r="B2112" s="5">
        <v>63</v>
      </c>
    </row>
    <row r="2113" spans="1:2" x14ac:dyDescent="0.3">
      <c r="A2113" s="7">
        <v>3724</v>
      </c>
      <c r="B2113" s="5">
        <v>89</v>
      </c>
    </row>
    <row r="2114" spans="1:2" x14ac:dyDescent="0.3">
      <c r="A2114" s="7">
        <v>3725</v>
      </c>
      <c r="B2114" s="5">
        <v>15</v>
      </c>
    </row>
    <row r="2115" spans="1:2" x14ac:dyDescent="0.3">
      <c r="A2115" s="7">
        <v>3726</v>
      </c>
      <c r="B2115" s="5">
        <v>46</v>
      </c>
    </row>
    <row r="2116" spans="1:2" x14ac:dyDescent="0.3">
      <c r="A2116" s="7">
        <v>3727</v>
      </c>
      <c r="B2116" s="5">
        <v>33</v>
      </c>
    </row>
    <row r="2117" spans="1:2" x14ac:dyDescent="0.3">
      <c r="A2117" s="7">
        <v>3748</v>
      </c>
      <c r="B2117" s="5">
        <v>52</v>
      </c>
    </row>
    <row r="2118" spans="1:2" x14ac:dyDescent="0.3">
      <c r="A2118" s="7">
        <v>3749</v>
      </c>
      <c r="B2118" s="5">
        <v>7</v>
      </c>
    </row>
    <row r="2119" spans="1:2" x14ac:dyDescent="0.3">
      <c r="A2119" s="7">
        <v>3750</v>
      </c>
      <c r="B2119" s="5">
        <v>28</v>
      </c>
    </row>
    <row r="2120" spans="1:2" x14ac:dyDescent="0.3">
      <c r="A2120" s="7">
        <v>3751</v>
      </c>
      <c r="B2120" s="5">
        <v>11</v>
      </c>
    </row>
    <row r="2121" spans="1:2" x14ac:dyDescent="0.3">
      <c r="A2121" s="7">
        <v>3752</v>
      </c>
      <c r="B2121" s="5">
        <v>15</v>
      </c>
    </row>
    <row r="2122" spans="1:2" x14ac:dyDescent="0.3">
      <c r="A2122" s="7">
        <v>3753</v>
      </c>
      <c r="B2122" s="5">
        <v>30</v>
      </c>
    </row>
    <row r="2123" spans="1:2" x14ac:dyDescent="0.3">
      <c r="A2123" s="7">
        <v>3754</v>
      </c>
      <c r="B2123" s="5">
        <v>27</v>
      </c>
    </row>
    <row r="2124" spans="1:2" x14ac:dyDescent="0.3">
      <c r="A2124" s="7">
        <v>3755</v>
      </c>
      <c r="B2124" s="5">
        <v>28</v>
      </c>
    </row>
    <row r="2125" spans="1:2" x14ac:dyDescent="0.3">
      <c r="A2125" s="7">
        <v>3756</v>
      </c>
      <c r="B2125" s="5">
        <v>17</v>
      </c>
    </row>
    <row r="2126" spans="1:2" x14ac:dyDescent="0.3">
      <c r="A2126" s="7">
        <v>3757</v>
      </c>
      <c r="B2126" s="5">
        <v>50</v>
      </c>
    </row>
    <row r="2127" spans="1:2" x14ac:dyDescent="0.3">
      <c r="A2127" s="7">
        <v>3758</v>
      </c>
      <c r="B2127" s="5">
        <v>26</v>
      </c>
    </row>
    <row r="2128" spans="1:2" x14ac:dyDescent="0.3">
      <c r="A2128" s="7">
        <v>3759</v>
      </c>
      <c r="B2128" s="5">
        <v>88</v>
      </c>
    </row>
    <row r="2129" spans="1:2" x14ac:dyDescent="0.3">
      <c r="A2129" s="7">
        <v>3760</v>
      </c>
      <c r="B2129" s="5">
        <v>91</v>
      </c>
    </row>
    <row r="2130" spans="1:2" x14ac:dyDescent="0.3">
      <c r="A2130" s="7">
        <v>3761</v>
      </c>
      <c r="B2130" s="5">
        <v>3</v>
      </c>
    </row>
    <row r="2131" spans="1:2" x14ac:dyDescent="0.3">
      <c r="A2131" s="7">
        <v>3762</v>
      </c>
      <c r="B2131" s="5">
        <v>28</v>
      </c>
    </row>
    <row r="2132" spans="1:2" x14ac:dyDescent="0.3">
      <c r="A2132" s="7">
        <v>3763</v>
      </c>
      <c r="B2132" s="5">
        <v>77</v>
      </c>
    </row>
    <row r="2133" spans="1:2" x14ac:dyDescent="0.3">
      <c r="A2133" s="7">
        <v>3764</v>
      </c>
      <c r="B2133" s="5">
        <v>27</v>
      </c>
    </row>
    <row r="2134" spans="1:2" x14ac:dyDescent="0.3">
      <c r="A2134" s="7">
        <v>3765</v>
      </c>
      <c r="B2134" s="5">
        <v>107</v>
      </c>
    </row>
    <row r="2135" spans="1:2" x14ac:dyDescent="0.3">
      <c r="A2135" s="7">
        <v>3766</v>
      </c>
      <c r="B2135" s="5">
        <v>96</v>
      </c>
    </row>
    <row r="2136" spans="1:2" x14ac:dyDescent="0.3">
      <c r="A2136" s="7">
        <v>3767</v>
      </c>
      <c r="B2136" s="5">
        <v>56</v>
      </c>
    </row>
    <row r="2137" spans="1:2" x14ac:dyDescent="0.3">
      <c r="A2137" s="7">
        <v>3768</v>
      </c>
      <c r="B2137" s="5">
        <v>58</v>
      </c>
    </row>
    <row r="2138" spans="1:2" x14ac:dyDescent="0.3">
      <c r="A2138" s="7">
        <v>3769</v>
      </c>
      <c r="B2138" s="5">
        <v>15</v>
      </c>
    </row>
    <row r="2139" spans="1:2" x14ac:dyDescent="0.3">
      <c r="A2139" s="7">
        <v>3770</v>
      </c>
      <c r="B2139" s="5">
        <v>20</v>
      </c>
    </row>
    <row r="2140" spans="1:2" x14ac:dyDescent="0.3">
      <c r="A2140" s="7">
        <v>3771</v>
      </c>
      <c r="B2140" s="5">
        <v>38</v>
      </c>
    </row>
    <row r="2141" spans="1:2" x14ac:dyDescent="0.3">
      <c r="A2141" s="7">
        <v>3772</v>
      </c>
      <c r="B2141" s="5">
        <v>33</v>
      </c>
    </row>
    <row r="2142" spans="1:2" x14ac:dyDescent="0.3">
      <c r="A2142" s="7">
        <v>3773</v>
      </c>
      <c r="B2142" s="5">
        <v>57</v>
      </c>
    </row>
    <row r="2143" spans="1:2" x14ac:dyDescent="0.3">
      <c r="A2143" s="7">
        <v>3774</v>
      </c>
      <c r="B2143" s="5">
        <v>25</v>
      </c>
    </row>
    <row r="2144" spans="1:2" x14ac:dyDescent="0.3">
      <c r="A2144" s="7">
        <v>3775</v>
      </c>
      <c r="B2144" s="5">
        <v>14</v>
      </c>
    </row>
    <row r="2145" spans="1:2" x14ac:dyDescent="0.3">
      <c r="A2145" s="7">
        <v>3776</v>
      </c>
      <c r="B2145" s="5">
        <v>94</v>
      </c>
    </row>
    <row r="2146" spans="1:2" x14ac:dyDescent="0.3">
      <c r="A2146" s="7">
        <v>3777</v>
      </c>
      <c r="B2146" s="5">
        <v>59</v>
      </c>
    </row>
    <row r="2147" spans="1:2" x14ac:dyDescent="0.3">
      <c r="A2147" s="7">
        <v>3778</v>
      </c>
      <c r="B2147" s="5">
        <v>36</v>
      </c>
    </row>
    <row r="2148" spans="1:2" x14ac:dyDescent="0.3">
      <c r="A2148" s="7">
        <v>3779</v>
      </c>
      <c r="B2148" s="5">
        <v>115</v>
      </c>
    </row>
    <row r="2149" spans="1:2" x14ac:dyDescent="0.3">
      <c r="A2149" s="7">
        <v>3780</v>
      </c>
      <c r="B2149" s="5">
        <v>30</v>
      </c>
    </row>
    <row r="2150" spans="1:2" x14ac:dyDescent="0.3">
      <c r="A2150" s="7">
        <v>3781</v>
      </c>
      <c r="B2150" s="5">
        <v>52</v>
      </c>
    </row>
    <row r="2151" spans="1:2" x14ac:dyDescent="0.3">
      <c r="A2151" s="7">
        <v>3782</v>
      </c>
      <c r="B2151" s="5">
        <v>27</v>
      </c>
    </row>
    <row r="2152" spans="1:2" x14ac:dyDescent="0.3">
      <c r="A2152" s="7">
        <v>3783</v>
      </c>
      <c r="B2152" s="5">
        <v>24</v>
      </c>
    </row>
    <row r="2153" spans="1:2" x14ac:dyDescent="0.3">
      <c r="A2153" s="7">
        <v>3784</v>
      </c>
      <c r="B2153" s="5">
        <v>10</v>
      </c>
    </row>
    <row r="2154" spans="1:2" x14ac:dyDescent="0.3">
      <c r="A2154" s="7">
        <v>3785</v>
      </c>
      <c r="B2154" s="5">
        <v>30</v>
      </c>
    </row>
    <row r="2155" spans="1:2" x14ac:dyDescent="0.3">
      <c r="A2155" s="7">
        <v>3786</v>
      </c>
      <c r="B2155" s="5">
        <v>71</v>
      </c>
    </row>
    <row r="2156" spans="1:2" x14ac:dyDescent="0.3">
      <c r="A2156" s="7">
        <v>3787</v>
      </c>
      <c r="B2156" s="5">
        <v>10</v>
      </c>
    </row>
    <row r="2157" spans="1:2" x14ac:dyDescent="0.3">
      <c r="A2157" s="7">
        <v>3808</v>
      </c>
      <c r="B2157" s="5">
        <v>24</v>
      </c>
    </row>
    <row r="2158" spans="1:2" x14ac:dyDescent="0.3">
      <c r="A2158" s="7">
        <v>3809</v>
      </c>
      <c r="B2158" s="5">
        <v>38</v>
      </c>
    </row>
    <row r="2159" spans="1:2" x14ac:dyDescent="0.3">
      <c r="A2159" s="7">
        <v>3810</v>
      </c>
      <c r="B2159" s="5">
        <v>26</v>
      </c>
    </row>
    <row r="2160" spans="1:2" x14ac:dyDescent="0.3">
      <c r="A2160" s="7">
        <v>3811</v>
      </c>
      <c r="B2160" s="5">
        <v>19</v>
      </c>
    </row>
    <row r="2161" spans="1:2" x14ac:dyDescent="0.3">
      <c r="A2161" s="7">
        <v>3812</v>
      </c>
      <c r="B2161" s="5">
        <v>11</v>
      </c>
    </row>
    <row r="2162" spans="1:2" x14ac:dyDescent="0.3">
      <c r="A2162" s="7">
        <v>3813</v>
      </c>
      <c r="B2162" s="5">
        <v>27</v>
      </c>
    </row>
    <row r="2163" spans="1:2" x14ac:dyDescent="0.3">
      <c r="A2163" s="7">
        <v>3814</v>
      </c>
      <c r="B2163" s="5">
        <v>34</v>
      </c>
    </row>
    <row r="2164" spans="1:2" x14ac:dyDescent="0.3">
      <c r="A2164" s="7">
        <v>3815</v>
      </c>
      <c r="B2164" s="5">
        <v>20</v>
      </c>
    </row>
    <row r="2165" spans="1:2" x14ac:dyDescent="0.3">
      <c r="A2165" s="7">
        <v>3816</v>
      </c>
      <c r="B2165" s="5">
        <v>37</v>
      </c>
    </row>
    <row r="2166" spans="1:2" x14ac:dyDescent="0.3">
      <c r="A2166" s="7">
        <v>3817</v>
      </c>
      <c r="B2166" s="5">
        <v>20</v>
      </c>
    </row>
    <row r="2167" spans="1:2" x14ac:dyDescent="0.3">
      <c r="A2167" s="7">
        <v>3818</v>
      </c>
      <c r="B2167" s="5">
        <v>10</v>
      </c>
    </row>
    <row r="2168" spans="1:2" x14ac:dyDescent="0.3">
      <c r="A2168" s="7">
        <v>3819</v>
      </c>
      <c r="B2168" s="5">
        <v>26</v>
      </c>
    </row>
    <row r="2169" spans="1:2" x14ac:dyDescent="0.3">
      <c r="A2169" s="7">
        <v>3820</v>
      </c>
      <c r="B2169" s="5">
        <v>20</v>
      </c>
    </row>
    <row r="2170" spans="1:2" x14ac:dyDescent="0.3">
      <c r="A2170" s="7">
        <v>3821</v>
      </c>
      <c r="B2170" s="5">
        <v>46</v>
      </c>
    </row>
    <row r="2171" spans="1:2" x14ac:dyDescent="0.3">
      <c r="A2171" s="7">
        <v>3822</v>
      </c>
      <c r="B2171" s="5">
        <v>76</v>
      </c>
    </row>
    <row r="2172" spans="1:2" x14ac:dyDescent="0.3">
      <c r="A2172" s="7">
        <v>3823</v>
      </c>
      <c r="B2172" s="5">
        <v>41</v>
      </c>
    </row>
    <row r="2173" spans="1:2" x14ac:dyDescent="0.3">
      <c r="A2173" s="7">
        <v>3824</v>
      </c>
      <c r="B2173" s="5">
        <v>7</v>
      </c>
    </row>
    <row r="2174" spans="1:2" x14ac:dyDescent="0.3">
      <c r="A2174" s="7">
        <v>3825</v>
      </c>
      <c r="B2174" s="5">
        <v>49</v>
      </c>
    </row>
    <row r="2175" spans="1:2" x14ac:dyDescent="0.3">
      <c r="A2175" s="7">
        <v>3826</v>
      </c>
      <c r="B2175" s="5">
        <v>26</v>
      </c>
    </row>
    <row r="2176" spans="1:2" x14ac:dyDescent="0.3">
      <c r="A2176" s="7">
        <v>3827</v>
      </c>
      <c r="B2176" s="5">
        <v>65</v>
      </c>
    </row>
    <row r="2177" spans="1:2" x14ac:dyDescent="0.3">
      <c r="A2177" s="7">
        <v>3828</v>
      </c>
      <c r="B2177" s="5">
        <v>28</v>
      </c>
    </row>
    <row r="2178" spans="1:2" x14ac:dyDescent="0.3">
      <c r="A2178" s="7">
        <v>3829</v>
      </c>
      <c r="B2178" s="5">
        <v>8</v>
      </c>
    </row>
    <row r="2179" spans="1:2" x14ac:dyDescent="0.3">
      <c r="A2179" s="7">
        <v>3830</v>
      </c>
      <c r="B2179" s="5">
        <v>3</v>
      </c>
    </row>
    <row r="2180" spans="1:2" x14ac:dyDescent="0.3">
      <c r="A2180" s="7">
        <v>3831</v>
      </c>
      <c r="B2180" s="5">
        <v>9</v>
      </c>
    </row>
    <row r="2181" spans="1:2" x14ac:dyDescent="0.3">
      <c r="A2181" s="7">
        <v>3832</v>
      </c>
      <c r="B2181" s="5">
        <v>9</v>
      </c>
    </row>
    <row r="2182" spans="1:2" x14ac:dyDescent="0.3">
      <c r="A2182" s="7">
        <v>3833</v>
      </c>
      <c r="B2182" s="5">
        <v>20</v>
      </c>
    </row>
    <row r="2183" spans="1:2" x14ac:dyDescent="0.3">
      <c r="A2183" s="7">
        <v>3834</v>
      </c>
      <c r="B2183" s="5">
        <v>57</v>
      </c>
    </row>
    <row r="2184" spans="1:2" x14ac:dyDescent="0.3">
      <c r="A2184" s="7">
        <v>3835</v>
      </c>
      <c r="B2184" s="5">
        <v>8</v>
      </c>
    </row>
    <row r="2185" spans="1:2" x14ac:dyDescent="0.3">
      <c r="A2185" s="7">
        <v>3836</v>
      </c>
      <c r="B2185" s="5">
        <v>14</v>
      </c>
    </row>
    <row r="2186" spans="1:2" x14ac:dyDescent="0.3">
      <c r="A2186" s="7">
        <v>3837</v>
      </c>
      <c r="B2186" s="5">
        <v>17</v>
      </c>
    </row>
    <row r="2187" spans="1:2" x14ac:dyDescent="0.3">
      <c r="A2187" s="7">
        <v>3838</v>
      </c>
      <c r="B2187" s="5">
        <v>100</v>
      </c>
    </row>
    <row r="2188" spans="1:2" x14ac:dyDescent="0.3">
      <c r="A2188" s="7">
        <v>3839</v>
      </c>
      <c r="B2188" s="5">
        <v>32</v>
      </c>
    </row>
    <row r="2189" spans="1:2" x14ac:dyDescent="0.3">
      <c r="A2189" s="7">
        <v>3840</v>
      </c>
      <c r="B2189" s="5">
        <v>3</v>
      </c>
    </row>
    <row r="2190" spans="1:2" x14ac:dyDescent="0.3">
      <c r="A2190" s="7" t="s">
        <v>8312</v>
      </c>
      <c r="B2190" s="5">
        <v>424819</v>
      </c>
    </row>
  </sheetData>
  <pageMargins left="0.7" right="0.7" top="0.75" bottom="0.75" header="0.3" footer="0.3"/>
  <pageSetup orientation="portrait" horizontalDpi="4294967293" verticalDpi="0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Category</vt:lpstr>
      <vt:lpstr>Sub-category</vt:lpstr>
      <vt:lpstr>Outcomes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Emily Hurst</cp:lastModifiedBy>
  <cp:lastPrinted>2021-10-16T14:38:17Z</cp:lastPrinted>
  <dcterms:created xsi:type="dcterms:W3CDTF">2017-04-20T15:17:24Z</dcterms:created>
  <dcterms:modified xsi:type="dcterms:W3CDTF">2021-10-23T00:30:49Z</dcterms:modified>
</cp:coreProperties>
</file>