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AIA\shotgun\"/>
    </mc:Choice>
  </mc:AlternateContent>
  <xr:revisionPtr revIDLastSave="0" documentId="13_ncr:1_{9ADA4778-2048-4F22-96C9-3F72F951981F}" xr6:coauthVersionLast="47" xr6:coauthVersionMax="47" xr10:uidLastSave="{00000000-0000-0000-0000-000000000000}"/>
  <bookViews>
    <workbookView xWindow="-108" yWindow="-108" windowWidth="23256" windowHeight="13896" xr2:uid="{14C8AA83-4A25-4340-8F43-15A99E7381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0" i="1"/>
  <c r="B51" i="1"/>
  <c r="B52" i="1"/>
  <c r="B53" i="1"/>
  <c r="B54" i="1"/>
  <c r="B55" i="1"/>
  <c r="B56" i="1"/>
  <c r="B57" i="1"/>
  <c r="B50" i="1"/>
  <c r="C51" i="1"/>
  <c r="C52" i="1"/>
  <c r="C53" i="1"/>
  <c r="C54" i="1"/>
  <c r="C55" i="1"/>
  <c r="C56" i="1"/>
  <c r="C57" i="1"/>
  <c r="C50" i="1"/>
  <c r="D42" i="1"/>
  <c r="D43" i="1"/>
  <c r="D44" i="1"/>
  <c r="D45" i="1"/>
  <c r="D46" i="1"/>
  <c r="D47" i="1"/>
  <c r="D41" i="1"/>
  <c r="B41" i="1"/>
  <c r="B42" i="1"/>
  <c r="B43" i="1"/>
  <c r="B44" i="1"/>
  <c r="B45" i="1"/>
  <c r="B46" i="1"/>
  <c r="B47" i="1"/>
  <c r="C41" i="1"/>
  <c r="D30" i="1"/>
  <c r="D31" i="1"/>
  <c r="D32" i="1"/>
  <c r="D33" i="1"/>
  <c r="D34" i="1"/>
  <c r="D35" i="1"/>
  <c r="D36" i="1"/>
  <c r="D29" i="1"/>
  <c r="B30" i="1"/>
  <c r="B31" i="1"/>
  <c r="B32" i="1"/>
  <c r="B33" i="1"/>
  <c r="B34" i="1"/>
  <c r="B35" i="1"/>
  <c r="B36" i="1"/>
  <c r="B29" i="1"/>
  <c r="C36" i="1"/>
  <c r="C35" i="1"/>
  <c r="C34" i="1"/>
  <c r="C33" i="1"/>
  <c r="C32" i="1"/>
  <c r="C31" i="1"/>
  <c r="C30" i="1"/>
  <c r="C29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S10" i="1"/>
  <c r="I10" i="1"/>
  <c r="H10" i="1"/>
  <c r="S9" i="1"/>
  <c r="I9" i="1"/>
  <c r="H9" i="1"/>
  <c r="S8" i="1"/>
  <c r="I8" i="1"/>
  <c r="H8" i="1"/>
  <c r="S7" i="1"/>
  <c r="I7" i="1"/>
  <c r="H7" i="1"/>
  <c r="S6" i="1"/>
  <c r="I6" i="1"/>
  <c r="H6" i="1"/>
  <c r="S5" i="1"/>
  <c r="I5" i="1"/>
  <c r="H5" i="1"/>
  <c r="S4" i="1"/>
  <c r="I4" i="1"/>
  <c r="H4" i="1"/>
  <c r="S3" i="1"/>
  <c r="I3" i="1"/>
  <c r="H3" i="1"/>
  <c r="A51" i="1"/>
  <c r="A52" i="1"/>
  <c r="A53" i="1"/>
  <c r="A54" i="1"/>
  <c r="A55" i="1"/>
  <c r="A56" i="1"/>
  <c r="A57" i="1"/>
  <c r="A50" i="1"/>
  <c r="C42" i="1"/>
  <c r="C43" i="1"/>
  <c r="C44" i="1"/>
  <c r="C45" i="1"/>
  <c r="C46" i="1"/>
  <c r="C47" i="1"/>
  <c r="A30" i="1"/>
  <c r="A41" i="1" s="1"/>
  <c r="A31" i="1"/>
  <c r="A42" i="1" s="1"/>
  <c r="A32" i="1"/>
  <c r="A43" i="1" s="1"/>
  <c r="A33" i="1"/>
  <c r="A44" i="1" s="1"/>
  <c r="A34" i="1"/>
  <c r="A45" i="1" s="1"/>
  <c r="A35" i="1"/>
  <c r="A46" i="1" s="1"/>
  <c r="A36" i="1"/>
  <c r="A47" i="1" s="1"/>
  <c r="A29" i="1"/>
  <c r="A40" i="1" s="1"/>
</calcChain>
</file>

<file path=xl/sharedStrings.xml><?xml version="1.0" encoding="utf-8"?>
<sst xmlns="http://schemas.openxmlformats.org/spreadsheetml/2006/main" count="39" uniqueCount="19">
  <si>
    <t>lime_tha</t>
  </si>
  <si>
    <t>yhat</t>
  </si>
  <si>
    <t>se</t>
  </si>
  <si>
    <t>t</t>
  </si>
  <si>
    <t>P&gt;|t|</t>
  </si>
  <si>
    <t>[95% conf. interval]</t>
  </si>
  <si>
    <t>lower</t>
  </si>
  <si>
    <t>upper</t>
  </si>
  <si>
    <t>p_x</t>
  </si>
  <si>
    <t>p_y</t>
  </si>
  <si>
    <t>net rev</t>
  </si>
  <si>
    <t>AVCR</t>
  </si>
  <si>
    <t>MVCR</t>
  </si>
  <si>
    <t>Marginal effects</t>
  </si>
  <si>
    <t>Predictions</t>
  </si>
  <si>
    <t>conf+offset</t>
  </si>
  <si>
    <t>low</t>
  </si>
  <si>
    <t>high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</si>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</sst>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164" fontId="0" fillId="0" borderId="0" xfId="0" applyNumberFormat="1"/>
    <xf numFmtId="0" fontId="1" fillId="4" borderId="0" xfId="0" applyFont="1" applyFill="1"/>
    <xf numFmtId="0" fontId="0" fillId="2" borderId="0" xfId="0" applyFill="1"/>
    <xf numFmtId="0" fontId="0" fillId="3" borderId="0" xfId="0" applyFill="1" applyBorder="1"/>
    <xf numFmtId="0" fontId="0" fillId="2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Sheet1!$H$3:$H$10</c:f>
                <c:numCache>
                  <c:formatCode>General</c:formatCode>
                  <c:ptCount val="8"/>
                  <c:pt idx="0">
                    <c:v>6.9976960000000004</c:v>
                  </c:pt>
                  <c:pt idx="1">
                    <c:v>8.33169</c:v>
                  </c:pt>
                  <c:pt idx="2">
                    <c:v>9.3241189999999996</c:v>
                  </c:pt>
                  <c:pt idx="3">
                    <c:v>10.045193000000001</c:v>
                  </c:pt>
                  <c:pt idx="4">
                    <c:v>10.522964999999999</c:v>
                  </c:pt>
                  <c:pt idx="5">
                    <c:v>10.757301</c:v>
                  </c:pt>
                  <c:pt idx="6">
                    <c:v>10.728674999999999</c:v>
                  </c:pt>
                  <c:pt idx="7">
                    <c:v>10.390093</c:v>
                  </c:pt>
                </c:numCache>
              </c:numRef>
            </c:plus>
            <c:minus>
              <c:numRef>
                <c:f>Sheet1!$H$3:$H$10</c:f>
                <c:numCache>
                  <c:formatCode>General</c:formatCode>
                  <c:ptCount val="8"/>
                  <c:pt idx="0">
                    <c:v>6.9976960000000004</c:v>
                  </c:pt>
                  <c:pt idx="1">
                    <c:v>8.33169</c:v>
                  </c:pt>
                  <c:pt idx="2">
                    <c:v>9.3241189999999996</c:v>
                  </c:pt>
                  <c:pt idx="3">
                    <c:v>10.045193000000001</c:v>
                  </c:pt>
                  <c:pt idx="4">
                    <c:v>10.522964999999999</c:v>
                  </c:pt>
                  <c:pt idx="5">
                    <c:v>10.757301</c:v>
                  </c:pt>
                  <c:pt idx="6">
                    <c:v>10.728674999999999</c:v>
                  </c:pt>
                  <c:pt idx="7">
                    <c:v>10.390093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3.5769890000000002</c:v>
                </c:pt>
                <c:pt idx="1">
                  <c:v>4.21631</c:v>
                </c:pt>
                <c:pt idx="2">
                  <c:v>4.7236370000000001</c:v>
                </c:pt>
                <c:pt idx="3">
                  <c:v>5.0989690000000003</c:v>
                </c:pt>
                <c:pt idx="4">
                  <c:v>5.3423059999999998</c:v>
                </c:pt>
                <c:pt idx="5">
                  <c:v>5.4536470000000001</c:v>
                </c:pt>
                <c:pt idx="6">
                  <c:v>5.4329939999999999</c:v>
                </c:pt>
                <c:pt idx="7">
                  <c:v>5.2803459999999998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4-403B-8E61-C1E07079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91776"/>
        <c:axId val="1961165856"/>
      </c:scatterChart>
      <c:valAx>
        <c:axId val="155759177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65856"/>
        <c:crosses val="autoZero"/>
        <c:crossBetween val="midCat"/>
      </c:valAx>
      <c:valAx>
        <c:axId val="1961165856"/>
        <c:scaling>
          <c:orientation val="minMax"/>
          <c:max val="6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Sheet1!$H$3:$H$10</c:f>
                <c:numCache>
                  <c:formatCode>General</c:formatCode>
                  <c:ptCount val="8"/>
                  <c:pt idx="0">
                    <c:v>6.9976960000000004</c:v>
                  </c:pt>
                  <c:pt idx="1">
                    <c:v>8.33169</c:v>
                  </c:pt>
                  <c:pt idx="2">
                    <c:v>9.3241189999999996</c:v>
                  </c:pt>
                  <c:pt idx="3">
                    <c:v>10.045193000000001</c:v>
                  </c:pt>
                  <c:pt idx="4">
                    <c:v>10.522964999999999</c:v>
                  </c:pt>
                  <c:pt idx="5">
                    <c:v>10.757301</c:v>
                  </c:pt>
                  <c:pt idx="6">
                    <c:v>10.728674999999999</c:v>
                  </c:pt>
                  <c:pt idx="7">
                    <c:v>10.390093</c:v>
                  </c:pt>
                </c:numCache>
              </c:numRef>
            </c:plus>
            <c:minus>
              <c:numRef>
                <c:f>Sheet1!$H$3:$H$10</c:f>
                <c:numCache>
                  <c:formatCode>General</c:formatCode>
                  <c:ptCount val="8"/>
                  <c:pt idx="0">
                    <c:v>6.9976960000000004</c:v>
                  </c:pt>
                  <c:pt idx="1">
                    <c:v>8.33169</c:v>
                  </c:pt>
                  <c:pt idx="2">
                    <c:v>9.3241189999999996</c:v>
                  </c:pt>
                  <c:pt idx="3">
                    <c:v>10.045193000000001</c:v>
                  </c:pt>
                  <c:pt idx="4">
                    <c:v>10.522964999999999</c:v>
                  </c:pt>
                  <c:pt idx="5">
                    <c:v>10.757301</c:v>
                  </c:pt>
                  <c:pt idx="6">
                    <c:v>10.728674999999999</c:v>
                  </c:pt>
                  <c:pt idx="7">
                    <c:v>10.390093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Sheet1!$B$29:$B$36</c:f>
              <c:numCache>
                <c:formatCode>General</c:formatCode>
                <c:ptCount val="8"/>
                <c:pt idx="0">
                  <c:v>178.84945000000002</c:v>
                </c:pt>
                <c:pt idx="1">
                  <c:v>280.81549999999999</c:v>
                </c:pt>
                <c:pt idx="2">
                  <c:v>376.18185</c:v>
                </c:pt>
                <c:pt idx="3">
                  <c:v>464.94844999999998</c:v>
                </c:pt>
                <c:pt idx="4">
                  <c:v>547.11529999999993</c:v>
                </c:pt>
                <c:pt idx="5">
                  <c:v>622.68235000000004</c:v>
                </c:pt>
                <c:pt idx="6">
                  <c:v>691.64969999999994</c:v>
                </c:pt>
                <c:pt idx="7">
                  <c:v>754.01729999999998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9-48D8-BCFB-FE3CED947998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net 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Sheet1!$C$29:$C$36</c:f>
              <c:numCache>
                <c:formatCode>General</c:formatCode>
                <c:ptCount val="8"/>
                <c:pt idx="0">
                  <c:v>357.69890000000004</c:v>
                </c:pt>
                <c:pt idx="1">
                  <c:v>491.63099999999997</c:v>
                </c:pt>
                <c:pt idx="2">
                  <c:v>612.36369999999999</c:v>
                </c:pt>
                <c:pt idx="3">
                  <c:v>719.89689999999996</c:v>
                </c:pt>
                <c:pt idx="4">
                  <c:v>814.23059999999998</c:v>
                </c:pt>
                <c:pt idx="5">
                  <c:v>895.36469999999997</c:v>
                </c:pt>
                <c:pt idx="6">
                  <c:v>963.29939999999999</c:v>
                </c:pt>
                <c:pt idx="7">
                  <c:v>1018.0346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7-4167-80CD-FF4C26F166CD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5F7-4167-80CD-FF4C26F166CD}"/>
              </c:ext>
            </c:extLst>
          </c:dPt>
          <c:xVal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Sheet1!$D$29:$D$36</c:f>
              <c:numCache>
                <c:formatCode>General</c:formatCode>
                <c:ptCount val="8"/>
                <c:pt idx="0">
                  <c:v>536.54835000000003</c:v>
                </c:pt>
                <c:pt idx="1">
                  <c:v>702.44650000000001</c:v>
                </c:pt>
                <c:pt idx="2">
                  <c:v>848.54555000000005</c:v>
                </c:pt>
                <c:pt idx="3">
                  <c:v>974.84535000000005</c:v>
                </c:pt>
                <c:pt idx="4">
                  <c:v>1081.3458999999998</c:v>
                </c:pt>
                <c:pt idx="5">
                  <c:v>1168.0470500000001</c:v>
                </c:pt>
                <c:pt idx="6">
                  <c:v>1234.9490999999998</c:v>
                </c:pt>
                <c:pt idx="7">
                  <c:v>1282.0518999999999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F7-4167-80CD-FF4C26F1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91776"/>
        <c:axId val="1961165856"/>
      </c:scatterChart>
      <c:valAx>
        <c:axId val="155759177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65856"/>
        <c:crosses val="autoZero"/>
        <c:crossBetween val="midCat"/>
      </c:valAx>
      <c:valAx>
        <c:axId val="19611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∂y/∂x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Sheet1!$B$14:$B$21</c:f>
              <c:numCache>
                <c:formatCode>General</c:formatCode>
                <c:ptCount val="8"/>
                <c:pt idx="0">
                  <c:v>0.70531920000000004</c:v>
                </c:pt>
                <c:pt idx="1">
                  <c:v>0.57332419999999995</c:v>
                </c:pt>
                <c:pt idx="2">
                  <c:v>0.44132919999999998</c:v>
                </c:pt>
                <c:pt idx="3">
                  <c:v>0.3093342</c:v>
                </c:pt>
                <c:pt idx="4">
                  <c:v>0.1773392</c:v>
                </c:pt>
                <c:pt idx="5">
                  <c:v>4.5344200000000001E-2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7-409F-A70A-2468D49F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13392"/>
        <c:axId val="1907118256"/>
      </c:scatterChart>
      <c:valAx>
        <c:axId val="18056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18256"/>
        <c:crosses val="autoZero"/>
        <c:crossBetween val="midCat"/>
      </c:valAx>
      <c:valAx>
        <c:axId val="19071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6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Sheet1!$A$40:$A$47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Sheet1!$B$40:$B$47</c:f>
              <c:numCache>
                <c:formatCode>0.00</c:formatCode>
                <c:ptCount val="8"/>
                <c:pt idx="1">
                  <c:v>3.0116499999999999</c:v>
                </c:pt>
                <c:pt idx="2">
                  <c:v>1.6870132142857142</c:v>
                </c:pt>
                <c:pt idx="3">
                  <c:v>1.2140402380952382</c:v>
                </c:pt>
                <c:pt idx="4">
                  <c:v>0.9539832142857142</c:v>
                </c:pt>
                <c:pt idx="5">
                  <c:v>0.77909242857142857</c:v>
                </c:pt>
                <c:pt idx="6">
                  <c:v>0.64678499999999994</c:v>
                </c:pt>
                <c:pt idx="7">
                  <c:v>0.53881081632653061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5-4FE0-A1C8-63CBEFE70B57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AVCR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Sheet1!$A$40:$A$47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Sheet1!$C$40:$C$47</c:f>
              <c:numCache>
                <c:formatCode>0.00</c:formatCode>
                <c:ptCount val="8"/>
                <c:pt idx="1">
                  <c:v>6.0232999999999999</c:v>
                </c:pt>
                <c:pt idx="2">
                  <c:v>3.3740264285714283</c:v>
                </c:pt>
                <c:pt idx="3">
                  <c:v>2.4280804761904764</c:v>
                </c:pt>
                <c:pt idx="4">
                  <c:v>1.9079664285714284</c:v>
                </c:pt>
                <c:pt idx="5">
                  <c:v>1.5581848571428571</c:v>
                </c:pt>
                <c:pt idx="6">
                  <c:v>1.2935699999999999</c:v>
                </c:pt>
                <c:pt idx="7">
                  <c:v>1.0776216326530612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5-4FE0-A1C8-63CBEFE70B57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Sheet1!$A$40:$A$47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Sheet1!$D$40:$D$47</c:f>
              <c:numCache>
                <c:formatCode>0.00</c:formatCode>
                <c:ptCount val="8"/>
                <c:pt idx="1">
                  <c:v>9.0349500000000003</c:v>
                </c:pt>
                <c:pt idx="2">
                  <c:v>5.0610396428571436</c:v>
                </c:pt>
                <c:pt idx="3">
                  <c:v>3.6421207142857144</c:v>
                </c:pt>
                <c:pt idx="4">
                  <c:v>2.8619496428571427</c:v>
                </c:pt>
                <c:pt idx="5">
                  <c:v>2.3372772857142858</c:v>
                </c:pt>
                <c:pt idx="6">
                  <c:v>1.9403549999999998</c:v>
                </c:pt>
                <c:pt idx="7">
                  <c:v>1.6164324489795916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5-4FE0-A1C8-63CBEFE7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59183"/>
        <c:axId val="536014239"/>
      </c:scatterChart>
      <c:valAx>
        <c:axId val="57665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14239"/>
        <c:crosses val="autoZero"/>
        <c:crossBetween val="midCat"/>
      </c:valAx>
      <c:valAx>
        <c:axId val="5360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Sheet1!$A$50:$A$57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Sheet1!$B$50:$B$57</c:f>
              <c:numCache>
                <c:formatCode>0.0</c:formatCode>
                <c:ptCount val="8"/>
                <c:pt idx="0">
                  <c:v>0.50379942857142856</c:v>
                </c:pt>
                <c:pt idx="1">
                  <c:v>0.40951728571428564</c:v>
                </c:pt>
                <c:pt idx="2">
                  <c:v>0.31523514285714282</c:v>
                </c:pt>
                <c:pt idx="3">
                  <c:v>0.22095300000000001</c:v>
                </c:pt>
                <c:pt idx="4">
                  <c:v>0.12667085714285714</c:v>
                </c:pt>
                <c:pt idx="5">
                  <c:v>3.2388714285714285E-2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7-426B-BB4B-23EFAC46C557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MVCR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Sheet1!$A$50:$A$57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Sheet1!$C$50:$C$57</c:f>
              <c:numCache>
                <c:formatCode>0.0</c:formatCode>
                <c:ptCount val="8"/>
                <c:pt idx="0">
                  <c:v>1.0075988571428571</c:v>
                </c:pt>
                <c:pt idx="1">
                  <c:v>0.81903457142857128</c:v>
                </c:pt>
                <c:pt idx="2">
                  <c:v>0.63047028571428565</c:v>
                </c:pt>
                <c:pt idx="3">
                  <c:v>0.44190600000000002</c:v>
                </c:pt>
                <c:pt idx="4">
                  <c:v>0.25334171428571428</c:v>
                </c:pt>
                <c:pt idx="5">
                  <c:v>6.4777428571428569E-2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7-426B-BB4B-23EFAC46C557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Sheet1!$A$50:$A$57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Sheet1!$D$50:$D$57</c:f>
              <c:numCache>
                <c:formatCode>0.0</c:formatCode>
                <c:ptCount val="8"/>
                <c:pt idx="0">
                  <c:v>1.5113982857142858</c:v>
                </c:pt>
                <c:pt idx="1">
                  <c:v>1.2285518571428571</c:v>
                </c:pt>
                <c:pt idx="2">
                  <c:v>0.94570542857142847</c:v>
                </c:pt>
                <c:pt idx="3">
                  <c:v>0.66285899999999998</c:v>
                </c:pt>
                <c:pt idx="4">
                  <c:v>0.38001257142857142</c:v>
                </c:pt>
                <c:pt idx="5">
                  <c:v>9.7166142857142868E-2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7-426B-BB4B-23EFAC46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89183"/>
        <c:axId val="576866815"/>
      </c:scatterChart>
      <c:valAx>
        <c:axId val="31968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66815"/>
        <c:crosses val="autoZero"/>
        <c:crossBetween val="midCat"/>
      </c:valAx>
      <c:valAx>
        <c:axId val="5768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8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0</xdr:row>
      <xdr:rowOff>60960</xdr:rowOff>
    </xdr:from>
    <xdr:to>
      <xdr:col>17</xdr:col>
      <xdr:colOff>213360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DCAE4-0EA9-8691-EDB5-757E91AD5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205740</xdr:colOff>
      <xdr:row>27</xdr:row>
      <xdr:rowOff>121920</xdr:rowOff>
    </xdr:from>
    <xdr:to>
      <xdr:col>17</xdr:col>
      <xdr:colOff>190500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A6577-A57E-484F-9E18-BD5E480F7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13</xdr:row>
      <xdr:rowOff>22860</xdr:rowOff>
    </xdr:from>
    <xdr:to>
      <xdr:col>17</xdr:col>
      <xdr:colOff>228600</xdr:colOff>
      <xdr:row>27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5A545F-C6BE-FDA0-D36E-B1AFE0F9B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39</xdr:row>
      <xdr:rowOff>167640</xdr:rowOff>
    </xdr:from>
    <xdr:to>
      <xdr:col>17</xdr:col>
      <xdr:colOff>312420</xdr:colOff>
      <xdr:row>54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531546-81B0-2F9A-90ED-AE3DF5FE7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594360</xdr:colOff>
      <xdr:row>56</xdr:row>
      <xdr:rowOff>7620</xdr:rowOff>
    </xdr:from>
    <xdr:to>
      <xdr:col>17</xdr:col>
      <xdr:colOff>289560</xdr:colOff>
      <xdr:row>71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035022-A504-ECBF-E2D3-569E5EDCE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312420</xdr:colOff>
      <xdr:row>0</xdr:row>
      <xdr:rowOff>114300</xdr:rowOff>
    </xdr:from>
    <xdr:to>
      <xdr:col>23</xdr:col>
      <xdr:colOff>403860</xdr:colOff>
      <xdr:row>15</xdr:row>
      <xdr:rowOff>97675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B5FFA8F-0176-19DD-F638-21B616E6E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5620" y="114300"/>
          <a:ext cx="3749040" cy="272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8EB8-99C1-4AEE-A4BF-A7DC5DE20281}">
  <dimension ref="A1:S57"/>
  <sheetViews>
    <sheetView tabSelected="1" topLeftCell="A17" workbookViewId="0">
      <selection activeCell="C26" sqref="C26"/>
    </sheetView>
  </sheetViews>
  <sheetFormatPr defaultRowHeight="14.4" x14ac:dyDescent="0.3"/>
  <sheetData>
    <row r="1" spans="1:19" x14ac:dyDescent="0.3">
      <c r="A1" s="4" t="s">
        <v>14</v>
      </c>
      <c r="F1" t="s">
        <v>5</v>
      </c>
    </row>
    <row r="2" spans="1:1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15</v>
      </c>
    </row>
    <row r="3" spans="1:19" x14ac:dyDescent="0.3">
      <c r="A3">
        <v>0</v>
      </c>
      <c r="B3">
        <v>3.5769890000000002</v>
      </c>
      <c r="C3">
        <v>7.9623600000000003E-2</v>
      </c>
      <c r="D3">
        <v>44.92</v>
      </c>
      <c r="E3">
        <v>0</v>
      </c>
      <c r="F3" s="5">
        <v>3.4207070000000002</v>
      </c>
      <c r="G3">
        <v>3.7332700000000001</v>
      </c>
      <c r="H3">
        <f>B3+F3</f>
        <v>6.9976960000000004</v>
      </c>
      <c r="I3">
        <f>G3+B3</f>
        <v>7.3102590000000003</v>
      </c>
      <c r="S3">
        <f>B3+(1.96*C3)</f>
        <v>3.7330512560000004</v>
      </c>
    </row>
    <row r="4" spans="1:19" x14ac:dyDescent="0.3">
      <c r="A4">
        <v>1</v>
      </c>
      <c r="B4">
        <v>4.21631</v>
      </c>
      <c r="C4">
        <v>5.1422799999999998E-2</v>
      </c>
      <c r="D4">
        <v>81.99</v>
      </c>
      <c r="E4">
        <v>0</v>
      </c>
      <c r="F4">
        <v>4.11538</v>
      </c>
      <c r="G4">
        <v>4.31724</v>
      </c>
      <c r="H4">
        <f>B4+F4</f>
        <v>8.33169</v>
      </c>
      <c r="I4">
        <f>G4+B4</f>
        <v>8.53355</v>
      </c>
      <c r="S4">
        <f>B4+(1.96*C4)</f>
        <v>4.3170986879999997</v>
      </c>
    </row>
    <row r="5" spans="1:19" x14ac:dyDescent="0.3">
      <c r="A5">
        <v>2</v>
      </c>
      <c r="B5">
        <v>4.7236370000000001</v>
      </c>
      <c r="C5">
        <v>6.2745999999999996E-2</v>
      </c>
      <c r="D5">
        <v>75.28</v>
      </c>
      <c r="E5">
        <v>0</v>
      </c>
      <c r="F5">
        <v>4.6004820000000004</v>
      </c>
      <c r="G5">
        <v>4.8467919999999998</v>
      </c>
      <c r="H5">
        <f>B5+F5</f>
        <v>9.3241189999999996</v>
      </c>
      <c r="I5">
        <f>G5+B5</f>
        <v>9.5704290000000007</v>
      </c>
      <c r="S5">
        <f>B5+(1.96*C5)</f>
        <v>4.8466191600000004</v>
      </c>
    </row>
    <row r="6" spans="1:19" x14ac:dyDescent="0.3">
      <c r="A6">
        <v>3</v>
      </c>
      <c r="B6">
        <v>5.0989690000000003</v>
      </c>
      <c r="C6">
        <v>7.7822000000000002E-2</v>
      </c>
      <c r="D6">
        <v>65.52</v>
      </c>
      <c r="E6">
        <v>0</v>
      </c>
      <c r="F6">
        <v>4.946224</v>
      </c>
      <c r="G6">
        <v>5.2517139999999998</v>
      </c>
      <c r="H6">
        <f>B6+F6</f>
        <v>10.045193000000001</v>
      </c>
      <c r="I6">
        <f>G6+B6</f>
        <v>10.350683</v>
      </c>
      <c r="S6">
        <f>B6+(1.96*C6)</f>
        <v>5.2515001200000002</v>
      </c>
    </row>
    <row r="7" spans="1:19" x14ac:dyDescent="0.3">
      <c r="A7">
        <v>4</v>
      </c>
      <c r="B7">
        <v>5.3423059999999998</v>
      </c>
      <c r="C7">
        <v>8.2357299999999994E-2</v>
      </c>
      <c r="D7">
        <v>64.87</v>
      </c>
      <c r="E7">
        <v>0</v>
      </c>
      <c r="F7">
        <v>5.1806590000000003</v>
      </c>
      <c r="G7">
        <v>5.503952</v>
      </c>
      <c r="H7">
        <f>B7+F7</f>
        <v>10.522964999999999</v>
      </c>
      <c r="I7">
        <f>G7+B7</f>
        <v>10.846257999999999</v>
      </c>
      <c r="S7">
        <f>B7+(1.96*C7)</f>
        <v>5.5037263080000001</v>
      </c>
    </row>
    <row r="8" spans="1:19" x14ac:dyDescent="0.3">
      <c r="A8">
        <v>5</v>
      </c>
      <c r="B8">
        <v>5.4536470000000001</v>
      </c>
      <c r="C8">
        <v>7.6419799999999996E-2</v>
      </c>
      <c r="D8">
        <v>71.36</v>
      </c>
      <c r="E8">
        <v>0</v>
      </c>
      <c r="F8">
        <v>5.3036539999999999</v>
      </c>
      <c r="G8">
        <v>5.6036400000000004</v>
      </c>
      <c r="H8">
        <f>B8+F8</f>
        <v>10.757301</v>
      </c>
      <c r="I8">
        <f>G8+B8</f>
        <v>11.057287000000001</v>
      </c>
      <c r="S8">
        <f>B8+(1.96*C8)</f>
        <v>5.6034298080000005</v>
      </c>
    </row>
    <row r="9" spans="1:19" x14ac:dyDescent="0.3">
      <c r="A9">
        <v>6</v>
      </c>
      <c r="B9">
        <v>5.4329939999999999</v>
      </c>
      <c r="C9">
        <v>6.9959499999999994E-2</v>
      </c>
      <c r="D9">
        <v>77.66</v>
      </c>
      <c r="E9">
        <v>0</v>
      </c>
      <c r="F9">
        <v>5.2956810000000001</v>
      </c>
      <c r="G9">
        <v>5.5703069999999997</v>
      </c>
      <c r="H9">
        <f>B9+F9</f>
        <v>10.728674999999999</v>
      </c>
      <c r="I9">
        <f>G9+B9</f>
        <v>11.003301</v>
      </c>
      <c r="S9">
        <f>B9+(1.96*C9)</f>
        <v>5.57011462</v>
      </c>
    </row>
    <row r="10" spans="1:19" x14ac:dyDescent="0.3">
      <c r="A10">
        <v>7</v>
      </c>
      <c r="B10">
        <v>5.2803459999999998</v>
      </c>
      <c r="C10">
        <v>8.6918099999999998E-2</v>
      </c>
      <c r="D10">
        <v>60.75</v>
      </c>
      <c r="E10">
        <v>0</v>
      </c>
      <c r="F10">
        <v>5.1097469999999996</v>
      </c>
      <c r="G10">
        <v>5.4509439999999998</v>
      </c>
      <c r="H10">
        <f>B10+F10</f>
        <v>10.390093</v>
      </c>
      <c r="I10">
        <f>G10+B10</f>
        <v>10.73129</v>
      </c>
      <c r="S10">
        <f>B10+(1.96*C10)</f>
        <v>5.4507054759999995</v>
      </c>
    </row>
    <row r="12" spans="1:19" x14ac:dyDescent="0.3">
      <c r="A12" s="4" t="s">
        <v>13</v>
      </c>
      <c r="F12" t="s">
        <v>5</v>
      </c>
    </row>
    <row r="13" spans="1:19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7</v>
      </c>
      <c r="H13" t="s">
        <v>15</v>
      </c>
    </row>
    <row r="14" spans="1:19" x14ac:dyDescent="0.3">
      <c r="A14">
        <v>0</v>
      </c>
      <c r="B14">
        <v>0.70531920000000004</v>
      </c>
      <c r="C14">
        <v>6.75066E-2</v>
      </c>
      <c r="D14">
        <v>10.45</v>
      </c>
      <c r="E14">
        <v>0</v>
      </c>
      <c r="F14">
        <v>0.57282080000000002</v>
      </c>
      <c r="G14">
        <v>0.8378177</v>
      </c>
      <c r="H14">
        <f>B14+F14</f>
        <v>1.2781400000000001</v>
      </c>
      <c r="I14">
        <f>G14+B14</f>
        <v>1.5431368999999999</v>
      </c>
    </row>
    <row r="15" spans="1:19" x14ac:dyDescent="0.3">
      <c r="A15">
        <v>1</v>
      </c>
      <c r="B15">
        <v>0.57332419999999995</v>
      </c>
      <c r="C15">
        <v>5.0222000000000003E-2</v>
      </c>
      <c r="D15">
        <v>11.42</v>
      </c>
      <c r="E15">
        <v>0</v>
      </c>
      <c r="F15">
        <v>0.47475099999999998</v>
      </c>
      <c r="G15">
        <v>0.67189739999999998</v>
      </c>
      <c r="H15">
        <f>B15+F15</f>
        <v>1.0480752</v>
      </c>
      <c r="I15">
        <f>G15+B15</f>
        <v>1.2452215999999998</v>
      </c>
    </row>
    <row r="16" spans="1:19" x14ac:dyDescent="0.3">
      <c r="A16">
        <v>2</v>
      </c>
      <c r="B16">
        <v>0.44132919999999998</v>
      </c>
      <c r="C16">
        <v>3.3688900000000001E-2</v>
      </c>
      <c r="D16">
        <v>13.1</v>
      </c>
      <c r="E16">
        <v>0</v>
      </c>
      <c r="F16">
        <v>0.37520629999999999</v>
      </c>
      <c r="G16">
        <v>0.50745209999999996</v>
      </c>
      <c r="H16">
        <f>B16+F16</f>
        <v>0.81653549999999997</v>
      </c>
      <c r="I16">
        <f>G16+B16</f>
        <v>0.94878129999999994</v>
      </c>
    </row>
    <row r="17" spans="1:9" x14ac:dyDescent="0.3">
      <c r="A17">
        <v>3</v>
      </c>
      <c r="B17">
        <v>0.3093342</v>
      </c>
      <c r="C17">
        <v>1.9879999999999998E-2</v>
      </c>
      <c r="D17">
        <v>15.56</v>
      </c>
      <c r="E17">
        <v>0</v>
      </c>
      <c r="F17">
        <v>0.27031480000000002</v>
      </c>
      <c r="G17">
        <v>0.34835369999999999</v>
      </c>
      <c r="H17">
        <f>B17+F17</f>
        <v>0.57964900000000008</v>
      </c>
      <c r="I17">
        <f>G17+B17</f>
        <v>0.65768789999999999</v>
      </c>
    </row>
    <row r="18" spans="1:9" x14ac:dyDescent="0.3">
      <c r="A18">
        <v>4</v>
      </c>
      <c r="B18">
        <v>0.1773392</v>
      </c>
      <c r="C18">
        <v>1.7408699999999999E-2</v>
      </c>
      <c r="D18">
        <v>10.19</v>
      </c>
      <c r="E18">
        <v>0</v>
      </c>
      <c r="F18">
        <v>0.1431703</v>
      </c>
      <c r="G18">
        <v>0.21150820000000001</v>
      </c>
      <c r="H18">
        <f>B18+F18</f>
        <v>0.3205095</v>
      </c>
      <c r="I18">
        <f>G18+B18</f>
        <v>0.38884740000000001</v>
      </c>
    </row>
    <row r="19" spans="1:9" x14ac:dyDescent="0.3">
      <c r="A19">
        <v>5</v>
      </c>
      <c r="B19">
        <v>4.5344200000000001E-2</v>
      </c>
      <c r="C19">
        <v>2.93E-2</v>
      </c>
      <c r="D19">
        <v>1.55</v>
      </c>
      <c r="E19">
        <v>0.122</v>
      </c>
      <c r="F19">
        <v>1.2164299999999999E-2</v>
      </c>
      <c r="G19">
        <v>0.10285270000000001</v>
      </c>
      <c r="H19">
        <f>B19+F19</f>
        <v>5.7508500000000004E-2</v>
      </c>
      <c r="I19">
        <f>G19+B19</f>
        <v>0.14819690000000002</v>
      </c>
    </row>
    <row r="20" spans="1:9" x14ac:dyDescent="0.3">
      <c r="A20">
        <v>6</v>
      </c>
      <c r="C20">
        <v>4.5403699999999998E-2</v>
      </c>
      <c r="D20">
        <v>1.91</v>
      </c>
      <c r="E20">
        <v>5.7000000000000002E-2</v>
      </c>
      <c r="F20">
        <v>0.1757667</v>
      </c>
      <c r="G20">
        <v>2.4651999999999999E-3</v>
      </c>
      <c r="H20">
        <f>B20+F20</f>
        <v>0.1757667</v>
      </c>
      <c r="I20">
        <f>G20+B20</f>
        <v>2.4651999999999999E-3</v>
      </c>
    </row>
    <row r="21" spans="1:9" x14ac:dyDescent="0.3">
      <c r="A21">
        <v>7</v>
      </c>
      <c r="C21">
        <v>6.2546599999999994E-2</v>
      </c>
      <c r="D21">
        <v>3.5</v>
      </c>
      <c r="E21">
        <v>0</v>
      </c>
      <c r="F21">
        <v>0.34140900000000002</v>
      </c>
      <c r="G21">
        <v>9.5882499999999996E-2</v>
      </c>
      <c r="H21">
        <f>B21+F21</f>
        <v>0.34140900000000002</v>
      </c>
      <c r="I21">
        <f>G21+B21</f>
        <v>9.5882499999999996E-2</v>
      </c>
    </row>
    <row r="23" spans="1:9" ht="15" thickBot="1" x14ac:dyDescent="0.35">
      <c r="B23" t="s">
        <v>8</v>
      </c>
      <c r="C23" t="s">
        <v>9</v>
      </c>
    </row>
    <row r="24" spans="1:9" ht="15" thickBot="1" x14ac:dyDescent="0.35">
      <c r="B24" s="1">
        <v>70</v>
      </c>
      <c r="C24" s="2">
        <v>100</v>
      </c>
    </row>
    <row r="25" spans="1:9" x14ac:dyDescent="0.3">
      <c r="B25" s="6" t="s">
        <v>18</v>
      </c>
      <c r="C25" s="7" t="s">
        <v>18</v>
      </c>
    </row>
    <row r="26" spans="1:9" x14ac:dyDescent="0.3">
      <c r="B26" s="6">
        <v>0</v>
      </c>
      <c r="C26" s="7">
        <v>50</v>
      </c>
    </row>
    <row r="28" spans="1:9" x14ac:dyDescent="0.3">
      <c r="A28" t="s">
        <v>0</v>
      </c>
      <c r="B28" t="s">
        <v>16</v>
      </c>
      <c r="C28" t="s">
        <v>10</v>
      </c>
      <c r="D28" t="s">
        <v>17</v>
      </c>
      <c r="F28" t="s">
        <v>6</v>
      </c>
      <c r="G28" t="s">
        <v>7</v>
      </c>
      <c r="H28" t="s">
        <v>15</v>
      </c>
    </row>
    <row r="29" spans="1:9" x14ac:dyDescent="0.3">
      <c r="A29">
        <f>A3</f>
        <v>0</v>
      </c>
      <c r="B29">
        <f>(B3*($C$24-$C$26))+(A3*($B$24-$B$26))</f>
        <v>178.84945000000002</v>
      </c>
      <c r="C29">
        <f>(B3*$C$24)+(A3*$B$24)</f>
        <v>357.69890000000004</v>
      </c>
      <c r="D29">
        <f>(B3*($C$24+$C$26))+(A3*($B$24+$B$26))</f>
        <v>536.54835000000003</v>
      </c>
    </row>
    <row r="30" spans="1:9" x14ac:dyDescent="0.3">
      <c r="A30">
        <f>A4</f>
        <v>1</v>
      </c>
      <c r="B30">
        <f>(B4*($C$24-$C$26))+(A4*($B$24-$B$26))</f>
        <v>280.81549999999999</v>
      </c>
      <c r="C30">
        <f>(B4*$C$24)+(A4*$B$24)</f>
        <v>491.63099999999997</v>
      </c>
      <c r="D30">
        <f>(B4*($C$24+$C$26))+(A4*($B$24+$B$26))</f>
        <v>702.44650000000001</v>
      </c>
    </row>
    <row r="31" spans="1:9" x14ac:dyDescent="0.3">
      <c r="A31">
        <f>A5</f>
        <v>2</v>
      </c>
      <c r="B31">
        <f>(B5*($C$24-$C$26))+(A5*($B$24-$B$26))</f>
        <v>376.18185</v>
      </c>
      <c r="C31">
        <f>(B5*$C$24)+(A5*$B$24)</f>
        <v>612.36369999999999</v>
      </c>
      <c r="D31">
        <f>(B5*($C$24+$C$26))+(A5*($B$24+$B$26))</f>
        <v>848.54555000000005</v>
      </c>
    </row>
    <row r="32" spans="1:9" x14ac:dyDescent="0.3">
      <c r="A32">
        <f>A6</f>
        <v>3</v>
      </c>
      <c r="B32">
        <f>(B6*($C$24-$C$26))+(A6*($B$24-$B$26))</f>
        <v>464.94844999999998</v>
      </c>
      <c r="C32">
        <f>(B6*$C$24)+(A6*$B$24)</f>
        <v>719.89689999999996</v>
      </c>
      <c r="D32">
        <f>(B6*($C$24+$C$26))+(A6*($B$24+$B$26))</f>
        <v>974.84535000000005</v>
      </c>
    </row>
    <row r="33" spans="1:4" x14ac:dyDescent="0.3">
      <c r="A33">
        <f>A7</f>
        <v>4</v>
      </c>
      <c r="B33">
        <f>(B7*($C$24-$C$26))+(A7*($B$24-$B$26))</f>
        <v>547.11529999999993</v>
      </c>
      <c r="C33">
        <f>(B7*$C$24)+(A7*$B$24)</f>
        <v>814.23059999999998</v>
      </c>
      <c r="D33">
        <f>(B7*($C$24+$C$26))+(A7*($B$24+$B$26))</f>
        <v>1081.3458999999998</v>
      </c>
    </row>
    <row r="34" spans="1:4" x14ac:dyDescent="0.3">
      <c r="A34">
        <f>A8</f>
        <v>5</v>
      </c>
      <c r="B34">
        <f>(B8*($C$24-$C$26))+(A8*($B$24-$B$26))</f>
        <v>622.68235000000004</v>
      </c>
      <c r="C34">
        <f>(B8*$C$24)+(A8*$B$24)</f>
        <v>895.36469999999997</v>
      </c>
      <c r="D34">
        <f>(B8*($C$24+$C$26))+(A8*($B$24+$B$26))</f>
        <v>1168.0470500000001</v>
      </c>
    </row>
    <row r="35" spans="1:4" x14ac:dyDescent="0.3">
      <c r="A35">
        <f>A9</f>
        <v>6</v>
      </c>
      <c r="B35">
        <f>(B9*($C$24-$C$26))+(A9*($B$24-$B$26))</f>
        <v>691.64969999999994</v>
      </c>
      <c r="C35">
        <f>(B9*$C$24)+(A9*$B$24)</f>
        <v>963.29939999999999</v>
      </c>
      <c r="D35">
        <f>(B9*($C$24+$C$26))+(A9*($B$24+$B$26))</f>
        <v>1234.9490999999998</v>
      </c>
    </row>
    <row r="36" spans="1:4" x14ac:dyDescent="0.3">
      <c r="A36">
        <f>A10</f>
        <v>7</v>
      </c>
      <c r="B36">
        <f>(B10*($C$24-$C$26))+(A10*($B$24-$B$26))</f>
        <v>754.01729999999998</v>
      </c>
      <c r="C36">
        <f>(B10*$C$24)+(A10*$B$24)</f>
        <v>1018.0346</v>
      </c>
      <c r="D36">
        <f>(B10*($C$24+$C$26))+(A10*($B$24+$B$26))</f>
        <v>1282.0518999999999</v>
      </c>
    </row>
    <row r="39" spans="1:4" x14ac:dyDescent="0.3">
      <c r="A39" t="s">
        <v>0</v>
      </c>
      <c r="B39" t="s">
        <v>16</v>
      </c>
      <c r="C39" t="s">
        <v>11</v>
      </c>
      <c r="D39" t="s">
        <v>17</v>
      </c>
    </row>
    <row r="40" spans="1:4" x14ac:dyDescent="0.3">
      <c r="A40">
        <f t="shared" ref="A40:A47" si="0">A29</f>
        <v>0</v>
      </c>
    </row>
    <row r="41" spans="1:4" x14ac:dyDescent="0.3">
      <c r="A41">
        <f t="shared" si="0"/>
        <v>1</v>
      </c>
      <c r="B41" s="8">
        <f>(B4*($C$24-$C$26))/(A4*($B$24-$B$26))</f>
        <v>3.0116499999999999</v>
      </c>
      <c r="C41" s="8">
        <f>IFERROR((B4*$C$24)/(A4*$B$24),0)</f>
        <v>6.0232999999999999</v>
      </c>
      <c r="D41" s="8">
        <f>(B4*($C$24+$C$26))/(A4*($B$24+$B$26))</f>
        <v>9.0349500000000003</v>
      </c>
    </row>
    <row r="42" spans="1:4" x14ac:dyDescent="0.3">
      <c r="A42">
        <f t="shared" si="0"/>
        <v>2</v>
      </c>
      <c r="B42" s="8">
        <f>(B5*($C$24-$C$26))/(A5*($B$24-$B$26))</f>
        <v>1.6870132142857142</v>
      </c>
      <c r="C42" s="8">
        <f>IFERROR((B5*$C$24)/(A5*$B$24),0)</f>
        <v>3.3740264285714283</v>
      </c>
      <c r="D42" s="8">
        <f>(B5*($C$24+$C$26))/(A5*($B$24+$B$26))</f>
        <v>5.0610396428571436</v>
      </c>
    </row>
    <row r="43" spans="1:4" x14ac:dyDescent="0.3">
      <c r="A43">
        <f t="shared" si="0"/>
        <v>3</v>
      </c>
      <c r="B43" s="8">
        <f>(B6*($C$24-$C$26))/(A6*($B$24-$B$26))</f>
        <v>1.2140402380952382</v>
      </c>
      <c r="C43" s="8">
        <f>IFERROR((B6*$C$24)/(A6*$B$24),0)</f>
        <v>2.4280804761904764</v>
      </c>
      <c r="D43" s="8">
        <f>(B6*($C$24+$C$26))/(A6*($B$24+$B$26))</f>
        <v>3.6421207142857144</v>
      </c>
    </row>
    <row r="44" spans="1:4" x14ac:dyDescent="0.3">
      <c r="A44">
        <f t="shared" si="0"/>
        <v>4</v>
      </c>
      <c r="B44" s="8">
        <f>(B7*($C$24-$C$26))/(A7*($B$24-$B$26))</f>
        <v>0.9539832142857142</v>
      </c>
      <c r="C44" s="8">
        <f>IFERROR((B7*$C$24)/(A7*$B$24),0)</f>
        <v>1.9079664285714284</v>
      </c>
      <c r="D44" s="8">
        <f>(B7*($C$24+$C$26))/(A7*($B$24+$B$26))</f>
        <v>2.8619496428571427</v>
      </c>
    </row>
    <row r="45" spans="1:4" x14ac:dyDescent="0.3">
      <c r="A45">
        <f t="shared" si="0"/>
        <v>5</v>
      </c>
      <c r="B45" s="8">
        <f>(B8*($C$24-$C$26))/(A8*($B$24-$B$26))</f>
        <v>0.77909242857142857</v>
      </c>
      <c r="C45" s="8">
        <f>IFERROR((B8*$C$24)/(A8*$B$24),0)</f>
        <v>1.5581848571428571</v>
      </c>
      <c r="D45" s="8">
        <f>(B8*($C$24+$C$26))/(A8*($B$24+$B$26))</f>
        <v>2.3372772857142858</v>
      </c>
    </row>
    <row r="46" spans="1:4" x14ac:dyDescent="0.3">
      <c r="A46">
        <f t="shared" si="0"/>
        <v>6</v>
      </c>
      <c r="B46" s="8">
        <f>(B9*($C$24-$C$26))/(A9*($B$24-$B$26))</f>
        <v>0.64678499999999994</v>
      </c>
      <c r="C46" s="8">
        <f>IFERROR((B9*$C$24)/(A9*$B$24),0)</f>
        <v>1.2935699999999999</v>
      </c>
      <c r="D46" s="8">
        <f>(B9*($C$24+$C$26))/(A9*($B$24+$B$26))</f>
        <v>1.9403549999999998</v>
      </c>
    </row>
    <row r="47" spans="1:4" x14ac:dyDescent="0.3">
      <c r="A47">
        <f t="shared" si="0"/>
        <v>7</v>
      </c>
      <c r="B47" s="8">
        <f>(B10*($C$24-$C$26))/(A10*($B$24-$B$26))</f>
        <v>0.53881081632653061</v>
      </c>
      <c r="C47" s="8">
        <f>IFERROR((B10*$C$24)/(A10*$B$24),0)</f>
        <v>1.0776216326530612</v>
      </c>
      <c r="D47" s="8">
        <f>(B10*($C$24+$C$26))/(A10*($B$24+$B$26))</f>
        <v>1.6164324489795916</v>
      </c>
    </row>
    <row r="49" spans="1:4" x14ac:dyDescent="0.3">
      <c r="A49" t="s">
        <v>0</v>
      </c>
      <c r="B49" t="s">
        <v>16</v>
      </c>
      <c r="C49" t="s">
        <v>12</v>
      </c>
      <c r="D49" t="s">
        <v>17</v>
      </c>
    </row>
    <row r="50" spans="1:4" x14ac:dyDescent="0.3">
      <c r="A50">
        <f>A3</f>
        <v>0</v>
      </c>
      <c r="B50" s="3">
        <f>(B14*($C$24-$C$26))/($B$24-$B$26)</f>
        <v>0.50379942857142856</v>
      </c>
      <c r="C50" s="3">
        <f>(B14*$C$24)/$B$24</f>
        <v>1.0075988571428571</v>
      </c>
      <c r="D50" s="3">
        <f>(B14*($C$24+$C$26))/($B$24+$B$26)</f>
        <v>1.5113982857142858</v>
      </c>
    </row>
    <row r="51" spans="1:4" x14ac:dyDescent="0.3">
      <c r="A51">
        <f>A4</f>
        <v>1</v>
      </c>
      <c r="B51" s="3">
        <f>(B15*($C$24-$C$26))/($B$24-$B$26)</f>
        <v>0.40951728571428564</v>
      </c>
      <c r="C51" s="3">
        <f>(B15*$C$24)/$B$24</f>
        <v>0.81903457142857128</v>
      </c>
      <c r="D51" s="3">
        <f>(B15*($C$24+$C$26))/($B$24+$B$26)</f>
        <v>1.2285518571428571</v>
      </c>
    </row>
    <row r="52" spans="1:4" x14ac:dyDescent="0.3">
      <c r="A52">
        <f>A5</f>
        <v>2</v>
      </c>
      <c r="B52" s="3">
        <f>(B16*($C$24-$C$26))/($B$24-$B$26)</f>
        <v>0.31523514285714282</v>
      </c>
      <c r="C52" s="3">
        <f>(B16*$C$24)/$B$24</f>
        <v>0.63047028571428565</v>
      </c>
      <c r="D52" s="3">
        <f>(B16*($C$24+$C$26))/($B$24+$B$26)</f>
        <v>0.94570542857142847</v>
      </c>
    </row>
    <row r="53" spans="1:4" x14ac:dyDescent="0.3">
      <c r="A53">
        <f>A6</f>
        <v>3</v>
      </c>
      <c r="B53" s="3">
        <f>(B17*($C$24-$C$26))/($B$24-$B$26)</f>
        <v>0.22095300000000001</v>
      </c>
      <c r="C53" s="3">
        <f>(B17*$C$24)/$B$24</f>
        <v>0.44190600000000002</v>
      </c>
      <c r="D53" s="3">
        <f>(B17*($C$24+$C$26))/($B$24+$B$26)</f>
        <v>0.66285899999999998</v>
      </c>
    </row>
    <row r="54" spans="1:4" x14ac:dyDescent="0.3">
      <c r="A54">
        <f>A7</f>
        <v>4</v>
      </c>
      <c r="B54" s="3">
        <f>(B18*($C$24-$C$26))/($B$24-$B$26)</f>
        <v>0.12667085714285714</v>
      </c>
      <c r="C54" s="3">
        <f>(B18*$C$24)/$B$24</f>
        <v>0.25334171428571428</v>
      </c>
      <c r="D54" s="3">
        <f>(B18*($C$24+$C$26))/($B$24+$B$26)</f>
        <v>0.38001257142857142</v>
      </c>
    </row>
    <row r="55" spans="1:4" x14ac:dyDescent="0.3">
      <c r="A55">
        <f>A8</f>
        <v>5</v>
      </c>
      <c r="B55" s="3">
        <f>(B19*($C$24-$C$26))/($B$24-$B$26)</f>
        <v>3.2388714285714285E-2</v>
      </c>
      <c r="C55" s="3">
        <f>(B19*$C$24)/$B$24</f>
        <v>6.4777428571428569E-2</v>
      </c>
      <c r="D55" s="3">
        <f>(B19*($C$24+$C$26))/($B$24+$B$26)</f>
        <v>9.7166142857142868E-2</v>
      </c>
    </row>
    <row r="56" spans="1:4" x14ac:dyDescent="0.3">
      <c r="A56">
        <f>A9</f>
        <v>6</v>
      </c>
      <c r="B56" s="3">
        <f>(B20*($C$24-$C$26))/($B$24-$B$26)</f>
        <v>0</v>
      </c>
      <c r="C56" s="3">
        <f>(B20*$C$24)/$B$24</f>
        <v>0</v>
      </c>
      <c r="D56" s="3">
        <f>(B20*($C$24+$C$26))/($B$24+$B$26)</f>
        <v>0</v>
      </c>
    </row>
    <row r="57" spans="1:4" x14ac:dyDescent="0.3">
      <c r="A57">
        <f>A10</f>
        <v>7</v>
      </c>
      <c r="B57" s="3">
        <f>(B21*($C$24-$C$26))/($B$24-$B$26)</f>
        <v>0</v>
      </c>
      <c r="C57" s="3">
        <f>(B21*$C$24)/$B$24</f>
        <v>0</v>
      </c>
      <c r="D57" s="3">
        <f>(B21*($C$24+$C$26))/($B$24+$B$26)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Chamberlin</dc:creator>
  <cp:lastModifiedBy>Jordan Chamberlin</cp:lastModifiedBy>
  <dcterms:created xsi:type="dcterms:W3CDTF">2023-11-02T07:38:44Z</dcterms:created>
  <dcterms:modified xsi:type="dcterms:W3CDTF">2023-11-14T07:48:41Z</dcterms:modified>
</cp:coreProperties>
</file>