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4" l="1"/>
  <c r="Q14" i="7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2" i="4"/>
  <c r="Q3" i="4"/>
  <c r="Q4" i="4"/>
  <c r="Q5" i="4"/>
  <c r="Q6" i="4"/>
  <c r="Q7" i="4"/>
  <c r="Q8" i="4"/>
  <c r="Q10" i="4"/>
  <c r="Q11" i="4"/>
  <c r="Q12" i="4"/>
  <c r="Q14" i="4"/>
  <c r="Q15" i="4"/>
  <c r="Q16" i="4"/>
  <c r="Q18" i="4"/>
  <c r="Q19" i="4"/>
  <c r="Q20" i="4"/>
  <c r="Q23" i="4"/>
  <c r="Q24" i="4"/>
  <c r="Q25" i="4"/>
  <c r="Q26" i="4"/>
  <c r="Q27" i="4"/>
  <c r="Q29" i="4"/>
  <c r="Q31" i="4"/>
  <c r="Q32" i="4"/>
  <c r="Q11" i="6"/>
  <c r="Q11" i="1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</calcChain>
</file>

<file path=xl/sharedStrings.xml><?xml version="1.0" encoding="utf-8"?>
<sst xmlns="http://schemas.openxmlformats.org/spreadsheetml/2006/main" count="599" uniqueCount="157">
  <si>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</si>
  <si>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</si>
  <si>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</si>
  <si>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</si>
  <si>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</si>
  <si>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</si>
  <si>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</si>
  <si>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</si>
  <si>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</si>
  <si>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</si>
  <si>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</si>
  <si>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</si>
  <si>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</si>
  <si>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</si>
  <si>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</si>
  <si>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</si>
  <si>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</si>
  <si>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</si>
  <si>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</si>
  <si>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</si>
  <si>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</si>
  <si>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</si>
  <si>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</si>
  <si>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</si>
  <si>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</si>
  <si>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</si>
  <si>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</si>
  <si>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</si>
  <si>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</si>
  <si>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</si>
  <si>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</si>
  <si>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</si>
  <si>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</si>
  <si>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</si>
  <si>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</si>
  <si>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</si>
  <si>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</si>
  <si>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</si>
  <si>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</si>
  <si>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</si>
  <si>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</si>
  <si>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</si>
  <si>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</si>
  <si>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</si>
  <si>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</si>
  <si>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</si>
  <si>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</si>
  <si>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</si>
  <si>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</si>
  <si>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</si>
  <si>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</si>
  <si>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</si>
  <si>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</si>
  <si>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</si>
  <si>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</si>
  <si>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</si>
  <si>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</si>
  <si>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</si>
  <si>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</si>
  <si>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</si>
  <si>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</si>
  <si>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</si>
  <si>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</si>
  <si>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</si>
  <si>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</si>
  <si>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</si>
  <si>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</si>
  <si>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</si>
  <si>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</si>
  <si>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</si>
  <si>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</si>
  <si>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</si>
  <si>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</si>
  <si>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</si>
  <si>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</si>
  <si>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</si>
  <si>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</si>
  <si>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</si>
  <si>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</si>
  <si>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</si>
  <si>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</si>
  <si>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</si>
  <si>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</si>
  <si>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</si>
  <si>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</si>
  <si>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</si>
  <si>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</si>
  <si>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</si>
  <si>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</si>
  <si>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</si>
  <si>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</si>
  <si>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</si>
  <si>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</si>
  <si>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</si>
  <si>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</si>
  <si>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</si>
  <si>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</si>
  <si>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</si>
  <si>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</si>
  <si>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</si>
  <si>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</si>
  <si>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</si>
  <si>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</si>
  <si>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</si>
  <si>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</si>
  <si>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</si>
  <si>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</si>
  <si>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</si>
  <si>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</si>
  <si>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</si>
  <si>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</si>
  <si>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</si>
  <si>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</si>
  <si>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</si>
  <si>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</si>
  <si>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</si>
  <si>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</si>
  <si>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</si>
  <si>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</si>
  <si>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</si>
  <si>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</si>
  <si>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</si>
  <si>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</si>
  <si>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</si>
  <si>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</si>
  <si>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</si>
  <si>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</si>
  <si>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</si>
  <si>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</si>
  <si>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</si>
  <si>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SOT23-5L</t>
  </si>
  <si>
    <t>U7</t>
  </si>
  <si>
    <t>24LC08BT-I/OT</t>
  </si>
  <si>
    <t>8 Kbit I2C EEPROM</t>
  </si>
  <si>
    <t>C5, C9, C12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</si>
  <si>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</si>
  <si>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</si>
  <si>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</si>
  <si>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</si>
  <si>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</si>
  <si>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</si>
  <si>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</si>
  <si>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</si>
  <si>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</si>
  <si>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</si>
  <si>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</si>
  <si>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</si>
  <si>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</si>
  <si>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</si>
  <si>
    <t>R3, R6, R8</t>
  </si>
  <si>
    <t>1622866-1</t>
  </si>
  <si>
    <t>RMCF0603FT1K00</t>
  </si>
  <si>
    <t>RC1608F680CS</t>
  </si>
  <si>
    <t xml:space="preserve">RMCF0603FT68R0 </t>
  </si>
  <si>
    <t>68 Ω Resistor (1%)</t>
  </si>
  <si>
    <t>1K Ω Resistor (1%)</t>
  </si>
  <si>
    <t>LTST-C171KGKT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</si>
</sst>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7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146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146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workbookViewId="0">
      <selection activeCell="A5" sqref="A5:XFD5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</row>
    <row r="4" spans="1:17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</row>
    <row r="5" spans="1:17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</row>
    <row r="6" spans="1:17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</row>
    <row r="7" spans="1:17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</row>
    <row r="8" spans="1:17">
      <c r="A8" t="s">
        <v>133</v>
      </c>
      <c r="B8" s="24" t="s">
        <v>130</v>
      </c>
      <c r="C8" t="s">
        <v>131</v>
      </c>
      <c r="D8" s="5">
        <v>1</v>
      </c>
      <c r="E8" t="s">
        <v>19</v>
      </c>
      <c r="F8" t="s">
        <v>132</v>
      </c>
      <c r="G8" s="2">
        <v>0.28999999999999998</v>
      </c>
      <c r="H8" s="2">
        <v>0.24</v>
      </c>
      <c r="I8" s="2">
        <v>0.23</v>
      </c>
      <c r="J8" s="2">
        <v>0.23</v>
      </c>
      <c r="K8" s="2">
        <v>0.22</v>
      </c>
      <c r="L8" t="s">
        <v>46</v>
      </c>
      <c r="M8" s="38" t="s">
        <v>132</v>
      </c>
      <c r="N8" s="17">
        <v>0.22</v>
      </c>
      <c r="O8" s="10">
        <v>3000</v>
      </c>
      <c r="P8" s="18"/>
      <c r="Q8" s="15">
        <f>J8*D8</f>
        <v>0.23</v>
      </c>
    </row>
    <row r="9" spans="1:17">
      <c r="B9" s="16"/>
      <c r="O9" s="10"/>
      <c r="P9" s="18"/>
      <c r="Q9" s="15"/>
    </row>
    <row r="10" spans="1:17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</row>
    <row r="11" spans="1:17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3.9899999999999998E-2</v>
      </c>
      <c r="O14" s="10">
        <v>6000</v>
      </c>
      <c r="Q14" s="15">
        <f>D14*J14</f>
        <v>0.27700000000000002</v>
      </c>
    </row>
    <row r="15" spans="1:17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M15" t="s">
        <v>156</v>
      </c>
      <c r="N15" s="12">
        <v>3.7600000000000001E-2</v>
      </c>
      <c r="O15" s="10">
        <v>6000</v>
      </c>
      <c r="Q15" s="15">
        <f>D15*J15</f>
        <v>0.26700000000000002</v>
      </c>
    </row>
    <row r="16" spans="1:17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O16" s="10"/>
      <c r="Q16" s="15">
        <f>D16*J16</f>
        <v>0.24299999999999999</v>
      </c>
    </row>
    <row r="17" spans="1:17">
      <c r="B17" s="16"/>
      <c r="O17" s="10"/>
      <c r="P17" s="18"/>
      <c r="Q17" s="15"/>
    </row>
    <row r="18" spans="1:17">
      <c r="A18" t="s">
        <v>38</v>
      </c>
      <c r="B18" s="24" t="s">
        <v>39</v>
      </c>
      <c r="C18" t="s">
        <v>98</v>
      </c>
      <c r="D18" s="5">
        <v>2</v>
      </c>
      <c r="E18" t="s">
        <v>19</v>
      </c>
      <c r="F18" t="s">
        <v>41</v>
      </c>
      <c r="G18" s="2">
        <v>0.1</v>
      </c>
      <c r="H18" s="2">
        <v>0.1</v>
      </c>
      <c r="I18" s="2">
        <v>0.1</v>
      </c>
      <c r="J18" s="2">
        <v>1.72E-2</v>
      </c>
      <c r="K18" s="2">
        <v>1.3100000000000001E-2</v>
      </c>
      <c r="L18" t="s">
        <v>46</v>
      </c>
      <c r="M18" t="s">
        <v>47</v>
      </c>
      <c r="N18" s="12">
        <v>2E-3</v>
      </c>
      <c r="O18" s="10">
        <v>10000</v>
      </c>
      <c r="P18" s="18"/>
      <c r="Q18" s="15">
        <f>J18*D18</f>
        <v>3.44E-2</v>
      </c>
    </row>
    <row r="19" spans="1:17">
      <c r="A19" t="s">
        <v>129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</row>
    <row r="20" spans="1:17">
      <c r="A20" t="s">
        <v>155</v>
      </c>
      <c r="B20" s="24" t="s">
        <v>43</v>
      </c>
      <c r="C20" t="s">
        <v>128</v>
      </c>
      <c r="D20" s="5">
        <v>2</v>
      </c>
      <c r="E20" t="s">
        <v>19</v>
      </c>
      <c r="F20" t="s">
        <v>150</v>
      </c>
      <c r="G20" s="2">
        <v>0.1</v>
      </c>
      <c r="H20" s="2">
        <v>0.1</v>
      </c>
      <c r="I20" s="2">
        <v>5.1999999999999998E-3</v>
      </c>
      <c r="J20" s="2">
        <v>3.8E-3</v>
      </c>
      <c r="K20" s="2">
        <v>3.2000000000000002E-3</v>
      </c>
      <c r="L20" t="s">
        <v>46</v>
      </c>
      <c r="M20" t="s">
        <v>151</v>
      </c>
      <c r="N20" s="11">
        <v>2.2000000000000001E-3</v>
      </c>
      <c r="O20" s="10">
        <v>5000</v>
      </c>
      <c r="P20" s="18"/>
      <c r="Q20" s="15">
        <f>J20*D20</f>
        <v>7.6E-3</v>
      </c>
    </row>
    <row r="21" spans="1:17">
      <c r="A21" t="s">
        <v>154</v>
      </c>
      <c r="B21" s="24" t="s">
        <v>43</v>
      </c>
      <c r="C21" t="s">
        <v>149</v>
      </c>
      <c r="D21" s="5">
        <v>3</v>
      </c>
      <c r="E21" t="s">
        <v>19</v>
      </c>
      <c r="F21" t="s">
        <v>152</v>
      </c>
      <c r="G21" s="2">
        <v>0.1</v>
      </c>
      <c r="H21" s="2">
        <v>1.4E-2</v>
      </c>
      <c r="I21" s="2">
        <v>1.04E-2</v>
      </c>
      <c r="J21" s="2">
        <v>8.0000000000000002E-3</v>
      </c>
      <c r="K21" s="2">
        <v>5.7999999999999996E-3</v>
      </c>
      <c r="L21" t="s">
        <v>46</v>
      </c>
      <c r="M21" t="s">
        <v>153</v>
      </c>
      <c r="N21" s="11">
        <v>2.2000000000000001E-3</v>
      </c>
      <c r="O21" s="10">
        <v>5000</v>
      </c>
      <c r="P21" s="18"/>
      <c r="Q21" s="15">
        <f>J21*D21</f>
        <v>2.4E-2</v>
      </c>
    </row>
    <row r="22" spans="1:17">
      <c r="B22" s="16"/>
      <c r="O22" s="10"/>
      <c r="P22" s="18"/>
      <c r="Q22" s="15"/>
    </row>
    <row r="23" spans="1:17">
      <c r="A23" t="s">
        <v>71</v>
      </c>
      <c r="B23" s="24" t="s">
        <v>43</v>
      </c>
      <c r="C23" t="s">
        <v>72</v>
      </c>
      <c r="D23" s="5">
        <v>1</v>
      </c>
      <c r="E23" t="s">
        <v>19</v>
      </c>
      <c r="F23" t="s">
        <v>138</v>
      </c>
      <c r="G23" s="2">
        <v>0.1</v>
      </c>
      <c r="H23" s="2">
        <v>2.9000000000000001E-2</v>
      </c>
      <c r="I23" s="2">
        <v>2.0400000000000001E-2</v>
      </c>
      <c r="J23" s="2">
        <v>1.5599999999999999E-2</v>
      </c>
      <c r="K23" s="2">
        <v>1.32E-2</v>
      </c>
      <c r="L23" t="s">
        <v>46</v>
      </c>
      <c r="M23" t="s">
        <v>137</v>
      </c>
      <c r="N23" s="11">
        <v>2.0999999999999999E-3</v>
      </c>
      <c r="O23" s="10">
        <v>4000</v>
      </c>
      <c r="P23" s="18"/>
      <c r="Q23" s="15">
        <f>D23*J23</f>
        <v>1.5599999999999999E-2</v>
      </c>
    </row>
    <row r="24" spans="1:17">
      <c r="A24" t="s">
        <v>68</v>
      </c>
      <c r="B24" s="24" t="s">
        <v>43</v>
      </c>
      <c r="C24" t="s">
        <v>139</v>
      </c>
      <c r="D24" s="5">
        <v>5</v>
      </c>
      <c r="E24" t="s">
        <v>19</v>
      </c>
      <c r="F24" t="s">
        <v>141</v>
      </c>
      <c r="G24" s="2">
        <v>0.1</v>
      </c>
      <c r="H24" s="2">
        <v>1.9E-2</v>
      </c>
      <c r="I24" s="2">
        <v>1.32E-2</v>
      </c>
      <c r="J24" s="2">
        <v>1.0200000000000001E-2</v>
      </c>
      <c r="K24" s="2">
        <v>8.6E-3</v>
      </c>
      <c r="L24" t="s">
        <v>46</v>
      </c>
      <c r="M24" t="s">
        <v>140</v>
      </c>
      <c r="N24" s="11">
        <v>1.4E-3</v>
      </c>
      <c r="O24" s="10">
        <v>15000</v>
      </c>
      <c r="P24" s="18"/>
      <c r="Q24" s="15">
        <f>D24*J24</f>
        <v>5.1000000000000004E-2</v>
      </c>
    </row>
    <row r="25" spans="1:17">
      <c r="A25" t="s">
        <v>76</v>
      </c>
      <c r="B25" s="24" t="s">
        <v>43</v>
      </c>
      <c r="C25" t="s">
        <v>134</v>
      </c>
      <c r="D25" s="5">
        <v>3</v>
      </c>
      <c r="E25" t="s">
        <v>19</v>
      </c>
      <c r="F25" t="s">
        <v>78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46</v>
      </c>
      <c r="M25" t="s">
        <v>78</v>
      </c>
      <c r="N25" s="11">
        <v>9.1999999999999998E-3</v>
      </c>
      <c r="O25" s="10">
        <v>4000</v>
      </c>
      <c r="P25" s="18"/>
      <c r="Q25" s="15">
        <f>J25*D25</f>
        <v>0.186</v>
      </c>
    </row>
    <row r="26" spans="1:17">
      <c r="A26" t="s">
        <v>90</v>
      </c>
      <c r="B26" s="24" t="s">
        <v>43</v>
      </c>
      <c r="C26" t="s">
        <v>89</v>
      </c>
      <c r="D26" s="5">
        <v>1</v>
      </c>
      <c r="E26" t="s">
        <v>19</v>
      </c>
      <c r="F26" t="s">
        <v>135</v>
      </c>
      <c r="G26" s="2">
        <v>0.1</v>
      </c>
      <c r="H26" s="2">
        <v>3.4000000000000002E-2</v>
      </c>
      <c r="I26" s="2">
        <v>2.4400000000000002E-2</v>
      </c>
      <c r="J26" s="2">
        <v>1.8599999999999998E-2</v>
      </c>
      <c r="K26" s="2">
        <v>1.5800000000000002E-2</v>
      </c>
      <c r="L26" t="s">
        <v>46</v>
      </c>
      <c r="M26" t="s">
        <v>135</v>
      </c>
      <c r="N26" s="11">
        <v>4.1999999999999997E-3</v>
      </c>
      <c r="O26" s="10">
        <v>4000</v>
      </c>
      <c r="P26" s="18"/>
      <c r="Q26" s="15">
        <f>D26*J26</f>
        <v>1.8599999999999998E-2</v>
      </c>
    </row>
    <row r="27" spans="1:17">
      <c r="A27" t="s">
        <v>91</v>
      </c>
      <c r="B27" s="24" t="s">
        <v>43</v>
      </c>
      <c r="C27" t="s">
        <v>92</v>
      </c>
      <c r="D27" s="5">
        <v>1</v>
      </c>
      <c r="E27" t="s">
        <v>19</v>
      </c>
      <c r="F27" t="s">
        <v>136</v>
      </c>
      <c r="G27" s="2">
        <v>0.1</v>
      </c>
      <c r="H27" s="2">
        <v>7.3999999999999996E-2</v>
      </c>
      <c r="I27" s="2">
        <v>5.2400000000000002E-2</v>
      </c>
      <c r="J27" s="2">
        <v>4.02E-2</v>
      </c>
      <c r="K27" s="2">
        <v>3.4000000000000002E-2</v>
      </c>
      <c r="L27" t="s">
        <v>46</v>
      </c>
      <c r="M27" t="s">
        <v>136</v>
      </c>
      <c r="N27" s="11">
        <v>1.1299999999999999E-2</v>
      </c>
      <c r="O27" s="10">
        <v>4000</v>
      </c>
      <c r="P27" s="18"/>
      <c r="Q27" s="15">
        <f>D27*J27</f>
        <v>4.02E-2</v>
      </c>
    </row>
    <row r="28" spans="1:17">
      <c r="B28" s="9"/>
      <c r="D28" s="5"/>
      <c r="G28" s="2"/>
      <c r="H28" s="2"/>
      <c r="I28" s="2"/>
      <c r="J28" s="2"/>
      <c r="N28" s="11"/>
      <c r="O28" s="10"/>
    </row>
    <row r="29" spans="1:17">
      <c r="B29" s="9"/>
      <c r="Q29" s="15">
        <f>SUM(Q2:Q27)</f>
        <v>17.470199999999998</v>
      </c>
    </row>
    <row r="30" spans="1:17">
      <c r="B30" s="9"/>
      <c r="L30" s="6"/>
    </row>
    <row r="31" spans="1:17">
      <c r="A31" s="25" t="s">
        <v>111</v>
      </c>
      <c r="B31" s="28">
        <v>37</v>
      </c>
      <c r="P31" s="9" t="s">
        <v>142</v>
      </c>
      <c r="Q31" s="15">
        <f>Q29+17.1</f>
        <v>34.5702</v>
      </c>
    </row>
    <row r="32" spans="1:17">
      <c r="A32" s="25" t="s">
        <v>112</v>
      </c>
      <c r="B32" s="26" t="s">
        <v>143</v>
      </c>
      <c r="P32" s="9" t="s">
        <v>145</v>
      </c>
      <c r="Q32" s="15">
        <f>Q31+18.21</f>
        <v>52.780200000000001</v>
      </c>
    </row>
    <row r="33" spans="1:15">
      <c r="A33" s="25" t="s">
        <v>113</v>
      </c>
      <c r="B33" s="26" t="s">
        <v>116</v>
      </c>
      <c r="D33" s="5"/>
      <c r="G33" s="2"/>
      <c r="H33" s="2"/>
      <c r="I33" s="2"/>
      <c r="J33" s="2"/>
      <c r="N33" s="11"/>
      <c r="O33" s="10"/>
    </row>
    <row r="34" spans="1:15">
      <c r="A34" s="25" t="s">
        <v>114</v>
      </c>
      <c r="B34" s="26" t="s">
        <v>144</v>
      </c>
      <c r="D34" s="5"/>
      <c r="G34" s="2"/>
      <c r="H34" s="2"/>
      <c r="I34" s="2"/>
      <c r="J34" s="2"/>
      <c r="N34" s="11"/>
      <c r="O34" s="10"/>
    </row>
    <row r="35" spans="1:15">
      <c r="A35" s="25" t="s">
        <v>115</v>
      </c>
      <c r="B35" s="26" t="s">
        <v>117</v>
      </c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ignoredErrors>
    <ignoredError sqref="B22 B33 B35 B18 B19:B20 B24:B25" numberStoredAsText="1"/>
    <ignoredError sqref="Q25 Q20 Q11 Q4" formula="1"/>
    <ignoredError sqref="Q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D36" sqref="D36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133</v>
      </c>
      <c r="B7" s="24" t="s">
        <v>130</v>
      </c>
      <c r="C7" t="s">
        <v>131</v>
      </c>
      <c r="D7" s="5">
        <v>1</v>
      </c>
      <c r="E7" t="s">
        <v>19</v>
      </c>
      <c r="F7" t="s">
        <v>132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132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138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137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139</v>
      </c>
      <c r="D22" s="5">
        <v>5</v>
      </c>
      <c r="E22" t="s">
        <v>19</v>
      </c>
      <c r="F22" t="s">
        <v>141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140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147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135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135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136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136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142</v>
      </c>
      <c r="Q29" s="15">
        <f>Q27+17.1</f>
        <v>29.7851</v>
      </c>
    </row>
    <row r="30" spans="1:17">
      <c r="A30" s="25" t="s">
        <v>112</v>
      </c>
      <c r="B30" s="26" t="s">
        <v>148</v>
      </c>
      <c r="P30" s="9" t="s">
        <v>145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144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A38" s="39" t="s">
        <v>146</v>
      </c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2013-07-24T12:45:20Z</dcterms:modified>
</cp:coreProperties>
</file>