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3480" tabRatio="500" activeTab="2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4" l="1"/>
  <c r="U21" i="4"/>
  <c r="U18" i="4"/>
  <c r="U2" i="4"/>
  <c r="U3" i="4"/>
  <c r="U4" i="4"/>
  <c r="U5" i="4"/>
  <c r="U6" i="4"/>
  <c r="U7" i="4"/>
  <c r="U8" i="4"/>
  <c r="U10" i="4"/>
  <c r="U11" i="4"/>
  <c r="U12" i="4"/>
  <c r="U14" i="4"/>
  <c r="U15" i="4"/>
  <c r="U16" i="4"/>
  <c r="U19" i="4"/>
  <c r="U20" i="4"/>
  <c r="U22" i="4"/>
  <c r="U24" i="4"/>
  <c r="U25" i="4"/>
  <c r="U26" i="4"/>
  <c r="U27" i="4"/>
  <c r="U29" i="4"/>
  <c r="U31" i="4"/>
  <c r="Q14" i="7"/>
  <c r="Q2" i="7"/>
  <c r="Q3" i="7"/>
  <c r="Q4" i="7"/>
  <c r="Q5" i="7"/>
  <c r="Q6" i="7"/>
  <c r="Q7" i="7"/>
  <c r="Q9" i="7"/>
  <c r="Q11" i="7"/>
  <c r="Q12" i="7"/>
  <c r="Q16" i="7"/>
  <c r="Q17" i="7"/>
  <c r="Q18" i="7"/>
  <c r="Q19" i="7"/>
  <c r="Q21" i="7"/>
  <c r="Q22" i="7"/>
  <c r="Q23" i="7"/>
  <c r="Q24" i="7"/>
  <c r="Q25" i="7"/>
  <c r="Q27" i="7"/>
  <c r="Q29" i="7"/>
  <c r="Q30" i="7"/>
  <c r="Q2" i="4"/>
  <c r="Q3" i="4"/>
  <c r="Q4" i="4"/>
  <c r="Q5" i="4"/>
  <c r="Q6" i="4"/>
  <c r="Q7" i="4"/>
  <c r="Q8" i="4"/>
  <c r="Q10" i="4"/>
  <c r="Q11" i="4"/>
  <c r="Q12" i="4"/>
  <c r="Q14" i="4"/>
  <c r="Q15" i="4"/>
  <c r="Q16" i="4"/>
  <c r="Q19" i="4"/>
  <c r="Q20" i="4"/>
  <c r="Q22" i="4"/>
  <c r="Q24" i="4"/>
  <c r="Q25" i="4"/>
  <c r="Q26" i="4"/>
  <c r="Q27" i="4"/>
  <c r="Q29" i="4"/>
  <c r="Q31" i="4"/>
  <c r="Q32" i="4"/>
  <c r="Q11" i="6"/>
  <c r="Q11" i="1"/>
  <c r="Q2" i="6"/>
  <c r="Q3" i="6"/>
  <c r="Q4" i="6"/>
  <c r="Q6" i="6"/>
  <c r="Q7" i="6"/>
  <c r="Q8" i="6"/>
  <c r="Q9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2" i="1"/>
  <c r="Q13" i="1"/>
  <c r="Q15" i="1"/>
  <c r="Q16" i="1"/>
  <c r="Q17" i="1"/>
  <c r="Q18" i="1"/>
  <c r="Q19" i="1"/>
  <c r="Q21" i="1"/>
  <c r="Q22" i="1"/>
  <c r="Q23" i="1"/>
  <c r="Q24" i="1"/>
  <c r="Q26" i="1"/>
</calcChain>
</file>

<file path=xl/sharedStrings.xml><?xml version="1.0" encoding="utf-8"?>
<sst xmlns="http://schemas.openxmlformats.org/spreadsheetml/2006/main" count="603" uniqueCount="167">
  <si>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</si>
  <si>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</si>
  <si>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</si>
  <si>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</si>
  <si>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</si>
  <si>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</si>
  <si>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</si>
  <si>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</si>
  <si>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</si>
  <si>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</si>
  <si>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</si>
  <si>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</si>
  <si>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</si>
  <si>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</si>
  <si>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</si>
  <si>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</si>
  <si>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</si>
  <si>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</si>
  <si>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</si>
  <si>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</si>
  <si>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</si>
  <si>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</si>
  <si>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</si>
  <si>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</si>
  <si>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</si>
  <si>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</si>
  <si>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</si>
  <si>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</si>
  <si>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</si>
  <si>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</si>
  <si>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</si>
  <si>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</si>
  <si>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</si>
  <si>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</si>
  <si>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</si>
  <si>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</si>
  <si>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</si>
  <si>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</si>
  <si>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</si>
  <si>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</si>
  <si>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</si>
  <si>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</si>
  <si>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</si>
  <si>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</si>
  <si>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</si>
  <si>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</si>
  <si>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</si>
  <si>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</si>
  <si>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</si>
  <si>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</si>
  <si>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</si>
  <si>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</si>
  <si>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</si>
  <si>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</si>
  <si>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</si>
  <si>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</si>
  <si>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</si>
  <si>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</si>
  <si>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</si>
  <si>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</si>
  <si>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</si>
  <si>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</si>
  <si>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</si>
  <si>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</si>
  <si>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</si>
  <si>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</si>
  <si>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</si>
  <si>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</si>
  <si>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</si>
  <si>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</si>
  <si>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</si>
  <si>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</si>
  <si>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</si>
  <si>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</si>
  <si>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</si>
  <si>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</si>
  <si>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</si>
  <si>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</si>
  <si>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</si>
  <si>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</si>
  <si>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</si>
  <si>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</si>
  <si>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</si>
  <si>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</si>
  <si>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</si>
  <si>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</si>
  <si>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</si>
  <si>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</si>
  <si>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</si>
  <si>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</si>
  <si>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</si>
  <si>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4.7 µF Capacitor</t>
  </si>
  <si>
    <t>C8</t>
  </si>
  <si>
    <t>MPL3115A2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</si>
  <si>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</si>
  <si>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</si>
  <si>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</si>
  <si>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</si>
  <si>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</si>
  <si>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</si>
  <si>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</si>
  <si>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</si>
  <si>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</si>
  <si>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</si>
  <si>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</si>
  <si>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</si>
  <si>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</si>
  <si>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</si>
  <si>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</si>
  <si>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</si>
  <si>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</si>
  <si>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</si>
  <si>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</si>
  <si>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</si>
  <si>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</si>
  <si>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</si>
  <si>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</si>
  <si>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</si>
  <si>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</si>
  <si>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</si>
  <si>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</si>
  <si>
    <t>0805</t>
  </si>
  <si>
    <t>160-1426-1-ND</t>
  </si>
  <si>
    <t>Yellow LED</t>
  </si>
  <si>
    <t>D3</t>
  </si>
  <si>
    <t>160-1428-1-ND</t>
  </si>
  <si>
    <t>LTST-C171KSKT</t>
  </si>
  <si>
    <t>160-1415-1-ND</t>
  </si>
  <si>
    <t>R5, R7</t>
  </si>
  <si>
    <t>150 Ω Resistor</t>
  </si>
  <si>
    <t>68 Ω Resistor</t>
  </si>
  <si>
    <t>R3, R8</t>
  </si>
  <si>
    <t>RC0603JR-0768RL</t>
  </si>
  <si>
    <t>SOT23-5L</t>
  </si>
  <si>
    <t>U7</t>
  </si>
  <si>
    <t>24LC08BT-I/OT</t>
  </si>
  <si>
    <t>8 Kbit I2C EEPROM</t>
  </si>
  <si>
    <t>CL10B224KP8NNNC</t>
  </si>
  <si>
    <t>CL10B475KQ8NQNC</t>
  </si>
  <si>
    <t>CL10B222KB8NCNC</t>
  </si>
  <si>
    <t>CL10B222KB8NNNC</t>
  </si>
  <si>
    <t>C1, C2, C4, C6, C10</t>
  </si>
  <si>
    <t>CL10B104KO8NNNL</t>
  </si>
  <si>
    <t>CL10B104KO8NNNC</t>
  </si>
  <si>
    <t>+ Teensy</t>
  </si>
  <si>
    <t>29</t>
  </si>
  <si>
    <t>4</t>
  </si>
  <si>
    <t>+ Build</t>
  </si>
  <si>
    <t>This page not updated</t>
  </si>
  <si>
    <t>C5, C12</t>
  </si>
  <si>
    <t>22</t>
  </si>
  <si>
    <t>Cost/reel</t>
  </si>
  <si>
    <t>Quantity/reel</t>
  </si>
  <si>
    <t>Cost/part</t>
  </si>
  <si>
    <t>RMCF0603FT10K0</t>
  </si>
  <si>
    <t xml:space="preserve">RMCF0603FT10K0CT-ND </t>
  </si>
  <si>
    <t>10K Ω 1% Resistor</t>
  </si>
  <si>
    <t>680 Ω 1% Resistor</t>
  </si>
  <si>
    <t>RC1608F681CS</t>
  </si>
  <si>
    <t>LTST-C171KGKT</t>
  </si>
  <si>
    <t>LTST-C170KRKT</t>
  </si>
  <si>
    <t>4Mbit SPI flash memory</t>
  </si>
  <si>
    <t>S25FL204K0TMFI011</t>
  </si>
  <si>
    <t>S25FL204K0TMFI043</t>
  </si>
  <si>
    <t>ERJ-3GEYJ680V</t>
  </si>
  <si>
    <t>8-SOIC</t>
  </si>
  <si>
    <t>1623076-1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</si>
</sst>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7" fontId="2" fillId="0" borderId="0" xfId="2" applyNumberFormat="1" applyFont="1"/>
    <xf numFmtId="166" fontId="2" fillId="0" borderId="0" xfId="1" applyNumberFormat="1" applyFont="1"/>
    <xf numFmtId="164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0" fontId="6" fillId="0" borderId="0" xfId="0" applyFont="1"/>
  </cellXfs>
  <cellStyles count="15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E39" sqref="E39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123</v>
      </c>
      <c r="B11" s="9" t="s">
        <v>121</v>
      </c>
      <c r="C11" t="s">
        <v>124</v>
      </c>
      <c r="D11" s="5">
        <v>1</v>
      </c>
      <c r="E11" t="s">
        <v>19</v>
      </c>
      <c r="F11" t="s">
        <v>125</v>
      </c>
      <c r="G11" s="2">
        <v>0.35</v>
      </c>
      <c r="H11" s="2">
        <v>0.27700000000000002</v>
      </c>
      <c r="I11" s="2">
        <v>0.27700000000000002</v>
      </c>
      <c r="J11" s="2">
        <v>0.27700000000000002</v>
      </c>
      <c r="K11" s="2">
        <v>0.1512</v>
      </c>
      <c r="L11" t="s">
        <v>46</v>
      </c>
      <c r="M11" t="s">
        <v>126</v>
      </c>
      <c r="N11" s="11">
        <v>0.39900000000000002</v>
      </c>
      <c r="O11" s="10">
        <v>6000</v>
      </c>
      <c r="Q11" s="15">
        <f>D11*J11</f>
        <v>0.27700000000000002</v>
      </c>
    </row>
    <row r="12" spans="1:17">
      <c r="A12" t="s">
        <v>66</v>
      </c>
      <c r="B12" s="30" t="s">
        <v>121</v>
      </c>
      <c r="C12" t="s">
        <v>67</v>
      </c>
      <c r="D12" s="5">
        <v>1</v>
      </c>
      <c r="E12" t="s">
        <v>19</v>
      </c>
      <c r="F12" t="s">
        <v>122</v>
      </c>
      <c r="G12" s="2">
        <v>0.34</v>
      </c>
      <c r="H12" s="2">
        <v>0.26700000000000002</v>
      </c>
      <c r="I12" s="2">
        <v>0.26700000000000002</v>
      </c>
      <c r="J12" s="2">
        <v>0.26700000000000002</v>
      </c>
      <c r="K12" s="2">
        <v>0.14580000000000001</v>
      </c>
      <c r="Q12" s="15">
        <f>D12*J12</f>
        <v>0.26700000000000002</v>
      </c>
    </row>
    <row r="13" spans="1:17">
      <c r="A13" t="s">
        <v>64</v>
      </c>
      <c r="B13" s="30" t="s">
        <v>121</v>
      </c>
      <c r="C13" t="s">
        <v>65</v>
      </c>
      <c r="D13" s="5">
        <v>1</v>
      </c>
      <c r="E13" t="s">
        <v>19</v>
      </c>
      <c r="F13" t="s">
        <v>127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Q14" s="15"/>
    </row>
    <row r="15" spans="1:17">
      <c r="A15" t="s">
        <v>38</v>
      </c>
      <c r="B15" s="9" t="s">
        <v>39</v>
      </c>
      <c r="C15" t="s">
        <v>40</v>
      </c>
      <c r="D15" s="5">
        <v>3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Q15" s="15">
        <f>D15*J15</f>
        <v>5.16E-2</v>
      </c>
    </row>
    <row r="16" spans="1:17">
      <c r="A16" s="31" t="s">
        <v>42</v>
      </c>
      <c r="B16" s="32" t="s">
        <v>43</v>
      </c>
      <c r="C16" s="31" t="s">
        <v>44</v>
      </c>
      <c r="D16" s="33">
        <v>1</v>
      </c>
      <c r="E16" s="31" t="s">
        <v>19</v>
      </c>
      <c r="F16" s="31" t="s">
        <v>45</v>
      </c>
      <c r="G16" s="7">
        <v>0.02</v>
      </c>
      <c r="H16" s="7">
        <v>1.7000000000000001E-2</v>
      </c>
      <c r="I16" s="7">
        <v>1.7000000000000001E-2</v>
      </c>
      <c r="J16" s="7">
        <v>9.1999999999999998E-3</v>
      </c>
      <c r="K16" s="7">
        <v>7.0000000000000001E-3</v>
      </c>
      <c r="L16" s="31" t="s">
        <v>46</v>
      </c>
      <c r="M16" s="31" t="s">
        <v>49</v>
      </c>
      <c r="N16" s="34">
        <v>1.6000000000000001E-3</v>
      </c>
      <c r="O16" s="35">
        <v>5000</v>
      </c>
      <c r="P16" s="31"/>
      <c r="Q16" s="36">
        <f>D16*J16</f>
        <v>9.1999999999999998E-3</v>
      </c>
    </row>
    <row r="17" spans="1:18">
      <c r="A17" s="31" t="s">
        <v>50</v>
      </c>
      <c r="B17" s="32" t="s">
        <v>43</v>
      </c>
      <c r="C17" s="31" t="s">
        <v>51</v>
      </c>
      <c r="D17" s="33">
        <v>1</v>
      </c>
      <c r="E17" s="31" t="s">
        <v>19</v>
      </c>
      <c r="F17" s="31" t="s">
        <v>52</v>
      </c>
      <c r="G17" s="7">
        <v>0.05</v>
      </c>
      <c r="H17" s="7">
        <v>3.7999999999999999E-2</v>
      </c>
      <c r="I17" s="7">
        <v>3.7999999999999999E-2</v>
      </c>
      <c r="J17" s="7">
        <v>2.0799999999999999E-2</v>
      </c>
      <c r="K17" s="7">
        <v>1.5800000000000002E-2</v>
      </c>
      <c r="L17" s="31" t="s">
        <v>46</v>
      </c>
      <c r="M17" s="31" t="s">
        <v>53</v>
      </c>
      <c r="N17" s="37">
        <v>1.1000000000000001E-3</v>
      </c>
      <c r="O17" s="35">
        <v>5000</v>
      </c>
      <c r="P17" s="31"/>
      <c r="Q17" s="36">
        <f>J17*D17</f>
        <v>2.0799999999999999E-2</v>
      </c>
    </row>
    <row r="18" spans="1:18">
      <c r="A18" t="s">
        <v>56</v>
      </c>
      <c r="B18" s="9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A19" t="s">
        <v>61</v>
      </c>
      <c r="B19" s="9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Q19" s="15">
        <f>D19*J19</f>
        <v>9.1999999999999998E-3</v>
      </c>
    </row>
    <row r="20" spans="1:18">
      <c r="B20" s="9"/>
      <c r="D20" s="5"/>
      <c r="G20" s="2"/>
      <c r="H20" s="2"/>
      <c r="I20" s="2"/>
      <c r="J20" s="2"/>
      <c r="N20" s="11"/>
      <c r="O20" s="10"/>
      <c r="Q20" s="15"/>
    </row>
    <row r="21" spans="1:18">
      <c r="A21" t="s">
        <v>68</v>
      </c>
      <c r="B21" s="9" t="s">
        <v>39</v>
      </c>
      <c r="C21" t="s">
        <v>69</v>
      </c>
      <c r="D21" s="5">
        <v>3</v>
      </c>
      <c r="E21" t="s">
        <v>19</v>
      </c>
      <c r="F21" t="s">
        <v>70</v>
      </c>
      <c r="G21" s="2">
        <v>0.1</v>
      </c>
      <c r="H21" s="2">
        <v>2.5000000000000001E-2</v>
      </c>
      <c r="I21" s="2">
        <v>2.5000000000000001E-2</v>
      </c>
      <c r="J21" s="2">
        <v>2.5000000000000001E-2</v>
      </c>
      <c r="K21" s="2">
        <v>1.1599999999999999E-2</v>
      </c>
      <c r="L21" t="s">
        <v>46</v>
      </c>
      <c r="M21" t="s">
        <v>70</v>
      </c>
      <c r="N21" s="11">
        <v>3.7000000000000002E-3</v>
      </c>
      <c r="O21" s="10">
        <v>10000</v>
      </c>
      <c r="Q21" s="15">
        <f>D21*J21</f>
        <v>7.5000000000000011E-2</v>
      </c>
    </row>
    <row r="22" spans="1:18">
      <c r="A22" t="s">
        <v>71</v>
      </c>
      <c r="B22" s="9" t="s">
        <v>39</v>
      </c>
      <c r="C22" t="s">
        <v>72</v>
      </c>
      <c r="D22" s="5">
        <v>1</v>
      </c>
      <c r="E22" t="s">
        <v>19</v>
      </c>
      <c r="F22" t="s">
        <v>73</v>
      </c>
      <c r="G22" s="2">
        <v>0.1</v>
      </c>
      <c r="H22" s="2">
        <v>2.4E-2</v>
      </c>
      <c r="I22" s="2">
        <v>2.4E-2</v>
      </c>
      <c r="J22" s="2">
        <v>2.4E-2</v>
      </c>
      <c r="K22" s="2">
        <v>1.0999999999999999E-2</v>
      </c>
      <c r="L22" t="s">
        <v>46</v>
      </c>
      <c r="M22" t="s">
        <v>73</v>
      </c>
      <c r="N22" s="11">
        <v>3.5000000000000001E-3</v>
      </c>
      <c r="O22" s="10">
        <v>10000</v>
      </c>
      <c r="Q22" s="15">
        <f>D22*J22</f>
        <v>2.4E-2</v>
      </c>
    </row>
    <row r="23" spans="1:18">
      <c r="A23" t="s">
        <v>68</v>
      </c>
      <c r="B23" s="9" t="s">
        <v>43</v>
      </c>
      <c r="C23" t="s">
        <v>74</v>
      </c>
      <c r="D23" s="5">
        <v>1</v>
      </c>
      <c r="E23" t="s">
        <v>19</v>
      </c>
      <c r="F23" t="s">
        <v>75</v>
      </c>
      <c r="G23" s="2">
        <v>0.1</v>
      </c>
      <c r="H23" s="2">
        <v>2.8000000000000001E-2</v>
      </c>
      <c r="I23" s="2">
        <v>2.8000000000000001E-2</v>
      </c>
      <c r="J23" s="2">
        <v>2.8000000000000001E-2</v>
      </c>
      <c r="K23" s="2">
        <v>1.26E-2</v>
      </c>
      <c r="L23" t="s">
        <v>46</v>
      </c>
      <c r="M23" t="s">
        <v>75</v>
      </c>
      <c r="N23" s="11">
        <v>3.8999999999999998E-3</v>
      </c>
      <c r="O23" s="10">
        <v>4000</v>
      </c>
      <c r="Q23" s="15">
        <f>J23*D23</f>
        <v>2.8000000000000001E-2</v>
      </c>
    </row>
    <row r="24" spans="1:18">
      <c r="A24" t="s">
        <v>76</v>
      </c>
      <c r="B24" s="9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6.2E-2</v>
      </c>
      <c r="I24" s="2">
        <v>6.2E-2</v>
      </c>
      <c r="J24" s="2">
        <v>6.2E-2</v>
      </c>
      <c r="K24" s="2">
        <v>2.86E-2</v>
      </c>
      <c r="L24" t="s">
        <v>46</v>
      </c>
      <c r="M24" t="s">
        <v>78</v>
      </c>
      <c r="N24" s="11">
        <v>9.1999999999999998E-3</v>
      </c>
      <c r="O24" s="10">
        <v>4000</v>
      </c>
      <c r="Q24" s="15">
        <f>D24*J24</f>
        <v>6.2E-2</v>
      </c>
    </row>
    <row r="25" spans="1:18">
      <c r="B25" s="9"/>
      <c r="D25" s="5"/>
      <c r="G25" s="2"/>
      <c r="H25" s="2"/>
      <c r="I25" s="2"/>
      <c r="J25" s="2"/>
      <c r="N25" s="11"/>
      <c r="O25" s="10"/>
      <c r="Q25" s="15"/>
    </row>
    <row r="26" spans="1:18">
      <c r="B26" s="9"/>
      <c r="D26" s="5"/>
      <c r="G26" s="2"/>
      <c r="H26" s="2"/>
      <c r="I26" s="2"/>
      <c r="J26" s="2"/>
      <c r="N26" s="11"/>
      <c r="O26" s="10"/>
      <c r="Q26" s="15">
        <f>SUM(Q2:Q24)</f>
        <v>13.980999999999996</v>
      </c>
    </row>
    <row r="27" spans="1:18">
      <c r="B27" s="9"/>
      <c r="D27" s="13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  <c r="R28" s="15"/>
    </row>
    <row r="29" spans="1:18">
      <c r="A29" s="39" t="s">
        <v>148</v>
      </c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11:B12 B14:B2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A32" sqref="A32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99</v>
      </c>
      <c r="B7" s="9" t="s">
        <v>12</v>
      </c>
      <c r="C7" t="s">
        <v>100</v>
      </c>
      <c r="D7" s="5">
        <v>1</v>
      </c>
      <c r="E7" t="s">
        <v>19</v>
      </c>
      <c r="F7" t="s">
        <v>101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96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 s="30" t="s">
        <v>121</v>
      </c>
      <c r="C11" t="s">
        <v>65</v>
      </c>
      <c r="D11" s="5">
        <v>1</v>
      </c>
      <c r="E11" t="s">
        <v>19</v>
      </c>
      <c r="F11" t="s">
        <v>127</v>
      </c>
      <c r="G11" s="2">
        <v>0.34</v>
      </c>
      <c r="H11" s="2">
        <v>0.24299999999999999</v>
      </c>
      <c r="I11" s="2">
        <v>0.24299999999999999</v>
      </c>
      <c r="J11" s="2">
        <v>0.24299999999999999</v>
      </c>
      <c r="K11" s="2">
        <v>0.1431</v>
      </c>
      <c r="Q11" s="15">
        <f>D11*J11</f>
        <v>0.24299999999999999</v>
      </c>
    </row>
    <row r="12" spans="1:17">
      <c r="Q12" s="15"/>
    </row>
    <row r="13" spans="1:17">
      <c r="A13" t="s">
        <v>38</v>
      </c>
      <c r="B13" s="9" t="s">
        <v>39</v>
      </c>
      <c r="C13" t="s">
        <v>98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68</v>
      </c>
      <c r="B18" s="9" t="s">
        <v>39</v>
      </c>
      <c r="C18" t="s">
        <v>97</v>
      </c>
      <c r="D18" s="5">
        <v>2</v>
      </c>
      <c r="E18" t="s">
        <v>19</v>
      </c>
      <c r="F18" t="s">
        <v>70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70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71</v>
      </c>
      <c r="B19" s="9" t="s">
        <v>39</v>
      </c>
      <c r="C19" t="s">
        <v>72</v>
      </c>
      <c r="D19" s="5">
        <v>1</v>
      </c>
      <c r="E19" t="s">
        <v>19</v>
      </c>
      <c r="F19" t="s">
        <v>73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73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68</v>
      </c>
      <c r="B20" s="9" t="s">
        <v>43</v>
      </c>
      <c r="C20" t="s">
        <v>74</v>
      </c>
      <c r="D20" s="5">
        <v>1</v>
      </c>
      <c r="E20" t="s">
        <v>19</v>
      </c>
      <c r="F20" t="s">
        <v>75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75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76</v>
      </c>
      <c r="B21" s="9" t="s">
        <v>43</v>
      </c>
      <c r="C21" t="s">
        <v>77</v>
      </c>
      <c r="D21" s="5">
        <v>1</v>
      </c>
      <c r="E21" t="s">
        <v>19</v>
      </c>
      <c r="F21" t="s">
        <v>78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78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9.9349999999999987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5" t="s">
        <v>111</v>
      </c>
      <c r="B25" s="29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5" t="s">
        <v>112</v>
      </c>
      <c r="B26" s="28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5" t="s">
        <v>113</v>
      </c>
      <c r="B27" s="28">
        <v>8</v>
      </c>
      <c r="D27" s="5"/>
      <c r="G27" s="2"/>
      <c r="H27" s="2"/>
      <c r="I27" s="2"/>
      <c r="J27" s="2"/>
      <c r="N27" s="11"/>
      <c r="O27" s="10"/>
    </row>
    <row r="28" spans="1:18">
      <c r="A28" s="25" t="s">
        <v>114</v>
      </c>
      <c r="B28" s="28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5" t="s">
        <v>115</v>
      </c>
      <c r="B29" s="28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A32" s="39" t="s">
        <v>148</v>
      </c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workbookViewId="0">
      <selection activeCell="K31" sqref="K31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5" max="5" width="10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  <col min="19" max="19" width="13.33203125" customWidth="1"/>
  </cols>
  <sheetData>
    <row r="1" spans="1:21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  <c r="S1" s="1" t="s">
        <v>152</v>
      </c>
      <c r="T1" s="1" t="s">
        <v>153</v>
      </c>
      <c r="U1" s="1" t="s">
        <v>151</v>
      </c>
    </row>
    <row r="2" spans="1:21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  <c r="U2" s="15">
        <f>S2*T2</f>
        <v>0</v>
      </c>
    </row>
    <row r="3" spans="1:21">
      <c r="A3" t="s">
        <v>95</v>
      </c>
      <c r="B3" s="24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94</v>
      </c>
      <c r="N3" s="11"/>
      <c r="O3" s="10"/>
      <c r="P3" s="18"/>
      <c r="Q3" s="15">
        <f>D3*J3</f>
        <v>4.12</v>
      </c>
      <c r="U3" s="15">
        <f t="shared" ref="U3:U27" si="0">S3*T3</f>
        <v>0</v>
      </c>
    </row>
    <row r="4" spans="1:21">
      <c r="A4" t="s">
        <v>24</v>
      </c>
      <c r="B4" s="24" t="s">
        <v>82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8"/>
      <c r="Q4" s="15">
        <f>J4*D4</f>
        <v>0.60599999999999998</v>
      </c>
      <c r="S4">
        <v>2500</v>
      </c>
      <c r="T4">
        <v>0.2361</v>
      </c>
      <c r="U4" s="15">
        <f t="shared" si="0"/>
        <v>590.25</v>
      </c>
    </row>
    <row r="5" spans="1:21">
      <c r="A5" t="s">
        <v>8</v>
      </c>
      <c r="B5" s="24" t="s">
        <v>81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8"/>
      <c r="Q5" s="15">
        <f>D5*J5</f>
        <v>2.5</v>
      </c>
      <c r="U5" s="15">
        <f t="shared" si="0"/>
        <v>0</v>
      </c>
    </row>
    <row r="6" spans="1:21">
      <c r="A6" t="s">
        <v>79</v>
      </c>
      <c r="B6" s="24" t="s">
        <v>80</v>
      </c>
      <c r="C6" t="s">
        <v>83</v>
      </c>
      <c r="D6" s="5">
        <v>1</v>
      </c>
      <c r="E6" t="s">
        <v>18</v>
      </c>
      <c r="G6" s="7">
        <v>3.3</v>
      </c>
      <c r="H6" s="2">
        <v>1.05</v>
      </c>
      <c r="I6" s="14">
        <v>0.59</v>
      </c>
      <c r="J6" s="2">
        <v>0.59</v>
      </c>
      <c r="K6" s="2">
        <v>0.59</v>
      </c>
      <c r="L6" t="s">
        <v>19</v>
      </c>
      <c r="M6" t="s">
        <v>84</v>
      </c>
      <c r="N6" s="11"/>
      <c r="O6" s="10"/>
      <c r="P6" s="18"/>
      <c r="Q6" s="15">
        <f>D6*J6</f>
        <v>0.59</v>
      </c>
      <c r="U6" s="15">
        <f t="shared" si="0"/>
        <v>0</v>
      </c>
    </row>
    <row r="7" spans="1:21">
      <c r="A7" t="s">
        <v>85</v>
      </c>
      <c r="B7" s="24" t="s">
        <v>86</v>
      </c>
      <c r="C7" t="s">
        <v>87</v>
      </c>
      <c r="D7" s="5">
        <v>1</v>
      </c>
      <c r="E7" t="s">
        <v>19</v>
      </c>
      <c r="F7" t="s">
        <v>88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93</v>
      </c>
      <c r="N7" s="17">
        <v>1.97</v>
      </c>
      <c r="O7" s="10">
        <v>100</v>
      </c>
      <c r="P7" s="18"/>
      <c r="Q7" s="15">
        <f>J7*D7</f>
        <v>2.56</v>
      </c>
      <c r="U7" s="15">
        <f t="shared" si="0"/>
        <v>0</v>
      </c>
    </row>
    <row r="8" spans="1:21">
      <c r="A8" t="s">
        <v>161</v>
      </c>
      <c r="B8" s="24" t="s">
        <v>165</v>
      </c>
      <c r="C8" t="s">
        <v>134</v>
      </c>
      <c r="D8" s="5">
        <v>1</v>
      </c>
      <c r="E8" t="s">
        <v>19</v>
      </c>
      <c r="F8" t="s">
        <v>162</v>
      </c>
      <c r="G8" s="2">
        <v>0.25</v>
      </c>
      <c r="H8" s="2">
        <v>0.24099999999999999</v>
      </c>
      <c r="I8" s="2">
        <v>0.24099999999999999</v>
      </c>
      <c r="J8" s="2">
        <v>0.22259999999999999</v>
      </c>
      <c r="K8" s="2">
        <v>0.19769999999999999</v>
      </c>
      <c r="L8" t="s">
        <v>46</v>
      </c>
      <c r="M8" s="38" t="s">
        <v>163</v>
      </c>
      <c r="N8" s="17">
        <v>0.20480000000000001</v>
      </c>
      <c r="O8" s="10">
        <v>3600</v>
      </c>
      <c r="P8" s="18"/>
      <c r="Q8" s="15">
        <f>J8*D8</f>
        <v>0.22259999999999999</v>
      </c>
      <c r="S8">
        <v>3600</v>
      </c>
      <c r="T8">
        <v>0.20480000000000001</v>
      </c>
      <c r="U8" s="15">
        <f t="shared" si="0"/>
        <v>737.28000000000009</v>
      </c>
    </row>
    <row r="9" spans="1:21">
      <c r="B9" s="16"/>
      <c r="O9" s="10"/>
      <c r="P9" s="18"/>
      <c r="Q9" s="15"/>
      <c r="U9" s="15"/>
    </row>
    <row r="10" spans="1:21">
      <c r="A10" t="s">
        <v>28</v>
      </c>
      <c r="B10" s="24" t="s">
        <v>12</v>
      </c>
      <c r="C10" t="s">
        <v>29</v>
      </c>
      <c r="D10" s="5">
        <v>4</v>
      </c>
      <c r="E10" t="s">
        <v>18</v>
      </c>
      <c r="G10" s="7">
        <v>1.43</v>
      </c>
      <c r="H10" s="7">
        <v>1.2989999999999999</v>
      </c>
      <c r="I10" s="7">
        <v>1.2989999999999999</v>
      </c>
      <c r="J10" s="7">
        <v>1.1659999999999999</v>
      </c>
      <c r="K10" s="2">
        <v>0.16</v>
      </c>
      <c r="L10" t="s">
        <v>19</v>
      </c>
      <c r="M10" t="s">
        <v>59</v>
      </c>
      <c r="N10" s="11"/>
      <c r="O10" s="10"/>
      <c r="P10" s="18"/>
      <c r="Q10" s="15">
        <f>D10*J10</f>
        <v>4.6639999999999997</v>
      </c>
      <c r="U10" s="15">
        <f t="shared" si="0"/>
        <v>0</v>
      </c>
    </row>
    <row r="11" spans="1:21">
      <c r="A11" t="s">
        <v>31</v>
      </c>
      <c r="B11" s="24" t="s">
        <v>12</v>
      </c>
      <c r="C11" t="s">
        <v>32</v>
      </c>
      <c r="D11" s="4">
        <v>0.2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0.18360000000000001</v>
      </c>
      <c r="U11" s="15">
        <f t="shared" si="0"/>
        <v>0</v>
      </c>
    </row>
    <row r="12" spans="1:21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  <c r="U12" s="15">
        <f t="shared" si="0"/>
        <v>0</v>
      </c>
    </row>
    <row r="13" spans="1:21">
      <c r="B13" s="16"/>
      <c r="D13" s="5"/>
      <c r="G13" s="2"/>
      <c r="H13" s="2"/>
      <c r="I13" s="2"/>
      <c r="J13" s="2"/>
      <c r="N13" s="11"/>
      <c r="O13" s="10"/>
      <c r="P13" s="18"/>
      <c r="Q13" s="15"/>
      <c r="U13" s="15"/>
    </row>
    <row r="14" spans="1:21">
      <c r="A14" t="s">
        <v>123</v>
      </c>
      <c r="B14" s="9" t="s">
        <v>121</v>
      </c>
      <c r="C14" t="s">
        <v>124</v>
      </c>
      <c r="D14" s="5">
        <v>1</v>
      </c>
      <c r="E14" t="s">
        <v>19</v>
      </c>
      <c r="F14" t="s">
        <v>125</v>
      </c>
      <c r="G14" s="2">
        <v>0.35</v>
      </c>
      <c r="H14" s="2">
        <v>0.27700000000000002</v>
      </c>
      <c r="I14" s="2">
        <v>0.27700000000000002</v>
      </c>
      <c r="J14" s="2">
        <v>0.27700000000000002</v>
      </c>
      <c r="K14" s="2">
        <v>0.1512</v>
      </c>
      <c r="L14" t="s">
        <v>46</v>
      </c>
      <c r="M14" t="s">
        <v>126</v>
      </c>
      <c r="N14" s="11">
        <v>0.39900000000000002</v>
      </c>
      <c r="O14" s="10">
        <v>6000</v>
      </c>
      <c r="Q14" s="15">
        <f>D14*J14</f>
        <v>0.27700000000000002</v>
      </c>
      <c r="S14">
        <v>3000</v>
      </c>
      <c r="T14">
        <v>3.9899999999999998E-2</v>
      </c>
      <c r="U14" s="15">
        <f t="shared" si="0"/>
        <v>119.69999999999999</v>
      </c>
    </row>
    <row r="15" spans="1:21">
      <c r="A15" t="s">
        <v>66</v>
      </c>
      <c r="B15" s="30" t="s">
        <v>121</v>
      </c>
      <c r="C15" t="s">
        <v>67</v>
      </c>
      <c r="D15" s="5">
        <v>1</v>
      </c>
      <c r="E15" t="s">
        <v>19</v>
      </c>
      <c r="F15" t="s">
        <v>122</v>
      </c>
      <c r="G15" s="2">
        <v>0.34</v>
      </c>
      <c r="H15" s="2">
        <v>0.26700000000000002</v>
      </c>
      <c r="I15" s="2">
        <v>0.26700000000000002</v>
      </c>
      <c r="J15" s="2">
        <v>0.26700000000000002</v>
      </c>
      <c r="K15" s="2">
        <v>0.14580000000000001</v>
      </c>
      <c r="L15" t="s">
        <v>46</v>
      </c>
      <c r="M15" t="s">
        <v>159</v>
      </c>
      <c r="O15" s="10"/>
      <c r="Q15" s="15">
        <f>D15*J15</f>
        <v>0.26700000000000002</v>
      </c>
      <c r="S15">
        <v>6000</v>
      </c>
      <c r="T15">
        <v>3.7600000000000001E-2</v>
      </c>
      <c r="U15" s="15">
        <f t="shared" si="0"/>
        <v>225.60000000000002</v>
      </c>
    </row>
    <row r="16" spans="1:21">
      <c r="A16" t="s">
        <v>64</v>
      </c>
      <c r="B16" s="30" t="s">
        <v>121</v>
      </c>
      <c r="C16" t="s">
        <v>65</v>
      </c>
      <c r="D16" s="5">
        <v>1</v>
      </c>
      <c r="E16" t="s">
        <v>19</v>
      </c>
      <c r="F16" t="s">
        <v>127</v>
      </c>
      <c r="G16" s="2">
        <v>0.34</v>
      </c>
      <c r="H16" s="2">
        <v>0.24299999999999999</v>
      </c>
      <c r="I16" s="2">
        <v>0.24299999999999999</v>
      </c>
      <c r="J16" s="2">
        <v>0.24299999999999999</v>
      </c>
      <c r="K16" s="2">
        <v>0.1431</v>
      </c>
      <c r="L16" t="s">
        <v>46</v>
      </c>
      <c r="M16" t="s">
        <v>160</v>
      </c>
      <c r="O16" s="10"/>
      <c r="Q16" s="15">
        <f>D16*J16</f>
        <v>0.24299999999999999</v>
      </c>
      <c r="S16">
        <v>3000</v>
      </c>
      <c r="T16">
        <v>4.2299999999999997E-2</v>
      </c>
      <c r="U16" s="15">
        <f t="shared" si="0"/>
        <v>126.89999999999999</v>
      </c>
    </row>
    <row r="17" spans="1:21">
      <c r="B17" s="16"/>
      <c r="O17" s="10"/>
      <c r="P17" s="18"/>
      <c r="Q17" s="15"/>
      <c r="U17" s="15"/>
    </row>
    <row r="18" spans="1:21">
      <c r="A18" t="s">
        <v>38</v>
      </c>
      <c r="B18" s="24" t="s">
        <v>43</v>
      </c>
      <c r="C18" t="s">
        <v>98</v>
      </c>
      <c r="D18" s="5">
        <v>2</v>
      </c>
      <c r="E18" t="s">
        <v>19</v>
      </c>
      <c r="G18" s="2"/>
      <c r="H18" s="2"/>
      <c r="I18" s="2"/>
      <c r="J18" s="2"/>
      <c r="K18" s="2"/>
      <c r="L18" t="s">
        <v>46</v>
      </c>
      <c r="M18" t="s">
        <v>166</v>
      </c>
      <c r="N18" s="12">
        <v>1.6000000000000001E-3</v>
      </c>
      <c r="O18" s="10">
        <v>5000</v>
      </c>
      <c r="P18" s="18"/>
      <c r="Q18" s="15"/>
      <c r="S18">
        <v>5000</v>
      </c>
      <c r="T18">
        <v>1.6000000000000001E-3</v>
      </c>
      <c r="U18" s="15">
        <f t="shared" si="0"/>
        <v>8</v>
      </c>
    </row>
    <row r="19" spans="1:21">
      <c r="A19" t="s">
        <v>50</v>
      </c>
      <c r="B19" s="24" t="s">
        <v>43</v>
      </c>
      <c r="C19" t="s">
        <v>51</v>
      </c>
      <c r="D19" s="5">
        <v>1</v>
      </c>
      <c r="E19" t="s">
        <v>19</v>
      </c>
      <c r="F19" t="s">
        <v>52</v>
      </c>
      <c r="G19" s="2">
        <v>0.05</v>
      </c>
      <c r="H19" s="2">
        <v>3.7999999999999999E-2</v>
      </c>
      <c r="I19" s="2">
        <v>3.7999999999999999E-2</v>
      </c>
      <c r="J19" s="2">
        <v>2.0799999999999999E-2</v>
      </c>
      <c r="K19" s="2">
        <v>1.5800000000000002E-2</v>
      </c>
      <c r="L19" t="s">
        <v>46</v>
      </c>
      <c r="M19" t="s">
        <v>53</v>
      </c>
      <c r="N19" s="11">
        <v>1.1000000000000001E-3</v>
      </c>
      <c r="O19" s="10">
        <v>5000</v>
      </c>
      <c r="P19" s="18"/>
      <c r="Q19" s="15">
        <f>D19*J19</f>
        <v>2.0799999999999999E-2</v>
      </c>
      <c r="S19">
        <v>5000</v>
      </c>
      <c r="T19">
        <v>1.1000000000000001E-3</v>
      </c>
      <c r="U19" s="15">
        <f t="shared" si="0"/>
        <v>5.5</v>
      </c>
    </row>
    <row r="20" spans="1:21">
      <c r="A20" t="s">
        <v>156</v>
      </c>
      <c r="B20" s="24" t="s">
        <v>43</v>
      </c>
      <c r="C20" t="s">
        <v>128</v>
      </c>
      <c r="D20" s="5">
        <v>2</v>
      </c>
      <c r="E20" t="s">
        <v>19</v>
      </c>
      <c r="F20" t="s">
        <v>155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154</v>
      </c>
      <c r="N20" s="11">
        <v>2.2000000000000001E-3</v>
      </c>
      <c r="O20" s="10">
        <v>5000</v>
      </c>
      <c r="P20" s="18"/>
      <c r="Q20" s="15">
        <f>J20*D20</f>
        <v>1.84E-2</v>
      </c>
      <c r="S20">
        <v>5000</v>
      </c>
      <c r="T20">
        <v>2.2000000000000001E-3</v>
      </c>
      <c r="U20" s="15">
        <f t="shared" si="0"/>
        <v>11</v>
      </c>
    </row>
    <row r="21" spans="1:21">
      <c r="A21" t="s">
        <v>130</v>
      </c>
      <c r="B21" s="24" t="s">
        <v>43</v>
      </c>
      <c r="C21" t="s">
        <v>131</v>
      </c>
      <c r="D21" s="5">
        <v>2</v>
      </c>
      <c r="E21" t="s">
        <v>19</v>
      </c>
      <c r="F21" t="s">
        <v>132</v>
      </c>
      <c r="G21" s="2">
        <v>0.1</v>
      </c>
      <c r="H21" s="2">
        <v>0.01</v>
      </c>
      <c r="I21" s="2">
        <v>8.0000000000000002E-3</v>
      </c>
      <c r="J21" s="2">
        <v>8.0000000000000002E-3</v>
      </c>
      <c r="K21" s="2">
        <v>4.7999999999999996E-3</v>
      </c>
      <c r="L21" t="s">
        <v>46</v>
      </c>
      <c r="M21" t="s">
        <v>164</v>
      </c>
      <c r="N21" s="11">
        <v>1.1000000000000001E-3</v>
      </c>
      <c r="O21" s="10">
        <v>5000</v>
      </c>
      <c r="P21" s="18"/>
      <c r="Q21" s="15">
        <f>D21*J21</f>
        <v>1.6E-2</v>
      </c>
      <c r="S21">
        <v>5000</v>
      </c>
      <c r="T21">
        <v>1.1000000000000001E-3</v>
      </c>
      <c r="U21" s="15">
        <f t="shared" si="0"/>
        <v>5.5</v>
      </c>
    </row>
    <row r="22" spans="1:21">
      <c r="A22" t="s">
        <v>157</v>
      </c>
      <c r="B22" s="24" t="s">
        <v>43</v>
      </c>
      <c r="C22" t="s">
        <v>60</v>
      </c>
      <c r="D22" s="5">
        <v>1</v>
      </c>
      <c r="E22" t="s">
        <v>19</v>
      </c>
      <c r="F22" t="s">
        <v>158</v>
      </c>
      <c r="G22" s="2">
        <v>0.02</v>
      </c>
      <c r="H22" s="2">
        <v>1.7000000000000001E-2</v>
      </c>
      <c r="I22" s="2">
        <v>1.7000000000000001E-2</v>
      </c>
      <c r="J22" s="2">
        <v>9.1999999999999998E-3</v>
      </c>
      <c r="K22" s="2">
        <v>7.0000000000000001E-3</v>
      </c>
      <c r="L22" t="s">
        <v>46</v>
      </c>
      <c r="M22" t="s">
        <v>158</v>
      </c>
      <c r="N22" s="11">
        <v>1.2999999999999999E-3</v>
      </c>
      <c r="O22" s="10">
        <v>5000</v>
      </c>
      <c r="P22" s="18"/>
      <c r="Q22" s="15">
        <f>D22*J22</f>
        <v>9.1999999999999998E-3</v>
      </c>
      <c r="S22">
        <v>5000</v>
      </c>
      <c r="T22">
        <v>1.2999999999999999E-3</v>
      </c>
      <c r="U22" s="15">
        <f t="shared" si="0"/>
        <v>6.5</v>
      </c>
    </row>
    <row r="23" spans="1:21">
      <c r="B23" s="16"/>
      <c r="O23" s="10"/>
      <c r="P23" s="18"/>
      <c r="Q23" s="15"/>
      <c r="U23" s="15"/>
    </row>
    <row r="24" spans="1:21">
      <c r="A24" t="s">
        <v>71</v>
      </c>
      <c r="B24" s="24" t="s">
        <v>43</v>
      </c>
      <c r="C24" t="s">
        <v>72</v>
      </c>
      <c r="D24" s="5">
        <v>1</v>
      </c>
      <c r="E24" t="s">
        <v>19</v>
      </c>
      <c r="F24" t="s">
        <v>140</v>
      </c>
      <c r="G24" s="2">
        <v>0.1</v>
      </c>
      <c r="H24" s="2">
        <v>2.9000000000000001E-2</v>
      </c>
      <c r="I24" s="2">
        <v>2.0400000000000001E-2</v>
      </c>
      <c r="J24" s="2">
        <v>1.5599999999999999E-2</v>
      </c>
      <c r="K24" s="2">
        <v>1.32E-2</v>
      </c>
      <c r="L24" t="s">
        <v>46</v>
      </c>
      <c r="M24" t="s">
        <v>139</v>
      </c>
      <c r="N24" s="11">
        <v>2.0999999999999999E-3</v>
      </c>
      <c r="O24" s="10">
        <v>4000</v>
      </c>
      <c r="P24" s="18"/>
      <c r="Q24" s="15">
        <f>D24*J24</f>
        <v>1.5599999999999999E-2</v>
      </c>
      <c r="S24">
        <v>4000</v>
      </c>
      <c r="T24">
        <v>2.0999999999999999E-3</v>
      </c>
      <c r="U24" s="15">
        <f t="shared" si="0"/>
        <v>8.4</v>
      </c>
    </row>
    <row r="25" spans="1:21">
      <c r="A25" t="s">
        <v>68</v>
      </c>
      <c r="B25" s="24" t="s">
        <v>43</v>
      </c>
      <c r="C25" t="s">
        <v>141</v>
      </c>
      <c r="D25" s="5">
        <v>5</v>
      </c>
      <c r="E25" t="s">
        <v>19</v>
      </c>
      <c r="F25" t="s">
        <v>143</v>
      </c>
      <c r="G25" s="2">
        <v>0.1</v>
      </c>
      <c r="H25" s="2">
        <v>1.9E-2</v>
      </c>
      <c r="I25" s="2">
        <v>1.32E-2</v>
      </c>
      <c r="J25" s="2">
        <v>1.0200000000000001E-2</v>
      </c>
      <c r="K25" s="2">
        <v>8.6E-3</v>
      </c>
      <c r="L25" t="s">
        <v>46</v>
      </c>
      <c r="M25" t="s">
        <v>142</v>
      </c>
      <c r="N25" s="11">
        <v>1.4E-3</v>
      </c>
      <c r="O25" s="10">
        <v>15000</v>
      </c>
      <c r="P25" s="18"/>
      <c r="Q25" s="15">
        <f>D25*J25</f>
        <v>5.1000000000000004E-2</v>
      </c>
      <c r="S25">
        <v>15000</v>
      </c>
      <c r="T25">
        <v>1.4E-3</v>
      </c>
      <c r="U25" s="15">
        <f t="shared" si="0"/>
        <v>21</v>
      </c>
    </row>
    <row r="26" spans="1:21">
      <c r="A26" t="s">
        <v>90</v>
      </c>
      <c r="B26" s="24" t="s">
        <v>43</v>
      </c>
      <c r="C26" t="s">
        <v>89</v>
      </c>
      <c r="D26" s="5">
        <v>1</v>
      </c>
      <c r="E26" t="s">
        <v>19</v>
      </c>
      <c r="F26" t="s">
        <v>137</v>
      </c>
      <c r="G26" s="2">
        <v>0.1</v>
      </c>
      <c r="H26" s="2">
        <v>3.4000000000000002E-2</v>
      </c>
      <c r="I26" s="2">
        <v>2.4400000000000002E-2</v>
      </c>
      <c r="J26" s="2">
        <v>1.8599999999999998E-2</v>
      </c>
      <c r="K26" s="2">
        <v>1.5800000000000002E-2</v>
      </c>
      <c r="L26" t="s">
        <v>46</v>
      </c>
      <c r="M26" t="s">
        <v>137</v>
      </c>
      <c r="N26" s="11">
        <v>4.1999999999999997E-3</v>
      </c>
      <c r="O26" s="10">
        <v>4000</v>
      </c>
      <c r="P26" s="18"/>
      <c r="Q26" s="15">
        <f>D26*J26</f>
        <v>1.8599999999999998E-2</v>
      </c>
      <c r="S26">
        <v>4000</v>
      </c>
      <c r="T26">
        <v>4.1999999999999997E-3</v>
      </c>
      <c r="U26" s="15">
        <f t="shared" si="0"/>
        <v>16.8</v>
      </c>
    </row>
    <row r="27" spans="1:21">
      <c r="A27" t="s">
        <v>91</v>
      </c>
      <c r="B27" s="24" t="s">
        <v>43</v>
      </c>
      <c r="C27" t="s">
        <v>92</v>
      </c>
      <c r="D27" s="5">
        <v>1</v>
      </c>
      <c r="E27" t="s">
        <v>19</v>
      </c>
      <c r="F27" t="s">
        <v>138</v>
      </c>
      <c r="G27" s="2">
        <v>0.1</v>
      </c>
      <c r="H27" s="2">
        <v>7.3999999999999996E-2</v>
      </c>
      <c r="I27" s="2">
        <v>5.2400000000000002E-2</v>
      </c>
      <c r="J27" s="2">
        <v>4.02E-2</v>
      </c>
      <c r="K27" s="2">
        <v>3.4000000000000002E-2</v>
      </c>
      <c r="L27" t="s">
        <v>46</v>
      </c>
      <c r="M27" t="s">
        <v>138</v>
      </c>
      <c r="N27" s="11">
        <v>1.1299999999999999E-2</v>
      </c>
      <c r="O27" s="10">
        <v>4000</v>
      </c>
      <c r="P27" s="18"/>
      <c r="Q27" s="15">
        <f>D27*J27</f>
        <v>4.02E-2</v>
      </c>
      <c r="S27">
        <v>4000</v>
      </c>
      <c r="T27">
        <v>1.1299999999999999E-2</v>
      </c>
      <c r="U27" s="15">
        <f t="shared" si="0"/>
        <v>45.199999999999996</v>
      </c>
    </row>
    <row r="28" spans="1:21">
      <c r="B28" s="9"/>
      <c r="D28" s="5"/>
      <c r="G28" s="2"/>
      <c r="H28" s="2"/>
      <c r="I28" s="2"/>
      <c r="J28" s="2"/>
      <c r="N28" s="11"/>
      <c r="O28" s="10"/>
    </row>
    <row r="29" spans="1:21">
      <c r="B29" s="9"/>
      <c r="Q29" s="15">
        <f>SUM(Q2:Q27)</f>
        <v>17.254399999999993</v>
      </c>
      <c r="U29" s="15">
        <f>SUM(U2:U27)</f>
        <v>1927.6300000000006</v>
      </c>
    </row>
    <row r="30" spans="1:21">
      <c r="B30" s="9"/>
      <c r="L30" s="6"/>
    </row>
    <row r="31" spans="1:21">
      <c r="A31" s="25" t="s">
        <v>111</v>
      </c>
      <c r="B31" s="28">
        <v>37</v>
      </c>
      <c r="P31" s="9" t="s">
        <v>144</v>
      </c>
      <c r="Q31" s="15">
        <f>Q29+17.1</f>
        <v>34.354399999999998</v>
      </c>
      <c r="S31">
        <v>175</v>
      </c>
      <c r="T31">
        <v>15.29</v>
      </c>
      <c r="U31" s="15">
        <f>S31+S31*T31+U29</f>
        <v>4778.380000000001</v>
      </c>
    </row>
    <row r="32" spans="1:21">
      <c r="A32" s="25" t="s">
        <v>112</v>
      </c>
      <c r="B32" s="26" t="s">
        <v>145</v>
      </c>
      <c r="P32" s="9" t="s">
        <v>147</v>
      </c>
      <c r="Q32" s="15">
        <f>Q31+18.21</f>
        <v>52.564399999999999</v>
      </c>
    </row>
    <row r="33" spans="1:15">
      <c r="A33" s="25" t="s">
        <v>113</v>
      </c>
      <c r="B33" s="26" t="s">
        <v>116</v>
      </c>
      <c r="D33" s="5"/>
      <c r="G33" s="2"/>
      <c r="H33" s="2"/>
      <c r="I33" s="2"/>
      <c r="J33" s="2"/>
      <c r="N33" s="11"/>
      <c r="O33" s="10"/>
    </row>
    <row r="34" spans="1:15">
      <c r="A34" s="25" t="s">
        <v>114</v>
      </c>
      <c r="B34" s="26" t="s">
        <v>146</v>
      </c>
      <c r="D34" s="5"/>
      <c r="G34" s="2"/>
      <c r="H34" s="2"/>
      <c r="I34" s="2"/>
      <c r="J34" s="2"/>
      <c r="N34" s="11"/>
      <c r="O34" s="10"/>
    </row>
    <row r="35" spans="1:15">
      <c r="A35" s="25" t="s">
        <v>115</v>
      </c>
      <c r="B35" s="26" t="s">
        <v>117</v>
      </c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ignoredErrors>
    <ignoredError sqref="B22:B23 B33 B35 B19:B20 B25" numberStoredAsText="1"/>
    <ignoredError sqref="Q20 Q11 Q4" formula="1"/>
    <ignoredError sqref="Q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E31" sqref="E31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24</v>
      </c>
      <c r="B3" s="24" t="s">
        <v>82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8"/>
      <c r="Q3" s="15">
        <f>J3*D3</f>
        <v>0.60599999999999998</v>
      </c>
    </row>
    <row r="4" spans="1:17">
      <c r="A4" t="s">
        <v>8</v>
      </c>
      <c r="B4" s="24" t="s">
        <v>81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8"/>
      <c r="Q4" s="15">
        <f>D4*J4</f>
        <v>2.5</v>
      </c>
    </row>
    <row r="5" spans="1:17">
      <c r="A5" t="s">
        <v>79</v>
      </c>
      <c r="B5" s="24" t="s">
        <v>80</v>
      </c>
      <c r="C5" t="s">
        <v>83</v>
      </c>
      <c r="D5" s="5">
        <v>1</v>
      </c>
      <c r="E5" t="s">
        <v>18</v>
      </c>
      <c r="G5" s="7">
        <v>3.3</v>
      </c>
      <c r="H5" s="2">
        <v>1.05</v>
      </c>
      <c r="I5" s="14">
        <v>0.59</v>
      </c>
      <c r="J5" s="2">
        <v>0.59</v>
      </c>
      <c r="K5" s="2">
        <v>0.59</v>
      </c>
      <c r="L5" t="s">
        <v>19</v>
      </c>
      <c r="M5" t="s">
        <v>84</v>
      </c>
      <c r="N5" s="11"/>
      <c r="O5" s="10"/>
      <c r="P5" s="18"/>
      <c r="Q5" s="15">
        <f>D5*J5</f>
        <v>0.59</v>
      </c>
    </row>
    <row r="6" spans="1:17">
      <c r="A6" t="s">
        <v>85</v>
      </c>
      <c r="B6" s="24" t="s">
        <v>86</v>
      </c>
      <c r="C6" t="s">
        <v>87</v>
      </c>
      <c r="D6" s="5">
        <v>1</v>
      </c>
      <c r="E6" t="s">
        <v>19</v>
      </c>
      <c r="F6" t="s">
        <v>88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93</v>
      </c>
      <c r="N6" s="17">
        <v>1.97</v>
      </c>
      <c r="O6" s="10">
        <v>100</v>
      </c>
      <c r="P6" s="18"/>
      <c r="Q6" s="15">
        <f>J6*D6</f>
        <v>2.56</v>
      </c>
    </row>
    <row r="7" spans="1:17">
      <c r="A7" t="s">
        <v>136</v>
      </c>
      <c r="B7" s="24" t="s">
        <v>133</v>
      </c>
      <c r="C7" t="s">
        <v>134</v>
      </c>
      <c r="D7" s="5">
        <v>1</v>
      </c>
      <c r="E7" t="s">
        <v>19</v>
      </c>
      <c r="F7" t="s">
        <v>135</v>
      </c>
      <c r="G7" s="2">
        <v>0.28999999999999998</v>
      </c>
      <c r="H7" s="2">
        <v>0.24</v>
      </c>
      <c r="I7" s="2">
        <v>0.23</v>
      </c>
      <c r="J7" s="2">
        <v>0.23</v>
      </c>
      <c r="K7" s="2">
        <v>0.22</v>
      </c>
      <c r="L7" t="s">
        <v>46</v>
      </c>
      <c r="M7" s="38" t="s">
        <v>135</v>
      </c>
      <c r="N7" s="17">
        <v>0.22</v>
      </c>
      <c r="O7" s="10">
        <v>3000</v>
      </c>
      <c r="P7" s="18"/>
      <c r="Q7" s="15">
        <f>J7*D7</f>
        <v>0.23</v>
      </c>
    </row>
    <row r="8" spans="1:17">
      <c r="B8" s="16"/>
      <c r="O8" s="10"/>
      <c r="P8" s="18"/>
      <c r="Q8" s="15"/>
    </row>
    <row r="9" spans="1:17">
      <c r="A9" t="s">
        <v>28</v>
      </c>
      <c r="B9" s="24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8"/>
      <c r="Q9" s="15">
        <f>D9*J9</f>
        <v>4.6639999999999997</v>
      </c>
    </row>
    <row r="10" spans="1:17">
      <c r="A10" t="s">
        <v>99</v>
      </c>
      <c r="B10" s="24" t="s">
        <v>12</v>
      </c>
      <c r="C10" t="s">
        <v>100</v>
      </c>
      <c r="D10" s="5">
        <v>1</v>
      </c>
      <c r="G10" s="7"/>
      <c r="H10" s="7"/>
      <c r="I10" s="7"/>
      <c r="J10" s="7"/>
      <c r="K10" s="2"/>
      <c r="N10" s="11"/>
      <c r="O10" s="10"/>
      <c r="P10" s="18"/>
      <c r="Q10" s="15"/>
    </row>
    <row r="11" spans="1:17">
      <c r="A11" t="s">
        <v>31</v>
      </c>
      <c r="B11" s="24" t="s">
        <v>12</v>
      </c>
      <c r="C11" t="s">
        <v>96</v>
      </c>
      <c r="D11" s="4">
        <v>0.15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0.13769999999999999</v>
      </c>
    </row>
    <row r="12" spans="1:17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</row>
    <row r="13" spans="1:17">
      <c r="B13" s="16"/>
      <c r="D13" s="5"/>
      <c r="G13" s="2"/>
      <c r="H13" s="2"/>
      <c r="I13" s="2"/>
      <c r="J13" s="2"/>
      <c r="N13" s="11"/>
      <c r="O13" s="10"/>
      <c r="P13" s="18"/>
      <c r="Q13" s="15"/>
    </row>
    <row r="14" spans="1:17">
      <c r="A14" t="s">
        <v>64</v>
      </c>
      <c r="B14" s="30" t="s">
        <v>121</v>
      </c>
      <c r="C14" t="s">
        <v>65</v>
      </c>
      <c r="D14" s="5">
        <v>1</v>
      </c>
      <c r="E14" t="s">
        <v>19</v>
      </c>
      <c r="F14" t="s">
        <v>127</v>
      </c>
      <c r="G14" s="2">
        <v>0.34</v>
      </c>
      <c r="H14" s="2">
        <v>0.24299999999999999</v>
      </c>
      <c r="I14" s="2">
        <v>0.24299999999999999</v>
      </c>
      <c r="J14" s="2">
        <v>0.24299999999999999</v>
      </c>
      <c r="K14" s="2">
        <v>0.1431</v>
      </c>
      <c r="O14" s="10"/>
      <c r="Q14" s="15">
        <f>D14*J14</f>
        <v>0.24299999999999999</v>
      </c>
    </row>
    <row r="15" spans="1:17">
      <c r="B15" s="16"/>
      <c r="O15" s="10"/>
      <c r="P15" s="18"/>
      <c r="Q15" s="15"/>
    </row>
    <row r="16" spans="1:17">
      <c r="A16" t="s">
        <v>38</v>
      </c>
      <c r="B16" s="24" t="s">
        <v>39</v>
      </c>
      <c r="C16" t="s">
        <v>98</v>
      </c>
      <c r="D16" s="5">
        <v>2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46</v>
      </c>
      <c r="M16" t="s">
        <v>47</v>
      </c>
      <c r="N16" s="12">
        <v>2E-3</v>
      </c>
      <c r="O16" s="10">
        <v>10000</v>
      </c>
      <c r="P16" s="18"/>
      <c r="Q16" s="15">
        <f>J16*D16</f>
        <v>3.44E-2</v>
      </c>
    </row>
    <row r="17" spans="1:17">
      <c r="A17" t="s">
        <v>129</v>
      </c>
      <c r="B17" s="24" t="s">
        <v>43</v>
      </c>
      <c r="C17" t="s">
        <v>51</v>
      </c>
      <c r="D17" s="5">
        <v>1</v>
      </c>
      <c r="E17" t="s">
        <v>19</v>
      </c>
      <c r="F17" t="s">
        <v>52</v>
      </c>
      <c r="G17" s="2">
        <v>0.05</v>
      </c>
      <c r="H17" s="2">
        <v>3.7999999999999999E-2</v>
      </c>
      <c r="I17" s="2">
        <v>3.7999999999999999E-2</v>
      </c>
      <c r="J17" s="2">
        <v>2.0799999999999999E-2</v>
      </c>
      <c r="K17" s="2">
        <v>1.5800000000000002E-2</v>
      </c>
      <c r="L17" t="s">
        <v>46</v>
      </c>
      <c r="M17" t="s">
        <v>53</v>
      </c>
      <c r="N17" s="11">
        <v>1.1000000000000001E-3</v>
      </c>
      <c r="O17" s="10">
        <v>5000</v>
      </c>
      <c r="P17" s="18"/>
      <c r="Q17" s="15">
        <f>D17*J17</f>
        <v>2.0799999999999999E-2</v>
      </c>
    </row>
    <row r="18" spans="1:17">
      <c r="A18" t="s">
        <v>56</v>
      </c>
      <c r="B18" s="24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P18" s="18"/>
      <c r="Q18" s="15">
        <f>J18*D18</f>
        <v>9.1999999999999998E-3</v>
      </c>
    </row>
    <row r="19" spans="1:17">
      <c r="A19" t="s">
        <v>61</v>
      </c>
      <c r="B19" s="24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P19" s="18"/>
      <c r="Q19" s="15">
        <f>D19*J19</f>
        <v>9.1999999999999998E-3</v>
      </c>
    </row>
    <row r="20" spans="1:17">
      <c r="B20" s="16"/>
      <c r="O20" s="10"/>
      <c r="P20" s="18"/>
      <c r="Q20" s="15"/>
    </row>
    <row r="21" spans="1:17">
      <c r="A21" t="s">
        <v>71</v>
      </c>
      <c r="B21" s="24" t="s">
        <v>43</v>
      </c>
      <c r="C21" t="s">
        <v>72</v>
      </c>
      <c r="D21" s="5">
        <v>1</v>
      </c>
      <c r="E21" t="s">
        <v>19</v>
      </c>
      <c r="F21" t="s">
        <v>140</v>
      </c>
      <c r="G21" s="2">
        <v>0.1</v>
      </c>
      <c r="H21" s="2">
        <v>2.9000000000000001E-2</v>
      </c>
      <c r="I21" s="2">
        <v>2.0400000000000001E-2</v>
      </c>
      <c r="J21" s="2">
        <v>1.5599999999999999E-2</v>
      </c>
      <c r="K21" s="2">
        <v>1.32E-2</v>
      </c>
      <c r="L21" t="s">
        <v>46</v>
      </c>
      <c r="M21" t="s">
        <v>139</v>
      </c>
      <c r="N21" s="11">
        <v>2.0999999999999999E-3</v>
      </c>
      <c r="O21" s="10">
        <v>4000</v>
      </c>
      <c r="P21" s="18"/>
      <c r="Q21" s="15">
        <f>D21*J21</f>
        <v>1.5599999999999999E-2</v>
      </c>
    </row>
    <row r="22" spans="1:17">
      <c r="A22" t="s">
        <v>68</v>
      </c>
      <c r="B22" s="24" t="s">
        <v>43</v>
      </c>
      <c r="C22" t="s">
        <v>141</v>
      </c>
      <c r="D22" s="5">
        <v>5</v>
      </c>
      <c r="E22" t="s">
        <v>19</v>
      </c>
      <c r="F22" t="s">
        <v>143</v>
      </c>
      <c r="G22" s="2">
        <v>0.1</v>
      </c>
      <c r="H22" s="2">
        <v>1.9E-2</v>
      </c>
      <c r="I22" s="2">
        <v>1.32E-2</v>
      </c>
      <c r="J22" s="2">
        <v>1.0200000000000001E-2</v>
      </c>
      <c r="K22" s="2">
        <v>8.6E-3</v>
      </c>
      <c r="L22" t="s">
        <v>46</v>
      </c>
      <c r="M22" t="s">
        <v>142</v>
      </c>
      <c r="N22" s="11">
        <v>1.4E-3</v>
      </c>
      <c r="O22" s="10">
        <v>15000</v>
      </c>
      <c r="P22" s="18"/>
      <c r="Q22" s="15">
        <f>D22*J22</f>
        <v>5.1000000000000004E-2</v>
      </c>
    </row>
    <row r="23" spans="1:17">
      <c r="A23" t="s">
        <v>76</v>
      </c>
      <c r="B23" s="24" t="s">
        <v>43</v>
      </c>
      <c r="C23" t="s">
        <v>149</v>
      </c>
      <c r="D23" s="5">
        <v>2</v>
      </c>
      <c r="E23" t="s">
        <v>19</v>
      </c>
      <c r="F23" t="s">
        <v>78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78</v>
      </c>
      <c r="N23" s="11">
        <v>9.1999999999999998E-3</v>
      </c>
      <c r="O23" s="10">
        <v>4000</v>
      </c>
      <c r="P23" s="18"/>
      <c r="Q23" s="15">
        <f>J23*D23</f>
        <v>0.124</v>
      </c>
    </row>
    <row r="24" spans="1:17">
      <c r="A24" t="s">
        <v>90</v>
      </c>
      <c r="B24" s="24" t="s">
        <v>43</v>
      </c>
      <c r="C24" t="s">
        <v>89</v>
      </c>
      <c r="D24" s="5">
        <v>1</v>
      </c>
      <c r="E24" t="s">
        <v>19</v>
      </c>
      <c r="F24" t="s">
        <v>137</v>
      </c>
      <c r="G24" s="2">
        <v>0.1</v>
      </c>
      <c r="H24" s="2">
        <v>3.4000000000000002E-2</v>
      </c>
      <c r="I24" s="2">
        <v>2.4400000000000002E-2</v>
      </c>
      <c r="J24" s="2">
        <v>1.8599999999999998E-2</v>
      </c>
      <c r="K24" s="2">
        <v>1.5800000000000002E-2</v>
      </c>
      <c r="L24" t="s">
        <v>46</v>
      </c>
      <c r="M24" t="s">
        <v>137</v>
      </c>
      <c r="N24" s="11">
        <v>4.1999999999999997E-3</v>
      </c>
      <c r="O24" s="10">
        <v>4000</v>
      </c>
      <c r="P24" s="18"/>
      <c r="Q24" s="15">
        <f>D24*J24</f>
        <v>1.8599999999999998E-2</v>
      </c>
    </row>
    <row r="25" spans="1:17">
      <c r="A25" t="s">
        <v>91</v>
      </c>
      <c r="B25" s="24" t="s">
        <v>43</v>
      </c>
      <c r="C25" t="s">
        <v>92</v>
      </c>
      <c r="D25" s="5">
        <v>1</v>
      </c>
      <c r="E25" t="s">
        <v>19</v>
      </c>
      <c r="F25" t="s">
        <v>138</v>
      </c>
      <c r="G25" s="2">
        <v>0.1</v>
      </c>
      <c r="H25" s="2">
        <v>7.3999999999999996E-2</v>
      </c>
      <c r="I25" s="2">
        <v>5.2400000000000002E-2</v>
      </c>
      <c r="J25" s="2">
        <v>4.02E-2</v>
      </c>
      <c r="K25" s="2">
        <v>3.4000000000000002E-2</v>
      </c>
      <c r="L25" t="s">
        <v>46</v>
      </c>
      <c r="M25" t="s">
        <v>138</v>
      </c>
      <c r="N25" s="11">
        <v>1.1299999999999999E-2</v>
      </c>
      <c r="O25" s="10">
        <v>4000</v>
      </c>
      <c r="P25" s="18"/>
      <c r="Q25" s="15">
        <f>D25*J25</f>
        <v>4.02E-2</v>
      </c>
    </row>
    <row r="26" spans="1:17">
      <c r="B26" s="9"/>
      <c r="D26" s="5"/>
      <c r="G26" s="2"/>
      <c r="H26" s="2"/>
      <c r="I26" s="2"/>
      <c r="J26" s="2"/>
      <c r="N26" s="11"/>
      <c r="O26" s="10"/>
    </row>
    <row r="27" spans="1:17">
      <c r="B27" s="9"/>
      <c r="Q27" s="15">
        <f>SUM(Q2:Q25)</f>
        <v>12.685099999999998</v>
      </c>
    </row>
    <row r="28" spans="1:17">
      <c r="B28" s="9"/>
      <c r="L28" s="6"/>
    </row>
    <row r="29" spans="1:17">
      <c r="A29" s="25" t="s">
        <v>111</v>
      </c>
      <c r="B29" s="28">
        <v>31</v>
      </c>
      <c r="P29" s="9" t="s">
        <v>144</v>
      </c>
      <c r="Q29" s="15">
        <f>Q27+17.1</f>
        <v>29.7851</v>
      </c>
    </row>
    <row r="30" spans="1:17">
      <c r="A30" s="25" t="s">
        <v>112</v>
      </c>
      <c r="B30" s="26" t="s">
        <v>150</v>
      </c>
      <c r="P30" s="9" t="s">
        <v>147</v>
      </c>
      <c r="Q30" s="15">
        <f>Q29+18.21</f>
        <v>47.995100000000001</v>
      </c>
    </row>
    <row r="31" spans="1:17">
      <c r="A31" s="25" t="s">
        <v>113</v>
      </c>
      <c r="B31" s="26" t="s">
        <v>116</v>
      </c>
      <c r="D31" s="5"/>
      <c r="G31" s="2"/>
      <c r="H31" s="2"/>
      <c r="I31" s="2"/>
      <c r="J31" s="2"/>
      <c r="N31" s="11"/>
      <c r="O31" s="10"/>
    </row>
    <row r="32" spans="1:17">
      <c r="A32" s="25" t="s">
        <v>114</v>
      </c>
      <c r="B32" s="26" t="s">
        <v>146</v>
      </c>
      <c r="D32" s="5"/>
      <c r="G32" s="2"/>
      <c r="H32" s="2"/>
      <c r="I32" s="2"/>
      <c r="J32" s="2"/>
      <c r="N32" s="11"/>
      <c r="O32" s="10"/>
    </row>
    <row r="33" spans="1:15">
      <c r="A33" s="25" t="s">
        <v>115</v>
      </c>
      <c r="B33" s="26" t="s">
        <v>117</v>
      </c>
      <c r="D33" s="5"/>
      <c r="G33" s="2"/>
      <c r="H33" s="2"/>
      <c r="I33" s="2"/>
      <c r="J33" s="2"/>
      <c r="N33" s="11"/>
      <c r="O33" s="10"/>
    </row>
    <row r="34" spans="1:15">
      <c r="B34" s="9"/>
      <c r="D34" s="5"/>
      <c r="G34" s="2"/>
      <c r="H34" s="2"/>
      <c r="I34" s="2"/>
      <c r="J34" s="2"/>
      <c r="N34" s="11"/>
      <c r="O34" s="10"/>
    </row>
    <row r="35" spans="1:15">
      <c r="B35" s="9"/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D51" s="5"/>
      <c r="G51" s="2"/>
      <c r="H51" s="2"/>
      <c r="I51" s="2"/>
      <c r="J51" s="2"/>
      <c r="N51" s="11"/>
      <c r="O51" s="10"/>
    </row>
    <row r="52" spans="2:15">
      <c r="D52" s="5"/>
      <c r="G52" s="2"/>
      <c r="H52" s="2"/>
      <c r="I52" s="2"/>
      <c r="J52" s="2"/>
      <c r="O52" s="10"/>
    </row>
    <row r="53" spans="2:15">
      <c r="D53" s="5"/>
      <c r="G53" s="2"/>
      <c r="H53" s="2"/>
      <c r="I53" s="2"/>
      <c r="J53" s="2"/>
    </row>
    <row r="54" spans="2:15">
      <c r="D54" s="5"/>
      <c r="G54" s="2"/>
      <c r="H54" s="2"/>
      <c r="I54" s="2"/>
      <c r="J54" s="2"/>
    </row>
    <row r="55" spans="2:15">
      <c r="D55" s="5"/>
      <c r="G55" s="2"/>
      <c r="H55" s="2"/>
      <c r="I55" s="2"/>
      <c r="J55" s="2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7" sqref="B7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118</v>
      </c>
      <c r="F1" s="27" t="s">
        <v>119</v>
      </c>
    </row>
    <row r="2" spans="1:6">
      <c r="A2" s="1" t="s">
        <v>1</v>
      </c>
      <c r="B2" s="1" t="s">
        <v>104</v>
      </c>
      <c r="C2" s="1" t="s">
        <v>105</v>
      </c>
    </row>
    <row r="3" spans="1:6">
      <c r="A3" s="19" t="s">
        <v>103</v>
      </c>
      <c r="B3" s="21">
        <v>17.559999999999999</v>
      </c>
      <c r="C3" s="22">
        <v>28</v>
      </c>
    </row>
    <row r="4" spans="1:6">
      <c r="A4" s="19" t="s">
        <v>106</v>
      </c>
      <c r="B4" s="21">
        <v>30.82</v>
      </c>
      <c r="C4" s="22">
        <v>10</v>
      </c>
    </row>
    <row r="5" spans="1:6">
      <c r="A5" s="19" t="s">
        <v>107</v>
      </c>
      <c r="B5" s="21">
        <v>40.590000000000003</v>
      </c>
      <c r="C5" s="22">
        <v>10</v>
      </c>
    </row>
    <row r="6" spans="1:6">
      <c r="A6" s="19" t="s">
        <v>108</v>
      </c>
      <c r="B6" s="21">
        <v>23.87</v>
      </c>
      <c r="C6" s="22">
        <v>5</v>
      </c>
    </row>
    <row r="7" spans="1:6">
      <c r="A7" s="23" t="s">
        <v>109</v>
      </c>
      <c r="B7" s="21">
        <v>20.100000000000001</v>
      </c>
      <c r="C7" s="22">
        <v>15</v>
      </c>
      <c r="D7" s="27" t="s">
        <v>120</v>
      </c>
    </row>
    <row r="8" spans="1:6">
      <c r="A8" s="19" t="s">
        <v>110</v>
      </c>
      <c r="B8" s="21">
        <v>35.03</v>
      </c>
      <c r="C8" s="22">
        <v>10</v>
      </c>
    </row>
    <row r="9" spans="1:6">
      <c r="A9" s="19"/>
      <c r="B9" s="20"/>
      <c r="C9" s="22"/>
    </row>
    <row r="10" spans="1:6">
      <c r="A10" s="19"/>
      <c r="B10" s="21"/>
      <c r="C10" s="22"/>
    </row>
    <row r="11" spans="1:6">
      <c r="A11" s="19"/>
      <c r="B11" s="21"/>
      <c r="C11" s="22"/>
    </row>
    <row r="12" spans="1:6">
      <c r="A12" s="19"/>
      <c r="B12" s="21"/>
      <c r="C12" s="22"/>
    </row>
    <row r="13" spans="1:6">
      <c r="A13" s="19"/>
      <c r="B13" s="21"/>
      <c r="C13" s="22"/>
    </row>
    <row r="14" spans="1:6">
      <c r="A14" s="19"/>
      <c r="B14" s="21"/>
      <c r="C14" s="22"/>
    </row>
    <row r="15" spans="1:6">
      <c r="A15" s="19"/>
      <c r="B15" s="21"/>
      <c r="C15" s="22"/>
    </row>
    <row r="16" spans="1:6">
      <c r="A16" s="19"/>
      <c r="B16" s="21"/>
      <c r="C16" s="22"/>
    </row>
    <row r="17" spans="1:3">
      <c r="A17" s="19"/>
      <c r="B17" s="21"/>
      <c r="C17" s="22"/>
    </row>
    <row r="18" spans="1:3">
      <c r="A18" s="19"/>
      <c r="B18" s="21"/>
      <c r="C18" s="22"/>
    </row>
    <row r="19" spans="1:3">
      <c r="A19" s="19"/>
      <c r="B19" s="21"/>
      <c r="C19" s="22"/>
    </row>
    <row r="20" spans="1:3">
      <c r="A20" s="19"/>
      <c r="B20" s="21"/>
      <c r="C20" s="22"/>
    </row>
    <row r="21" spans="1:3">
      <c r="A21" s="19"/>
      <c r="B21" s="21"/>
      <c r="C21" s="22"/>
    </row>
    <row r="22" spans="1:3">
      <c r="B22" s="21"/>
      <c r="C22" s="22"/>
    </row>
    <row r="23" spans="1:3">
      <c r="B23" s="21"/>
      <c r="C23" s="22"/>
    </row>
    <row r="24" spans="1:3">
      <c r="B24" s="21"/>
    </row>
    <row r="25" spans="1:3">
      <c r="B25" s="21"/>
    </row>
    <row r="26" spans="1:3">
      <c r="B26" s="21"/>
    </row>
    <row r="27" spans="1:3">
      <c r="B27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2013-08-01T14:52:25Z</dcterms:modified>
</cp:coreProperties>
</file>