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8400" yWindow="-440" windowWidth="38400" windowHeight="2160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4" l="1"/>
  <c r="U21" i="4"/>
  <c r="U30" i="4"/>
  <c r="U32" i="4"/>
  <c r="U8" i="4"/>
  <c r="U3" i="4"/>
  <c r="U4" i="4"/>
  <c r="U5" i="4"/>
  <c r="U6" i="4"/>
  <c r="U7" i="4"/>
  <c r="U10" i="4"/>
  <c r="U11" i="4"/>
  <c r="U12" i="4"/>
  <c r="U14" i="4"/>
  <c r="U15" i="4"/>
  <c r="U16" i="4"/>
  <c r="U18" i="4"/>
  <c r="U19" i="4"/>
  <c r="U20" i="4"/>
  <c r="U22" i="4"/>
  <c r="U24" i="4"/>
  <c r="U25" i="4"/>
  <c r="U26" i="4"/>
  <c r="U27" i="4"/>
  <c r="U28" i="4"/>
  <c r="U2" i="4"/>
  <c r="Q14" i="7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9" i="4"/>
  <c r="Q20" i="4"/>
  <c r="Q22" i="4"/>
  <c r="Q24" i="4"/>
  <c r="Q25" i="4"/>
  <c r="Q26" i="4"/>
  <c r="Q27" i="4"/>
  <c r="Q28" i="4"/>
  <c r="Q30" i="4"/>
  <c r="Q32" i="4"/>
  <c r="Q33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<sst xmlns="http://schemas.openxmlformats.org/spreadsheetml/2006/main" count="608" uniqueCount="167">
  <si>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</si>
  <si>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</si>
  <si>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</si>
  <si>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</si>
  <si>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</si>
  <si>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</si>
  <si>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</si>
  <si>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</si>
  <si>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</si>
  <si>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</si>
  <si>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</si>
  <si>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</si>
  <si>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</si>
  <si>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</si>
  <si>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</si>
  <si>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</si>
  <si>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</si>
  <si>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</si>
  <si>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</si>
  <si>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</si>
  <si>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</si>
  <si>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</si>
  <si>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</si>
  <si>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</si>
  <si>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</si>
  <si>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</si>
  <si>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</si>
  <si>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</si>
  <si>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</si>
  <si>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</si>
  <si>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</si>
  <si>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</si>
  <si>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</si>
  <si>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</si>
  <si>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</si>
  <si>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</si>
  <si>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</si>
  <si>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</si>
  <si>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</si>
  <si>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</si>
  <si>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</si>
  <si>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</si>
  <si>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</si>
  <si>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</si>
  <si>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</si>
  <si>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</si>
  <si>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</si>
  <si>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</si>
  <si>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</si>
  <si>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</si>
  <si>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</si>
  <si>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</si>
  <si>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</si>
  <si>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</si>
  <si>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</si>
  <si>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</si>
  <si>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</si>
  <si>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</si>
  <si>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</si>
  <si>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</si>
  <si>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</si>
  <si>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</si>
  <si>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</si>
  <si>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</si>
  <si>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</si>
  <si>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</si>
  <si>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</si>
  <si>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</si>
  <si>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</si>
  <si>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</si>
  <si>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</si>
  <si>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</si>
  <si>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</si>
  <si>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</si>
  <si>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</si>
  <si>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</si>
  <si>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</si>
  <si>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</si>
  <si>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</si>
  <si>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</si>
  <si>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</si>
  <si>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</si>
  <si>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</si>
  <si>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</si>
  <si>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</si>
  <si>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</si>
  <si>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</si>
  <si>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</si>
  <si>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</si>
  <si>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</si>
  <si>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</si>
  <si>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</si>
  <si>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</si>
  <si>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</si>
  <si>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</si>
  <si>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</si>
  <si>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</si>
  <si>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</si>
  <si>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</si>
  <si>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</si>
  <si>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</si>
  <si>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</si>
  <si>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</si>
  <si>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</si>
  <si>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</si>
  <si>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</si>
  <si>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</si>
  <si>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</si>
  <si>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</si>
  <si>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</si>
  <si>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</si>
  <si>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</si>
  <si>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</si>
  <si>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</si>
  <si>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</si>
  <si>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</si>
  <si>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</si>
  <si>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</si>
  <si>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</si>
  <si>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</si>
  <si>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</si>
  <si>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</si>
  <si>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</si>
  <si>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</si>
  <si>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</si>
  <si>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</si>
  <si>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</si>
  <si>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</si>
  <si>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</si>
  <si>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</si>
  <si>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</si>
  <si>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</si>
  <si>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</si>
  <si>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</si>
  <si>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</si>
  <si>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</si>
  <si>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</si>
  <si>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C5, C9, C12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</si>
  <si>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</si>
  <si>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</si>
  <si>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</si>
  <si>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</si>
  <si>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</si>
  <si>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</si>
  <si>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</si>
  <si>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</si>
  <si>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</si>
  <si>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</si>
  <si>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</si>
  <si>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</si>
  <si>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</si>
  <si>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</si>
  <si>
    <t>Cost/reel</t>
  </si>
  <si>
    <t>Quantity/reel</t>
  </si>
  <si>
    <t>Cost/part</t>
  </si>
  <si>
    <t>RMCF0603FT10K0</t>
  </si>
  <si>
    <t xml:space="preserve">RMCF0603FT10K0CT-ND </t>
  </si>
  <si>
    <t>10K Ω 1% Resistor</t>
  </si>
  <si>
    <t>680 Ω 1% Resistor</t>
  </si>
  <si>
    <t>RC1608F681CS</t>
  </si>
  <si>
    <t>LTST-C171KGKT</t>
  </si>
  <si>
    <t>LTST-C170KRKT</t>
  </si>
  <si>
    <t>4Mbit SPI flash memory</t>
  </si>
  <si>
    <t>S25FL204K0TMFI011</t>
  </si>
  <si>
    <t>S25FL204K0TMFI043</t>
  </si>
  <si>
    <t>ERJ-3GEYJ680V</t>
  </si>
  <si>
    <t>8-SOIC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</si>
</sst>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5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149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149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T15" sqref="T1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  <col min="19" max="19" width="13.33203125" customWidth="1"/>
  </cols>
  <sheetData>
    <row r="1" spans="1:21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  <c r="S1" s="1" t="s">
        <v>153</v>
      </c>
      <c r="T1" s="1" t="s">
        <v>154</v>
      </c>
      <c r="U1" s="1" t="s">
        <v>152</v>
      </c>
    </row>
    <row r="2" spans="1:21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  <c r="U2" s="15">
        <f>S2*T2</f>
        <v>0</v>
      </c>
    </row>
    <row r="3" spans="1:21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  <c r="U3" s="15">
        <f t="shared" ref="U3:U28" si="0">S3*T3</f>
        <v>0</v>
      </c>
    </row>
    <row r="4" spans="1:21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  <c r="S4">
        <v>2500</v>
      </c>
      <c r="T4">
        <v>0.2361</v>
      </c>
      <c r="U4" s="15">
        <f t="shared" si="0"/>
        <v>590.25</v>
      </c>
    </row>
    <row r="5" spans="1:21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  <c r="U5" s="15">
        <f t="shared" si="0"/>
        <v>0</v>
      </c>
    </row>
    <row r="6" spans="1:21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  <c r="U6" s="15">
        <f t="shared" si="0"/>
        <v>0</v>
      </c>
    </row>
    <row r="7" spans="1:21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  <c r="U7" s="15">
        <f t="shared" si="0"/>
        <v>0</v>
      </c>
    </row>
    <row r="8" spans="1:21">
      <c r="A8" t="s">
        <v>162</v>
      </c>
      <c r="B8" s="24" t="s">
        <v>166</v>
      </c>
      <c r="C8" t="s">
        <v>134</v>
      </c>
      <c r="D8" s="5">
        <v>1</v>
      </c>
      <c r="E8" t="s">
        <v>19</v>
      </c>
      <c r="F8" t="s">
        <v>163</v>
      </c>
      <c r="G8" s="2">
        <v>0.25</v>
      </c>
      <c r="H8" s="2">
        <v>0.24099999999999999</v>
      </c>
      <c r="I8" s="2">
        <v>0.24099999999999999</v>
      </c>
      <c r="J8" s="2">
        <v>0.22259999999999999</v>
      </c>
      <c r="K8" s="2">
        <v>0.19769999999999999</v>
      </c>
      <c r="L8" t="s">
        <v>46</v>
      </c>
      <c r="M8" s="38" t="s">
        <v>164</v>
      </c>
      <c r="N8" s="17">
        <v>0.20480000000000001</v>
      </c>
      <c r="O8" s="10">
        <v>3600</v>
      </c>
      <c r="P8" s="18"/>
      <c r="Q8" s="15">
        <f>J8*D8</f>
        <v>0.22259999999999999</v>
      </c>
      <c r="S8">
        <v>3600</v>
      </c>
      <c r="T8">
        <v>0.20480000000000001</v>
      </c>
      <c r="U8" s="15">
        <f t="shared" si="0"/>
        <v>737.28000000000009</v>
      </c>
    </row>
    <row r="9" spans="1:21">
      <c r="B9" s="16"/>
      <c r="O9" s="10"/>
      <c r="P9" s="18"/>
      <c r="Q9" s="15"/>
      <c r="U9" s="15"/>
    </row>
    <row r="10" spans="1:21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  <c r="U10" s="15">
        <f t="shared" si="0"/>
        <v>0</v>
      </c>
    </row>
    <row r="11" spans="1:21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  <c r="U11" s="15">
        <f t="shared" si="0"/>
        <v>0</v>
      </c>
    </row>
    <row r="12" spans="1:21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  <c r="U12" s="15">
        <f t="shared" si="0"/>
        <v>0</v>
      </c>
    </row>
    <row r="13" spans="1:21">
      <c r="B13" s="16"/>
      <c r="D13" s="5"/>
      <c r="G13" s="2"/>
      <c r="H13" s="2"/>
      <c r="I13" s="2"/>
      <c r="J13" s="2"/>
      <c r="N13" s="11"/>
      <c r="O13" s="10"/>
      <c r="P13" s="18"/>
      <c r="Q13" s="15"/>
      <c r="U13" s="15"/>
    </row>
    <row r="14" spans="1:21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  <c r="S14">
        <v>3000</v>
      </c>
      <c r="T14">
        <v>3.9899999999999998E-2</v>
      </c>
      <c r="U14" s="15">
        <f t="shared" si="0"/>
        <v>119.69999999999999</v>
      </c>
    </row>
    <row r="15" spans="1:21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L15" t="s">
        <v>46</v>
      </c>
      <c r="M15" t="s">
        <v>160</v>
      </c>
      <c r="O15" s="10"/>
      <c r="Q15" s="15">
        <f>D15*J15</f>
        <v>0.26700000000000002</v>
      </c>
      <c r="S15">
        <v>6000</v>
      </c>
      <c r="T15">
        <v>3.7600000000000001E-2</v>
      </c>
      <c r="U15" s="15">
        <f t="shared" si="0"/>
        <v>225.60000000000002</v>
      </c>
    </row>
    <row r="16" spans="1:21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L16" t="s">
        <v>46</v>
      </c>
      <c r="M16" t="s">
        <v>161</v>
      </c>
      <c r="O16" s="10"/>
      <c r="Q16" s="15">
        <f>D16*J16</f>
        <v>0.24299999999999999</v>
      </c>
      <c r="S16">
        <v>3000</v>
      </c>
      <c r="T16">
        <v>4.2299999999999997E-2</v>
      </c>
      <c r="U16" s="15">
        <f t="shared" si="0"/>
        <v>126.89999999999999</v>
      </c>
    </row>
    <row r="17" spans="1:21">
      <c r="B17" s="16"/>
      <c r="O17" s="10"/>
      <c r="P17" s="18"/>
      <c r="Q17" s="15"/>
      <c r="U17" s="15"/>
    </row>
    <row r="18" spans="1:21">
      <c r="A18" t="s">
        <v>38</v>
      </c>
      <c r="B18" s="24" t="s">
        <v>43</v>
      </c>
      <c r="C18" t="s">
        <v>98</v>
      </c>
      <c r="D18" s="5">
        <v>2</v>
      </c>
      <c r="E18" t="s">
        <v>19</v>
      </c>
      <c r="G18" s="2"/>
      <c r="H18" s="2"/>
      <c r="I18" s="2"/>
      <c r="J18" s="2"/>
      <c r="K18" s="2"/>
      <c r="N18" s="12"/>
      <c r="O18" s="10"/>
      <c r="P18" s="18"/>
      <c r="Q18" s="15"/>
      <c r="U18" s="15">
        <f t="shared" si="0"/>
        <v>0</v>
      </c>
    </row>
    <row r="19" spans="1:21">
      <c r="A19" t="s">
        <v>50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  <c r="S19">
        <v>5000</v>
      </c>
      <c r="T19">
        <v>1.1000000000000001E-3</v>
      </c>
      <c r="U19" s="15">
        <f t="shared" si="0"/>
        <v>5.5</v>
      </c>
    </row>
    <row r="20" spans="1:21">
      <c r="A20" t="s">
        <v>157</v>
      </c>
      <c r="B20" s="24" t="s">
        <v>43</v>
      </c>
      <c r="C20" t="s">
        <v>128</v>
      </c>
      <c r="D20" s="5">
        <v>2</v>
      </c>
      <c r="E20" t="s">
        <v>19</v>
      </c>
      <c r="F20" t="s">
        <v>156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155</v>
      </c>
      <c r="N20" s="11">
        <v>2.2000000000000001E-3</v>
      </c>
      <c r="O20" s="10">
        <v>5000</v>
      </c>
      <c r="P20" s="18"/>
      <c r="Q20" s="15">
        <f>J20*D20</f>
        <v>1.84E-2</v>
      </c>
      <c r="S20">
        <v>5000</v>
      </c>
      <c r="T20">
        <v>2.2000000000000001E-3</v>
      </c>
      <c r="U20" s="15">
        <f t="shared" si="0"/>
        <v>11</v>
      </c>
    </row>
    <row r="21" spans="1:21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L21" t="s">
        <v>46</v>
      </c>
      <c r="M21" t="s">
        <v>165</v>
      </c>
      <c r="N21" s="11">
        <v>1.1000000000000001E-3</v>
      </c>
      <c r="O21" s="10">
        <v>5000</v>
      </c>
      <c r="P21" s="18"/>
      <c r="Q21" s="15">
        <f>D21*J21</f>
        <v>1.6E-2</v>
      </c>
      <c r="S21">
        <v>5000</v>
      </c>
      <c r="T21">
        <v>1.1000000000000001E-3</v>
      </c>
      <c r="U21" s="15">
        <f t="shared" si="0"/>
        <v>5.5</v>
      </c>
    </row>
    <row r="22" spans="1:21">
      <c r="A22" t="s">
        <v>158</v>
      </c>
      <c r="B22" s="24" t="s">
        <v>43</v>
      </c>
      <c r="C22" t="s">
        <v>60</v>
      </c>
      <c r="D22" s="5">
        <v>1</v>
      </c>
      <c r="E22" t="s">
        <v>19</v>
      </c>
      <c r="F22" t="s">
        <v>159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159</v>
      </c>
      <c r="N22" s="11">
        <v>1.2999999999999999E-3</v>
      </c>
      <c r="O22" s="10">
        <v>5000</v>
      </c>
      <c r="P22" s="18"/>
      <c r="Q22" s="15">
        <f>D22*J22</f>
        <v>9.1999999999999998E-3</v>
      </c>
      <c r="S22">
        <v>5000</v>
      </c>
      <c r="T22">
        <v>1.2999999999999999E-3</v>
      </c>
      <c r="U22" s="15">
        <f t="shared" si="0"/>
        <v>6.5</v>
      </c>
    </row>
    <row r="23" spans="1:21">
      <c r="B23" s="16"/>
      <c r="O23" s="10"/>
      <c r="P23" s="18"/>
      <c r="Q23" s="15"/>
      <c r="U23" s="15"/>
    </row>
    <row r="24" spans="1:21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141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140</v>
      </c>
      <c r="N24" s="11">
        <v>2.0999999999999999E-3</v>
      </c>
      <c r="O24" s="10">
        <v>4000</v>
      </c>
      <c r="P24" s="18"/>
      <c r="Q24" s="15">
        <f>D24*J24</f>
        <v>1.5599999999999999E-2</v>
      </c>
      <c r="S24">
        <v>4000</v>
      </c>
      <c r="T24">
        <v>2.0999999999999999E-3</v>
      </c>
      <c r="U24" s="15">
        <f t="shared" si="0"/>
        <v>8.4</v>
      </c>
    </row>
    <row r="25" spans="1:21">
      <c r="A25" t="s">
        <v>68</v>
      </c>
      <c r="B25" s="24" t="s">
        <v>43</v>
      </c>
      <c r="C25" t="s">
        <v>142</v>
      </c>
      <c r="D25" s="5">
        <v>5</v>
      </c>
      <c r="E25" t="s">
        <v>19</v>
      </c>
      <c r="F25" t="s">
        <v>144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143</v>
      </c>
      <c r="N25" s="11">
        <v>1.4E-3</v>
      </c>
      <c r="O25" s="10">
        <v>15000</v>
      </c>
      <c r="P25" s="18"/>
      <c r="Q25" s="15">
        <f>D25*J25</f>
        <v>5.1000000000000004E-2</v>
      </c>
      <c r="S25">
        <v>15000</v>
      </c>
      <c r="T25">
        <v>1.4E-3</v>
      </c>
      <c r="U25" s="15">
        <f t="shared" si="0"/>
        <v>21</v>
      </c>
    </row>
    <row r="26" spans="1:21">
      <c r="A26" t="s">
        <v>76</v>
      </c>
      <c r="B26" s="24" t="s">
        <v>43</v>
      </c>
      <c r="C26" t="s">
        <v>137</v>
      </c>
      <c r="D26" s="5">
        <v>3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0.186</v>
      </c>
      <c r="S26">
        <v>4000</v>
      </c>
      <c r="T26">
        <v>9.1999999999999998E-3</v>
      </c>
      <c r="U26" s="15">
        <f t="shared" si="0"/>
        <v>36.799999999999997</v>
      </c>
    </row>
    <row r="27" spans="1:21">
      <c r="A27" t="s">
        <v>90</v>
      </c>
      <c r="B27" s="24" t="s">
        <v>43</v>
      </c>
      <c r="C27" t="s">
        <v>89</v>
      </c>
      <c r="D27" s="5">
        <v>1</v>
      </c>
      <c r="E27" t="s">
        <v>19</v>
      </c>
      <c r="F27" t="s">
        <v>138</v>
      </c>
      <c r="G27" s="2">
        <v>0.1</v>
      </c>
      <c r="H27" s="2">
        <v>3.4000000000000002E-2</v>
      </c>
      <c r="I27" s="2">
        <v>2.4400000000000002E-2</v>
      </c>
      <c r="J27" s="2">
        <v>1.8599999999999998E-2</v>
      </c>
      <c r="K27" s="2">
        <v>1.5800000000000002E-2</v>
      </c>
      <c r="L27" t="s">
        <v>46</v>
      </c>
      <c r="M27" t="s">
        <v>138</v>
      </c>
      <c r="N27" s="11">
        <v>4.1999999999999997E-3</v>
      </c>
      <c r="O27" s="10">
        <v>4000</v>
      </c>
      <c r="P27" s="18"/>
      <c r="Q27" s="15">
        <f>D27*J27</f>
        <v>1.8599999999999998E-2</v>
      </c>
      <c r="S27">
        <v>4000</v>
      </c>
      <c r="T27">
        <v>4.1999999999999997E-3</v>
      </c>
      <c r="U27" s="15">
        <f t="shared" si="0"/>
        <v>16.8</v>
      </c>
    </row>
    <row r="28" spans="1:21">
      <c r="A28" t="s">
        <v>91</v>
      </c>
      <c r="B28" s="24" t="s">
        <v>43</v>
      </c>
      <c r="C28" t="s">
        <v>92</v>
      </c>
      <c r="D28" s="5">
        <v>1</v>
      </c>
      <c r="E28" t="s">
        <v>19</v>
      </c>
      <c r="F28" t="s">
        <v>139</v>
      </c>
      <c r="G28" s="2">
        <v>0.1</v>
      </c>
      <c r="H28" s="2">
        <v>7.3999999999999996E-2</v>
      </c>
      <c r="I28" s="2">
        <v>5.2400000000000002E-2</v>
      </c>
      <c r="J28" s="2">
        <v>4.02E-2</v>
      </c>
      <c r="K28" s="2">
        <v>3.4000000000000002E-2</v>
      </c>
      <c r="L28" t="s">
        <v>46</v>
      </c>
      <c r="M28" t="s">
        <v>139</v>
      </c>
      <c r="N28" s="11">
        <v>1.1299999999999999E-2</v>
      </c>
      <c r="O28" s="10">
        <v>4000</v>
      </c>
      <c r="P28" s="18"/>
      <c r="Q28" s="15">
        <f>D28*J28</f>
        <v>4.02E-2</v>
      </c>
      <c r="S28">
        <v>4000</v>
      </c>
      <c r="T28">
        <v>1.1299999999999999E-2</v>
      </c>
      <c r="U28" s="15">
        <f t="shared" si="0"/>
        <v>45.199999999999996</v>
      </c>
    </row>
    <row r="29" spans="1:21">
      <c r="B29" s="9"/>
      <c r="D29" s="5"/>
      <c r="G29" s="2"/>
      <c r="H29" s="2"/>
      <c r="I29" s="2"/>
      <c r="J29" s="2"/>
      <c r="N29" s="11"/>
      <c r="O29" s="10"/>
    </row>
    <row r="30" spans="1:21">
      <c r="B30" s="9"/>
      <c r="Q30" s="15">
        <f>SUM(Q2:Q28)</f>
        <v>17.440399999999993</v>
      </c>
      <c r="U30" s="15">
        <f>SUM(U2:U28)</f>
        <v>1956.4300000000005</v>
      </c>
    </row>
    <row r="31" spans="1:21">
      <c r="B31" s="9"/>
      <c r="L31" s="6"/>
    </row>
    <row r="32" spans="1:21">
      <c r="A32" s="25" t="s">
        <v>111</v>
      </c>
      <c r="B32" s="28">
        <v>37</v>
      </c>
      <c r="P32" s="9" t="s">
        <v>145</v>
      </c>
      <c r="Q32" s="15">
        <f>Q30+17.1</f>
        <v>34.540399999999991</v>
      </c>
      <c r="S32">
        <v>175</v>
      </c>
      <c r="T32">
        <v>15.29</v>
      </c>
      <c r="U32" s="15">
        <f>S32+S32*T32+U30</f>
        <v>4807.18</v>
      </c>
    </row>
    <row r="33" spans="1:17">
      <c r="A33" s="25" t="s">
        <v>112</v>
      </c>
      <c r="B33" s="26" t="s">
        <v>146</v>
      </c>
      <c r="P33" s="9" t="s">
        <v>148</v>
      </c>
      <c r="Q33" s="15">
        <f>Q32+18.21</f>
        <v>52.750399999999992</v>
      </c>
    </row>
    <row r="34" spans="1:17">
      <c r="A34" s="25" t="s">
        <v>113</v>
      </c>
      <c r="B34" s="26" t="s">
        <v>116</v>
      </c>
      <c r="D34" s="5"/>
      <c r="G34" s="2"/>
      <c r="H34" s="2"/>
      <c r="I34" s="2"/>
      <c r="J34" s="2"/>
      <c r="N34" s="11"/>
      <c r="O34" s="10"/>
    </row>
    <row r="35" spans="1:17">
      <c r="A35" s="25" t="s">
        <v>114</v>
      </c>
      <c r="B35" s="26" t="s">
        <v>147</v>
      </c>
      <c r="D35" s="5"/>
      <c r="G35" s="2"/>
      <c r="H35" s="2"/>
      <c r="I35" s="2"/>
      <c r="J35" s="2"/>
      <c r="N35" s="11"/>
      <c r="O35" s="10"/>
    </row>
    <row r="36" spans="1:17">
      <c r="A36" s="25" t="s">
        <v>115</v>
      </c>
      <c r="B36" s="26" t="s">
        <v>117</v>
      </c>
      <c r="D36" s="5"/>
      <c r="G36" s="2"/>
      <c r="H36" s="2"/>
      <c r="I36" s="2"/>
      <c r="J36" s="2"/>
      <c r="N36" s="11"/>
      <c r="O36" s="10"/>
    </row>
    <row r="37" spans="1:17">
      <c r="B37" s="9"/>
      <c r="D37" s="5"/>
      <c r="G37" s="2"/>
      <c r="H37" s="2"/>
      <c r="I37" s="2"/>
      <c r="J37" s="2"/>
      <c r="N37" s="11"/>
      <c r="O37" s="10"/>
    </row>
    <row r="38" spans="1:17">
      <c r="B38" s="9"/>
      <c r="D38" s="5"/>
      <c r="G38" s="2"/>
      <c r="H38" s="2"/>
      <c r="I38" s="2"/>
      <c r="J38" s="2"/>
      <c r="N38" s="11"/>
      <c r="O38" s="10"/>
    </row>
    <row r="39" spans="1:17">
      <c r="B39" s="9"/>
      <c r="D39" s="5"/>
      <c r="G39" s="2"/>
      <c r="H39" s="2"/>
      <c r="I39" s="2"/>
      <c r="J39" s="2"/>
      <c r="N39" s="11"/>
      <c r="O39" s="10"/>
    </row>
    <row r="40" spans="1:17">
      <c r="B40" s="9"/>
      <c r="D40" s="5"/>
      <c r="G40" s="2"/>
      <c r="H40" s="2"/>
      <c r="I40" s="2"/>
      <c r="J40" s="2"/>
      <c r="N40" s="11"/>
      <c r="O40" s="10"/>
    </row>
    <row r="41" spans="1:17">
      <c r="B41" s="9"/>
      <c r="D41" s="5"/>
      <c r="G41" s="2"/>
      <c r="H41" s="2"/>
      <c r="I41" s="2"/>
      <c r="J41" s="2"/>
      <c r="N41" s="11"/>
      <c r="O41" s="10"/>
    </row>
    <row r="42" spans="1:17">
      <c r="B42" s="9"/>
      <c r="D42" s="5"/>
      <c r="G42" s="2"/>
      <c r="H42" s="2"/>
      <c r="I42" s="2"/>
      <c r="J42" s="2"/>
      <c r="N42" s="11"/>
      <c r="O42" s="10"/>
    </row>
    <row r="43" spans="1:17">
      <c r="B43" s="9"/>
      <c r="D43" s="5"/>
      <c r="G43" s="2"/>
      <c r="H43" s="2"/>
      <c r="I43" s="2"/>
      <c r="J43" s="2"/>
      <c r="N43" s="11"/>
      <c r="O43" s="10"/>
    </row>
    <row r="44" spans="1:17">
      <c r="B44" s="9"/>
      <c r="D44" s="5"/>
      <c r="G44" s="2"/>
      <c r="H44" s="2"/>
      <c r="I44" s="2"/>
      <c r="J44" s="2"/>
      <c r="N44" s="11"/>
      <c r="O44" s="10"/>
    </row>
    <row r="45" spans="1:17">
      <c r="B45" s="9"/>
      <c r="D45" s="5"/>
      <c r="G45" s="2"/>
      <c r="H45" s="2"/>
      <c r="I45" s="2"/>
      <c r="J45" s="2"/>
      <c r="N45" s="11"/>
      <c r="O45" s="10"/>
    </row>
    <row r="46" spans="1:17">
      <c r="B46" s="9"/>
      <c r="D46" s="5"/>
      <c r="G46" s="2"/>
      <c r="H46" s="2"/>
      <c r="I46" s="2"/>
      <c r="J46" s="2"/>
      <c r="N46" s="11"/>
      <c r="O46" s="10"/>
    </row>
    <row r="47" spans="1:17">
      <c r="B47" s="9"/>
      <c r="D47" s="5"/>
      <c r="G47" s="2"/>
      <c r="H47" s="2"/>
      <c r="I47" s="2"/>
      <c r="J47" s="2"/>
      <c r="N47" s="11"/>
      <c r="O47" s="10"/>
    </row>
    <row r="48" spans="1:17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pageSetup orientation="portrait" horizontalDpi="4294967292" verticalDpi="4294967292"/>
  <ignoredErrors>
    <ignoredError sqref="B22:B23 B34 B36 B19:B20 B25:B26" numberStoredAsText="1"/>
    <ignoredError sqref="Q26 Q20 Q11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141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140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142</v>
      </c>
      <c r="D22" s="5">
        <v>5</v>
      </c>
      <c r="E22" t="s">
        <v>19</v>
      </c>
      <c r="F22" t="s">
        <v>144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143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150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138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138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139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139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145</v>
      </c>
      <c r="Q29" s="15">
        <f>Q27+17.1</f>
        <v>29.7851</v>
      </c>
    </row>
    <row r="30" spans="1:17">
      <c r="A30" s="25" t="s">
        <v>112</v>
      </c>
      <c r="B30" s="26" t="s">
        <v>151</v>
      </c>
      <c r="P30" s="9" t="s">
        <v>148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147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2013-07-29T14:25:38Z</dcterms:modified>
</cp:coreProperties>
</file>