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2828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7" l="1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2" i="4"/>
  <c r="Q3" i="4"/>
  <c r="Q4" i="4"/>
  <c r="Q5" i="4"/>
  <c r="Q6" i="4"/>
  <c r="Q7" i="4"/>
  <c r="Q8" i="4"/>
  <c r="Q10" i="4"/>
  <c r="Q11" i="4"/>
  <c r="Q12" i="4"/>
  <c r="Q14" i="4"/>
  <c r="Q15" i="4"/>
  <c r="Q16" i="4"/>
  <c r="Q19" i="4"/>
  <c r="Q20" i="4"/>
  <c r="Q22" i="4"/>
  <c r="Q24" i="4"/>
  <c r="Q25" i="4"/>
  <c r="Q26" i="4"/>
  <c r="Q27" i="4"/>
  <c r="Q28" i="4"/>
  <c r="Q30" i="4"/>
  <c r="Q32" i="4"/>
  <c r="Q33" i="4"/>
  <c r="Q11" i="6"/>
  <c r="Q11" i="1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</calcChain>
</file>

<file path=xl/sharedStrings.xml><?xml version="1.0" encoding="utf-8"?>
<sst xmlns="http://schemas.openxmlformats.org/spreadsheetml/2006/main" count="599" uniqueCount="152">
  <si>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</si>
  <si>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</si>
  <si>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</si>
  <si>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</si>
  <si>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</si>
  <si>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</si>
  <si>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</si>
  <si>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</si>
  <si>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</si>
  <si>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</si>
  <si>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</si>
  <si>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</si>
  <si>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</si>
  <si>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</si>
  <si>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</si>
  <si>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</si>
  <si>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</si>
  <si>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</si>
  <si>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</si>
  <si>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</si>
  <si>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</si>
  <si>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</si>
  <si>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</si>
  <si>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</si>
  <si>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</si>
  <si>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</si>
  <si>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</si>
  <si>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</si>
  <si>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</si>
  <si>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</si>
  <si>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</si>
  <si>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</si>
  <si>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</si>
  <si>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</si>
  <si>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</si>
  <si>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</si>
  <si>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</si>
  <si>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</si>
  <si>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</si>
  <si>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</si>
  <si>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</si>
  <si>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</si>
  <si>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</si>
  <si>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</si>
  <si>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</si>
  <si>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</si>
  <si>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</si>
  <si>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</si>
  <si>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</si>
  <si>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</si>
  <si>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</si>
  <si>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</si>
  <si>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</si>
  <si>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</si>
  <si>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</si>
  <si>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</si>
  <si>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</si>
  <si>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</si>
  <si>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</si>
  <si>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</si>
  <si>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</si>
  <si>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</si>
  <si>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</si>
  <si>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</si>
  <si>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</si>
  <si>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</si>
  <si>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</si>
  <si>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</si>
  <si>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</si>
  <si>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</si>
  <si>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</si>
  <si>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</si>
  <si>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</si>
  <si>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</si>
  <si>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</si>
  <si>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</si>
  <si>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</si>
  <si>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</si>
  <si>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</si>
  <si>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</si>
  <si>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</si>
  <si>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</si>
  <si>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</si>
  <si>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</si>
  <si>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</si>
  <si>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</si>
  <si>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</si>
  <si>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</si>
  <si>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</si>
  <si>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</si>
  <si>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</si>
  <si>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</si>
  <si>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</si>
  <si>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</si>
  <si>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</si>
  <si>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</si>
  <si>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</si>
  <si>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</si>
  <si>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</si>
  <si>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</si>
  <si>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</si>
  <si>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</si>
  <si>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</si>
  <si>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</si>
  <si>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</si>
  <si>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</si>
  <si>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</si>
  <si>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</si>
  <si>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</si>
  <si>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</si>
  <si>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</si>
  <si>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</si>
  <si>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</si>
  <si>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</si>
  <si>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</si>
  <si>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</si>
  <si>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</si>
  <si>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</si>
  <si>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</si>
  <si>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</si>
  <si>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</si>
  <si>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</si>
  <si>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</si>
  <si>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</si>
  <si>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</si>
  <si>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</si>
  <si>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</si>
  <si>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</si>
  <si>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</si>
  <si>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</si>
  <si>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68 Ω Resistor</t>
  </si>
  <si>
    <t>R3, R8</t>
  </si>
  <si>
    <t>RC0603JR-0768RL</t>
  </si>
  <si>
    <t>SOT23-5L</t>
  </si>
  <si>
    <t>U7</t>
  </si>
  <si>
    <t>24LC08BT-I/OT</t>
  </si>
  <si>
    <t>8 Kbit I2C EEPROM</t>
  </si>
  <si>
    <t>C5, C9, C12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</si>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</sst>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0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149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149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F32" sqref="F32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</row>
    <row r="4" spans="1:17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</row>
    <row r="5" spans="1:17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</row>
    <row r="6" spans="1:17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</row>
    <row r="7" spans="1:17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</row>
    <row r="8" spans="1:17">
      <c r="A8" t="s">
        <v>136</v>
      </c>
      <c r="B8" s="24" t="s">
        <v>133</v>
      </c>
      <c r="C8" t="s">
        <v>134</v>
      </c>
      <c r="D8" s="5">
        <v>1</v>
      </c>
      <c r="E8" t="s">
        <v>19</v>
      </c>
      <c r="F8" t="s">
        <v>135</v>
      </c>
      <c r="G8" s="2">
        <v>0.28999999999999998</v>
      </c>
      <c r="H8" s="2">
        <v>0.24</v>
      </c>
      <c r="I8" s="2">
        <v>0.23</v>
      </c>
      <c r="J8" s="2">
        <v>0.23</v>
      </c>
      <c r="K8" s="2">
        <v>0.22</v>
      </c>
      <c r="L8" t="s">
        <v>46</v>
      </c>
      <c r="M8" s="38" t="s">
        <v>135</v>
      </c>
      <c r="N8" s="17">
        <v>0.22</v>
      </c>
      <c r="O8" s="10">
        <v>3000</v>
      </c>
      <c r="P8" s="18"/>
      <c r="Q8" s="15">
        <f>J8*D8</f>
        <v>0.23</v>
      </c>
    </row>
    <row r="9" spans="1:17">
      <c r="B9" s="16"/>
      <c r="O9" s="10"/>
      <c r="P9" s="18"/>
      <c r="Q9" s="15"/>
    </row>
    <row r="10" spans="1:17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</row>
    <row r="11" spans="1:17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0.39900000000000002</v>
      </c>
      <c r="O14" s="10">
        <v>6000</v>
      </c>
      <c r="Q14" s="15">
        <f>D14*J14</f>
        <v>0.27700000000000002</v>
      </c>
    </row>
    <row r="15" spans="1:17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O15" s="10"/>
      <c r="Q15" s="15">
        <f>D15*J15</f>
        <v>0.26700000000000002</v>
      </c>
    </row>
    <row r="16" spans="1:17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O16" s="10"/>
      <c r="Q16" s="15">
        <f>D16*J16</f>
        <v>0.24299999999999999</v>
      </c>
    </row>
    <row r="17" spans="1:17">
      <c r="B17" s="16"/>
      <c r="O17" s="10"/>
      <c r="P17" s="18"/>
      <c r="Q17" s="15"/>
    </row>
    <row r="18" spans="1:17">
      <c r="A18" t="s">
        <v>38</v>
      </c>
      <c r="B18" s="24" t="s">
        <v>43</v>
      </c>
      <c r="C18" t="s">
        <v>98</v>
      </c>
      <c r="D18" s="5">
        <v>2</v>
      </c>
      <c r="E18" t="s">
        <v>19</v>
      </c>
      <c r="G18" s="2"/>
      <c r="H18" s="2"/>
      <c r="I18" s="2"/>
      <c r="J18" s="2"/>
      <c r="K18" s="2"/>
      <c r="N18" s="12"/>
      <c r="O18" s="10"/>
      <c r="P18" s="18"/>
      <c r="Q18" s="15"/>
    </row>
    <row r="19" spans="1:17">
      <c r="A19" t="s">
        <v>129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</row>
    <row r="20" spans="1:17">
      <c r="A20" t="s">
        <v>56</v>
      </c>
      <c r="B20" s="24" t="s">
        <v>43</v>
      </c>
      <c r="C20" t="s">
        <v>128</v>
      </c>
      <c r="D20" s="5">
        <v>2</v>
      </c>
      <c r="E20" t="s">
        <v>19</v>
      </c>
      <c r="F20" t="s">
        <v>54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63</v>
      </c>
      <c r="N20" s="11">
        <v>1.6000000000000001E-3</v>
      </c>
      <c r="O20" s="10">
        <v>5000</v>
      </c>
      <c r="P20" s="18"/>
      <c r="Q20" s="15">
        <f>J20*D20</f>
        <v>1.84E-2</v>
      </c>
    </row>
    <row r="21" spans="1:17">
      <c r="A21" t="s">
        <v>130</v>
      </c>
      <c r="B21" s="24" t="s">
        <v>43</v>
      </c>
      <c r="C21" t="s">
        <v>131</v>
      </c>
      <c r="D21" s="5">
        <v>2</v>
      </c>
      <c r="E21" t="s">
        <v>19</v>
      </c>
      <c r="F21" t="s">
        <v>132</v>
      </c>
      <c r="G21" s="2">
        <v>0.1</v>
      </c>
      <c r="H21" s="2">
        <v>0.01</v>
      </c>
      <c r="I21" s="2">
        <v>8.0000000000000002E-3</v>
      </c>
      <c r="J21" s="2">
        <v>8.0000000000000002E-3</v>
      </c>
      <c r="K21" s="2">
        <v>4.7999999999999996E-3</v>
      </c>
      <c r="N21" s="11"/>
      <c r="O21" s="10"/>
      <c r="P21" s="18"/>
      <c r="Q21" s="15"/>
    </row>
    <row r="22" spans="1:17">
      <c r="A22" t="s">
        <v>61</v>
      </c>
      <c r="B22" s="24" t="s">
        <v>43</v>
      </c>
      <c r="C22" t="s">
        <v>60</v>
      </c>
      <c r="D22" s="5">
        <v>1</v>
      </c>
      <c r="E22" t="s">
        <v>19</v>
      </c>
      <c r="F22" t="s">
        <v>62</v>
      </c>
      <c r="G22" s="2">
        <v>0.02</v>
      </c>
      <c r="H22" s="2">
        <v>1.7000000000000001E-2</v>
      </c>
      <c r="I22" s="2">
        <v>1.7000000000000001E-2</v>
      </c>
      <c r="J22" s="2">
        <v>9.1999999999999998E-3</v>
      </c>
      <c r="K22" s="2">
        <v>7.0000000000000001E-3</v>
      </c>
      <c r="L22" t="s">
        <v>46</v>
      </c>
      <c r="M22" t="s">
        <v>62</v>
      </c>
      <c r="N22" s="11">
        <v>1.6000000000000001E-3</v>
      </c>
      <c r="O22" s="10">
        <v>5000</v>
      </c>
      <c r="P22" s="18"/>
      <c r="Q22" s="15">
        <f>D22*J22</f>
        <v>9.1999999999999998E-3</v>
      </c>
    </row>
    <row r="23" spans="1:17">
      <c r="B23" s="16"/>
      <c r="O23" s="10"/>
      <c r="P23" s="18"/>
      <c r="Q23" s="15"/>
    </row>
    <row r="24" spans="1:17">
      <c r="A24" t="s">
        <v>71</v>
      </c>
      <c r="B24" s="24" t="s">
        <v>43</v>
      </c>
      <c r="C24" t="s">
        <v>72</v>
      </c>
      <c r="D24" s="5">
        <v>1</v>
      </c>
      <c r="E24" t="s">
        <v>19</v>
      </c>
      <c r="F24" t="s">
        <v>141</v>
      </c>
      <c r="G24" s="2">
        <v>0.1</v>
      </c>
      <c r="H24" s="2">
        <v>2.9000000000000001E-2</v>
      </c>
      <c r="I24" s="2">
        <v>2.0400000000000001E-2</v>
      </c>
      <c r="J24" s="2">
        <v>1.5599999999999999E-2</v>
      </c>
      <c r="K24" s="2">
        <v>1.32E-2</v>
      </c>
      <c r="L24" t="s">
        <v>46</v>
      </c>
      <c r="M24" t="s">
        <v>140</v>
      </c>
      <c r="N24" s="11">
        <v>2.0999999999999999E-3</v>
      </c>
      <c r="O24" s="10">
        <v>4000</v>
      </c>
      <c r="P24" s="18"/>
      <c r="Q24" s="15">
        <f>D24*J24</f>
        <v>1.5599999999999999E-2</v>
      </c>
    </row>
    <row r="25" spans="1:17">
      <c r="A25" t="s">
        <v>68</v>
      </c>
      <c r="B25" s="24" t="s">
        <v>43</v>
      </c>
      <c r="C25" t="s">
        <v>142</v>
      </c>
      <c r="D25" s="5">
        <v>5</v>
      </c>
      <c r="E25" t="s">
        <v>19</v>
      </c>
      <c r="F25" t="s">
        <v>144</v>
      </c>
      <c r="G25" s="2">
        <v>0.1</v>
      </c>
      <c r="H25" s="2">
        <v>1.9E-2</v>
      </c>
      <c r="I25" s="2">
        <v>1.32E-2</v>
      </c>
      <c r="J25" s="2">
        <v>1.0200000000000001E-2</v>
      </c>
      <c r="K25" s="2">
        <v>8.6E-3</v>
      </c>
      <c r="L25" t="s">
        <v>46</v>
      </c>
      <c r="M25" t="s">
        <v>143</v>
      </c>
      <c r="N25" s="11">
        <v>1.4E-3</v>
      </c>
      <c r="O25" s="10">
        <v>15000</v>
      </c>
      <c r="P25" s="18"/>
      <c r="Q25" s="15">
        <f>D25*J25</f>
        <v>5.1000000000000004E-2</v>
      </c>
    </row>
    <row r="26" spans="1:17">
      <c r="A26" t="s">
        <v>76</v>
      </c>
      <c r="B26" s="24" t="s">
        <v>43</v>
      </c>
      <c r="C26" t="s">
        <v>137</v>
      </c>
      <c r="D26" s="5">
        <v>3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0.186</v>
      </c>
    </row>
    <row r="27" spans="1:17">
      <c r="A27" t="s">
        <v>90</v>
      </c>
      <c r="B27" s="24" t="s">
        <v>43</v>
      </c>
      <c r="C27" t="s">
        <v>89</v>
      </c>
      <c r="D27" s="5">
        <v>1</v>
      </c>
      <c r="E27" t="s">
        <v>19</v>
      </c>
      <c r="F27" t="s">
        <v>138</v>
      </c>
      <c r="G27" s="2">
        <v>0.1</v>
      </c>
      <c r="H27" s="2">
        <v>3.4000000000000002E-2</v>
      </c>
      <c r="I27" s="2">
        <v>2.4400000000000002E-2</v>
      </c>
      <c r="J27" s="2">
        <v>1.8599999999999998E-2</v>
      </c>
      <c r="K27" s="2">
        <v>1.5800000000000002E-2</v>
      </c>
      <c r="L27" t="s">
        <v>46</v>
      </c>
      <c r="M27" t="s">
        <v>138</v>
      </c>
      <c r="N27" s="11">
        <v>4.1999999999999997E-3</v>
      </c>
      <c r="O27" s="10">
        <v>4000</v>
      </c>
      <c r="P27" s="18"/>
      <c r="Q27" s="15">
        <f>D27*J27</f>
        <v>1.8599999999999998E-2</v>
      </c>
    </row>
    <row r="28" spans="1:17">
      <c r="A28" t="s">
        <v>91</v>
      </c>
      <c r="B28" s="24" t="s">
        <v>43</v>
      </c>
      <c r="C28" t="s">
        <v>92</v>
      </c>
      <c r="D28" s="5">
        <v>1</v>
      </c>
      <c r="E28" t="s">
        <v>19</v>
      </c>
      <c r="F28" t="s">
        <v>139</v>
      </c>
      <c r="G28" s="2">
        <v>0.1</v>
      </c>
      <c r="H28" s="2">
        <v>7.3999999999999996E-2</v>
      </c>
      <c r="I28" s="2">
        <v>5.2400000000000002E-2</v>
      </c>
      <c r="J28" s="2">
        <v>4.02E-2</v>
      </c>
      <c r="K28" s="2">
        <v>3.4000000000000002E-2</v>
      </c>
      <c r="L28" t="s">
        <v>46</v>
      </c>
      <c r="M28" t="s">
        <v>139</v>
      </c>
      <c r="N28" s="11">
        <v>1.1299999999999999E-2</v>
      </c>
      <c r="O28" s="10">
        <v>4000</v>
      </c>
      <c r="P28" s="18"/>
      <c r="Q28" s="15">
        <f>D28*J28</f>
        <v>4.02E-2</v>
      </c>
    </row>
    <row r="29" spans="1:17">
      <c r="B29" s="9"/>
      <c r="D29" s="5"/>
      <c r="G29" s="2"/>
      <c r="H29" s="2"/>
      <c r="I29" s="2"/>
      <c r="J29" s="2"/>
      <c r="N29" s="11"/>
      <c r="O29" s="10"/>
    </row>
    <row r="30" spans="1:17">
      <c r="B30" s="9"/>
      <c r="Q30" s="15">
        <f>SUM(Q2:Q28)</f>
        <v>17.431799999999996</v>
      </c>
    </row>
    <row r="31" spans="1:17">
      <c r="B31" s="9"/>
      <c r="L31" s="6"/>
    </row>
    <row r="32" spans="1:17">
      <c r="A32" s="25" t="s">
        <v>111</v>
      </c>
      <c r="B32" s="28">
        <v>37</v>
      </c>
      <c r="P32" s="9" t="s">
        <v>145</v>
      </c>
      <c r="Q32" s="15">
        <f>Q30+17.1</f>
        <v>34.531799999999997</v>
      </c>
    </row>
    <row r="33" spans="1:17">
      <c r="A33" s="25" t="s">
        <v>112</v>
      </c>
      <c r="B33" s="26" t="s">
        <v>146</v>
      </c>
      <c r="P33" s="9" t="s">
        <v>148</v>
      </c>
      <c r="Q33" s="15">
        <f>Q32+18.21</f>
        <v>52.741799999999998</v>
      </c>
    </row>
    <row r="34" spans="1:17">
      <c r="A34" s="25" t="s">
        <v>113</v>
      </c>
      <c r="B34" s="26" t="s">
        <v>116</v>
      </c>
      <c r="D34" s="5"/>
      <c r="G34" s="2"/>
      <c r="H34" s="2"/>
      <c r="I34" s="2"/>
      <c r="J34" s="2"/>
      <c r="N34" s="11"/>
      <c r="O34" s="10"/>
    </row>
    <row r="35" spans="1:17">
      <c r="A35" s="25" t="s">
        <v>114</v>
      </c>
      <c r="B35" s="26" t="s">
        <v>147</v>
      </c>
      <c r="D35" s="5"/>
      <c r="G35" s="2"/>
      <c r="H35" s="2"/>
      <c r="I35" s="2"/>
      <c r="J35" s="2"/>
      <c r="N35" s="11"/>
      <c r="O35" s="10"/>
    </row>
    <row r="36" spans="1:17">
      <c r="A36" s="25" t="s">
        <v>115</v>
      </c>
      <c r="B36" s="26" t="s">
        <v>117</v>
      </c>
      <c r="D36" s="5"/>
      <c r="G36" s="2"/>
      <c r="H36" s="2"/>
      <c r="I36" s="2"/>
      <c r="J36" s="2"/>
      <c r="N36" s="11"/>
      <c r="O36" s="10"/>
    </row>
    <row r="37" spans="1:17">
      <c r="B37" s="9"/>
      <c r="D37" s="5"/>
      <c r="G37" s="2"/>
      <c r="H37" s="2"/>
      <c r="I37" s="2"/>
      <c r="J37" s="2"/>
      <c r="N37" s="11"/>
      <c r="O37" s="10"/>
    </row>
    <row r="38" spans="1:17">
      <c r="B38" s="9"/>
      <c r="D38" s="5"/>
      <c r="G38" s="2"/>
      <c r="H38" s="2"/>
      <c r="I38" s="2"/>
      <c r="J38" s="2"/>
      <c r="N38" s="11"/>
      <c r="O38" s="10"/>
    </row>
    <row r="39" spans="1:17">
      <c r="B39" s="9"/>
      <c r="D39" s="5"/>
      <c r="G39" s="2"/>
      <c r="H39" s="2"/>
      <c r="I39" s="2"/>
      <c r="J39" s="2"/>
      <c r="N39" s="11"/>
      <c r="O39" s="10"/>
    </row>
    <row r="40" spans="1:17">
      <c r="B40" s="9"/>
      <c r="D40" s="5"/>
      <c r="G40" s="2"/>
      <c r="H40" s="2"/>
      <c r="I40" s="2"/>
      <c r="J40" s="2"/>
      <c r="N40" s="11"/>
      <c r="O40" s="10"/>
    </row>
    <row r="41" spans="1:17">
      <c r="B41" s="9"/>
      <c r="D41" s="5"/>
      <c r="G41" s="2"/>
      <c r="H41" s="2"/>
      <c r="I41" s="2"/>
      <c r="J41" s="2"/>
      <c r="N41" s="11"/>
      <c r="O41" s="10"/>
    </row>
    <row r="42" spans="1:17">
      <c r="B42" s="9"/>
      <c r="D42" s="5"/>
      <c r="G42" s="2"/>
      <c r="H42" s="2"/>
      <c r="I42" s="2"/>
      <c r="J42" s="2"/>
      <c r="N42" s="11"/>
      <c r="O42" s="10"/>
    </row>
    <row r="43" spans="1:17">
      <c r="B43" s="9"/>
      <c r="D43" s="5"/>
      <c r="G43" s="2"/>
      <c r="H43" s="2"/>
      <c r="I43" s="2"/>
      <c r="J43" s="2"/>
      <c r="N43" s="11"/>
      <c r="O43" s="10"/>
    </row>
    <row r="44" spans="1:17">
      <c r="B44" s="9"/>
      <c r="D44" s="5"/>
      <c r="G44" s="2"/>
      <c r="H44" s="2"/>
      <c r="I44" s="2"/>
      <c r="J44" s="2"/>
      <c r="N44" s="11"/>
      <c r="O44" s="10"/>
    </row>
    <row r="45" spans="1:17">
      <c r="B45" s="9"/>
      <c r="D45" s="5"/>
      <c r="G45" s="2"/>
      <c r="H45" s="2"/>
      <c r="I45" s="2"/>
      <c r="J45" s="2"/>
      <c r="N45" s="11"/>
      <c r="O45" s="10"/>
    </row>
    <row r="46" spans="1:17">
      <c r="B46" s="9"/>
      <c r="D46" s="5"/>
      <c r="G46" s="2"/>
      <c r="H46" s="2"/>
      <c r="I46" s="2"/>
      <c r="J46" s="2"/>
      <c r="N46" s="11"/>
      <c r="O46" s="10"/>
    </row>
    <row r="47" spans="1:17">
      <c r="B47" s="9"/>
      <c r="D47" s="5"/>
      <c r="G47" s="2"/>
      <c r="H47" s="2"/>
      <c r="I47" s="2"/>
      <c r="J47" s="2"/>
      <c r="N47" s="11"/>
      <c r="O47" s="10"/>
    </row>
    <row r="48" spans="1:17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22:B23 B34 B36 B19:B20 B25:B26" numberStoredAsText="1"/>
    <ignoredError sqref="Q26 Q20 Q11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E31" sqref="E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136</v>
      </c>
      <c r="B7" s="24" t="s">
        <v>133</v>
      </c>
      <c r="C7" t="s">
        <v>134</v>
      </c>
      <c r="D7" s="5">
        <v>1</v>
      </c>
      <c r="E7" t="s">
        <v>19</v>
      </c>
      <c r="F7" t="s">
        <v>135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135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141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140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142</v>
      </c>
      <c r="D22" s="5">
        <v>5</v>
      </c>
      <c r="E22" t="s">
        <v>19</v>
      </c>
      <c r="F22" t="s">
        <v>144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143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150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138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138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139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139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145</v>
      </c>
      <c r="Q29" s="15">
        <f>Q27+17.1</f>
        <v>29.7851</v>
      </c>
    </row>
    <row r="30" spans="1:17">
      <c r="A30" s="25" t="s">
        <v>112</v>
      </c>
      <c r="B30" s="26" t="s">
        <v>151</v>
      </c>
      <c r="P30" s="9" t="s">
        <v>148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147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2013-07-17T14:49:54Z</dcterms:modified>
</cp:coreProperties>
</file>