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FD9D8721-1031-4C20-87C8-78CF468C7A70}" xr6:coauthVersionLast="47" xr6:coauthVersionMax="47" xr10:uidLastSave="{00000000-0000-0000-0000-000000000000}"/>
  <bookViews>
    <workbookView xWindow="-120" yWindow="-120" windowWidth="29040" windowHeight="15840" tabRatio="769" firstSheet="1" activeTab="8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Kennzahlen!$A$1:$H$55</definedName>
    <definedName name="ExterneDaten_2" localSheetId="6" hidden="1">Kennzahlen!$J$1:$L$45</definedName>
    <definedName name="ExterneDaten_3" localSheetId="6" hidden="1">Kennzahlen!$N$1:$Q$41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01" i="6" l="1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C1303" i="6"/>
  <c r="C1304" i="6"/>
  <c r="C1305" i="6"/>
  <c r="C1306" i="6"/>
  <c r="C1307" i="6"/>
  <c r="C1308" i="6"/>
  <c r="C1309" i="6"/>
  <c r="I1309" i="6" s="1"/>
  <c r="C1310" i="6"/>
  <c r="C1311" i="6"/>
  <c r="C1312" i="6"/>
  <c r="C1313" i="6"/>
  <c r="C1314" i="6"/>
  <c r="C1315" i="6"/>
  <c r="C1316" i="6"/>
  <c r="C1317" i="6"/>
  <c r="I1317" i="6" s="1"/>
  <c r="C1318" i="6"/>
  <c r="C1319" i="6"/>
  <c r="C1320" i="6"/>
  <c r="C1321" i="6"/>
  <c r="C1322" i="6"/>
  <c r="C1323" i="6"/>
  <c r="C1324" i="6"/>
  <c r="C1325" i="6"/>
  <c r="I1325" i="6" s="1"/>
  <c r="C1326" i="6"/>
  <c r="C1327" i="6"/>
  <c r="C1328" i="6"/>
  <c r="C1329" i="6"/>
  <c r="C1330" i="6"/>
  <c r="C1331" i="6"/>
  <c r="C1332" i="6"/>
  <c r="C1333" i="6"/>
  <c r="I1333" i="6" s="1"/>
  <c r="C1334" i="6"/>
  <c r="C1335" i="6"/>
  <c r="C1336" i="6"/>
  <c r="C1337" i="6"/>
  <c r="C1338" i="6"/>
  <c r="C1339" i="6"/>
  <c r="E1303" i="6"/>
  <c r="E1311" i="6"/>
  <c r="E1319" i="6"/>
  <c r="E1327" i="6"/>
  <c r="E1335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1302" i="6"/>
  <c r="I1303" i="6"/>
  <c r="I1304" i="6"/>
  <c r="I1305" i="6"/>
  <c r="I1306" i="6"/>
  <c r="I1307" i="6"/>
  <c r="I1308" i="6"/>
  <c r="I1310" i="6"/>
  <c r="I1311" i="6"/>
  <c r="I1312" i="6"/>
  <c r="I1313" i="6"/>
  <c r="I1314" i="6"/>
  <c r="I1315" i="6"/>
  <c r="I1316" i="6"/>
  <c r="I1318" i="6"/>
  <c r="I1319" i="6"/>
  <c r="I1320" i="6"/>
  <c r="I1321" i="6"/>
  <c r="I1322" i="6"/>
  <c r="I1323" i="6"/>
  <c r="I1324" i="6"/>
  <c r="I1326" i="6"/>
  <c r="I1327" i="6"/>
  <c r="I1328" i="6"/>
  <c r="I1329" i="6"/>
  <c r="I1330" i="6"/>
  <c r="I1331" i="6"/>
  <c r="I1332" i="6"/>
  <c r="I1334" i="6"/>
  <c r="I1335" i="6"/>
  <c r="I1336" i="6"/>
  <c r="I1337" i="6"/>
  <c r="I1338" i="6"/>
  <c r="I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M1301" i="6"/>
  <c r="M1302" i="6"/>
  <c r="M1303" i="6"/>
  <c r="A1303" i="6" s="1"/>
  <c r="D1303" i="6" s="1"/>
  <c r="M1304" i="6"/>
  <c r="M1305" i="6"/>
  <c r="M1306" i="6"/>
  <c r="M1307" i="6"/>
  <c r="M1308" i="6"/>
  <c r="A1308" i="6" s="1"/>
  <c r="M1309" i="6"/>
  <c r="M1310" i="6"/>
  <c r="M1311" i="6"/>
  <c r="A1311" i="6" s="1"/>
  <c r="M1312" i="6"/>
  <c r="M1313" i="6"/>
  <c r="M1314" i="6"/>
  <c r="M1315" i="6"/>
  <c r="M1316" i="6"/>
  <c r="A1316" i="6" s="1"/>
  <c r="M1317" i="6"/>
  <c r="M1318" i="6"/>
  <c r="M1319" i="6"/>
  <c r="A1319" i="6" s="1"/>
  <c r="M1320" i="6"/>
  <c r="M1321" i="6"/>
  <c r="M1322" i="6"/>
  <c r="M1323" i="6"/>
  <c r="M1324" i="6"/>
  <c r="A1324" i="6" s="1"/>
  <c r="M1325" i="6"/>
  <c r="M1326" i="6"/>
  <c r="M1327" i="6"/>
  <c r="A1327" i="6" s="1"/>
  <c r="M1328" i="6"/>
  <c r="M1329" i="6"/>
  <c r="M1330" i="6"/>
  <c r="M1331" i="6"/>
  <c r="M1332" i="6"/>
  <c r="A1332" i="6" s="1"/>
  <c r="M1333" i="6"/>
  <c r="M1334" i="6"/>
  <c r="M1335" i="6"/>
  <c r="A1335" i="6" s="1"/>
  <c r="M1336" i="6"/>
  <c r="M1337" i="6"/>
  <c r="M1338" i="6"/>
  <c r="M1339" i="6"/>
  <c r="N1301" i="6"/>
  <c r="E1301" i="6" s="1"/>
  <c r="N1302" i="6"/>
  <c r="E1302" i="6" s="1"/>
  <c r="N1303" i="6"/>
  <c r="N1304" i="6"/>
  <c r="E1304" i="6" s="1"/>
  <c r="N1305" i="6"/>
  <c r="E1305" i="6" s="1"/>
  <c r="N1306" i="6"/>
  <c r="E1306" i="6" s="1"/>
  <c r="N1307" i="6"/>
  <c r="E1307" i="6" s="1"/>
  <c r="N1308" i="6"/>
  <c r="E1308" i="6" s="1"/>
  <c r="N1309" i="6"/>
  <c r="E1309" i="6" s="1"/>
  <c r="N1310" i="6"/>
  <c r="E1310" i="6" s="1"/>
  <c r="N1311" i="6"/>
  <c r="N1312" i="6"/>
  <c r="E1312" i="6" s="1"/>
  <c r="N1313" i="6"/>
  <c r="E1313" i="6" s="1"/>
  <c r="N1314" i="6"/>
  <c r="E1314" i="6" s="1"/>
  <c r="N1315" i="6"/>
  <c r="E1315" i="6" s="1"/>
  <c r="N1316" i="6"/>
  <c r="E1316" i="6" s="1"/>
  <c r="N1317" i="6"/>
  <c r="E1317" i="6" s="1"/>
  <c r="N1318" i="6"/>
  <c r="E1318" i="6" s="1"/>
  <c r="N1319" i="6"/>
  <c r="N1320" i="6"/>
  <c r="E1320" i="6" s="1"/>
  <c r="N1321" i="6"/>
  <c r="E1321" i="6" s="1"/>
  <c r="N1322" i="6"/>
  <c r="E1322" i="6" s="1"/>
  <c r="N1323" i="6"/>
  <c r="E1323" i="6" s="1"/>
  <c r="N1324" i="6"/>
  <c r="E1324" i="6" s="1"/>
  <c r="N1325" i="6"/>
  <c r="E1325" i="6" s="1"/>
  <c r="N1326" i="6"/>
  <c r="E1326" i="6" s="1"/>
  <c r="N1327" i="6"/>
  <c r="N1328" i="6"/>
  <c r="E1328" i="6" s="1"/>
  <c r="N1329" i="6"/>
  <c r="E1329" i="6" s="1"/>
  <c r="N1330" i="6"/>
  <c r="E1330" i="6" s="1"/>
  <c r="N1331" i="6"/>
  <c r="E1331" i="6" s="1"/>
  <c r="N1332" i="6"/>
  <c r="E1332" i="6" s="1"/>
  <c r="N1333" i="6"/>
  <c r="E1333" i="6" s="1"/>
  <c r="N1334" i="6"/>
  <c r="E1334" i="6" s="1"/>
  <c r="N1335" i="6"/>
  <c r="N1336" i="6"/>
  <c r="E1336" i="6" s="1"/>
  <c r="N1337" i="6"/>
  <c r="E1337" i="6" s="1"/>
  <c r="N1338" i="6"/>
  <c r="E1338" i="6" s="1"/>
  <c r="N1339" i="6"/>
  <c r="E1339" i="6" s="1"/>
  <c r="O1301" i="6"/>
  <c r="G1301" i="6" s="1"/>
  <c r="O1302" i="6"/>
  <c r="G1302" i="6" s="1"/>
  <c r="O1303" i="6"/>
  <c r="G1303" i="6" s="1"/>
  <c r="O1304" i="6"/>
  <c r="G1304" i="6" s="1"/>
  <c r="O1305" i="6"/>
  <c r="G1305" i="6" s="1"/>
  <c r="O1306" i="6"/>
  <c r="G1306" i="6" s="1"/>
  <c r="O1307" i="6"/>
  <c r="G1307" i="6" s="1"/>
  <c r="O1308" i="6"/>
  <c r="G1308" i="6" s="1"/>
  <c r="O1309" i="6"/>
  <c r="G1309" i="6" s="1"/>
  <c r="O1310" i="6"/>
  <c r="G1310" i="6" s="1"/>
  <c r="O1311" i="6"/>
  <c r="G1311" i="6" s="1"/>
  <c r="O1312" i="6"/>
  <c r="G1312" i="6" s="1"/>
  <c r="O1313" i="6"/>
  <c r="G1313" i="6" s="1"/>
  <c r="O1314" i="6"/>
  <c r="G1314" i="6" s="1"/>
  <c r="O1315" i="6"/>
  <c r="G1315" i="6" s="1"/>
  <c r="O1316" i="6"/>
  <c r="G1316" i="6" s="1"/>
  <c r="O1317" i="6"/>
  <c r="G1317" i="6" s="1"/>
  <c r="O1318" i="6"/>
  <c r="G1318" i="6" s="1"/>
  <c r="O1319" i="6"/>
  <c r="G1319" i="6" s="1"/>
  <c r="O1320" i="6"/>
  <c r="G1320" i="6" s="1"/>
  <c r="O1321" i="6"/>
  <c r="G1321" i="6" s="1"/>
  <c r="O1322" i="6"/>
  <c r="G1322" i="6" s="1"/>
  <c r="O1323" i="6"/>
  <c r="G1323" i="6" s="1"/>
  <c r="O1324" i="6"/>
  <c r="G1324" i="6" s="1"/>
  <c r="O1325" i="6"/>
  <c r="G1325" i="6" s="1"/>
  <c r="O1326" i="6"/>
  <c r="G1326" i="6" s="1"/>
  <c r="O1327" i="6"/>
  <c r="G1327" i="6" s="1"/>
  <c r="O1328" i="6"/>
  <c r="G1328" i="6" s="1"/>
  <c r="O1329" i="6"/>
  <c r="G1329" i="6" s="1"/>
  <c r="O1330" i="6"/>
  <c r="G1330" i="6" s="1"/>
  <c r="O1331" i="6"/>
  <c r="G1331" i="6" s="1"/>
  <c r="O1332" i="6"/>
  <c r="G1332" i="6" s="1"/>
  <c r="O1333" i="6"/>
  <c r="G1333" i="6" s="1"/>
  <c r="O1334" i="6"/>
  <c r="G1334" i="6" s="1"/>
  <c r="O1335" i="6"/>
  <c r="G1335" i="6" s="1"/>
  <c r="O1336" i="6"/>
  <c r="G1336" i="6" s="1"/>
  <c r="O1337" i="6"/>
  <c r="G1337" i="6" s="1"/>
  <c r="O1338" i="6"/>
  <c r="G1338" i="6" s="1"/>
  <c r="O1339" i="6"/>
  <c r="G1339" i="6" s="1"/>
  <c r="A1301" i="6"/>
  <c r="A1302" i="6"/>
  <c r="A1304" i="6"/>
  <c r="D1304" i="6" s="1"/>
  <c r="A1305" i="6"/>
  <c r="D1305" i="6" s="1"/>
  <c r="A1306" i="6"/>
  <c r="A1307" i="6"/>
  <c r="A1309" i="6"/>
  <c r="A1310" i="6"/>
  <c r="A1312" i="6"/>
  <c r="D1312" i="6" s="1"/>
  <c r="A1313" i="6"/>
  <c r="D1313" i="6" s="1"/>
  <c r="A1314" i="6"/>
  <c r="D1314" i="6" s="1"/>
  <c r="A1315" i="6"/>
  <c r="A1317" i="6"/>
  <c r="A1318" i="6"/>
  <c r="A1320" i="6"/>
  <c r="A1321" i="6"/>
  <c r="A1322" i="6"/>
  <c r="D1322" i="6" s="1"/>
  <c r="A1323" i="6"/>
  <c r="A1325" i="6"/>
  <c r="A1326" i="6"/>
  <c r="A1328" i="6"/>
  <c r="A1329" i="6"/>
  <c r="A1330" i="6"/>
  <c r="A1331" i="6"/>
  <c r="A1333" i="6"/>
  <c r="A1334" i="6"/>
  <c r="A1336" i="6"/>
  <c r="D1336" i="6" s="1"/>
  <c r="A1337" i="6"/>
  <c r="D1337" i="6" s="1"/>
  <c r="A1338" i="6"/>
  <c r="A1339" i="6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97" i="6"/>
  <c r="F1251" i="6"/>
  <c r="F1252" i="6"/>
  <c r="F1253" i="6"/>
  <c r="F1254" i="6"/>
  <c r="F1255" i="6"/>
  <c r="F1258" i="6"/>
  <c r="F1259" i="6"/>
  <c r="F1260" i="6"/>
  <c r="F1257" i="6"/>
  <c r="F1256" i="6"/>
  <c r="F1261" i="6"/>
  <c r="F1299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96" i="6"/>
  <c r="F1262" i="6"/>
  <c r="F1298" i="6"/>
  <c r="F1220" i="6"/>
  <c r="F130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I1180" i="6"/>
  <c r="I1226" i="6"/>
  <c r="I123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M1175" i="6"/>
  <c r="M1176" i="6"/>
  <c r="M1177" i="6"/>
  <c r="A1177" i="6" s="1"/>
  <c r="M1178" i="6"/>
  <c r="M1179" i="6"/>
  <c r="M1180" i="6"/>
  <c r="M1181" i="6"/>
  <c r="A1181" i="6" s="1"/>
  <c r="M1182" i="6"/>
  <c r="A1182" i="6" s="1"/>
  <c r="M1183" i="6"/>
  <c r="M1184" i="6"/>
  <c r="M1185" i="6"/>
  <c r="M1186" i="6"/>
  <c r="M1187" i="6"/>
  <c r="M1188" i="6"/>
  <c r="M1189" i="6"/>
  <c r="A1189" i="6" s="1"/>
  <c r="M1190" i="6"/>
  <c r="A1190" i="6" s="1"/>
  <c r="M1191" i="6"/>
  <c r="M1192" i="6"/>
  <c r="M1193" i="6"/>
  <c r="A1193" i="6" s="1"/>
  <c r="M1221" i="6"/>
  <c r="M503" i="6"/>
  <c r="M1196" i="6"/>
  <c r="M502" i="6"/>
  <c r="A502" i="6" s="1"/>
  <c r="M1198" i="6"/>
  <c r="A1198" i="6" s="1"/>
  <c r="M1199" i="6"/>
  <c r="M1200" i="6"/>
  <c r="M1201" i="6"/>
  <c r="A1201" i="6" s="1"/>
  <c r="M1202" i="6"/>
  <c r="M1203" i="6"/>
  <c r="M607" i="6"/>
  <c r="M1205" i="6"/>
  <c r="A1205" i="6" s="1"/>
  <c r="M1206" i="6"/>
  <c r="A1206" i="6" s="1"/>
  <c r="M1207" i="6"/>
  <c r="M1208" i="6"/>
  <c r="M1209" i="6"/>
  <c r="A1209" i="6" s="1"/>
  <c r="M1210" i="6"/>
  <c r="M1211" i="6"/>
  <c r="M1212" i="6"/>
  <c r="M1213" i="6"/>
  <c r="A1213" i="6" s="1"/>
  <c r="M1214" i="6"/>
  <c r="A1214" i="6" s="1"/>
  <c r="M1215" i="6"/>
  <c r="M1216" i="6"/>
  <c r="M1217" i="6"/>
  <c r="M1218" i="6"/>
  <c r="M1219" i="6"/>
  <c r="M1247" i="6"/>
  <c r="M1249" i="6"/>
  <c r="A1249" i="6" s="1"/>
  <c r="M1222" i="6"/>
  <c r="A1222" i="6" s="1"/>
  <c r="M1223" i="6"/>
  <c r="M1224" i="6"/>
  <c r="M1225" i="6"/>
  <c r="A1225" i="6" s="1"/>
  <c r="M1226" i="6"/>
  <c r="M1227" i="6"/>
  <c r="M1228" i="6"/>
  <c r="M1229" i="6"/>
  <c r="A1229" i="6" s="1"/>
  <c r="M1230" i="6"/>
  <c r="A1230" i="6" s="1"/>
  <c r="M1231" i="6"/>
  <c r="M1232" i="6"/>
  <c r="M1233" i="6"/>
  <c r="A1233" i="6" s="1"/>
  <c r="M1234" i="6"/>
  <c r="M1235" i="6"/>
  <c r="M1236" i="6"/>
  <c r="M1237" i="6"/>
  <c r="A1237" i="6" s="1"/>
  <c r="M1238" i="6"/>
  <c r="A1238" i="6" s="1"/>
  <c r="M1239" i="6"/>
  <c r="M1240" i="6"/>
  <c r="M1241" i="6"/>
  <c r="A1241" i="6" s="1"/>
  <c r="M1242" i="6"/>
  <c r="M1243" i="6"/>
  <c r="M1244" i="6"/>
  <c r="M1245" i="6"/>
  <c r="A1245" i="6" s="1"/>
  <c r="M1246" i="6"/>
  <c r="A1246" i="6" s="1"/>
  <c r="M1285" i="6"/>
  <c r="M1248" i="6"/>
  <c r="M1286" i="6"/>
  <c r="M1297" i="6"/>
  <c r="M1251" i="6"/>
  <c r="M1252" i="6"/>
  <c r="M1253" i="6"/>
  <c r="A1253" i="6" s="1"/>
  <c r="M1254" i="6"/>
  <c r="A1254" i="6" s="1"/>
  <c r="M1255" i="6"/>
  <c r="M1258" i="6"/>
  <c r="M1259" i="6"/>
  <c r="A1259" i="6" s="1"/>
  <c r="M1260" i="6"/>
  <c r="M1257" i="6"/>
  <c r="M1256" i="6"/>
  <c r="M1261" i="6"/>
  <c r="A1261" i="6" s="1"/>
  <c r="M1299" i="6"/>
  <c r="A1299" i="6" s="1"/>
  <c r="M1263" i="6"/>
  <c r="M1264" i="6"/>
  <c r="M1265" i="6"/>
  <c r="A1265" i="6" s="1"/>
  <c r="M1266" i="6"/>
  <c r="M1267" i="6"/>
  <c r="M1268" i="6"/>
  <c r="M1269" i="6"/>
  <c r="A1269" i="6" s="1"/>
  <c r="M1270" i="6"/>
  <c r="A1270" i="6" s="1"/>
  <c r="M1271" i="6"/>
  <c r="M1194" i="6"/>
  <c r="M1273" i="6"/>
  <c r="A1273" i="6" s="1"/>
  <c r="M1274" i="6"/>
  <c r="A1274" i="6" s="1"/>
  <c r="M1275" i="6"/>
  <c r="M1276" i="6"/>
  <c r="M1277" i="6"/>
  <c r="A1277" i="6" s="1"/>
  <c r="M1278" i="6"/>
  <c r="A1278" i="6" s="1"/>
  <c r="M1272" i="6"/>
  <c r="M1280" i="6"/>
  <c r="M1281" i="6"/>
  <c r="A1281" i="6" s="1"/>
  <c r="M1282" i="6"/>
  <c r="M1283" i="6"/>
  <c r="M1284" i="6"/>
  <c r="M1250" i="6"/>
  <c r="A1250" i="6" s="1"/>
  <c r="M1279" i="6"/>
  <c r="A1279" i="6" s="1"/>
  <c r="M1287" i="6"/>
  <c r="M1288" i="6"/>
  <c r="M1289" i="6"/>
  <c r="A1289" i="6" s="1"/>
  <c r="M1290" i="6"/>
  <c r="M1291" i="6"/>
  <c r="M1292" i="6"/>
  <c r="M1293" i="6"/>
  <c r="A1293" i="6" s="1"/>
  <c r="M1294" i="6"/>
  <c r="A1294" i="6" s="1"/>
  <c r="M1295" i="6"/>
  <c r="M1296" i="6"/>
  <c r="M1262" i="6"/>
  <c r="A1262" i="6" s="1"/>
  <c r="M1298" i="6"/>
  <c r="M1220" i="6"/>
  <c r="M1300" i="6"/>
  <c r="N1175" i="6"/>
  <c r="E1175" i="6" s="1"/>
  <c r="N1176" i="6"/>
  <c r="E1176" i="6" s="1"/>
  <c r="N1177" i="6"/>
  <c r="E1177" i="6" s="1"/>
  <c r="N1178" i="6"/>
  <c r="E1178" i="6" s="1"/>
  <c r="N1179" i="6"/>
  <c r="E1179" i="6" s="1"/>
  <c r="N1180" i="6"/>
  <c r="E1180" i="6" s="1"/>
  <c r="N1181" i="6"/>
  <c r="E1181" i="6" s="1"/>
  <c r="N1182" i="6"/>
  <c r="E1182" i="6" s="1"/>
  <c r="N1183" i="6"/>
  <c r="E1183" i="6" s="1"/>
  <c r="N1184" i="6"/>
  <c r="E1184" i="6" s="1"/>
  <c r="N1185" i="6"/>
  <c r="E1185" i="6" s="1"/>
  <c r="N1186" i="6"/>
  <c r="E1186" i="6" s="1"/>
  <c r="N1187" i="6"/>
  <c r="E1187" i="6" s="1"/>
  <c r="N1188" i="6"/>
  <c r="E1188" i="6" s="1"/>
  <c r="N1189" i="6"/>
  <c r="E1189" i="6" s="1"/>
  <c r="N1190" i="6"/>
  <c r="E1190" i="6" s="1"/>
  <c r="N1191" i="6"/>
  <c r="E1191" i="6" s="1"/>
  <c r="N1192" i="6"/>
  <c r="E1192" i="6" s="1"/>
  <c r="N1193" i="6"/>
  <c r="E1193" i="6" s="1"/>
  <c r="N1221" i="6"/>
  <c r="E1221" i="6" s="1"/>
  <c r="N503" i="6"/>
  <c r="E503" i="6" s="1"/>
  <c r="N1196" i="6"/>
  <c r="E1196" i="6" s="1"/>
  <c r="N502" i="6"/>
  <c r="E502" i="6" s="1"/>
  <c r="N1198" i="6"/>
  <c r="E1198" i="6" s="1"/>
  <c r="N1199" i="6"/>
  <c r="E1199" i="6" s="1"/>
  <c r="N1200" i="6"/>
  <c r="E1200" i="6" s="1"/>
  <c r="N1201" i="6"/>
  <c r="E1201" i="6" s="1"/>
  <c r="N1202" i="6"/>
  <c r="E1202" i="6" s="1"/>
  <c r="N1203" i="6"/>
  <c r="E1203" i="6" s="1"/>
  <c r="N607" i="6"/>
  <c r="E607" i="6" s="1"/>
  <c r="N1205" i="6"/>
  <c r="E1205" i="6" s="1"/>
  <c r="N1206" i="6"/>
  <c r="E1206" i="6" s="1"/>
  <c r="N1207" i="6"/>
  <c r="E1207" i="6" s="1"/>
  <c r="N1208" i="6"/>
  <c r="E1208" i="6" s="1"/>
  <c r="N1209" i="6"/>
  <c r="E1209" i="6" s="1"/>
  <c r="N1210" i="6"/>
  <c r="E1210" i="6" s="1"/>
  <c r="N1211" i="6"/>
  <c r="E1211" i="6" s="1"/>
  <c r="N1212" i="6"/>
  <c r="E1212" i="6" s="1"/>
  <c r="N1213" i="6"/>
  <c r="E1213" i="6" s="1"/>
  <c r="N1214" i="6"/>
  <c r="E1214" i="6" s="1"/>
  <c r="N1215" i="6"/>
  <c r="E1215" i="6" s="1"/>
  <c r="N1216" i="6"/>
  <c r="E1216" i="6" s="1"/>
  <c r="N1217" i="6"/>
  <c r="E1217" i="6" s="1"/>
  <c r="N1218" i="6"/>
  <c r="E1218" i="6" s="1"/>
  <c r="N1219" i="6"/>
  <c r="E1219" i="6" s="1"/>
  <c r="N1247" i="6"/>
  <c r="E1247" i="6" s="1"/>
  <c r="N1249" i="6"/>
  <c r="E1249" i="6" s="1"/>
  <c r="N1222" i="6"/>
  <c r="E1222" i="6" s="1"/>
  <c r="N1223" i="6"/>
  <c r="E1223" i="6" s="1"/>
  <c r="N1224" i="6"/>
  <c r="E1224" i="6" s="1"/>
  <c r="N1225" i="6"/>
  <c r="E1225" i="6" s="1"/>
  <c r="N1226" i="6"/>
  <c r="E1226" i="6" s="1"/>
  <c r="N1227" i="6"/>
  <c r="E1227" i="6" s="1"/>
  <c r="N1228" i="6"/>
  <c r="E1228" i="6" s="1"/>
  <c r="N1229" i="6"/>
  <c r="E1229" i="6" s="1"/>
  <c r="N1230" i="6"/>
  <c r="E1230" i="6" s="1"/>
  <c r="N1231" i="6"/>
  <c r="E1231" i="6" s="1"/>
  <c r="N1232" i="6"/>
  <c r="E1232" i="6" s="1"/>
  <c r="N1233" i="6"/>
  <c r="E1233" i="6" s="1"/>
  <c r="N1234" i="6"/>
  <c r="E1234" i="6" s="1"/>
  <c r="N1235" i="6"/>
  <c r="E1235" i="6" s="1"/>
  <c r="N1236" i="6"/>
  <c r="E1236" i="6" s="1"/>
  <c r="N1237" i="6"/>
  <c r="E1237" i="6" s="1"/>
  <c r="N1238" i="6"/>
  <c r="E1238" i="6" s="1"/>
  <c r="N1239" i="6"/>
  <c r="E1239" i="6" s="1"/>
  <c r="N1240" i="6"/>
  <c r="E1240" i="6" s="1"/>
  <c r="N1241" i="6"/>
  <c r="E1241" i="6" s="1"/>
  <c r="N1242" i="6"/>
  <c r="E1242" i="6" s="1"/>
  <c r="N1243" i="6"/>
  <c r="E1243" i="6" s="1"/>
  <c r="N1244" i="6"/>
  <c r="E1244" i="6" s="1"/>
  <c r="N1245" i="6"/>
  <c r="E1245" i="6" s="1"/>
  <c r="N1246" i="6"/>
  <c r="E1246" i="6" s="1"/>
  <c r="N1285" i="6"/>
  <c r="E1285" i="6" s="1"/>
  <c r="N1248" i="6"/>
  <c r="E1248" i="6" s="1"/>
  <c r="N1286" i="6"/>
  <c r="E1286" i="6" s="1"/>
  <c r="N1297" i="6"/>
  <c r="E1297" i="6" s="1"/>
  <c r="N1251" i="6"/>
  <c r="E1251" i="6" s="1"/>
  <c r="N1252" i="6"/>
  <c r="E1252" i="6" s="1"/>
  <c r="N1253" i="6"/>
  <c r="E1253" i="6" s="1"/>
  <c r="N1254" i="6"/>
  <c r="E1254" i="6" s="1"/>
  <c r="N1255" i="6"/>
  <c r="E1255" i="6" s="1"/>
  <c r="N1258" i="6"/>
  <c r="E1258" i="6" s="1"/>
  <c r="N1259" i="6"/>
  <c r="E1259" i="6" s="1"/>
  <c r="N1260" i="6"/>
  <c r="E1260" i="6" s="1"/>
  <c r="N1257" i="6"/>
  <c r="E1257" i="6" s="1"/>
  <c r="N1256" i="6"/>
  <c r="E1256" i="6" s="1"/>
  <c r="N1261" i="6"/>
  <c r="E1261" i="6" s="1"/>
  <c r="N1299" i="6"/>
  <c r="E1299" i="6" s="1"/>
  <c r="N1263" i="6"/>
  <c r="E1263" i="6" s="1"/>
  <c r="N1264" i="6"/>
  <c r="E1264" i="6" s="1"/>
  <c r="N1265" i="6"/>
  <c r="E1265" i="6" s="1"/>
  <c r="N1266" i="6"/>
  <c r="E1266" i="6" s="1"/>
  <c r="N1267" i="6"/>
  <c r="E1267" i="6" s="1"/>
  <c r="N1268" i="6"/>
  <c r="E1268" i="6" s="1"/>
  <c r="N1269" i="6"/>
  <c r="E1269" i="6" s="1"/>
  <c r="N1270" i="6"/>
  <c r="E1270" i="6" s="1"/>
  <c r="N1271" i="6"/>
  <c r="E1271" i="6" s="1"/>
  <c r="N1194" i="6"/>
  <c r="E1194" i="6" s="1"/>
  <c r="N1273" i="6"/>
  <c r="E1273" i="6" s="1"/>
  <c r="N1274" i="6"/>
  <c r="E1274" i="6" s="1"/>
  <c r="N1275" i="6"/>
  <c r="E1275" i="6" s="1"/>
  <c r="N1276" i="6"/>
  <c r="E1276" i="6" s="1"/>
  <c r="N1277" i="6"/>
  <c r="E1277" i="6" s="1"/>
  <c r="N1278" i="6"/>
  <c r="E1278" i="6" s="1"/>
  <c r="N1272" i="6"/>
  <c r="E1272" i="6" s="1"/>
  <c r="N1280" i="6"/>
  <c r="E1280" i="6" s="1"/>
  <c r="N1281" i="6"/>
  <c r="E1281" i="6" s="1"/>
  <c r="N1282" i="6"/>
  <c r="E1282" i="6" s="1"/>
  <c r="N1283" i="6"/>
  <c r="E1283" i="6" s="1"/>
  <c r="N1284" i="6"/>
  <c r="E1284" i="6" s="1"/>
  <c r="N1250" i="6"/>
  <c r="E1250" i="6" s="1"/>
  <c r="N1279" i="6"/>
  <c r="E1279" i="6" s="1"/>
  <c r="N1287" i="6"/>
  <c r="E1287" i="6" s="1"/>
  <c r="N1288" i="6"/>
  <c r="E1288" i="6" s="1"/>
  <c r="N1289" i="6"/>
  <c r="E1289" i="6" s="1"/>
  <c r="N1290" i="6"/>
  <c r="E1290" i="6" s="1"/>
  <c r="N1291" i="6"/>
  <c r="E1291" i="6" s="1"/>
  <c r="N1292" i="6"/>
  <c r="E1292" i="6" s="1"/>
  <c r="N1293" i="6"/>
  <c r="E1293" i="6" s="1"/>
  <c r="N1294" i="6"/>
  <c r="E1294" i="6" s="1"/>
  <c r="N1295" i="6"/>
  <c r="E1295" i="6" s="1"/>
  <c r="N1296" i="6"/>
  <c r="E1296" i="6" s="1"/>
  <c r="N1262" i="6"/>
  <c r="E1262" i="6" s="1"/>
  <c r="N1298" i="6"/>
  <c r="E1298" i="6" s="1"/>
  <c r="N1220" i="6"/>
  <c r="E1220" i="6" s="1"/>
  <c r="N1300" i="6"/>
  <c r="E1300" i="6" s="1"/>
  <c r="O1175" i="6"/>
  <c r="G1175" i="6" s="1"/>
  <c r="O1176" i="6"/>
  <c r="G1176" i="6" s="1"/>
  <c r="O1177" i="6"/>
  <c r="G1177" i="6" s="1"/>
  <c r="O1178" i="6"/>
  <c r="G1178" i="6" s="1"/>
  <c r="O1179" i="6"/>
  <c r="G1179" i="6" s="1"/>
  <c r="O1180" i="6"/>
  <c r="O1181" i="6"/>
  <c r="G1181" i="6" s="1"/>
  <c r="O1182" i="6"/>
  <c r="G1182" i="6" s="1"/>
  <c r="O1183" i="6"/>
  <c r="G1183" i="6" s="1"/>
  <c r="O1184" i="6"/>
  <c r="G1184" i="6" s="1"/>
  <c r="O1185" i="6"/>
  <c r="G1185" i="6" s="1"/>
  <c r="O1186" i="6"/>
  <c r="G1186" i="6" s="1"/>
  <c r="O1187" i="6"/>
  <c r="G1187" i="6" s="1"/>
  <c r="O1188" i="6"/>
  <c r="G1188" i="6" s="1"/>
  <c r="O1189" i="6"/>
  <c r="G1189" i="6" s="1"/>
  <c r="O1190" i="6"/>
  <c r="G1190" i="6" s="1"/>
  <c r="O1191" i="6"/>
  <c r="G1191" i="6" s="1"/>
  <c r="O1192" i="6"/>
  <c r="G1192" i="6" s="1"/>
  <c r="O1193" i="6"/>
  <c r="G1193" i="6" s="1"/>
  <c r="O1221" i="6"/>
  <c r="G1221" i="6" s="1"/>
  <c r="O503" i="6"/>
  <c r="G503" i="6" s="1"/>
  <c r="O1196" i="6"/>
  <c r="G1196" i="6" s="1"/>
  <c r="O502" i="6"/>
  <c r="G502" i="6" s="1"/>
  <c r="O1198" i="6"/>
  <c r="G1198" i="6" s="1"/>
  <c r="O1199" i="6"/>
  <c r="G1199" i="6" s="1"/>
  <c r="O1200" i="6"/>
  <c r="G1200" i="6" s="1"/>
  <c r="O1201" i="6"/>
  <c r="G1201" i="6" s="1"/>
  <c r="O1202" i="6"/>
  <c r="G1202" i="6" s="1"/>
  <c r="O1203" i="6"/>
  <c r="G1203" i="6" s="1"/>
  <c r="O607" i="6"/>
  <c r="G607" i="6" s="1"/>
  <c r="O1205" i="6"/>
  <c r="G1205" i="6" s="1"/>
  <c r="O1206" i="6"/>
  <c r="G1206" i="6" s="1"/>
  <c r="O1207" i="6"/>
  <c r="G1207" i="6" s="1"/>
  <c r="O1208" i="6"/>
  <c r="G1208" i="6" s="1"/>
  <c r="O1209" i="6"/>
  <c r="G1209" i="6" s="1"/>
  <c r="O1210" i="6"/>
  <c r="G1210" i="6" s="1"/>
  <c r="O1211" i="6"/>
  <c r="G1211" i="6" s="1"/>
  <c r="O1212" i="6"/>
  <c r="G1212" i="6" s="1"/>
  <c r="O1213" i="6"/>
  <c r="G1213" i="6" s="1"/>
  <c r="O1214" i="6"/>
  <c r="G1214" i="6" s="1"/>
  <c r="O1215" i="6"/>
  <c r="G1215" i="6" s="1"/>
  <c r="O1216" i="6"/>
  <c r="G1216" i="6" s="1"/>
  <c r="O1217" i="6"/>
  <c r="G1217" i="6" s="1"/>
  <c r="O1218" i="6"/>
  <c r="G1218" i="6" s="1"/>
  <c r="O1219" i="6"/>
  <c r="G1219" i="6" s="1"/>
  <c r="O1247" i="6"/>
  <c r="O1249" i="6"/>
  <c r="O1222" i="6"/>
  <c r="G1222" i="6" s="1"/>
  <c r="O1223" i="6"/>
  <c r="G1223" i="6" s="1"/>
  <c r="O1224" i="6"/>
  <c r="O1225" i="6"/>
  <c r="O1226" i="6"/>
  <c r="O1227" i="6"/>
  <c r="O1228" i="6"/>
  <c r="O1229" i="6"/>
  <c r="O1230" i="6"/>
  <c r="O1231" i="6"/>
  <c r="G1231" i="6" s="1"/>
  <c r="O1232" i="6"/>
  <c r="O1233" i="6"/>
  <c r="O1234" i="6"/>
  <c r="G1234" i="6" s="1"/>
  <c r="O1235" i="6"/>
  <c r="G1235" i="6" s="1"/>
  <c r="O1236" i="6"/>
  <c r="G1236" i="6" s="1"/>
  <c r="O1237" i="6"/>
  <c r="G1237" i="6" s="1"/>
  <c r="O1238" i="6"/>
  <c r="G1238" i="6" s="1"/>
  <c r="O1239" i="6"/>
  <c r="G1239" i="6" s="1"/>
  <c r="O1240" i="6"/>
  <c r="G1240" i="6" s="1"/>
  <c r="O1241" i="6"/>
  <c r="G1241" i="6" s="1"/>
  <c r="O1242" i="6"/>
  <c r="G1242" i="6" s="1"/>
  <c r="O1243" i="6"/>
  <c r="O1244" i="6"/>
  <c r="G1244" i="6" s="1"/>
  <c r="O1245" i="6"/>
  <c r="G1245" i="6" s="1"/>
  <c r="O1246" i="6"/>
  <c r="G1246" i="6" s="1"/>
  <c r="O1285" i="6"/>
  <c r="G1285" i="6" s="1"/>
  <c r="O1248" i="6"/>
  <c r="G1248" i="6" s="1"/>
  <c r="O1286" i="6"/>
  <c r="G1286" i="6" s="1"/>
  <c r="O1297" i="6"/>
  <c r="G1297" i="6" s="1"/>
  <c r="O1251" i="6"/>
  <c r="G1251" i="6" s="1"/>
  <c r="O1252" i="6"/>
  <c r="G1252" i="6" s="1"/>
  <c r="O1253" i="6"/>
  <c r="G1253" i="6" s="1"/>
  <c r="O1254" i="6"/>
  <c r="G1254" i="6" s="1"/>
  <c r="O1255" i="6"/>
  <c r="G1255" i="6" s="1"/>
  <c r="O1258" i="6"/>
  <c r="G1258" i="6" s="1"/>
  <c r="O1259" i="6"/>
  <c r="G1259" i="6" s="1"/>
  <c r="O1260" i="6"/>
  <c r="G1260" i="6" s="1"/>
  <c r="O1257" i="6"/>
  <c r="G1257" i="6" s="1"/>
  <c r="O1256" i="6"/>
  <c r="G1256" i="6" s="1"/>
  <c r="O1261" i="6"/>
  <c r="G1261" i="6" s="1"/>
  <c r="O1299" i="6"/>
  <c r="G1299" i="6" s="1"/>
  <c r="O1263" i="6"/>
  <c r="G1263" i="6" s="1"/>
  <c r="O1264" i="6"/>
  <c r="G1264" i="6" s="1"/>
  <c r="O1265" i="6"/>
  <c r="G1265" i="6" s="1"/>
  <c r="O1266" i="6"/>
  <c r="G1266" i="6" s="1"/>
  <c r="O1267" i="6"/>
  <c r="G1267" i="6" s="1"/>
  <c r="O1268" i="6"/>
  <c r="G1268" i="6" s="1"/>
  <c r="O1269" i="6"/>
  <c r="G1269" i="6" s="1"/>
  <c r="O1270" i="6"/>
  <c r="G1270" i="6" s="1"/>
  <c r="O1271" i="6"/>
  <c r="G1271" i="6" s="1"/>
  <c r="O1194" i="6"/>
  <c r="G1194" i="6" s="1"/>
  <c r="O1273" i="6"/>
  <c r="G1273" i="6" s="1"/>
  <c r="O1274" i="6"/>
  <c r="G1274" i="6" s="1"/>
  <c r="O1275" i="6"/>
  <c r="G1275" i="6" s="1"/>
  <c r="O1276" i="6"/>
  <c r="G1276" i="6" s="1"/>
  <c r="O1277" i="6"/>
  <c r="G1277" i="6" s="1"/>
  <c r="O1278" i="6"/>
  <c r="G1278" i="6" s="1"/>
  <c r="O1272" i="6"/>
  <c r="G1272" i="6" s="1"/>
  <c r="O1280" i="6"/>
  <c r="G1280" i="6" s="1"/>
  <c r="O1281" i="6"/>
  <c r="G1281" i="6" s="1"/>
  <c r="O1282" i="6"/>
  <c r="G1282" i="6" s="1"/>
  <c r="O1283" i="6"/>
  <c r="G1283" i="6" s="1"/>
  <c r="O1284" i="6"/>
  <c r="G1284" i="6" s="1"/>
  <c r="O1250" i="6"/>
  <c r="G1250" i="6" s="1"/>
  <c r="O1279" i="6"/>
  <c r="G1279" i="6" s="1"/>
  <c r="O1287" i="6"/>
  <c r="G1287" i="6" s="1"/>
  <c r="O1288" i="6"/>
  <c r="G1288" i="6" s="1"/>
  <c r="O1289" i="6"/>
  <c r="G1289" i="6" s="1"/>
  <c r="O1290" i="6"/>
  <c r="G1290" i="6" s="1"/>
  <c r="O1291" i="6"/>
  <c r="G1291" i="6" s="1"/>
  <c r="O1292" i="6"/>
  <c r="G1292" i="6" s="1"/>
  <c r="O1293" i="6"/>
  <c r="G1293" i="6" s="1"/>
  <c r="O1294" i="6"/>
  <c r="G1294" i="6" s="1"/>
  <c r="O1295" i="6"/>
  <c r="G1295" i="6" s="1"/>
  <c r="O1296" i="6"/>
  <c r="G1296" i="6" s="1"/>
  <c r="O1262" i="6"/>
  <c r="G1262" i="6" s="1"/>
  <c r="O1298" i="6"/>
  <c r="G1298" i="6" s="1"/>
  <c r="O1220" i="6"/>
  <c r="G1220" i="6" s="1"/>
  <c r="O1300" i="6"/>
  <c r="G1300" i="6" s="1"/>
  <c r="A1175" i="6"/>
  <c r="A1176" i="6"/>
  <c r="A1178" i="6"/>
  <c r="A1179" i="6"/>
  <c r="A1180" i="6"/>
  <c r="A1183" i="6"/>
  <c r="A1184" i="6"/>
  <c r="A1185" i="6"/>
  <c r="A1186" i="6"/>
  <c r="A1187" i="6"/>
  <c r="A1188" i="6"/>
  <c r="A1191" i="6"/>
  <c r="A1192" i="6"/>
  <c r="A1221" i="6"/>
  <c r="A503" i="6"/>
  <c r="A1196" i="6"/>
  <c r="A1199" i="6"/>
  <c r="A1200" i="6"/>
  <c r="A1202" i="6"/>
  <c r="A1203" i="6"/>
  <c r="A607" i="6"/>
  <c r="A1207" i="6"/>
  <c r="A1208" i="6"/>
  <c r="A1210" i="6"/>
  <c r="A1211" i="6"/>
  <c r="A1212" i="6"/>
  <c r="A1215" i="6"/>
  <c r="A1216" i="6"/>
  <c r="A1217" i="6"/>
  <c r="A1218" i="6"/>
  <c r="A1219" i="6"/>
  <c r="A1247" i="6"/>
  <c r="A1223" i="6"/>
  <c r="A1224" i="6"/>
  <c r="A1226" i="6"/>
  <c r="A1227" i="6"/>
  <c r="A1228" i="6"/>
  <c r="A1231" i="6"/>
  <c r="A1232" i="6"/>
  <c r="A1234" i="6"/>
  <c r="A1235" i="6"/>
  <c r="A1236" i="6"/>
  <c r="A1239" i="6"/>
  <c r="A1240" i="6"/>
  <c r="A1242" i="6"/>
  <c r="A1243" i="6"/>
  <c r="A1244" i="6"/>
  <c r="A1285" i="6"/>
  <c r="A1248" i="6"/>
  <c r="A1286" i="6"/>
  <c r="A1297" i="6"/>
  <c r="A1251" i="6"/>
  <c r="A1252" i="6"/>
  <c r="A1255" i="6"/>
  <c r="A1258" i="6"/>
  <c r="A1260" i="6"/>
  <c r="A1257" i="6"/>
  <c r="A1256" i="6"/>
  <c r="A1263" i="6"/>
  <c r="A1264" i="6"/>
  <c r="A1266" i="6"/>
  <c r="A1267" i="6"/>
  <c r="A1268" i="6"/>
  <c r="A1271" i="6"/>
  <c r="A1194" i="6"/>
  <c r="A1275" i="6"/>
  <c r="A1276" i="6"/>
  <c r="A1272" i="6"/>
  <c r="A1280" i="6"/>
  <c r="A1282" i="6"/>
  <c r="A1283" i="6"/>
  <c r="A1284" i="6"/>
  <c r="A1287" i="6"/>
  <c r="A1288" i="6"/>
  <c r="A1290" i="6"/>
  <c r="A1291" i="6"/>
  <c r="A1292" i="6"/>
  <c r="A1295" i="6"/>
  <c r="A1296" i="6"/>
  <c r="A1298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M10" i="6"/>
  <c r="A10" i="6" s="1"/>
  <c r="M11" i="6"/>
  <c r="A11" i="6" s="1"/>
  <c r="M12" i="6"/>
  <c r="A12" i="6" s="1"/>
  <c r="M13" i="6"/>
  <c r="A13" i="6" s="1"/>
  <c r="M14" i="6"/>
  <c r="A14" i="6" s="1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M27" i="6"/>
  <c r="A27" i="6" s="1"/>
  <c r="M28" i="6"/>
  <c r="A28" i="6" s="1"/>
  <c r="M29" i="6"/>
  <c r="A29" i="6" s="1"/>
  <c r="M30" i="6"/>
  <c r="A30" i="6" s="1"/>
  <c r="M31" i="6"/>
  <c r="A31" i="6" s="1"/>
  <c r="M32" i="6"/>
  <c r="A32" i="6" s="1"/>
  <c r="M33" i="6"/>
  <c r="A33" i="6" s="1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M43" i="6"/>
  <c r="A43" i="6" s="1"/>
  <c r="M44" i="6"/>
  <c r="A44" i="6" s="1"/>
  <c r="M45" i="6"/>
  <c r="A45" i="6" s="1"/>
  <c r="M46" i="6"/>
  <c r="A46" i="6" s="1"/>
  <c r="M47" i="6"/>
  <c r="A47" i="6" s="1"/>
  <c r="M48" i="6"/>
  <c r="A48" i="6" s="1"/>
  <c r="M49" i="6"/>
  <c r="A49" i="6" s="1"/>
  <c r="M50" i="6"/>
  <c r="A50" i="6" s="1"/>
  <c r="M51" i="6"/>
  <c r="A51" i="6" s="1"/>
  <c r="M52" i="6"/>
  <c r="A52" i="6" s="1"/>
  <c r="M53" i="6"/>
  <c r="A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A59" i="6" s="1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M79" i="6"/>
  <c r="A79" i="6" s="1"/>
  <c r="M80" i="6"/>
  <c r="A80" i="6" s="1"/>
  <c r="M81" i="6"/>
  <c r="A81" i="6" s="1"/>
  <c r="M82" i="6"/>
  <c r="A82" i="6" s="1"/>
  <c r="M83" i="6"/>
  <c r="A83" i="6" s="1"/>
  <c r="M84" i="6"/>
  <c r="A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A94" i="6" s="1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A110" i="6" s="1"/>
  <c r="M111" i="6"/>
  <c r="A111" i="6" s="1"/>
  <c r="M112" i="6"/>
  <c r="A112" i="6" s="1"/>
  <c r="M113" i="6"/>
  <c r="A113" i="6" s="1"/>
  <c r="M114" i="6"/>
  <c r="A114" i="6" s="1"/>
  <c r="M115" i="6"/>
  <c r="A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753" i="6"/>
  <c r="A753" i="6" s="1"/>
  <c r="M125" i="6"/>
  <c r="A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M139" i="6"/>
  <c r="A139" i="6" s="1"/>
  <c r="M140" i="6"/>
  <c r="A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24" i="6"/>
  <c r="A124" i="6" s="1"/>
  <c r="M862" i="6"/>
  <c r="A862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M182" i="6"/>
  <c r="M183" i="6"/>
  <c r="A183" i="6" s="1"/>
  <c r="M184" i="6"/>
  <c r="A184" i="6" s="1"/>
  <c r="M185" i="6"/>
  <c r="A185" i="6" s="1"/>
  <c r="M186" i="6"/>
  <c r="A186" i="6" s="1"/>
  <c r="M187" i="6"/>
  <c r="A187" i="6" s="1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M232" i="6"/>
  <c r="A232" i="6" s="1"/>
  <c r="M233" i="6"/>
  <c r="A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A243" i="6" s="1"/>
  <c r="M244" i="6"/>
  <c r="A244" i="6" s="1"/>
  <c r="M245" i="6"/>
  <c r="A245" i="6" s="1"/>
  <c r="M246" i="6"/>
  <c r="A246" i="6" s="1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M254" i="6"/>
  <c r="A254" i="6" s="1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164" i="6"/>
  <c r="A164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M286" i="6"/>
  <c r="M287" i="6"/>
  <c r="A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A294" i="6" s="1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M310" i="6"/>
  <c r="A310" i="6" s="1"/>
  <c r="M311" i="6"/>
  <c r="A311" i="6" s="1"/>
  <c r="M312" i="6"/>
  <c r="A312" i="6" s="1"/>
  <c r="M313" i="6"/>
  <c r="A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947" i="6"/>
  <c r="A94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M338" i="6"/>
  <c r="A338" i="6" s="1"/>
  <c r="M339" i="6"/>
  <c r="A339" i="6" s="1"/>
  <c r="M340" i="6"/>
  <c r="A340" i="6" s="1"/>
  <c r="M341" i="6"/>
  <c r="A341" i="6" s="1"/>
  <c r="M342" i="6"/>
  <c r="A342" i="6" s="1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A382" i="6" s="1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M390" i="6"/>
  <c r="A390" i="6" s="1"/>
  <c r="M391" i="6"/>
  <c r="A391" i="6" s="1"/>
  <c r="M392" i="6"/>
  <c r="A392" i="6" s="1"/>
  <c r="M393" i="6"/>
  <c r="A393" i="6" s="1"/>
  <c r="M394" i="6"/>
  <c r="A394" i="6" s="1"/>
  <c r="M395" i="6"/>
  <c r="A395" i="6" s="1"/>
  <c r="M396" i="6"/>
  <c r="A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M428" i="6"/>
  <c r="A428" i="6" s="1"/>
  <c r="M429" i="6"/>
  <c r="A429" i="6" s="1"/>
  <c r="M430" i="6"/>
  <c r="A430" i="6" s="1"/>
  <c r="M431" i="6"/>
  <c r="A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165" i="6"/>
  <c r="A165" i="6" s="1"/>
  <c r="M269" i="6"/>
  <c r="A269" i="6" s="1"/>
  <c r="M1090" i="6"/>
  <c r="A1090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M466" i="6"/>
  <c r="A466" i="6" s="1"/>
  <c r="M467" i="6"/>
  <c r="A467" i="6" s="1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A478" i="6" s="1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327" i="6"/>
  <c r="A327" i="6" s="1"/>
  <c r="M1195" i="6"/>
  <c r="A1195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M521" i="6"/>
  <c r="A521" i="6" s="1"/>
  <c r="M522" i="6"/>
  <c r="A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A539" i="6" s="1"/>
  <c r="M540" i="6"/>
  <c r="A540" i="6" s="1"/>
  <c r="M541" i="6"/>
  <c r="A541" i="6" s="1"/>
  <c r="M542" i="6"/>
  <c r="A542" i="6" s="1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A550" i="6" s="1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A566" i="6" s="1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A574" i="6" s="1"/>
  <c r="M575" i="6"/>
  <c r="A575" i="6" s="1"/>
  <c r="M576" i="6"/>
  <c r="A576" i="6" s="1"/>
  <c r="M577" i="6"/>
  <c r="A577" i="6" s="1"/>
  <c r="M578" i="6"/>
  <c r="A578" i="6" s="1"/>
  <c r="M579" i="6"/>
  <c r="A579" i="6" s="1"/>
  <c r="M580" i="6"/>
  <c r="A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444" i="6"/>
  <c r="A444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A622" i="6" s="1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M645" i="6"/>
  <c r="A645" i="6" s="1"/>
  <c r="M646" i="6"/>
  <c r="A646" i="6" s="1"/>
  <c r="M647" i="6"/>
  <c r="A647" i="6" s="1"/>
  <c r="M648" i="6"/>
  <c r="A648" i="6" s="1"/>
  <c r="M649" i="6"/>
  <c r="A649" i="6" s="1"/>
  <c r="M650" i="6"/>
  <c r="A650" i="6" s="1"/>
  <c r="M651" i="6"/>
  <c r="A651" i="6" s="1"/>
  <c r="M652" i="6"/>
  <c r="A652" i="6" s="1"/>
  <c r="M653" i="6"/>
  <c r="A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A686" i="6" s="1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M699" i="6"/>
  <c r="A699" i="6" s="1"/>
  <c r="M700" i="6"/>
  <c r="A700" i="6" s="1"/>
  <c r="M701" i="6"/>
  <c r="A701" i="6" s="1"/>
  <c r="M702" i="6"/>
  <c r="A702" i="6" s="1"/>
  <c r="M703" i="6"/>
  <c r="A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M722" i="6"/>
  <c r="A722" i="6" s="1"/>
  <c r="M723" i="6"/>
  <c r="A723" i="6" s="1"/>
  <c r="M724" i="6"/>
  <c r="A724" i="6" s="1"/>
  <c r="M725" i="6"/>
  <c r="A725" i="6" s="1"/>
  <c r="M726" i="6"/>
  <c r="A726" i="6" s="1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A739" i="6" s="1"/>
  <c r="M740" i="6"/>
  <c r="A740" i="6" s="1"/>
  <c r="M741" i="6"/>
  <c r="A741" i="6" s="1"/>
  <c r="M742" i="6"/>
  <c r="A742" i="6" s="1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A750" i="6" s="1"/>
  <c r="M751" i="6"/>
  <c r="A751" i="6" s="1"/>
  <c r="M445" i="6"/>
  <c r="A445" i="6" s="1"/>
  <c r="M446" i="6"/>
  <c r="A446" i="6" s="1"/>
  <c r="M754" i="6"/>
  <c r="A754" i="6" s="1"/>
  <c r="M755" i="6"/>
  <c r="A755" i="6" s="1"/>
  <c r="M756" i="6"/>
  <c r="A756" i="6" s="1"/>
  <c r="M757" i="6"/>
  <c r="A757" i="6" s="1"/>
  <c r="M758" i="6"/>
  <c r="A758" i="6" s="1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A790" i="6" s="1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M798" i="6"/>
  <c r="A798" i="6" s="1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A814" i="6" s="1"/>
  <c r="M815" i="6"/>
  <c r="A815" i="6" s="1"/>
  <c r="M816" i="6"/>
  <c r="A816" i="6" s="1"/>
  <c r="M817" i="6"/>
  <c r="A817" i="6" s="1"/>
  <c r="M818" i="6"/>
  <c r="A818" i="6" s="1"/>
  <c r="M819" i="6"/>
  <c r="A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M828" i="6"/>
  <c r="A828" i="6" s="1"/>
  <c r="M829" i="6"/>
  <c r="A829" i="6" s="1"/>
  <c r="M830" i="6"/>
  <c r="A830" i="6" s="1"/>
  <c r="M831" i="6"/>
  <c r="A831" i="6" s="1"/>
  <c r="M832" i="6"/>
  <c r="A832" i="6" s="1"/>
  <c r="M833" i="6"/>
  <c r="A833" i="6" s="1"/>
  <c r="M834" i="6"/>
  <c r="A834" i="6" s="1"/>
  <c r="M835" i="6"/>
  <c r="A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M860" i="6"/>
  <c r="A860" i="6" s="1"/>
  <c r="M861" i="6"/>
  <c r="A861" i="6" s="1"/>
  <c r="M1197" i="6"/>
  <c r="A1197" i="6" s="1"/>
  <c r="M863" i="6"/>
  <c r="A863" i="6" s="1"/>
  <c r="M864" i="6"/>
  <c r="A864" i="6" s="1"/>
  <c r="M865" i="6"/>
  <c r="A865" i="6" s="1"/>
  <c r="M866" i="6"/>
  <c r="A866" i="6" s="1"/>
  <c r="M867" i="6"/>
  <c r="A867" i="6" s="1"/>
  <c r="M868" i="6"/>
  <c r="A868" i="6" s="1"/>
  <c r="M869" i="6"/>
  <c r="A869" i="6" s="1"/>
  <c r="M870" i="6"/>
  <c r="A870" i="6" s="1"/>
  <c r="M871" i="6"/>
  <c r="A871" i="6" s="1"/>
  <c r="M872" i="6"/>
  <c r="A872" i="6" s="1"/>
  <c r="M873" i="6"/>
  <c r="A873" i="6" s="1"/>
  <c r="M874" i="6"/>
  <c r="A874" i="6" s="1"/>
  <c r="M875" i="6"/>
  <c r="A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A886" i="6" s="1"/>
  <c r="M887" i="6"/>
  <c r="A887" i="6" s="1"/>
  <c r="M888" i="6"/>
  <c r="A888" i="6" s="1"/>
  <c r="M889" i="6"/>
  <c r="A889" i="6" s="1"/>
  <c r="M890" i="6"/>
  <c r="A890" i="6" s="1"/>
  <c r="M891" i="6"/>
  <c r="A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A915" i="6" s="1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M932" i="6"/>
  <c r="A932" i="6" s="1"/>
  <c r="M933" i="6"/>
  <c r="A933" i="6" s="1"/>
  <c r="M934" i="6"/>
  <c r="A934" i="6" s="1"/>
  <c r="M935" i="6"/>
  <c r="A935" i="6" s="1"/>
  <c r="M936" i="6"/>
  <c r="A936" i="6" s="1"/>
  <c r="M937" i="6"/>
  <c r="A937" i="6" s="1"/>
  <c r="M938" i="6"/>
  <c r="A938" i="6" s="1"/>
  <c r="M939" i="6"/>
  <c r="A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752" i="6"/>
  <c r="A752" i="6" s="1"/>
  <c r="M948" i="6"/>
  <c r="A948" i="6" s="1"/>
  <c r="M949" i="6"/>
  <c r="A949" i="6" s="1"/>
  <c r="M950" i="6"/>
  <c r="A950" i="6" s="1"/>
  <c r="M951" i="6"/>
  <c r="A951" i="6" s="1"/>
  <c r="M952" i="6"/>
  <c r="A952" i="6" s="1"/>
  <c r="M953" i="6"/>
  <c r="A953" i="6" s="1"/>
  <c r="M954" i="6"/>
  <c r="A954" i="6" s="1"/>
  <c r="M955" i="6"/>
  <c r="A955" i="6" s="1"/>
  <c r="M956" i="6"/>
  <c r="A956" i="6" s="1"/>
  <c r="M957" i="6"/>
  <c r="A957" i="6" s="1"/>
  <c r="M958" i="6"/>
  <c r="A958" i="6" s="1"/>
  <c r="M959" i="6"/>
  <c r="A959" i="6" s="1"/>
  <c r="M960" i="6"/>
  <c r="A960" i="6" s="1"/>
  <c r="M961" i="6"/>
  <c r="A961" i="6" s="1"/>
  <c r="M962" i="6"/>
  <c r="A962" i="6" s="1"/>
  <c r="M963" i="6"/>
  <c r="A963" i="6" s="1"/>
  <c r="M964" i="6"/>
  <c r="A964" i="6" s="1"/>
  <c r="M965" i="6"/>
  <c r="A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M974" i="6"/>
  <c r="A974" i="6" s="1"/>
  <c r="M975" i="6"/>
  <c r="A975" i="6" s="1"/>
  <c r="M976" i="6"/>
  <c r="A976" i="6" s="1"/>
  <c r="M977" i="6"/>
  <c r="A977" i="6" s="1"/>
  <c r="M978" i="6"/>
  <c r="A978" i="6" s="1"/>
  <c r="M979" i="6"/>
  <c r="A979" i="6" s="1"/>
  <c r="M980" i="6"/>
  <c r="A980" i="6" s="1"/>
  <c r="M981" i="6"/>
  <c r="A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A990" i="6" s="1"/>
  <c r="M991" i="6"/>
  <c r="A991" i="6" s="1"/>
  <c r="M992" i="6"/>
  <c r="A992" i="6" s="1"/>
  <c r="M993" i="6"/>
  <c r="A993" i="6" s="1"/>
  <c r="M994" i="6"/>
  <c r="A994" i="6" s="1"/>
  <c r="M995" i="6"/>
  <c r="A995" i="6" s="1"/>
  <c r="M996" i="6"/>
  <c r="A996" i="6" s="1"/>
  <c r="M997" i="6"/>
  <c r="A997" i="6" s="1"/>
  <c r="M998" i="6"/>
  <c r="A998" i="6" s="1"/>
  <c r="M999" i="6"/>
  <c r="A999" i="6" s="1"/>
  <c r="M1000" i="6"/>
  <c r="A1000" i="6" s="1"/>
  <c r="M1001" i="6"/>
  <c r="A1001" i="6" s="1"/>
  <c r="M1002" i="6"/>
  <c r="A1002" i="6" s="1"/>
  <c r="M1003" i="6"/>
  <c r="A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M1012" i="6"/>
  <c r="A1012" i="6" s="1"/>
  <c r="M1013" i="6"/>
  <c r="A1013" i="6" s="1"/>
  <c r="M1014" i="6"/>
  <c r="A1014" i="6" s="1"/>
  <c r="M1015" i="6"/>
  <c r="A1015" i="6" s="1"/>
  <c r="M1016" i="6"/>
  <c r="A1016" i="6" s="1"/>
  <c r="M1017" i="6"/>
  <c r="A1017" i="6" s="1"/>
  <c r="M1018" i="6"/>
  <c r="A1018" i="6" s="1"/>
  <c r="M1019" i="6"/>
  <c r="A1019" i="6" s="1"/>
  <c r="M1020" i="6"/>
  <c r="A1020" i="6" s="1"/>
  <c r="M1021" i="6"/>
  <c r="A1021" i="6" s="1"/>
  <c r="M1022" i="6"/>
  <c r="A1022" i="6" s="1"/>
  <c r="M1023" i="6"/>
  <c r="A1023" i="6" s="1"/>
  <c r="M1024" i="6"/>
  <c r="A1024" i="6" s="1"/>
  <c r="M1025" i="6"/>
  <c r="A1025" i="6" s="1"/>
  <c r="M1026" i="6"/>
  <c r="A1026" i="6" s="1"/>
  <c r="M1027" i="6"/>
  <c r="A1027" i="6" s="1"/>
  <c r="M1028" i="6"/>
  <c r="A1028" i="6" s="1"/>
  <c r="M1029" i="6"/>
  <c r="A1029" i="6" s="1"/>
  <c r="M1030" i="6"/>
  <c r="A1030" i="6" s="1"/>
  <c r="M1031" i="6"/>
  <c r="A1031" i="6" s="1"/>
  <c r="M1032" i="6"/>
  <c r="A1032" i="6" s="1"/>
  <c r="M1033" i="6"/>
  <c r="A1033" i="6" s="1"/>
  <c r="M1034" i="6"/>
  <c r="A1034" i="6" s="1"/>
  <c r="M1035" i="6"/>
  <c r="A1035" i="6" s="1"/>
  <c r="M1036" i="6"/>
  <c r="A1036" i="6" s="1"/>
  <c r="M1037" i="6"/>
  <c r="A1037" i="6" s="1"/>
  <c r="M1038" i="6"/>
  <c r="A1038" i="6" s="1"/>
  <c r="M1039" i="6"/>
  <c r="A1039" i="6" s="1"/>
  <c r="M1040" i="6"/>
  <c r="A1040" i="6" s="1"/>
  <c r="M1041" i="6"/>
  <c r="A1041" i="6" s="1"/>
  <c r="M1042" i="6"/>
  <c r="A1042" i="6" s="1"/>
  <c r="M1043" i="6"/>
  <c r="A1043" i="6" s="1"/>
  <c r="M1044" i="6"/>
  <c r="A1044" i="6" s="1"/>
  <c r="M1045" i="6"/>
  <c r="A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M1060" i="6"/>
  <c r="A1060" i="6" s="1"/>
  <c r="M1061" i="6"/>
  <c r="A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M1070" i="6"/>
  <c r="A1070" i="6" s="1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M1086" i="6"/>
  <c r="M1087" i="6"/>
  <c r="A1087" i="6" s="1"/>
  <c r="M1088" i="6"/>
  <c r="A1088" i="6" s="1"/>
  <c r="M1089" i="6"/>
  <c r="A1089" i="6" s="1"/>
  <c r="M1204" i="6"/>
  <c r="A1204" i="6" s="1"/>
  <c r="M1091" i="6"/>
  <c r="A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753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24" i="6"/>
  <c r="O862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164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94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165" i="6"/>
  <c r="O269" i="6"/>
  <c r="O1090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327" i="6"/>
  <c r="O1195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444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445" i="6"/>
  <c r="O446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1197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752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204" i="6"/>
  <c r="G1204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E42" i="6" s="1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E50" i="6" s="1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E58" i="6" s="1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E106" i="6" s="1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753" i="6"/>
  <c r="E753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E130" i="6" s="1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24" i="6"/>
  <c r="E124" i="6" s="1"/>
  <c r="N862" i="6"/>
  <c r="E862" i="6" s="1"/>
  <c r="N166" i="6"/>
  <c r="E166" i="6" s="1"/>
  <c r="N167" i="6"/>
  <c r="E167" i="6" s="1"/>
  <c r="N168" i="6"/>
  <c r="E168" i="6" s="1"/>
  <c r="N169" i="6"/>
  <c r="E169" i="6" s="1"/>
  <c r="N170" i="6"/>
  <c r="E170" i="6" s="1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E210" i="6" s="1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E226" i="6" s="1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E258" i="6" s="1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164" i="6"/>
  <c r="E164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E298" i="6" s="1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947" i="6"/>
  <c r="E94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E338" i="6" s="1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E362" i="6" s="1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E386" i="6" s="1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E418" i="6" s="1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165" i="6"/>
  <c r="E165" i="6" s="1"/>
  <c r="N269" i="6"/>
  <c r="E269" i="6" s="1"/>
  <c r="N1090" i="6"/>
  <c r="E1090" i="6" s="1"/>
  <c r="N447" i="6"/>
  <c r="E447" i="6" s="1"/>
  <c r="N448" i="6"/>
  <c r="E448" i="6" s="1"/>
  <c r="N449" i="6"/>
  <c r="E449" i="6" s="1"/>
  <c r="N450" i="6"/>
  <c r="E450" i="6" s="1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E458" i="6" s="1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E474" i="6" s="1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327" i="6"/>
  <c r="E327" i="6" s="1"/>
  <c r="N1195" i="6"/>
  <c r="E1195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E514" i="6" s="1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E570" i="6" s="1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E578" i="6" s="1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444" i="6"/>
  <c r="E444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E650" i="6" s="1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E658" i="6" s="1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E722" i="6" s="1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445" i="6"/>
  <c r="E445" i="6" s="1"/>
  <c r="N446" i="6"/>
  <c r="E446" i="6" s="1"/>
  <c r="N754" i="6"/>
  <c r="E754" i="6" s="1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E762" i="6" s="1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E802" i="6" s="1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E810" i="6" s="1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E818" i="6" s="1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E834" i="6" s="1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E842" i="6" s="1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1197" i="6"/>
  <c r="E1197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752" i="6"/>
  <c r="E752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E962" i="6" s="1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E986" i="6" s="1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E1042" i="6" s="1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E1074" i="6" s="1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204" i="6"/>
  <c r="E1204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A86" i="6"/>
  <c r="A926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786" i="6"/>
  <c r="E266" i="6"/>
  <c r="E466" i="6"/>
  <c r="E970" i="6"/>
  <c r="E1010" i="6"/>
  <c r="A158" i="6"/>
  <c r="A198" i="6"/>
  <c r="A206" i="6"/>
  <c r="A910" i="6"/>
  <c r="A230" i="6"/>
  <c r="A286" i="6"/>
  <c r="A134" i="6"/>
  <c r="A638" i="6"/>
  <c r="A662" i="6"/>
  <c r="A326" i="6"/>
  <c r="A182" i="6"/>
  <c r="A846" i="6"/>
  <c r="A918" i="6"/>
  <c r="A270" i="6"/>
  <c r="D1311" i="6" l="1"/>
  <c r="D1308" i="6"/>
  <c r="D1323" i="6"/>
  <c r="D1320" i="6"/>
  <c r="D1307" i="6"/>
  <c r="D1315" i="6"/>
  <c r="D1318" i="6"/>
  <c r="D1310" i="6"/>
  <c r="D1302" i="6"/>
  <c r="D1301" i="6"/>
  <c r="D1309" i="6"/>
  <c r="D1338" i="6"/>
  <c r="D1328" i="6"/>
  <c r="D1306" i="6"/>
  <c r="D1280" i="6"/>
  <c r="D1192" i="6"/>
  <c r="D1252" i="6"/>
  <c r="D1228" i="6"/>
  <c r="D1236" i="6"/>
  <c r="D1212" i="6"/>
  <c r="D1196" i="6"/>
  <c r="D1244" i="6"/>
  <c r="D1232" i="6"/>
  <c r="D503" i="6"/>
  <c r="D1217" i="6"/>
  <c r="D1288" i="6"/>
  <c r="D1176" i="6"/>
  <c r="D1227" i="6"/>
  <c r="D1216" i="6"/>
  <c r="D1276" i="6"/>
  <c r="D86" i="6"/>
  <c r="D9" i="6"/>
  <c r="D1239" i="6"/>
  <c r="D910" i="6"/>
  <c r="D1265" i="6"/>
  <c r="D1241" i="6"/>
  <c r="D1233" i="6"/>
  <c r="D1225" i="6"/>
  <c r="D1209" i="6"/>
  <c r="D1201" i="6"/>
  <c r="D1193" i="6"/>
  <c r="D1226" i="6"/>
  <c r="D1215" i="6"/>
  <c r="D1183" i="6"/>
  <c r="D78" i="6"/>
  <c r="D46" i="6"/>
  <c r="D1266" i="6"/>
  <c r="D1234" i="6"/>
  <c r="D1202" i="6"/>
  <c r="D846" i="6"/>
  <c r="D1191" i="6"/>
  <c r="D1287" i="6"/>
  <c r="D1242" i="6"/>
  <c r="D1210" i="6"/>
  <c r="D1178" i="6"/>
  <c r="D638" i="6"/>
  <c r="D115" i="6"/>
  <c r="D83" i="6"/>
  <c r="D51" i="6"/>
  <c r="D43" i="6"/>
  <c r="D1263" i="6"/>
  <c r="D114" i="6"/>
  <c r="D82" i="6"/>
  <c r="D50" i="6"/>
  <c r="D26" i="6"/>
  <c r="D1218" i="6"/>
  <c r="D1186" i="6"/>
  <c r="D42" i="6"/>
  <c r="D81" i="6"/>
  <c r="D49" i="6"/>
  <c r="D80" i="6"/>
  <c r="D48" i="6"/>
  <c r="D104" i="6"/>
  <c r="D286" i="6"/>
  <c r="D53" i="6"/>
  <c r="D45" i="6"/>
  <c r="D1164" i="6"/>
  <c r="D84" i="6"/>
  <c r="D52" i="6"/>
  <c r="D44" i="6"/>
  <c r="D28" i="6"/>
  <c r="D27" i="6"/>
  <c r="D206" i="6"/>
  <c r="D721" i="6"/>
  <c r="D465" i="6"/>
  <c r="D393" i="6"/>
  <c r="D337" i="6"/>
  <c r="D313" i="6"/>
  <c r="D233" i="6"/>
  <c r="D1185" i="6"/>
  <c r="D182" i="6"/>
  <c r="D648" i="6"/>
  <c r="D520" i="6"/>
  <c r="D392" i="6"/>
  <c r="D312" i="6"/>
  <c r="D232" i="6"/>
  <c r="D184" i="6"/>
  <c r="D607" i="6"/>
  <c r="D703" i="6"/>
  <c r="D647" i="6"/>
  <c r="D599" i="6"/>
  <c r="D431" i="6"/>
  <c r="D391" i="6"/>
  <c r="D311" i="6"/>
  <c r="D287" i="6"/>
  <c r="D231" i="6"/>
  <c r="D183" i="6"/>
  <c r="D702" i="6"/>
  <c r="D646" i="6"/>
  <c r="D430" i="6"/>
  <c r="D390" i="6"/>
  <c r="D310" i="6"/>
  <c r="D797" i="6"/>
  <c r="D701" i="6"/>
  <c r="D653" i="6"/>
  <c r="D645" i="6"/>
  <c r="D389" i="6"/>
  <c r="D309" i="6"/>
  <c r="D285" i="6"/>
  <c r="D253" i="6"/>
  <c r="D205" i="6"/>
  <c r="D181" i="6"/>
  <c r="D125" i="6"/>
  <c r="D700" i="6"/>
  <c r="D652" i="6"/>
  <c r="D644" i="6"/>
  <c r="D580" i="6"/>
  <c r="D396" i="6"/>
  <c r="D140" i="6"/>
  <c r="D230" i="6"/>
  <c r="D699" i="6"/>
  <c r="D579" i="6"/>
  <c r="D467" i="6"/>
  <c r="D427" i="6"/>
  <c r="D395" i="6"/>
  <c r="D139" i="6"/>
  <c r="D1199" i="6"/>
  <c r="D698" i="6"/>
  <c r="D578" i="6"/>
  <c r="D522" i="6"/>
  <c r="D466" i="6"/>
  <c r="D394" i="6"/>
  <c r="D338" i="6"/>
  <c r="D138" i="6"/>
  <c r="D1150" i="6"/>
  <c r="D1142" i="6"/>
  <c r="D1163" i="6"/>
  <c r="D1159" i="6"/>
  <c r="D11" i="6"/>
  <c r="D1291" i="6"/>
  <c r="D1267" i="6"/>
  <c r="D1235" i="6"/>
  <c r="D1203" i="6"/>
  <c r="D1254" i="6"/>
  <c r="D1246" i="6"/>
  <c r="D1230" i="6"/>
  <c r="D1214" i="6"/>
  <c r="D1198" i="6"/>
  <c r="D1190" i="6"/>
  <c r="D1101" i="6"/>
  <c r="D1085" i="6"/>
  <c r="D1077" i="6"/>
  <c r="D1069" i="6"/>
  <c r="D1061" i="6"/>
  <c r="D1045" i="6"/>
  <c r="D1037" i="6"/>
  <c r="D1029" i="6"/>
  <c r="D1013" i="6"/>
  <c r="D981" i="6"/>
  <c r="D973" i="6"/>
  <c r="D965" i="6"/>
  <c r="D957" i="6"/>
  <c r="D949" i="6"/>
  <c r="D1211" i="6"/>
  <c r="D1133" i="6"/>
  <c r="D918" i="6"/>
  <c r="D662" i="6"/>
  <c r="D926" i="6"/>
  <c r="D1091" i="6"/>
  <c r="D1059" i="6"/>
  <c r="D1051" i="6"/>
  <c r="D1043" i="6"/>
  <c r="D1035" i="6"/>
  <c r="D1027" i="6"/>
  <c r="D1019" i="6"/>
  <c r="D1011" i="6"/>
  <c r="D1003" i="6"/>
  <c r="D995" i="6"/>
  <c r="D979" i="6"/>
  <c r="D963" i="6"/>
  <c r="D955" i="6"/>
  <c r="D752" i="6"/>
  <c r="D939" i="6"/>
  <c r="D931" i="6"/>
  <c r="D923" i="6"/>
  <c r="D907" i="6"/>
  <c r="D899" i="6"/>
  <c r="D891" i="6"/>
  <c r="D875" i="6"/>
  <c r="D867" i="6"/>
  <c r="D859" i="6"/>
  <c r="D851" i="6"/>
  <c r="D843" i="6"/>
  <c r="D835" i="6"/>
  <c r="D827" i="6"/>
  <c r="D819" i="6"/>
  <c r="D1251" i="6"/>
  <c r="D1187" i="6"/>
  <c r="D1125" i="6"/>
  <c r="D1157" i="6"/>
  <c r="D1173" i="6"/>
  <c r="D1274" i="6"/>
  <c r="D1204" i="6"/>
  <c r="D1082" i="6"/>
  <c r="D1074" i="6"/>
  <c r="D1066" i="6"/>
  <c r="D1058" i="6"/>
  <c r="D1050" i="6"/>
  <c r="D1042" i="6"/>
  <c r="D1034" i="6"/>
  <c r="D1018" i="6"/>
  <c r="D1002" i="6"/>
  <c r="D994" i="6"/>
  <c r="D978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50" i="6"/>
  <c r="D842" i="6"/>
  <c r="D834" i="6"/>
  <c r="D826" i="6"/>
  <c r="D818" i="6"/>
  <c r="D802" i="6"/>
  <c r="D794" i="6"/>
  <c r="D778" i="6"/>
  <c r="D770" i="6"/>
  <c r="D762" i="6"/>
  <c r="D754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1145" i="6"/>
  <c r="D1137" i="6"/>
  <c r="D1114" i="6"/>
  <c r="D998" i="6"/>
  <c r="D742" i="6"/>
  <c r="D246" i="6"/>
  <c r="D94" i="6"/>
  <c r="D1128" i="6"/>
  <c r="D1298" i="6"/>
  <c r="D1293" i="6"/>
  <c r="D1261" i="6"/>
  <c r="D1253" i="6"/>
  <c r="D1245" i="6"/>
  <c r="D1229" i="6"/>
  <c r="D1213" i="6"/>
  <c r="D1205" i="6"/>
  <c r="D502" i="6"/>
  <c r="D1189" i="6"/>
  <c r="D810" i="6"/>
  <c r="D786" i="6"/>
  <c r="D586" i="6"/>
  <c r="D570" i="6"/>
  <c r="D562" i="6"/>
  <c r="D554" i="6"/>
  <c r="D546" i="6"/>
  <c r="D538" i="6"/>
  <c r="D530" i="6"/>
  <c r="D514" i="6"/>
  <c r="D506" i="6"/>
  <c r="D498" i="6"/>
  <c r="D490" i="6"/>
  <c r="D482" i="6"/>
  <c r="D474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0" i="6"/>
  <c r="D122" i="6"/>
  <c r="D106" i="6"/>
  <c r="D98" i="6"/>
  <c r="D90" i="6"/>
  <c r="D74" i="6"/>
  <c r="D66" i="6"/>
  <c r="D1010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446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33" i="6"/>
  <c r="D198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445" i="6"/>
  <c r="D744" i="6"/>
  <c r="D736" i="6"/>
  <c r="D728" i="6"/>
  <c r="D720" i="6"/>
  <c r="D712" i="6"/>
  <c r="D134" i="6"/>
  <c r="D830" i="6"/>
  <c r="D758" i="6"/>
  <c r="D14" i="6"/>
  <c r="D342" i="6"/>
  <c r="D294" i="6"/>
  <c r="D110" i="6"/>
  <c r="D1095" i="6"/>
  <c r="D1087" i="6"/>
  <c r="D1079" i="6"/>
  <c r="D1063" i="6"/>
  <c r="D1055" i="6"/>
  <c r="D1047" i="6"/>
  <c r="D1039" i="6"/>
  <c r="D1023" i="6"/>
  <c r="D1015" i="6"/>
  <c r="D1007" i="6"/>
  <c r="D999" i="6"/>
  <c r="D975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1030" i="6"/>
  <c r="D270" i="6"/>
  <c r="D326" i="6"/>
  <c r="D158" i="6"/>
  <c r="D1086" i="6"/>
  <c r="D1094" i="6"/>
  <c r="D1062" i="6"/>
  <c r="D1054" i="6"/>
  <c r="D1038" i="6"/>
  <c r="D1022" i="6"/>
  <c r="D1014" i="6"/>
  <c r="D1006" i="6"/>
  <c r="D974" i="6"/>
  <c r="D966" i="6"/>
  <c r="D950" i="6"/>
  <c r="D942" i="6"/>
  <c r="D934" i="6"/>
  <c r="D902" i="6"/>
  <c r="D894" i="6"/>
  <c r="D886" i="6"/>
  <c r="D878" i="6"/>
  <c r="D870" i="6"/>
  <c r="D1197" i="6"/>
  <c r="D854" i="6"/>
  <c r="D838" i="6"/>
  <c r="D814" i="6"/>
  <c r="D806" i="6"/>
  <c r="D798" i="6"/>
  <c r="D790" i="6"/>
  <c r="D782" i="6"/>
  <c r="D766" i="6"/>
  <c r="D750" i="6"/>
  <c r="D734" i="6"/>
  <c r="D718" i="6"/>
  <c r="D694" i="6"/>
  <c r="D686" i="6"/>
  <c r="D678" i="6"/>
  <c r="D670" i="6"/>
  <c r="D654" i="6"/>
  <c r="D630" i="6"/>
  <c r="D622" i="6"/>
  <c r="D614" i="6"/>
  <c r="D941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1" i="6"/>
  <c r="D813" i="6"/>
  <c r="D805" i="6"/>
  <c r="D789" i="6"/>
  <c r="D781" i="6"/>
  <c r="D773" i="6"/>
  <c r="D765" i="6"/>
  <c r="D757" i="6"/>
  <c r="D749" i="6"/>
  <c r="D741" i="6"/>
  <c r="D733" i="6"/>
  <c r="D725" i="6"/>
  <c r="D709" i="6"/>
  <c r="D693" i="6"/>
  <c r="D685" i="6"/>
  <c r="D677" i="6"/>
  <c r="D669" i="6"/>
  <c r="D661" i="6"/>
  <c r="D637" i="6"/>
  <c r="D629" i="6"/>
  <c r="D621" i="6"/>
  <c r="D613" i="6"/>
  <c r="D605" i="6"/>
  <c r="D597" i="6"/>
  <c r="D589" i="6"/>
  <c r="D581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269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1" i="6"/>
  <c r="D293" i="6"/>
  <c r="D277" i="6"/>
  <c r="D164" i="6"/>
  <c r="D261" i="6"/>
  <c r="D245" i="6"/>
  <c r="D237" i="6"/>
  <c r="D229" i="6"/>
  <c r="D221" i="6"/>
  <c r="D213" i="6"/>
  <c r="D197" i="6"/>
  <c r="D189" i="6"/>
  <c r="D173" i="6"/>
  <c r="D862" i="6"/>
  <c r="D157" i="6"/>
  <c r="D149" i="6"/>
  <c r="D141" i="6"/>
  <c r="D133" i="6"/>
  <c r="D117" i="6"/>
  <c r="D109" i="6"/>
  <c r="D101" i="6"/>
  <c r="D93" i="6"/>
  <c r="D85" i="6"/>
  <c r="D77" i="6"/>
  <c r="D69" i="6"/>
  <c r="D61" i="6"/>
  <c r="D37" i="6"/>
  <c r="D958" i="6"/>
  <c r="D726" i="6"/>
  <c r="D254" i="6"/>
  <c r="D1092" i="6"/>
  <c r="D1068" i="6"/>
  <c r="D1060" i="6"/>
  <c r="D1052" i="6"/>
  <c r="D1036" i="6"/>
  <c r="D1028" i="6"/>
  <c r="D1020" i="6"/>
  <c r="D1012" i="6"/>
  <c r="D1004" i="6"/>
  <c r="D996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443" i="6"/>
  <c r="D58" i="6"/>
  <c r="D18" i="6"/>
  <c r="D10" i="6"/>
  <c r="D2" i="6"/>
  <c r="D1109" i="6"/>
  <c r="D1131" i="6"/>
  <c r="D1161" i="6"/>
  <c r="D1169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73" i="6"/>
  <c r="D65" i="6"/>
  <c r="D57" i="6"/>
  <c r="D41" i="6"/>
  <c r="D25" i="6"/>
  <c r="D17" i="6"/>
  <c r="D1116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8" i="6"/>
  <c r="D360" i="6"/>
  <c r="D352" i="6"/>
  <c r="D344" i="6"/>
  <c r="D336" i="6"/>
  <c r="D328" i="6"/>
  <c r="D320" i="6"/>
  <c r="D304" i="6"/>
  <c r="D296" i="6"/>
  <c r="D288" i="6"/>
  <c r="D280" i="6"/>
  <c r="D272" i="6"/>
  <c r="D264" i="6"/>
  <c r="D256" i="6"/>
  <c r="D248" i="6"/>
  <c r="D240" i="6"/>
  <c r="D224" i="6"/>
  <c r="D216" i="6"/>
  <c r="D208" i="6"/>
  <c r="D200" i="6"/>
  <c r="D192" i="6"/>
  <c r="D168" i="6"/>
  <c r="D160" i="6"/>
  <c r="D152" i="6"/>
  <c r="D144" i="6"/>
  <c r="D136" i="6"/>
  <c r="D128" i="6"/>
  <c r="D120" i="6"/>
  <c r="D112" i="6"/>
  <c r="D96" i="6"/>
  <c r="D88" i="6"/>
  <c r="D1144" i="6"/>
  <c r="D1154" i="6"/>
  <c r="D1158" i="6"/>
  <c r="D1162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695" i="6"/>
  <c r="D687" i="6"/>
  <c r="D679" i="6"/>
  <c r="D671" i="6"/>
  <c r="D663" i="6"/>
  <c r="D655" i="6"/>
  <c r="D639" i="6"/>
  <c r="D631" i="6"/>
  <c r="D623" i="6"/>
  <c r="D615" i="6"/>
  <c r="D444" i="6"/>
  <c r="D591" i="6"/>
  <c r="D583" i="6"/>
  <c r="D575" i="6"/>
  <c r="D567" i="6"/>
  <c r="D559" i="6"/>
  <c r="D551" i="6"/>
  <c r="D543" i="6"/>
  <c r="D535" i="6"/>
  <c r="D527" i="6"/>
  <c r="D519" i="6"/>
  <c r="D511" i="6"/>
  <c r="D1195" i="6"/>
  <c r="D495" i="6"/>
  <c r="D487" i="6"/>
  <c r="D479" i="6"/>
  <c r="D471" i="6"/>
  <c r="D463" i="6"/>
  <c r="D455" i="6"/>
  <c r="D447" i="6"/>
  <c r="D439" i="6"/>
  <c r="D423" i="6"/>
  <c r="D415" i="6"/>
  <c r="D399" i="6"/>
  <c r="D383" i="6"/>
  <c r="D375" i="6"/>
  <c r="D367" i="6"/>
  <c r="D359" i="6"/>
  <c r="D351" i="6"/>
  <c r="D343" i="6"/>
  <c r="D335" i="6"/>
  <c r="D947" i="6"/>
  <c r="D319" i="6"/>
  <c r="D303" i="6"/>
  <c r="D295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327" i="6"/>
  <c r="D494" i="6"/>
  <c r="D486" i="6"/>
  <c r="D478" i="6"/>
  <c r="D470" i="6"/>
  <c r="D462" i="6"/>
  <c r="D1090" i="6"/>
  <c r="D438" i="6"/>
  <c r="D422" i="6"/>
  <c r="D414" i="6"/>
  <c r="D398" i="6"/>
  <c r="D382" i="6"/>
  <c r="D374" i="6"/>
  <c r="D366" i="6"/>
  <c r="D358" i="6"/>
  <c r="D350" i="6"/>
  <c r="D334" i="6"/>
  <c r="D302" i="6"/>
  <c r="D278" i="6"/>
  <c r="D262" i="6"/>
  <c r="D238" i="6"/>
  <c r="D222" i="6"/>
  <c r="D214" i="6"/>
  <c r="D190" i="6"/>
  <c r="D174" i="6"/>
  <c r="D166" i="6"/>
  <c r="D150" i="6"/>
  <c r="D142" i="6"/>
  <c r="D126" i="6"/>
  <c r="D118" i="6"/>
  <c r="D102" i="6"/>
  <c r="D70" i="6"/>
  <c r="D62" i="6"/>
  <c r="D54" i="6"/>
  <c r="D38" i="6"/>
  <c r="D30" i="6"/>
  <c r="D22" i="6"/>
  <c r="D6" i="6"/>
  <c r="D29" i="6"/>
  <c r="D21" i="6"/>
  <c r="D13" i="6"/>
  <c r="D5" i="6"/>
  <c r="D1112" i="6"/>
  <c r="D508" i="6"/>
  <c r="D500" i="6"/>
  <c r="D492" i="6"/>
  <c r="D484" i="6"/>
  <c r="D468" i="6"/>
  <c r="D460" i="6"/>
  <c r="D452" i="6"/>
  <c r="D165" i="6"/>
  <c r="D436" i="6"/>
  <c r="D428" i="6"/>
  <c r="D420" i="6"/>
  <c r="D412" i="6"/>
  <c r="D404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24" i="6"/>
  <c r="D156" i="6"/>
  <c r="D148" i="6"/>
  <c r="D132" i="6"/>
  <c r="D753" i="6"/>
  <c r="D116" i="6"/>
  <c r="D108" i="6"/>
  <c r="D100" i="6"/>
  <c r="D92" i="6"/>
  <c r="D76" i="6"/>
  <c r="D68" i="6"/>
  <c r="D60" i="6"/>
  <c r="D36" i="6"/>
  <c r="D20" i="6"/>
  <c r="D12" i="6"/>
  <c r="D4" i="6"/>
  <c r="D1111" i="6"/>
  <c r="D1127" i="6"/>
  <c r="D1119" i="6"/>
  <c r="D1152" i="6"/>
  <c r="D435" i="6"/>
  <c r="D419" i="6"/>
  <c r="D411" i="6"/>
  <c r="D403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1" i="6"/>
  <c r="D123" i="6"/>
  <c r="D107" i="6"/>
  <c r="D99" i="6"/>
  <c r="D91" i="6"/>
  <c r="D75" i="6"/>
  <c r="D67" i="6"/>
  <c r="D59" i="6"/>
  <c r="D19" i="6"/>
  <c r="D3" i="6"/>
  <c r="D1110" i="6"/>
  <c r="D1126" i="6"/>
  <c r="D72" i="6"/>
  <c r="D64" i="6"/>
  <c r="D56" i="6"/>
  <c r="D40" i="6"/>
  <c r="D32" i="6"/>
  <c r="D24" i="6"/>
  <c r="D16" i="6"/>
  <c r="D8" i="6"/>
  <c r="D1108" i="6"/>
  <c r="D1115" i="6"/>
  <c r="D279" i="6"/>
  <c r="D271" i="6"/>
  <c r="D263" i="6"/>
  <c r="D255" i="6"/>
  <c r="D247" i="6"/>
  <c r="D239" i="6"/>
  <c r="D223" i="6"/>
  <c r="D215" i="6"/>
  <c r="D207" i="6"/>
  <c r="D199" i="6"/>
  <c r="D191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129" i="6"/>
  <c r="D1148" i="6"/>
  <c r="A238" i="12"/>
  <c r="D1332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330" i="6" l="1"/>
  <c r="D1319" i="6"/>
  <c r="D1321" i="6"/>
  <c r="D1333" i="6"/>
  <c r="D1327" i="6"/>
  <c r="D1331" i="6"/>
  <c r="D1335" i="6"/>
  <c r="D1317" i="6"/>
  <c r="D1329" i="6"/>
  <c r="D1316" i="6"/>
  <c r="D1326" i="6"/>
  <c r="D1339" i="6"/>
  <c r="D1324" i="6"/>
  <c r="D1325" i="6"/>
  <c r="D1334" i="6"/>
  <c r="D1081" i="6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<sst xmlns="http://schemas.openxmlformats.org/spreadsheetml/2006/main" count="47595" uniqueCount="15289">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</sst>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8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0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n v="33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n v="33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n v="33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n v="33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n v="33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n v="33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n v="33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n v="33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n v="33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3"/>
    <x v="10"/>
    <s v="-"/>
    <n v="40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n v="33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n v="33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n v="33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n v="33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n v="33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n v="33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n v="36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n v="40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n v="40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n v="33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n v="34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n v="34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n v="34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n v="34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n v="34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n v="34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n v="34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n v="34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n v="34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n v="34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n v="34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n v="40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n v="33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n v="33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n v="34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n v="34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n v="34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n v="34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n v="34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n v="34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n v="34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n v="34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n v="34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n v="34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n v="34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n v="34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n v="34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n v="34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n v="34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n v="34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n v="34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n v="34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n v="34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18"/>
    <x v="5"/>
    <s v="RW"/>
    <s v="RW"/>
    <x v="3"/>
    <x v="17"/>
    <s v="nicht eindeutig"/>
    <n v="34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n v="34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n v="34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n v="34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n v="34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n v="34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n v="35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n v="38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n v="35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n v="35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n v="35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n v="35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n v="35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n v="35"/>
    <s v="Produkte"/>
    <s v="BUs"/>
    <s v="Symptome"/>
    <s v="Labor"/>
    <s v="Muster"/>
    <n v="70"/>
  </r>
  <r>
    <x v="4"/>
    <n v="75"/>
    <x v="21"/>
    <s v="Rest"/>
    <s v="Muster"/>
    <x v="2"/>
    <x v="24"/>
    <s v="Muster"/>
    <n v="35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n v="35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n v="35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n v="35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n v="35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n v="35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n v="35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n v="35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n v="35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n v="35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n v="34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n v="34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n v="35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n v="35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n v="35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n v="35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n v="35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n v="35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n v="35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n v="35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n v="35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n v="35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n v="35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n v="35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n v="35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n v="35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n v="35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n v="35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n v="35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n v="35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n v="35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n v="35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n v="35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n v="35"/>
    <s v="Produkte"/>
    <s v="BUs"/>
    <s v="Symptome"/>
    <s v="BU4"/>
    <s v="Diverses"/>
    <n v="10"/>
  </r>
  <r>
    <x v="0"/>
    <n v="30.4"/>
    <x v="22"/>
    <s v="Diverses"/>
    <s v="Diverses"/>
    <x v="3"/>
    <x v="17"/>
    <s v="-"/>
    <n v="35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n v="35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n v="35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n v="35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n v="35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n v="35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n v="35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n v="35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n v="35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n v="35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n v="35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n v="35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n v="35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n v="35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n v="36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n v="36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n v="36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n v="36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n v="36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n v="35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n v="35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n v="36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n v="36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n v="36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n v="36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n v="36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n v="36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n v="36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n v="36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n v="36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n v="36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n v="36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n v="36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n v="36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n v="36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n v="36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n v="36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n v="39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n v="36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n v="36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n v="36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n v="36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n v="36"/>
    <s v="Produkte"/>
    <s v="BUs"/>
    <s v="Symptome"/>
    <s v="L22"/>
    <n v="29500482"/>
    <n v="61"/>
  </r>
  <r>
    <x v="0"/>
    <n v="40"/>
    <x v="26"/>
    <s v="Diverses"/>
    <s v="Diverses"/>
    <x v="3"/>
    <x v="9"/>
    <s v="-"/>
    <n v="36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n v="36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n v="36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n v="36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n v="36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n v="36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n v="36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n v="36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n v="36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n v="36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n v="36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n v="36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n v="36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n v="36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n v="36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n v="36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n v="36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n v="36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n v="36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n v="36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n v="36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n v="3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n v="3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n v="3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n v="3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n v="39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n v="3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n v="3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n v="3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n v="3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n v="3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n v="3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n v="3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n v="3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n v="3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n v="3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n v="3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n v="3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n v="3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n v="3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n v="3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n v="3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n v="3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n v="3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n v="3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n v="3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n v="3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n v="3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n v="3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n v="3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n v="3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n v="3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n v="3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n v="3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n v="3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n v="3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n v="3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n v="3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n v="3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n v="3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n v="3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n v="3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n v="3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n v="3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n v="3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n v="3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n v="3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n v="3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n v="3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n v="3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n v="3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n v="3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n v="3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n v="3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n v="3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n v="3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n v="3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n v="3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n v="3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n v="37"/>
    <s v="Produkte"/>
    <s v="BUs"/>
    <s v="Symptome"/>
    <s v="L20"/>
    <n v="29500913"/>
    <n v="61"/>
  </r>
  <r>
    <x v="0"/>
    <n v="8"/>
    <x v="33"/>
    <s v="Rest"/>
    <s v="Muster"/>
    <x v="2"/>
    <x v="24"/>
    <s v="Muster"/>
    <n v="3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n v="3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n v="3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n v="3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n v="3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n v="3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n v="3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n v="3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n v="3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n v="3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n v="3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n v="3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n v="3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n v="3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n v="3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n v="3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n v="3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n v="38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n v="38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n v="38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n v="38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n v="38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n v="38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n v="38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n v="38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n v="3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n v="3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n v="3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n v="38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n v="38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n v="38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n v="38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n v="38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n v="38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n v="38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n v="38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n v="38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n v="38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n v="38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n v="38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n v="34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n v="38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n v="38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n v="38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n v="38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n v="38"/>
    <s v="Produkte"/>
    <s v="BUs"/>
    <s v="Symptome"/>
    <s v="L23"/>
    <n v="29500900"/>
    <n v="61"/>
  </r>
  <r>
    <x v="0"/>
    <n v="12"/>
    <x v="11"/>
    <s v="Diverses"/>
    <s v="Diverses"/>
    <x v="1"/>
    <x v="37"/>
    <s v="-"/>
    <n v="38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n v="38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n v="38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n v="38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n v="38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n v="38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n v="38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n v="38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n v="38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n v="36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n v="38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n v="38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n v="38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n v="38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n v="38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n v="38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n v="38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n v="38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n v="38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n v="38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n v="38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n v="38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n v="38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n v="38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n v="38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n v="35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n v="38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n v="38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n v="38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n v="38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n v="38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n v="38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n v="38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n v="38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n v="38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n v="39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n v="39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n v="39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n v="39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n v="39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n v="39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n v="33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n v="39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n v="39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n v="39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n v="3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n v="33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n v="39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n v="39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n v="39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n v="39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n v="39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n v="39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n v="39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n v="39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n v="39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n v="39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n v="39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n v="39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n v="39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n v="39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n v="39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n v="39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n v="39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n v="39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n v="39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2"/>
    <n v="9"/>
    <x v="14"/>
    <s v="Diverses"/>
    <s v="Diverses"/>
    <x v="0"/>
    <x v="2"/>
    <s v="-"/>
    <n v="39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n v="39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n v="39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n v="39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n v="39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n v="39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n v="39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n v="39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n v="39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n v="39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n v="39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n v="39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n v="39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n v="39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n v="39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n v="39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n v="39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n v="39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n v="39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n v="39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n v="39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n v="39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n v="39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n v="39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n v="39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n v="39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n v="39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n v="39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n v="39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n v="39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n v="39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n v="39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n v="39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n v="39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n v="39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n v="39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n v="39"/>
    <s v="Produkte"/>
    <s v="BUs"/>
    <s v="Symptome"/>
    <s v="Labor"/>
    <s v="Laborproben"/>
    <n v="70"/>
  </r>
  <r>
    <x v="4"/>
    <n v="14"/>
    <x v="2"/>
    <s v="Diverses"/>
    <s v="Diverses"/>
    <x v="2"/>
    <x v="11"/>
    <s v="-"/>
    <n v="40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n v="40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n v="40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n v="40"/>
    <s v="Produkte"/>
    <s v="BUs"/>
    <s v="Symptome"/>
    <s v="Labor"/>
    <s v="Diverses"/>
    <n v="70"/>
  </r>
  <r>
    <x v="4"/>
    <n v="49.7"/>
    <x v="2"/>
    <s v="Diverses"/>
    <s v="Diverses"/>
    <x v="2"/>
    <x v="14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34"/>
    <s v="-"/>
    <n v="40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n v="39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n v="39"/>
    <s v="Produkte"/>
    <s v="BUs"/>
    <s v="Symptome"/>
    <s v="L1"/>
    <s v="Natur"/>
    <n v="10"/>
  </r>
  <r>
    <x v="0"/>
    <n v="20"/>
    <x v="2"/>
    <s v="Diverses"/>
    <s v="Diverses"/>
    <x v="3"/>
    <x v="38"/>
    <s v="-"/>
    <n v="40"/>
    <s v="Produkte"/>
    <s v="BUs"/>
    <s v="Symptome"/>
    <s v="Abfüllung"/>
    <s v="Diverses"/>
    <n v="31"/>
  </r>
  <r>
    <x v="0"/>
    <n v="21"/>
    <x v="2"/>
    <s v="RW"/>
    <s v="RW"/>
    <x v="1"/>
    <x v="7"/>
    <s v="-"/>
    <n v="40"/>
    <s v="Produkte"/>
    <s v="BUs"/>
    <s v="Symptome"/>
    <s v="RWV"/>
    <s v="RW"/>
    <n v="22"/>
  </r>
  <r>
    <x v="2"/>
    <n v="9"/>
    <x v="2"/>
    <s v="RW"/>
    <s v="RW natur"/>
    <x v="0"/>
    <x v="2"/>
    <s v="VOS &gt; Einsatz"/>
    <n v="40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n v="40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n v="40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n v="40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n v="39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n v="40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n v="40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n v="40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n v="40"/>
    <s v="Produkte"/>
    <s v="BUs"/>
    <s v="Symptome"/>
    <s v="RWV"/>
    <n v="29500917"/>
    <n v="22"/>
  </r>
  <r>
    <x v="1"/>
    <n v="13"/>
    <x v="2"/>
    <s v="ABS"/>
    <s v="ABS Whisky-Nuts"/>
    <x v="4"/>
    <x v="36"/>
    <s v="-"/>
    <n v="40"/>
    <s v="Produkte"/>
    <s v="BUs"/>
    <s v="Symptome"/>
    <s v="BU4"/>
    <n v="29501009"/>
    <n v="61"/>
  </r>
  <r>
    <x v="1"/>
    <n v="15"/>
    <x v="2"/>
    <s v="ABS"/>
    <s v="ABS BLU-FOU"/>
    <x v="4"/>
    <x v="36"/>
    <s v="-"/>
    <n v="40"/>
    <s v="Produkte"/>
    <s v="BUs"/>
    <s v="Symptome"/>
    <s v="BU4"/>
    <n v="29500892"/>
    <n v="61"/>
  </r>
  <r>
    <x v="1"/>
    <n v="6"/>
    <x v="2"/>
    <s v="ABS"/>
    <s v="ABS KELLERGEIST"/>
    <x v="4"/>
    <x v="36"/>
    <s v="-"/>
    <n v="40"/>
    <s v="Produkte"/>
    <s v="BUs"/>
    <s v="Symptome"/>
    <s v="BU4"/>
    <n v="29501028"/>
    <n v="61"/>
  </r>
  <r>
    <x v="1"/>
    <n v="9"/>
    <x v="2"/>
    <s v="ABS"/>
    <s v="ABS SCH-PAUL"/>
    <x v="4"/>
    <x v="36"/>
    <s v="-"/>
    <n v="40"/>
    <s v="Produkte"/>
    <s v="BUs"/>
    <s v="Symptome"/>
    <s v="BU4"/>
    <n v="29500906"/>
    <n v="61"/>
  </r>
  <r>
    <x v="1"/>
    <n v="2"/>
    <x v="2"/>
    <s v="ABS"/>
    <s v="ABS ZIEGE-GOU"/>
    <x v="4"/>
    <x v="36"/>
    <s v="-"/>
    <n v="40"/>
    <s v="Produkte"/>
    <s v="BUs"/>
    <s v="Symptome"/>
    <s v="BU4"/>
    <n v="29500887"/>
    <n v="61"/>
  </r>
  <r>
    <x v="1"/>
    <n v="432"/>
    <x v="2"/>
    <s v="ABS"/>
    <s v="ABS CAMBOZOLA"/>
    <x v="4"/>
    <x v="36"/>
    <s v="-"/>
    <n v="40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n v="40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n v="40"/>
    <s v="Produkte"/>
    <s v="BUs"/>
    <s v="Symptome"/>
    <s v="L22"/>
    <n v="29501020"/>
    <n v="61"/>
  </r>
  <r>
    <x v="2"/>
    <n v="8"/>
    <x v="2"/>
    <s v="Rest"/>
    <s v="Reste Zipfel"/>
    <x v="4"/>
    <x v="29"/>
    <s v="-"/>
    <n v="40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n v="40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n v="40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n v="40"/>
    <s v="Produkte"/>
    <s v="BUs"/>
    <s v="Symptome"/>
    <s v="Abfüllung"/>
    <n v="29500946"/>
    <n v="12"/>
  </r>
  <r>
    <x v="5"/>
    <n v="15"/>
    <x v="3"/>
    <s v="Rohware"/>
    <s v="Blöcke"/>
    <x v="0"/>
    <x v="12"/>
    <s v="-"/>
    <n v="40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n v="40"/>
    <s v="Produkte"/>
    <s v="BUs"/>
    <s v="Symptome"/>
    <s v="QM"/>
    <s v="Diverses"/>
    <n v="70"/>
  </r>
  <r>
    <x v="4"/>
    <n v="15"/>
    <x v="3"/>
    <s v="Diverses"/>
    <s v="Diverses"/>
    <x v="2"/>
    <x v="4"/>
    <s v="-"/>
    <n v="40"/>
    <s v="Produkte"/>
    <s v="BUs"/>
    <s v="Symptome"/>
    <s v="Labor"/>
    <s v="Diverses"/>
    <n v="70"/>
  </r>
  <r>
    <x v="2"/>
    <n v="47"/>
    <x v="2"/>
    <s v="Diverses"/>
    <s v="Diverses"/>
    <x v="3"/>
    <x v="17"/>
    <s v="-"/>
    <n v="40"/>
    <s v="Produkte"/>
    <s v="BUs"/>
    <s v="Symptome"/>
    <s v="L16"/>
    <s v="Diverses"/>
    <n v="10"/>
  </r>
  <r>
    <x v="2"/>
    <n v="22"/>
    <x v="2"/>
    <s v="ABS"/>
    <s v="Walnusstraum"/>
    <x v="3"/>
    <x v="17"/>
    <s v="-"/>
    <n v="40"/>
    <s v="Produkte"/>
    <s v="BUs"/>
    <s v="Symptome"/>
    <s v="BU3"/>
    <s v="Walnusstraum"/>
    <n v="10"/>
  </r>
  <r>
    <x v="0"/>
    <n v="180"/>
    <x v="2"/>
    <s v="Diverses"/>
    <s v="Diverses"/>
    <x v="3"/>
    <x v="17"/>
    <s v="-"/>
    <n v="40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n v="40"/>
    <s v="Produkte"/>
    <s v="BUs"/>
    <s v="Symptome"/>
    <s v="Schmelze"/>
    <n v="29600025"/>
    <n v="12"/>
  </r>
  <r>
    <x v="5"/>
    <n v="86"/>
    <x v="2"/>
    <s v="Diverses"/>
    <s v="Diverses"/>
    <x v="3"/>
    <x v="17"/>
    <s v="-"/>
    <n v="40"/>
    <s v="Produkte"/>
    <s v="BUs"/>
    <s v="Symptome"/>
    <s v="BU2"/>
    <s v="Diverses"/>
    <n v="10"/>
  </r>
  <r>
    <x v="2"/>
    <n v="82"/>
    <x v="2"/>
    <s v="RW"/>
    <s v="RW Natur"/>
    <x v="3"/>
    <x v="17"/>
    <s v="-"/>
    <n v="40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n v="40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n v="40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n v="40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n v="40"/>
    <s v="Produkte"/>
    <s v="BUs"/>
    <s v="Symptome"/>
    <s v="L9"/>
    <s v="Diverses"/>
    <n v="10"/>
  </r>
  <r>
    <x v="5"/>
    <n v="86"/>
    <x v="3"/>
    <s v="Diverses"/>
    <s v="Diverses"/>
    <x v="3"/>
    <x v="17"/>
    <s v="-"/>
    <n v="40"/>
    <s v="Produkte"/>
    <s v="BUs"/>
    <s v="Symptome"/>
    <s v="BU2"/>
    <s v="Diverses"/>
    <n v="10"/>
  </r>
  <r>
    <x v="4"/>
    <n v="80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n v="40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n v="40"/>
    <s v="Produkte"/>
    <s v="BUs"/>
    <s v="Symptome"/>
    <s v="BU4"/>
    <n v="49500196"/>
    <n v="12"/>
  </r>
  <r>
    <x v="4"/>
    <n v="6.8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n v="40"/>
    <s v="Produkte"/>
    <s v="BUs"/>
    <s v="Symptome"/>
    <s v="RWV"/>
    <n v="29500917"/>
    <n v="22"/>
  </r>
  <r>
    <x v="4"/>
    <n v="7.5"/>
    <x v="3"/>
    <s v="Diverses"/>
    <s v="Diverses"/>
    <x v="2"/>
    <x v="11"/>
    <s v="-"/>
    <n v="40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n v="40"/>
    <s v="Produkte"/>
    <s v="BUs"/>
    <s v="Symptome"/>
    <s v="RWV"/>
    <n v="29500917"/>
    <n v="22"/>
  </r>
  <r>
    <x v="2"/>
    <n v="10"/>
    <x v="3"/>
    <s v="Diverses"/>
    <s v="Diverses"/>
    <x v="3"/>
    <x v="17"/>
    <s v="-"/>
    <n v="40"/>
    <s v="Produkte"/>
    <s v="BUs"/>
    <s v="Symptome"/>
    <s v="BU3"/>
    <s v="Diverses"/>
    <n v="10"/>
  </r>
  <r>
    <x v="3"/>
    <n v="20"/>
    <x v="3"/>
    <s v="Fertigware"/>
    <s v="Räu-End"/>
    <x v="0"/>
    <x v="28"/>
    <s v="-"/>
    <n v="40"/>
    <s v="Produkte"/>
    <s v="BUs"/>
    <s v="Symptome"/>
    <s v="Verkauf"/>
    <s v="Räu-End"/>
    <n v="12"/>
  </r>
  <r>
    <x v="2"/>
    <n v="20"/>
    <x v="3"/>
    <s v="Diverses"/>
    <s v="Diverses"/>
    <x v="3"/>
    <x v="17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n v="40"/>
    <s v="Produkte"/>
    <s v="BUs"/>
    <s v="Symptome"/>
    <s v="L9"/>
    <n v="29500613"/>
    <n v="10"/>
  </r>
  <r>
    <x v="1"/>
    <n v="55"/>
    <x v="3"/>
    <s v="ABS"/>
    <s v="ABS BRIE-PAP"/>
    <x v="4"/>
    <x v="36"/>
    <s v="-"/>
    <n v="40"/>
    <s v="Produkte"/>
    <s v="BUs"/>
    <s v="Symptome"/>
    <s v="Bu4"/>
    <n v="29501101"/>
    <n v="61"/>
  </r>
  <r>
    <x v="1"/>
    <n v="8"/>
    <x v="3"/>
    <s v="ABS"/>
    <s v="ABS PECO"/>
    <x v="4"/>
    <x v="36"/>
    <s v="-"/>
    <n v="40"/>
    <s v="Produkte"/>
    <s v="BUs"/>
    <s v="Symptome"/>
    <s v="Bu4"/>
    <n v="29500891"/>
    <n v="61"/>
  </r>
  <r>
    <x v="1"/>
    <n v="22"/>
    <x v="3"/>
    <s v="ABS"/>
    <s v="ABS GRUY"/>
    <x v="4"/>
    <x v="36"/>
    <s v="-"/>
    <n v="40"/>
    <s v="Produkte"/>
    <s v="BUs"/>
    <s v="Symptome"/>
    <s v="BU4"/>
    <n v="29500908"/>
    <n v="61"/>
  </r>
  <r>
    <x v="1"/>
    <n v="133"/>
    <x v="3"/>
    <s v="ABS"/>
    <s v="ABS OLD-AMSTERDAM"/>
    <x v="4"/>
    <x v="36"/>
    <s v="-"/>
    <n v="40"/>
    <s v="Produkte"/>
    <s v="BUs"/>
    <s v="Symptome"/>
    <s v="Bu4"/>
    <n v="29501039"/>
    <n v="61"/>
  </r>
  <r>
    <x v="0"/>
    <n v="122"/>
    <x v="3"/>
    <s v="Diverses"/>
    <s v="Diverses"/>
    <x v="3"/>
    <x v="17"/>
    <s v="-"/>
    <n v="40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n v="40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n v="40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n v="40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n v="40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n v="40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n v="40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n v="40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n v="40"/>
    <s v="Produkte"/>
    <s v="BUs"/>
    <s v="Symptome"/>
    <s v="Schmelze"/>
    <n v="29501067"/>
    <n v="12"/>
  </r>
  <r>
    <x v="1"/>
    <n v="15"/>
    <x v="7"/>
    <s v="ABS"/>
    <s v="ABS BRIE-PAP"/>
    <x v="4"/>
    <x v="36"/>
    <s v="-"/>
    <n v="40"/>
    <s v="Produkte"/>
    <s v="BUs"/>
    <s v="Symptome"/>
    <s v="BU4"/>
    <n v="29501101"/>
    <n v="61"/>
  </r>
  <r>
    <x v="1"/>
    <n v="3"/>
    <x v="7"/>
    <s v="ABS"/>
    <s v="ABS ORANG-PESTO"/>
    <x v="4"/>
    <x v="36"/>
    <s v="-"/>
    <n v="40"/>
    <s v="Produkte"/>
    <s v="BUs"/>
    <s v="Symptome"/>
    <s v="BU4"/>
    <n v="29501030"/>
    <n v="61"/>
  </r>
  <r>
    <x v="1"/>
    <n v="5"/>
    <x v="7"/>
    <s v="ABS"/>
    <s v="ABS MEDI-KRÄUK"/>
    <x v="4"/>
    <x v="36"/>
    <s v="-"/>
    <n v="40"/>
    <s v="Produkte"/>
    <s v="BUs"/>
    <s v="Symptome"/>
    <s v="BU4"/>
    <n v="29500886"/>
    <n v="61"/>
  </r>
  <r>
    <x v="1"/>
    <n v="17"/>
    <x v="7"/>
    <s v="ABS"/>
    <s v="ABS OLD-AMSTERDAM"/>
    <x v="4"/>
    <x v="36"/>
    <s v="-"/>
    <n v="40"/>
    <s v="Produkte"/>
    <s v="BUs"/>
    <s v="Symptome"/>
    <s v="BU4"/>
    <n v="29501039"/>
    <n v="61"/>
  </r>
  <r>
    <x v="1"/>
    <n v="1"/>
    <x v="7"/>
    <s v="ABS"/>
    <s v="ABS BRUSCHETTA"/>
    <x v="4"/>
    <x v="36"/>
    <s v="-"/>
    <n v="40"/>
    <s v="Produkte"/>
    <s v="BUs"/>
    <s v="Symptome"/>
    <s v="BU4"/>
    <n v="29501029"/>
    <n v="61"/>
  </r>
  <r>
    <x v="1"/>
    <n v="8"/>
    <x v="7"/>
    <s v="ABS"/>
    <s v="ABS GRÜN-PESTO"/>
    <x v="4"/>
    <x v="36"/>
    <s v="-"/>
    <n v="40"/>
    <s v="Produkte"/>
    <s v="BUs"/>
    <s v="Symptome"/>
    <s v="BU4"/>
    <n v="29500952"/>
    <n v="61"/>
  </r>
  <r>
    <x v="1"/>
    <n v="7"/>
    <x v="7"/>
    <s v="ABS"/>
    <s v="ABS SAINT ANDRÉ"/>
    <x v="4"/>
    <x v="36"/>
    <s v="-"/>
    <n v="40"/>
    <s v="Produkte"/>
    <s v="BUs"/>
    <s v="Symptome"/>
    <s v="BU4"/>
    <n v="29501036"/>
    <n v="61"/>
  </r>
  <r>
    <x v="5"/>
    <n v="70"/>
    <x v="3"/>
    <s v="Diverses"/>
    <s v="Diverses"/>
    <x v="3"/>
    <x v="17"/>
    <s v="-"/>
    <n v="40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n v="40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n v="40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n v="40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n v="40"/>
    <s v="Produkte"/>
    <s v="BUs"/>
    <s v="Symptome"/>
    <s v="RWV"/>
    <n v="29500917"/>
    <n v="22"/>
  </r>
  <r>
    <x v="2"/>
    <n v="22"/>
    <x v="7"/>
    <s v="Diverses"/>
    <s v="Diverses"/>
    <x v="3"/>
    <x v="17"/>
    <s v="-"/>
    <n v="40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29.2"/>
    <x v="7"/>
    <s v="Diverses"/>
    <s v="Diverses"/>
    <x v="2"/>
    <x v="14"/>
    <s v="-"/>
    <n v="40"/>
    <s v="Produkte"/>
    <s v="BUs"/>
    <s v="Symptome"/>
    <s v="Labor"/>
    <s v="Diverses"/>
    <n v="70"/>
  </r>
  <r>
    <x v="4"/>
    <n v="11"/>
    <x v="7"/>
    <s v="Diverses"/>
    <s v="Diverses"/>
    <x v="2"/>
    <x v="11"/>
    <s v="-"/>
    <n v="40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7"/>
    <x v="7"/>
    <s v="Diverses"/>
    <s v="Diverses"/>
    <x v="2"/>
    <x v="14"/>
    <s v="-"/>
    <n v="40"/>
    <s v="Produkte"/>
    <s v="BUs"/>
    <s v="Symptome"/>
    <s v="Labor"/>
    <s v="Diverses"/>
    <n v="70"/>
  </r>
  <r>
    <x v="5"/>
    <n v="49.5"/>
    <x v="12"/>
    <s v="Rohware"/>
    <s v="Blöcke"/>
    <x v="0"/>
    <x v="12"/>
    <s v="-"/>
    <n v="40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n v="40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n v="40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n v="40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n v="40"/>
    <s v="Produkte"/>
    <s v="BUs"/>
    <s v="Symptome"/>
    <s v="Bu4"/>
    <s v="Diverses"/>
    <n v="10"/>
  </r>
  <r>
    <x v="0"/>
    <n v="328"/>
    <x v="12"/>
    <s v="Diverses"/>
    <s v="Diverses"/>
    <x v="3"/>
    <x v="17"/>
    <s v="-"/>
    <n v="40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n v="40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n v="40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n v="40"/>
    <s v="Produkte"/>
    <s v="BUs"/>
    <s v="Symptome"/>
    <s v="L35"/>
    <s v="Diverses"/>
    <n v="10"/>
  </r>
  <r>
    <x v="2"/>
    <n v="22"/>
    <x v="12"/>
    <s v="Diverses"/>
    <s v="Diverses"/>
    <x v="3"/>
    <x v="17"/>
    <s v="-"/>
    <n v="40"/>
    <s v="Produkte"/>
    <s v="BUs"/>
    <s v="Symptome"/>
    <s v="L11"/>
    <s v="Diverses"/>
    <n v="10"/>
  </r>
  <r>
    <x v="2"/>
    <n v="14"/>
    <x v="12"/>
    <s v="Diverses"/>
    <s v="Diverses"/>
    <x v="3"/>
    <x v="17"/>
    <s v="-"/>
    <n v="40"/>
    <s v="Produkte"/>
    <s v="BUs"/>
    <s v="Symptome"/>
    <s v="L33"/>
    <s v="Diverses"/>
    <n v="10"/>
  </r>
  <r>
    <x v="4"/>
    <n v="45"/>
    <x v="12"/>
    <s v="Diverses"/>
    <s v="Diverses"/>
    <x v="1"/>
    <x v="15"/>
    <s v="-"/>
    <n v="40"/>
    <s v="Produkte"/>
    <s v="BUs"/>
    <s v="Symptome"/>
    <s v="Kantine"/>
    <s v="Diverses"/>
    <n v="22"/>
  </r>
  <r>
    <x v="2"/>
    <n v="10"/>
    <x v="12"/>
    <s v="Diverses"/>
    <s v="Diverses"/>
    <x v="3"/>
    <x v="17"/>
    <s v="-"/>
    <n v="40"/>
    <s v="Produkte"/>
    <s v="BUs"/>
    <s v="Symptome"/>
    <s v="L11"/>
    <s v="Diverses"/>
    <n v="10"/>
  </r>
  <r>
    <x v="5"/>
    <n v="15"/>
    <x v="12"/>
    <s v="Diverses"/>
    <s v="Diverses"/>
    <x v="0"/>
    <x v="12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n v="40"/>
    <s v="Produkte"/>
    <s v="BUs"/>
    <s v="Symptome"/>
    <s v="BU3"/>
    <n v="31000217"/>
    <n v="12"/>
  </r>
  <r>
    <x v="4"/>
    <n v="150"/>
    <x v="12"/>
    <s v="Diverses"/>
    <s v="Diverses"/>
    <x v="2"/>
    <x v="4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n v="40"/>
    <s v="Produkte"/>
    <s v="BUs"/>
    <s v="Symptome"/>
    <s v="BU3"/>
    <n v="29500620"/>
    <n v="12"/>
  </r>
  <r>
    <x v="1"/>
    <n v="10"/>
    <x v="12"/>
    <s v="ABS"/>
    <s v="ABS AT-ROTWEIN"/>
    <x v="4"/>
    <x v="36"/>
    <s v="-"/>
    <n v="40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n v="40"/>
    <s v="Produkte"/>
    <s v="BUs"/>
    <s v="Symptome"/>
    <s v="L22"/>
    <n v="29501020"/>
    <n v="10"/>
  </r>
  <r>
    <x v="4"/>
    <n v="3"/>
    <x v="15"/>
    <s v="Diverses"/>
    <s v="Diverses"/>
    <x v="1"/>
    <x v="45"/>
    <s v="-"/>
    <n v="40"/>
    <s v="Produkte"/>
    <s v="BUs"/>
    <s v="Symptome"/>
    <s v="Labor"/>
    <s v="Diverses"/>
    <n v="22"/>
  </r>
  <r>
    <x v="4"/>
    <n v="53.6"/>
    <x v="15"/>
    <s v="Diverses"/>
    <s v="Diverses"/>
    <x v="1"/>
    <x v="14"/>
    <s v="-"/>
    <n v="40"/>
    <s v="Produkte"/>
    <s v="BUs"/>
    <s v="Symptome"/>
    <s v="Labor"/>
    <s v="Diverses"/>
    <n v="22"/>
  </r>
  <r>
    <x v="0"/>
    <n v="80"/>
    <x v="15"/>
    <s v="Rest"/>
    <s v="Rinde"/>
    <x v="1"/>
    <x v="36"/>
    <s v="-"/>
    <n v="40"/>
    <s v="Produkte"/>
    <s v="BUs"/>
    <s v="Symptome"/>
    <s v="RWV"/>
    <s v="Rinde"/>
    <n v="60"/>
  </r>
  <r>
    <x v="4"/>
    <n v="15.5"/>
    <x v="15"/>
    <s v="Diverses"/>
    <s v="Diverses"/>
    <x v="1"/>
    <x v="11"/>
    <s v="-"/>
    <n v="40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n v="40"/>
    <s v="Produkte"/>
    <s v="BUs"/>
    <s v="Symptome"/>
    <s v="RWV"/>
    <n v="29500917"/>
    <n v="22"/>
  </r>
  <r>
    <x v="2"/>
    <n v="46"/>
    <x v="15"/>
    <s v="RW"/>
    <s v="RW"/>
    <x v="3"/>
    <x v="17"/>
    <s v="-"/>
    <n v="40"/>
    <s v="Produkte"/>
    <s v="BUs"/>
    <s v="Symptome"/>
    <s v="L9"/>
    <s v="RW"/>
    <n v="10"/>
  </r>
  <r>
    <x v="4"/>
    <n v="56"/>
    <x v="15"/>
    <s v="Diverses"/>
    <s v="Diverses"/>
    <x v="1"/>
    <x v="46"/>
    <s v="-"/>
    <n v="40"/>
    <s v="Produkte"/>
    <s v="BUs"/>
    <s v="Symptome"/>
    <s v="Labor"/>
    <s v="Diverses"/>
    <n v="22"/>
  </r>
  <r>
    <x v="4"/>
    <n v="6.5"/>
    <x v="15"/>
    <s v="Diverses"/>
    <s v="Diverses"/>
    <x v="1"/>
    <x v="11"/>
    <s v="-"/>
    <n v="40"/>
    <s v="Produkte"/>
    <s v="BUs"/>
    <s v="Symptome"/>
    <s v="Labor"/>
    <s v="Diverses"/>
    <n v="22"/>
  </r>
  <r>
    <x v="2"/>
    <n v="63"/>
    <x v="15"/>
    <s v="Diverses"/>
    <s v="Diverses"/>
    <x v="3"/>
    <x v="17"/>
    <s v="-"/>
    <n v="40"/>
    <s v="Produkte"/>
    <s v="BUs"/>
    <s v="Symptome"/>
    <s v="WVP"/>
    <s v="Diverses"/>
    <n v="10"/>
  </r>
  <r>
    <x v="4"/>
    <n v="62.6"/>
    <x v="15"/>
    <s v="Diverses"/>
    <s v="Diverses"/>
    <x v="1"/>
    <x v="14"/>
    <s v="-"/>
    <n v="40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n v="36"/>
    <s v="Produkte"/>
    <s v="BUs"/>
    <s v="Symptome"/>
    <s v="L1"/>
    <n v="23000103"/>
    <n v="22"/>
  </r>
  <r>
    <x v="1"/>
    <n v="26"/>
    <x v="15"/>
    <s v="ABS"/>
    <s v="ABS ZIEGE-GOU"/>
    <x v="4"/>
    <x v="36"/>
    <s v="-"/>
    <n v="40"/>
    <s v="Produkte"/>
    <s v="BUs"/>
    <s v="Symptome"/>
    <s v="BU4"/>
    <n v="29500887"/>
    <n v="61"/>
  </r>
  <r>
    <x v="2"/>
    <n v="20.2"/>
    <x v="15"/>
    <s v="ABS"/>
    <s v="Fruchtkäse"/>
    <x v="3"/>
    <x v="17"/>
    <s v="-"/>
    <n v="40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n v="40"/>
    <s v="Produkte"/>
    <s v="BUs"/>
    <s v="Symptome"/>
    <s v="L35"/>
    <s v="Würfel"/>
    <n v="10"/>
  </r>
  <r>
    <x v="2"/>
    <n v="33"/>
    <x v="15"/>
    <s v="Diverses"/>
    <s v="Diverses"/>
    <x v="3"/>
    <x v="17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47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n v="41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n v="39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n v="41"/>
    <s v="Produkte"/>
    <s v="BUs"/>
    <s v="Symptome"/>
    <s v="BU4"/>
    <n v="29500894"/>
    <n v="12"/>
  </r>
  <r>
    <x v="1"/>
    <n v="102"/>
    <x v="39"/>
    <s v="ABS"/>
    <s v="ABS REBLOCH"/>
    <x v="0"/>
    <x v="49"/>
    <s v="-"/>
    <n v="41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n v="41"/>
    <s v="Produkte"/>
    <s v="BUs"/>
    <s v="Symptome"/>
    <s v="BU4"/>
    <n v="49500192"/>
    <n v="12"/>
  </r>
  <r>
    <x v="1"/>
    <n v="424"/>
    <x v="39"/>
    <s v="ABS"/>
    <s v="ABS GOU-ROYAL"/>
    <x v="0"/>
    <x v="49"/>
    <s v="-"/>
    <n v="41"/>
    <s v="Produkte"/>
    <s v="BUs"/>
    <s v="Symptome"/>
    <s v="BU4"/>
    <n v="29501049"/>
    <n v="12"/>
  </r>
  <r>
    <x v="1"/>
    <n v="154"/>
    <x v="39"/>
    <s v="ABS"/>
    <s v="ABS REBLOCH"/>
    <x v="4"/>
    <x v="23"/>
    <s v="-"/>
    <n v="41"/>
    <s v="Produkte"/>
    <s v="BUs"/>
    <s v="Symptome"/>
    <s v="BU4"/>
    <n v="29500893"/>
    <n v="61"/>
  </r>
  <r>
    <x v="1"/>
    <n v="45"/>
    <x v="39"/>
    <s v="ABS"/>
    <s v="ABS Simmentaler"/>
    <x v="4"/>
    <x v="23"/>
    <s v="-"/>
    <n v="41"/>
    <s v="Produkte"/>
    <s v="BUs"/>
    <s v="Symptome"/>
    <s v="BU4"/>
    <n v="29501099"/>
    <n v="61"/>
  </r>
  <r>
    <x v="1"/>
    <n v="419"/>
    <x v="39"/>
    <s v="ABS"/>
    <s v="ABS TI-AD"/>
    <x v="4"/>
    <x v="23"/>
    <s v="-"/>
    <n v="41"/>
    <s v="Produkte"/>
    <s v="BUs"/>
    <s v="Symptome"/>
    <s v="BU4"/>
    <n v="29500904"/>
    <n v="61"/>
  </r>
  <r>
    <x v="1"/>
    <n v="327"/>
    <x v="39"/>
    <s v="ABS"/>
    <s v="ABS GRUY"/>
    <x v="4"/>
    <x v="23"/>
    <s v="-"/>
    <n v="41"/>
    <s v="Produkte"/>
    <s v="BUs"/>
    <s v="Symptome"/>
    <s v="BU4"/>
    <n v="29500908"/>
    <n v="61"/>
  </r>
  <r>
    <x v="1"/>
    <n v="55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21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8"/>
    <x v="39"/>
    <s v="ABS"/>
    <s v="ABS SCH-PAUL"/>
    <x v="4"/>
    <x v="23"/>
    <s v="-"/>
    <n v="41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n v="41"/>
    <s v="Produkte"/>
    <s v="BUs"/>
    <s v="Symptome"/>
    <s v="BU4"/>
    <n v="29500910"/>
    <n v="61"/>
  </r>
  <r>
    <x v="1"/>
    <n v="9"/>
    <x v="39"/>
    <s v="ABS"/>
    <s v="ABS PECO"/>
    <x v="4"/>
    <x v="23"/>
    <s v="-"/>
    <n v="41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n v="41"/>
    <s v="Produkte"/>
    <s v="BUs"/>
    <s v="Symptome"/>
    <s v="BU3"/>
    <s v="ganze Wurst"/>
    <n v="32"/>
  </r>
  <r>
    <x v="2"/>
    <n v="25"/>
    <x v="39"/>
    <s v="Diverses"/>
    <s v="Diverses"/>
    <x v="3"/>
    <x v="51"/>
    <s v="-"/>
    <n v="41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n v="39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n v="39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n v="39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n v="39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n v="39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n v="39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n v="40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n v="40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n v="40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n v="40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n v="41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n v="41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n v="41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n v="41"/>
    <s v="Produkte"/>
    <s v="BUs"/>
    <s v="Symptome"/>
    <s v="RWV"/>
    <n v="58000902"/>
    <n v="12"/>
  </r>
  <r>
    <x v="1"/>
    <n v="82"/>
    <x v="40"/>
    <s v="Diverses"/>
    <s v="Diverses"/>
    <x v="3"/>
    <x v="17"/>
    <s v="-"/>
    <n v="41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n v="41"/>
    <s v="Produkte"/>
    <s v="BUs"/>
    <s v="Symptome"/>
    <s v="BU4"/>
    <n v="49500166"/>
    <n v="12"/>
  </r>
  <r>
    <x v="4"/>
    <n v="73"/>
    <x v="15"/>
    <s v="Diverses"/>
    <s v="diverses"/>
    <x v="2"/>
    <x v="11"/>
    <s v="-"/>
    <n v="40"/>
    <s v="Produkte"/>
    <s v="BUs"/>
    <s v="Symptome"/>
    <s v="QM"/>
    <s v="diverses"/>
    <n v="74"/>
  </r>
  <r>
    <x v="4"/>
    <n v="86"/>
    <x v="15"/>
    <s v="Diverses"/>
    <s v="diverses"/>
    <x v="2"/>
    <x v="46"/>
    <s v="-"/>
    <n v="40"/>
    <s v="Produkte"/>
    <s v="BUs"/>
    <s v="Symptome"/>
    <s v="Labor"/>
    <s v="diverses"/>
    <n v="71"/>
  </r>
  <r>
    <x v="4"/>
    <n v="127"/>
    <x v="15"/>
    <s v="Diverses"/>
    <s v="diverses"/>
    <x v="2"/>
    <x v="14"/>
    <s v="-"/>
    <n v="40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n v="40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n v="40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n v="40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n v="40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n v="41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n v="41"/>
    <s v="Produkte"/>
    <s v="BUs"/>
    <s v="Symptome"/>
    <s v="BU4"/>
    <s v="Diverses"/>
    <n v="30"/>
  </r>
  <r>
    <x v="5"/>
    <n v="60"/>
    <x v="39"/>
    <s v="Rohware"/>
    <s v="Blöcke"/>
    <x v="0"/>
    <x v="34"/>
    <s v="-"/>
    <n v="41"/>
    <s v="Produkte"/>
    <s v="BUs"/>
    <s v="Symptome"/>
    <s v="BU2"/>
    <s v="Blöcke"/>
    <n v="12"/>
  </r>
  <r>
    <x v="5"/>
    <n v="65"/>
    <x v="39"/>
    <s v="Diverses"/>
    <s v="Diverses"/>
    <x v="3"/>
    <x v="17"/>
    <s v="-"/>
    <n v="41"/>
    <s v="Produkte"/>
    <s v="BUs"/>
    <s v="Symptome"/>
    <s v="BU2"/>
    <s v="Diverses"/>
    <n v="30"/>
  </r>
  <r>
    <x v="5"/>
    <n v="15"/>
    <x v="39"/>
    <s v="Rohware"/>
    <s v="Blöcke"/>
    <x v="3"/>
    <x v="17"/>
    <s v="-"/>
    <n v="41"/>
    <s v="Produkte"/>
    <s v="BUs"/>
    <s v="Symptome"/>
    <s v="BU2"/>
    <s v="Blöcke"/>
    <n v="30"/>
  </r>
  <r>
    <x v="0"/>
    <n v="357"/>
    <x v="39"/>
    <s v="Diverses"/>
    <s v="Diverses"/>
    <x v="3"/>
    <x v="17"/>
    <s v="-"/>
    <n v="41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n v="41"/>
    <s v="Produkte"/>
    <s v="BUs"/>
    <s v="Symptome"/>
    <s v="BU3"/>
    <n v="29501070"/>
    <n v="12"/>
  </r>
  <r>
    <x v="0"/>
    <n v="193"/>
    <x v="39"/>
    <s v="Diverses"/>
    <s v="Diverses"/>
    <x v="3"/>
    <x v="17"/>
    <s v="-"/>
    <n v="41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n v="41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n v="41"/>
    <s v="Produkte"/>
    <s v="BUs"/>
    <s v="Symptome"/>
    <s v="BU2"/>
    <s v="Diverses"/>
    <n v="30"/>
  </r>
  <r>
    <x v="2"/>
    <n v="32"/>
    <x v="39"/>
    <s v="Diverses"/>
    <s v="Diverses"/>
    <x v="3"/>
    <x v="17"/>
    <s v="-"/>
    <n v="41"/>
    <s v="Produkte"/>
    <s v="BUs"/>
    <s v="Symptome"/>
    <s v="L35"/>
    <s v="Diverses"/>
    <n v="30"/>
  </r>
  <r>
    <x v="2"/>
    <n v="7"/>
    <x v="39"/>
    <s v="Diverses"/>
    <s v="Diverses"/>
    <x v="3"/>
    <x v="17"/>
    <s v="-"/>
    <n v="41"/>
    <s v="Produkte"/>
    <s v="BUs"/>
    <s v="Symptome"/>
    <s v="L9"/>
    <s v="Diverses"/>
    <n v="30"/>
  </r>
  <r>
    <x v="1"/>
    <n v="28"/>
    <x v="39"/>
    <s v="Diverses"/>
    <s v="Diverses"/>
    <x v="3"/>
    <x v="17"/>
    <s v="-"/>
    <n v="41"/>
    <s v="Produkte"/>
    <s v="BUs"/>
    <s v="Symptome"/>
    <s v="BU4"/>
    <s v="Diverses"/>
    <n v="30"/>
  </r>
  <r>
    <x v="0"/>
    <n v="156"/>
    <x v="39"/>
    <s v="Diverses"/>
    <s v="Diverses"/>
    <x v="3"/>
    <x v="9"/>
    <s v="-"/>
    <n v="41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n v="41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n v="41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n v="41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n v="41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n v="41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n v="41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n v="41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n v="41"/>
    <s v="Produkte"/>
    <s v="BUs"/>
    <s v="Symptome"/>
    <s v="RWV"/>
    <n v="49500166"/>
    <n v="12"/>
  </r>
  <r>
    <x v="0"/>
    <n v="200"/>
    <x v="40"/>
    <s v="RW"/>
    <s v="GRW NATUR 7,2KG"/>
    <x v="3"/>
    <x v="52"/>
    <s v="-"/>
    <n v="41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n v="41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n v="41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n v="41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n v="41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n v="41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n v="41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n v="41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n v="41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80"/>
    <x v="39"/>
    <s v="Diverses"/>
    <s v="Diverses"/>
    <x v="2"/>
    <x v="45"/>
    <s v="-"/>
    <n v="41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n v="41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18"/>
    <x v="39"/>
    <s v="Diverses"/>
    <s v="Diverses"/>
    <x v="2"/>
    <x v="46"/>
    <s v="-"/>
    <n v="41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n v="41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n v="41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n v="41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n v="41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n v="41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n v="41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n v="41"/>
    <s v="Produkte"/>
    <s v="BUs"/>
    <s v="Symptome"/>
    <s v="bu3"/>
    <n v="49900002"/>
    <n v="12"/>
  </r>
  <r>
    <x v="1"/>
    <n v="20"/>
    <x v="38"/>
    <s v="Diverses"/>
    <s v="Diverses"/>
    <x v="3"/>
    <x v="17"/>
    <s v="-"/>
    <n v="41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n v="41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n v="41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n v="41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n v="41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n v="41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n v="41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n v="41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n v="41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n v="41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n v="41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n v="41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n v="41"/>
    <s v="Produkte"/>
    <s v="BUs"/>
    <s v="Symptome"/>
    <s v="RWV"/>
    <n v="29500917"/>
    <n v="60"/>
  </r>
  <r>
    <x v="4"/>
    <n v="2"/>
    <x v="40"/>
    <s v="Diverses"/>
    <s v="Diverses"/>
    <x v="0"/>
    <x v="15"/>
    <s v="-"/>
    <n v="41"/>
    <s v="Produkte"/>
    <s v="BUs"/>
    <s v="Symptome"/>
    <s v="Labor"/>
    <s v="Diverses"/>
    <n v="11"/>
  </r>
  <r>
    <x v="2"/>
    <n v="25"/>
    <x v="40"/>
    <s v="Diverses"/>
    <s v="Diverses"/>
    <x v="3"/>
    <x v="17"/>
    <s v="-"/>
    <n v="41"/>
    <s v="Produkte"/>
    <s v="BUs"/>
    <s v="Symptome"/>
    <s v="WVP"/>
    <s v="Diverses"/>
    <n v="30"/>
  </r>
  <r>
    <x v="4"/>
    <n v="10.3"/>
    <x v="40"/>
    <s v="Diverses"/>
    <s v="Diverses"/>
    <x v="2"/>
    <x v="11"/>
    <s v="-"/>
    <n v="41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n v="41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n v="41"/>
    <s v="Produkte"/>
    <s v="BUs"/>
    <s v="Symptome"/>
    <s v="WVP"/>
    <n v="29500490"/>
    <n v="12"/>
  </r>
  <r>
    <x v="4"/>
    <n v="1.5"/>
    <x v="40"/>
    <s v="Diverses"/>
    <s v="Diverses"/>
    <x v="2"/>
    <x v="11"/>
    <s v="-"/>
    <n v="41"/>
    <s v="Produkte"/>
    <s v="BUs"/>
    <s v="Symptome"/>
    <s v="LAbor"/>
    <s v="Diverses"/>
    <n v="74"/>
  </r>
  <r>
    <x v="2"/>
    <n v="3"/>
    <x v="40"/>
    <s v="Diverses"/>
    <s v="Diverses"/>
    <x v="3"/>
    <x v="17"/>
    <s v="-"/>
    <n v="41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n v="41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n v="41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n v="41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n v="41"/>
    <s v="Produkte"/>
    <s v="BUs"/>
    <s v="Symptome"/>
    <s v="BU4"/>
    <s v="Diverses"/>
    <n v="30"/>
  </r>
  <r>
    <x v="2"/>
    <n v="35"/>
    <x v="41"/>
    <s v="Diverses"/>
    <s v="Diverses"/>
    <x v="3"/>
    <x v="17"/>
    <s v="-"/>
    <n v="41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n v="41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n v="41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n v="41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n v="41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n v="41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n v="41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n v="41"/>
    <s v="Produkte"/>
    <s v="BUs"/>
    <s v="Symptome"/>
    <s v="RWV"/>
    <n v="29500605"/>
    <n v="12"/>
  </r>
  <r>
    <x v="0"/>
    <n v="267"/>
    <x v="41"/>
    <s v="Diverses"/>
    <s v="Diverses"/>
    <x v="3"/>
    <x v="17"/>
    <s v="-"/>
    <n v="41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n v="41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n v="41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n v="41"/>
    <s v="Produkte"/>
    <s v="BUs"/>
    <s v="Symptome"/>
    <s v="BU4"/>
    <n v="29500906"/>
    <n v="61"/>
  </r>
  <r>
    <x v="1"/>
    <n v="39"/>
    <x v="41"/>
    <s v="ABS"/>
    <s v="ABS BRUSCHETTA"/>
    <x v="4"/>
    <x v="23"/>
    <s v="-"/>
    <n v="41"/>
    <s v="Produkte"/>
    <s v="BUs"/>
    <s v="Symptome"/>
    <s v="Bu4"/>
    <n v="29501029"/>
    <n v="61"/>
  </r>
  <r>
    <x v="1"/>
    <n v="79"/>
    <x v="41"/>
    <s v="ABS"/>
    <s v="ABS PECO"/>
    <x v="4"/>
    <x v="23"/>
    <s v="-"/>
    <n v="41"/>
    <s v="Produkte"/>
    <s v="BUs"/>
    <s v="Symptome"/>
    <s v="Bu4"/>
    <n v="29500891"/>
    <n v="61"/>
  </r>
  <r>
    <x v="1"/>
    <n v="21"/>
    <x v="41"/>
    <s v="ABS"/>
    <s v="ABS OLD-AMSTERDAM"/>
    <x v="4"/>
    <x v="23"/>
    <s v="-"/>
    <n v="41"/>
    <s v="Produkte"/>
    <s v="BUs"/>
    <s v="Symptome"/>
    <s v="Bu4"/>
    <n v="29501039"/>
    <n v="61"/>
  </r>
  <r>
    <x v="1"/>
    <n v="3"/>
    <x v="41"/>
    <s v="ABS"/>
    <s v="ABS MEDI-KRÄUK"/>
    <x v="4"/>
    <x v="23"/>
    <s v="-"/>
    <n v="41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n v="41"/>
    <s v="Produkte"/>
    <s v="BUs"/>
    <s v="Symptome"/>
    <s v="L22"/>
    <n v="29501020"/>
    <n v="61"/>
  </r>
  <r>
    <x v="1"/>
    <n v="20"/>
    <x v="41"/>
    <s v="ABS"/>
    <s v="ABS GRÜN-PESTO"/>
    <x v="4"/>
    <x v="23"/>
    <s v="-"/>
    <n v="41"/>
    <s v="Produkte"/>
    <s v="BUs"/>
    <s v="Symptome"/>
    <s v="Bu4"/>
    <n v="29500952"/>
    <n v="61"/>
  </r>
  <r>
    <x v="1"/>
    <n v="18"/>
    <x v="41"/>
    <s v="ABS"/>
    <s v="ABS GRÜN-PESTO"/>
    <x v="4"/>
    <x v="23"/>
    <s v="-"/>
    <n v="41"/>
    <s v="Produkte"/>
    <s v="BUs"/>
    <s v="Symptome"/>
    <s v="Bu4"/>
    <n v="29500952"/>
    <n v="61"/>
  </r>
  <r>
    <x v="4"/>
    <n v="53"/>
    <x v="41"/>
    <s v="Rest"/>
    <s v="-"/>
    <x v="2"/>
    <x v="14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n v="41"/>
    <s v="Produkte"/>
    <s v="BUs"/>
    <s v="Symptome"/>
    <s v="RWV"/>
    <n v="29501021"/>
    <n v="12"/>
  </r>
  <r>
    <x v="2"/>
    <n v="25"/>
    <x v="41"/>
    <s v="Rest"/>
    <s v="-"/>
    <x v="3"/>
    <x v="17"/>
    <s v="-"/>
    <n v="41"/>
    <s v="Produkte"/>
    <s v="BUs"/>
    <s v="Symptome"/>
    <s v="L1"/>
    <s v="-"/>
    <n v="30"/>
  </r>
  <r>
    <x v="4"/>
    <n v="47"/>
    <x v="41"/>
    <s v="Rest"/>
    <s v="-"/>
    <x v="2"/>
    <x v="14"/>
    <s v="-"/>
    <n v="41"/>
    <s v="Produkte"/>
    <s v="BUs"/>
    <s v="Symptome"/>
    <s v="Labor"/>
    <s v="-"/>
    <n v="70"/>
  </r>
  <r>
    <x v="4"/>
    <n v="9.5"/>
    <x v="41"/>
    <s v="Rest"/>
    <s v="-"/>
    <x v="2"/>
    <x v="11"/>
    <s v="-"/>
    <n v="41"/>
    <s v="Produkte"/>
    <s v="BUs"/>
    <s v="Symptome"/>
    <s v="QM"/>
    <s v="-"/>
    <n v="74"/>
  </r>
  <r>
    <x v="0"/>
    <n v="23"/>
    <x v="41"/>
    <s v="Vorschmelz"/>
    <s v="VOS-ABS ENTSORGUNG"/>
    <x v="1"/>
    <x v="64"/>
    <s v="-"/>
    <n v="41"/>
    <s v="Produkte"/>
    <s v="BUs"/>
    <s v="Symptome"/>
    <s v="RWV"/>
    <n v="29500917"/>
    <n v="60"/>
  </r>
  <r>
    <x v="4"/>
    <n v="57"/>
    <x v="41"/>
    <s v="Rest"/>
    <s v="-"/>
    <x v="2"/>
    <x v="46"/>
    <s v="-"/>
    <n v="41"/>
    <s v="Produkte"/>
    <s v="BUs"/>
    <s v="Symptome"/>
    <s v="Labor"/>
    <s v="-"/>
    <n v="71"/>
  </r>
  <r>
    <x v="4"/>
    <n v="2.2000000000000002"/>
    <x v="41"/>
    <s v="Rest"/>
    <s v="-"/>
    <x v="2"/>
    <x v="11"/>
    <s v="-"/>
    <n v="41"/>
    <s v="Produkte"/>
    <s v="BUs"/>
    <s v="Symptome"/>
    <s v="Labor"/>
    <s v="-"/>
    <n v="74"/>
  </r>
  <r>
    <x v="2"/>
    <n v="4.5"/>
    <x v="42"/>
    <s v="Rest"/>
    <s v="-"/>
    <x v="3"/>
    <x v="17"/>
    <s v="-"/>
    <n v="41"/>
    <s v="Produkte"/>
    <s v="BUs"/>
    <s v="Symptome"/>
    <s v="Bu3"/>
    <s v="-"/>
    <n v="30"/>
  </r>
  <r>
    <x v="2"/>
    <n v="40"/>
    <x v="42"/>
    <s v="Rest"/>
    <s v="-"/>
    <x v="3"/>
    <x v="17"/>
    <s v="-"/>
    <n v="41"/>
    <s v="Produkte"/>
    <s v="BUs"/>
    <s v="Symptome"/>
    <s v="L1"/>
    <s v="-"/>
    <n v="30"/>
  </r>
  <r>
    <x v="1"/>
    <n v="35"/>
    <x v="42"/>
    <s v="Rest"/>
    <s v="-"/>
    <x v="3"/>
    <x v="17"/>
    <s v="-"/>
    <n v="41"/>
    <s v="Produkte"/>
    <s v="BUs"/>
    <s v="Symptome"/>
    <s v="BU4"/>
    <s v="-"/>
    <n v="30"/>
  </r>
  <r>
    <x v="2"/>
    <n v="8"/>
    <x v="42"/>
    <s v="Rest"/>
    <s v="-"/>
    <x v="3"/>
    <x v="17"/>
    <s v="-"/>
    <n v="41"/>
    <s v="Produkte"/>
    <s v="BUs"/>
    <s v="Symptome"/>
    <s v="L35"/>
    <s v="-"/>
    <n v="30"/>
  </r>
  <r>
    <x v="0"/>
    <n v="200"/>
    <x v="42"/>
    <s v="Diverses"/>
    <s v="Diverses"/>
    <x v="3"/>
    <x v="9"/>
    <s v="-"/>
    <n v="41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n v="41"/>
    <s v="Produkte"/>
    <s v="BUs"/>
    <s v="Symptome"/>
    <n v="3020"/>
    <n v="32000068"/>
    <n v="32"/>
  </r>
  <r>
    <x v="0"/>
    <n v="189"/>
    <x v="42"/>
    <s v="Diverses"/>
    <s v="Diverses"/>
    <x v="3"/>
    <x v="17"/>
    <s v="-"/>
    <n v="41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n v="41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n v="41"/>
    <s v="Produkte"/>
    <s v="BUs"/>
    <s v="Symptome"/>
    <s v="BU4"/>
    <n v="29501039"/>
    <n v="61"/>
  </r>
  <r>
    <x v="1"/>
    <n v="71"/>
    <x v="42"/>
    <s v="ABS"/>
    <s v="ABS Simmentaler"/>
    <x v="4"/>
    <x v="23"/>
    <s v="-"/>
    <n v="41"/>
    <s v="Produkte"/>
    <s v="BUs"/>
    <s v="Symptome"/>
    <s v="BU4"/>
    <n v="29501099"/>
    <n v="61"/>
  </r>
  <r>
    <x v="1"/>
    <n v="8"/>
    <x v="42"/>
    <s v="ABS"/>
    <s v="ABS ZIEGE-GOU"/>
    <x v="4"/>
    <x v="23"/>
    <s v="-"/>
    <n v="41"/>
    <s v="Produkte"/>
    <s v="BUs"/>
    <s v="Symptome"/>
    <s v="Bu4"/>
    <n v="29500887"/>
    <n v="61"/>
  </r>
  <r>
    <x v="1"/>
    <n v="1"/>
    <x v="42"/>
    <s v="ABS"/>
    <s v="ABS SAINT ANDRÉ"/>
    <x v="4"/>
    <x v="23"/>
    <s v="-"/>
    <n v="41"/>
    <s v="Produkte"/>
    <s v="BUs"/>
    <s v="Symptome"/>
    <s v="BU4"/>
    <n v="29501036"/>
    <n v="61"/>
  </r>
  <r>
    <x v="5"/>
    <n v="15"/>
    <x v="42"/>
    <s v="Rohware"/>
    <s v="Blöcke"/>
    <x v="0"/>
    <x v="34"/>
    <s v="-"/>
    <n v="41"/>
    <s v="Produkte"/>
    <s v="BUs"/>
    <s v="Symptome"/>
    <s v="Bu2"/>
    <s v="Blöcke"/>
    <n v="12"/>
  </r>
  <r>
    <x v="5"/>
    <n v="39"/>
    <x v="42"/>
    <s v="Rest"/>
    <s v="-"/>
    <x v="3"/>
    <x v="17"/>
    <s v="-"/>
    <n v="41"/>
    <s v="Produkte"/>
    <s v="BUs"/>
    <s v="Symptome"/>
    <s v="Bu2"/>
    <s v="-"/>
    <n v="30"/>
  </r>
  <r>
    <x v="4"/>
    <n v="8.5"/>
    <x v="42"/>
    <s v="Rest"/>
    <s v="-"/>
    <x v="2"/>
    <x v="11"/>
    <s v="-"/>
    <n v="41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n v="41"/>
    <s v="Produkte"/>
    <s v="BUs"/>
    <s v="Symptome"/>
    <s v="RWV"/>
    <n v="49900002"/>
    <n v="12"/>
  </r>
  <r>
    <x v="0"/>
    <n v="164"/>
    <x v="42"/>
    <s v="ABS"/>
    <s v="ABS ALL-EMM-VAKU"/>
    <x v="0"/>
    <x v="34"/>
    <s v="-"/>
    <n v="41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n v="41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n v="41"/>
    <s v="Produkte"/>
    <s v="BUs"/>
    <s v="Symptome"/>
    <s v="BU3"/>
    <n v="23000206"/>
    <n v="12"/>
  </r>
  <r>
    <x v="4"/>
    <n v="6.6"/>
    <x v="42"/>
    <s v="Rest"/>
    <s v="-"/>
    <x v="2"/>
    <x v="11"/>
    <s v="-"/>
    <n v="41"/>
    <s v="Produkte"/>
    <s v="BUs"/>
    <s v="Symptome"/>
    <s v="Labor"/>
    <s v="-"/>
    <n v="74"/>
  </r>
  <r>
    <x v="4"/>
    <n v="14.5"/>
    <x v="43"/>
    <s v="Rest"/>
    <s v="-"/>
    <x v="2"/>
    <x v="45"/>
    <s v="-"/>
    <n v="42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n v="42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n v="42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n v="42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n v="42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n v="42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n v="42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n v="42"/>
    <s v="Produkte"/>
    <s v="BUs"/>
    <s v="Symptome"/>
    <s v="Schmelze"/>
    <s v="Creme Noblesse"/>
    <n v="40"/>
  </r>
  <r>
    <x v="0"/>
    <n v="54"/>
    <x v="43"/>
    <s v="Rest"/>
    <s v="-"/>
    <x v="3"/>
    <x v="17"/>
    <s v="-"/>
    <n v="42"/>
    <s v="Produkte"/>
    <s v="BUs"/>
    <s v="Symptome"/>
    <s v="Abfüllung"/>
    <s v="-"/>
    <n v="30"/>
  </r>
  <r>
    <x v="0"/>
    <n v="206"/>
    <x v="43"/>
    <s v="Rest"/>
    <s v="-"/>
    <x v="4"/>
    <x v="23"/>
    <s v="-"/>
    <n v="42"/>
    <s v="Produkte"/>
    <s v="BUs"/>
    <s v="Symptome"/>
    <s v="Abfüllung"/>
    <s v="-"/>
    <n v="61"/>
  </r>
  <r>
    <x v="4"/>
    <n v="63"/>
    <x v="43"/>
    <s v="Rohware"/>
    <s v="Brie"/>
    <x v="4"/>
    <x v="66"/>
    <s v="-"/>
    <n v="42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n v="42"/>
    <s v="Produkte"/>
    <s v="BUs"/>
    <s v="Symptome"/>
    <s v="Externe"/>
    <n v="29501032"/>
    <n v="30"/>
  </r>
  <r>
    <x v="2"/>
    <n v="79"/>
    <x v="43"/>
    <s v="Rest"/>
    <s v="-"/>
    <x v="3"/>
    <x v="17"/>
    <s v="-"/>
    <n v="42"/>
    <s v="Produkte"/>
    <s v="BUs"/>
    <s v="Symptome"/>
    <s v="BU3"/>
    <s v="-"/>
    <n v="30"/>
  </r>
  <r>
    <x v="0"/>
    <n v="60"/>
    <x v="43"/>
    <s v="Rest"/>
    <s v="-"/>
    <x v="0"/>
    <x v="34"/>
    <s v="-"/>
    <n v="42"/>
    <s v="Produkte"/>
    <s v="BUs"/>
    <s v="Symptome"/>
    <s v="Abfüllung"/>
    <s v="-"/>
    <n v="12"/>
  </r>
  <r>
    <x v="2"/>
    <n v="64"/>
    <x v="43"/>
    <s v="Rest"/>
    <s v="-"/>
    <x v="3"/>
    <x v="10"/>
    <s v="-"/>
    <n v="42"/>
    <s v="Produkte"/>
    <s v="BUs"/>
    <s v="Symptome"/>
    <s v="L35"/>
    <s v="-"/>
    <n v="81"/>
  </r>
  <r>
    <x v="5"/>
    <n v="162"/>
    <x v="43"/>
    <s v="Fertigware"/>
    <s v="Fertigpackung"/>
    <x v="0"/>
    <x v="34"/>
    <s v="-"/>
    <n v="42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n v="42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n v="42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n v="42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n v="42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n v="42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n v="42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n v="42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n v="42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n v="42"/>
    <s v="Produkte"/>
    <s v="BUs"/>
    <s v="Symptome"/>
    <s v="RWV"/>
    <n v="29500917"/>
    <n v="60"/>
  </r>
  <r>
    <x v="4"/>
    <n v="19"/>
    <x v="43"/>
    <s v="Rest"/>
    <s v="-"/>
    <x v="2"/>
    <x v="11"/>
    <s v="-"/>
    <n v="42"/>
    <s v="Produkte"/>
    <s v="BUs"/>
    <s v="Symptome"/>
    <s v="QM"/>
    <s v="-"/>
    <n v="74"/>
  </r>
  <r>
    <x v="2"/>
    <n v="21"/>
    <x v="43"/>
    <s v="RW"/>
    <s v="RW Natur"/>
    <x v="3"/>
    <x v="17"/>
    <s v="-"/>
    <n v="42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n v="42"/>
    <s v="Produkte"/>
    <s v="BUs"/>
    <s v="Symptome"/>
    <s v="L9"/>
    <n v="29501066"/>
    <n v="30"/>
  </r>
  <r>
    <x v="4"/>
    <n v="7.6"/>
    <x v="43"/>
    <s v="Rest"/>
    <s v="-"/>
    <x v="2"/>
    <x v="11"/>
    <s v="-"/>
    <n v="42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n v="42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n v="42"/>
    <s v="Produkte"/>
    <s v="BUs"/>
    <s v="Symptome"/>
    <s v="RWV"/>
    <n v="29600030"/>
    <n v="12"/>
  </r>
  <r>
    <x v="0"/>
    <n v="312"/>
    <x v="44"/>
    <s v="ABS"/>
    <s v="ABS PROV-VAKU"/>
    <x v="0"/>
    <x v="25"/>
    <s v="-"/>
    <n v="42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n v="42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n v="42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n v="42"/>
    <s v="Produkte"/>
    <s v="BUs"/>
    <s v="Symptome"/>
    <s v="BU3"/>
    <n v="29900002"/>
    <n v="22"/>
  </r>
  <r>
    <x v="0"/>
    <n v="100"/>
    <x v="44"/>
    <s v="Rest"/>
    <s v="-"/>
    <x v="3"/>
    <x v="9"/>
    <s v="-"/>
    <n v="42"/>
    <s v="Produkte"/>
    <s v="BUs"/>
    <s v="Symptome"/>
    <s v="Abfüllung"/>
    <s v="-"/>
    <n v="10"/>
  </r>
  <r>
    <x v="0"/>
    <n v="28"/>
    <x v="44"/>
    <s v="Rest"/>
    <s v="-"/>
    <x v="1"/>
    <x v="42"/>
    <s v="-"/>
    <n v="42"/>
    <s v="Produkte"/>
    <s v="BUs"/>
    <s v="Symptome"/>
    <s v="Abfüllung"/>
    <s v="-"/>
    <n v="40"/>
  </r>
  <r>
    <x v="4"/>
    <n v="230"/>
    <x v="44"/>
    <s v="Rest"/>
    <s v="-"/>
    <x v="2"/>
    <x v="14"/>
    <s v="-"/>
    <n v="42"/>
    <s v="Produkte"/>
    <s v="BUs"/>
    <s v="Symptome"/>
    <s v="Labor"/>
    <s v="-"/>
    <n v="70"/>
  </r>
  <r>
    <x v="5"/>
    <n v="20"/>
    <x v="44"/>
    <s v="Rest"/>
    <s v="-"/>
    <x v="3"/>
    <x v="17"/>
    <s v="-"/>
    <n v="42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n v="42"/>
    <s v="Produkte"/>
    <s v="BUs"/>
    <s v="Symptome"/>
    <s v="RWV"/>
    <n v="29501063"/>
    <n v="12"/>
  </r>
  <r>
    <x v="4"/>
    <n v="10"/>
    <x v="44"/>
    <s v="Rest"/>
    <s v="-"/>
    <x v="2"/>
    <x v="14"/>
    <s v="-"/>
    <n v="42"/>
    <s v="Produkte"/>
    <s v="BUs"/>
    <s v="Symptome"/>
    <s v="Labor"/>
    <s v="-"/>
    <n v="70"/>
  </r>
  <r>
    <x v="0"/>
    <n v="163"/>
    <x v="44"/>
    <s v="Rest"/>
    <s v="-"/>
    <x v="0"/>
    <x v="34"/>
    <s v="-"/>
    <n v="42"/>
    <s v="Produkte"/>
    <s v="BUs"/>
    <s v="Symptome"/>
    <s v="RWV"/>
    <s v="-"/>
    <n v="12"/>
  </r>
  <r>
    <x v="2"/>
    <n v="24"/>
    <x v="44"/>
    <s v="Rest"/>
    <s v="-"/>
    <x v="4"/>
    <x v="23"/>
    <s v="-"/>
    <n v="42"/>
    <s v="Produkte"/>
    <s v="BUs"/>
    <s v="Symptome"/>
    <s v="L16"/>
    <s v="-"/>
    <n v="61"/>
  </r>
  <r>
    <x v="0"/>
    <n v="207"/>
    <x v="44"/>
    <s v="ABS"/>
    <s v="ABS 45-48% Konventionel"/>
    <x v="0"/>
    <x v="33"/>
    <s v="-"/>
    <n v="42"/>
    <s v="Produkte"/>
    <s v="BUs"/>
    <s v="Symptome"/>
    <s v="Schmelze"/>
    <n v="29600004"/>
    <n v="12"/>
  </r>
  <r>
    <x v="0"/>
    <n v="35"/>
    <x v="44"/>
    <s v="Rest"/>
    <s v="-"/>
    <x v="4"/>
    <x v="23"/>
    <s v="-"/>
    <n v="42"/>
    <s v="Produkte"/>
    <s v="BUs"/>
    <s v="Symptome"/>
    <s v="RWV"/>
    <s v="-"/>
    <n v="61"/>
  </r>
  <r>
    <x v="0"/>
    <n v="42"/>
    <x v="44"/>
    <s v="Rest"/>
    <s v="-"/>
    <x v="1"/>
    <x v="42"/>
    <s v="-"/>
    <n v="42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n v="42"/>
    <s v="Produkte"/>
    <s v="BUs"/>
    <s v="Symptome"/>
    <s v="BU3"/>
    <n v="29500498"/>
    <n v="12"/>
  </r>
  <r>
    <x v="0"/>
    <n v="346"/>
    <x v="44"/>
    <s v="Rest"/>
    <s v="-"/>
    <x v="0"/>
    <x v="34"/>
    <s v="-"/>
    <n v="42"/>
    <s v="Produkte"/>
    <s v="BUs"/>
    <s v="Symptome"/>
    <s v="RWV"/>
    <s v="-"/>
    <n v="12"/>
  </r>
  <r>
    <x v="2"/>
    <n v="616"/>
    <x v="44"/>
    <s v="ABS"/>
    <s v="ABS Gouda Mittelalt 45%"/>
    <x v="6"/>
    <x v="1"/>
    <s v="-"/>
    <n v="42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n v="42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n v="42"/>
    <s v="Produkte"/>
    <s v="BUs"/>
    <s v="Symptome"/>
    <s v="Externe"/>
    <s v="Räucher Retoure"/>
    <n v="12"/>
  </r>
  <r>
    <x v="2"/>
    <n v="184"/>
    <x v="44"/>
    <s v="Rest"/>
    <s v="-"/>
    <x v="2"/>
    <x v="24"/>
    <s v="-"/>
    <n v="42"/>
    <s v="Produkte"/>
    <s v="BUs"/>
    <s v="Symptome"/>
    <s v="WVP"/>
    <s v="-"/>
    <n v="72"/>
  </r>
  <r>
    <x v="0"/>
    <n v="24"/>
    <x v="44"/>
    <s v="Rest"/>
    <s v="-"/>
    <x v="2"/>
    <x v="14"/>
    <s v="-"/>
    <n v="42"/>
    <s v="Produkte"/>
    <s v="BUs"/>
    <s v="Symptome"/>
    <s v="RWV"/>
    <s v="-"/>
    <n v="70"/>
  </r>
  <r>
    <x v="0"/>
    <n v="28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4"/>
    <x v="44"/>
    <s v="Rest"/>
    <s v="-"/>
    <x v="2"/>
    <x v="11"/>
    <s v="-"/>
    <n v="42"/>
    <s v="Produkte"/>
    <s v="BUs"/>
    <s v="Symptome"/>
    <s v="QM"/>
    <s v="-"/>
    <n v="74"/>
  </r>
  <r>
    <x v="1"/>
    <n v="19"/>
    <x v="44"/>
    <s v="ABS"/>
    <s v="ABS MEDI-KRÄUK"/>
    <x v="0"/>
    <x v="34"/>
    <s v="-"/>
    <n v="42"/>
    <s v="Produkte"/>
    <s v="BUs"/>
    <s v="Symptome"/>
    <s v="BU4"/>
    <n v="29500886"/>
    <n v="12"/>
  </r>
  <r>
    <x v="1"/>
    <n v="24"/>
    <x v="44"/>
    <s v="ABS"/>
    <s v="ABS PECO"/>
    <x v="0"/>
    <x v="34"/>
    <s v="-"/>
    <n v="42"/>
    <s v="Produkte"/>
    <s v="BUs"/>
    <s v="Symptome"/>
    <s v="BU4"/>
    <n v="29500891"/>
    <n v="12"/>
  </r>
  <r>
    <x v="1"/>
    <n v="209"/>
    <x v="44"/>
    <s v="ABS"/>
    <s v="ABS BLU-FOU"/>
    <x v="0"/>
    <x v="34"/>
    <s v="-"/>
    <n v="42"/>
    <s v="Produkte"/>
    <s v="BUs"/>
    <s v="Symptome"/>
    <s v="BU4"/>
    <n v="29500892"/>
    <n v="12"/>
  </r>
  <r>
    <x v="1"/>
    <n v="5"/>
    <x v="44"/>
    <s v="ABS"/>
    <s v="ABS REBLOCH"/>
    <x v="0"/>
    <x v="34"/>
    <s v="-"/>
    <n v="42"/>
    <s v="Produkte"/>
    <s v="BUs"/>
    <s v="Symptome"/>
    <s v="BU4"/>
    <n v="29500893"/>
    <n v="12"/>
  </r>
  <r>
    <x v="1"/>
    <n v="61"/>
    <x v="44"/>
    <s v="ABS"/>
    <s v="ABS BRIE"/>
    <x v="0"/>
    <x v="34"/>
    <s v="-"/>
    <n v="42"/>
    <s v="Produkte"/>
    <s v="BUs"/>
    <s v="Symptome"/>
    <s v="BU4"/>
    <n v="29500895"/>
    <n v="12"/>
  </r>
  <r>
    <x v="1"/>
    <n v="38"/>
    <x v="44"/>
    <s v="ABS"/>
    <s v="ABS ROVIN"/>
    <x v="0"/>
    <x v="34"/>
    <s v="-"/>
    <n v="42"/>
    <s v="Produkte"/>
    <s v="BUs"/>
    <s v="Symptome"/>
    <s v="BU4"/>
    <n v="29500900"/>
    <n v="12"/>
  </r>
  <r>
    <x v="1"/>
    <n v="52"/>
    <x v="44"/>
    <s v="ABS"/>
    <s v="ABS SCH-PAUL"/>
    <x v="0"/>
    <x v="34"/>
    <s v="-"/>
    <n v="42"/>
    <s v="Produkte"/>
    <s v="BUs"/>
    <s v="Symptome"/>
    <s v="BU4"/>
    <n v="29500906"/>
    <n v="12"/>
  </r>
  <r>
    <x v="1"/>
    <n v="14"/>
    <x v="44"/>
    <s v="ABS"/>
    <s v="ABS GRUY"/>
    <x v="0"/>
    <x v="34"/>
    <s v="-"/>
    <n v="42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n v="42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n v="42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n v="42"/>
    <s v="Produkte"/>
    <s v="BUs"/>
    <s v="Symptome"/>
    <s v="L22"/>
    <n v="29501020"/>
    <n v="61"/>
  </r>
  <r>
    <x v="1"/>
    <n v="17"/>
    <x v="44"/>
    <s v="ABS"/>
    <s v="ABS Crémeux"/>
    <x v="0"/>
    <x v="34"/>
    <s v="-"/>
    <n v="42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n v="42"/>
    <s v="Produkte"/>
    <s v="BUs"/>
    <s v="Symptome"/>
    <s v="BU4"/>
    <n v="29501020"/>
    <n v="61"/>
  </r>
  <r>
    <x v="1"/>
    <n v="19"/>
    <x v="44"/>
    <s v="ABS"/>
    <s v="ABS HEUBL"/>
    <x v="0"/>
    <x v="34"/>
    <s v="-"/>
    <n v="42"/>
    <s v="Produkte"/>
    <s v="BUs"/>
    <s v="Symptome"/>
    <s v="BU4"/>
    <n v="29500885"/>
    <n v="12"/>
  </r>
  <r>
    <x v="1"/>
    <n v="74"/>
    <x v="44"/>
    <s v="ABS"/>
    <s v="ABS BLU-FOU"/>
    <x v="4"/>
    <x v="23"/>
    <s v="-"/>
    <n v="42"/>
    <s v="Produkte"/>
    <s v="BUs"/>
    <s v="Symptome"/>
    <s v="BU4"/>
    <n v="29500892"/>
    <n v="61"/>
  </r>
  <r>
    <x v="1"/>
    <n v="29"/>
    <x v="44"/>
    <s v="ABS"/>
    <s v="ABS REBLOCH"/>
    <x v="4"/>
    <x v="23"/>
    <s v="-"/>
    <n v="42"/>
    <s v="Produkte"/>
    <s v="BUs"/>
    <s v="Symptome"/>
    <s v="BU4"/>
    <n v="29500893"/>
    <n v="61"/>
  </r>
  <r>
    <x v="1"/>
    <n v="22"/>
    <x v="44"/>
    <s v="ABS"/>
    <s v="ABS BRIE"/>
    <x v="4"/>
    <x v="23"/>
    <s v="-"/>
    <n v="42"/>
    <s v="Produkte"/>
    <s v="BUs"/>
    <s v="Symptome"/>
    <s v="BU4"/>
    <n v="29500895"/>
    <n v="61"/>
  </r>
  <r>
    <x v="1"/>
    <n v="3"/>
    <x v="44"/>
    <s v="ABS"/>
    <s v="ABS ROVIN"/>
    <x v="4"/>
    <x v="23"/>
    <s v="-"/>
    <n v="42"/>
    <s v="Produkte"/>
    <s v="BUs"/>
    <s v="Symptome"/>
    <s v="BU4"/>
    <n v="29500900"/>
    <n v="61"/>
  </r>
  <r>
    <x v="1"/>
    <n v="177"/>
    <x v="44"/>
    <s v="ABS"/>
    <s v="ABS GRUY"/>
    <x v="4"/>
    <x v="23"/>
    <s v="-"/>
    <n v="42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n v="42"/>
    <s v="Produkte"/>
    <s v="BUs"/>
    <s v="Symptome"/>
    <s v="Bu4"/>
    <n v="29501020"/>
    <n v="61"/>
  </r>
  <r>
    <x v="1"/>
    <n v="28"/>
    <x v="44"/>
    <s v="ABS"/>
    <s v="ABS Crémeux"/>
    <x v="4"/>
    <x v="23"/>
    <s v="-"/>
    <n v="42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n v="40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n v="41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n v="41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n v="42"/>
    <s v="Produkte"/>
    <s v="BUs"/>
    <s v="Symptome"/>
    <s v="BU4"/>
    <n v="29500904"/>
    <n v="61"/>
  </r>
  <r>
    <x v="1"/>
    <n v="5"/>
    <x v="44"/>
    <s v="ABS"/>
    <s v="ABS Whisky-Nuts"/>
    <x v="4"/>
    <x v="23"/>
    <s v="-"/>
    <n v="42"/>
    <s v="Produkte"/>
    <s v="BUs"/>
    <s v="Symptome"/>
    <s v="BU4"/>
    <n v="29501009"/>
    <n v="61"/>
  </r>
  <r>
    <x v="1"/>
    <n v="7"/>
    <x v="44"/>
    <s v="ABS"/>
    <s v="ABS AT-ROTWEIN"/>
    <x v="4"/>
    <x v="23"/>
    <s v="-"/>
    <n v="42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n v="42"/>
    <s v="Produkte"/>
    <s v="BUs"/>
    <s v="Symptome"/>
    <s v="BU3"/>
    <n v="29501017"/>
    <n v="61"/>
  </r>
  <r>
    <x v="1"/>
    <n v="170"/>
    <x v="44"/>
    <s v="ABS"/>
    <s v="ABS CAMBOZOLA"/>
    <x v="4"/>
    <x v="23"/>
    <s v="-"/>
    <n v="42"/>
    <s v="Produkte"/>
    <s v="BUs"/>
    <s v="Symptome"/>
    <s v="BU4"/>
    <n v="29501023"/>
    <n v="61"/>
  </r>
  <r>
    <x v="1"/>
    <n v="91"/>
    <x v="44"/>
    <s v="ABS"/>
    <s v="ABS KELLERGEIST"/>
    <x v="4"/>
    <x v="23"/>
    <s v="-"/>
    <n v="42"/>
    <s v="Produkte"/>
    <s v="BUs"/>
    <s v="Symptome"/>
    <s v="BU4"/>
    <n v="29501028"/>
    <n v="61"/>
  </r>
  <r>
    <x v="1"/>
    <n v="11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132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27"/>
    <x v="44"/>
    <s v="ABS"/>
    <s v="ABS OLD-AMSTERDAM"/>
    <x v="4"/>
    <x v="23"/>
    <s v="-"/>
    <n v="42"/>
    <s v="Produkte"/>
    <s v="BUs"/>
    <s v="Symptome"/>
    <s v="BU4"/>
    <n v="29501039"/>
    <n v="61"/>
  </r>
  <r>
    <x v="1"/>
    <n v="20"/>
    <x v="44"/>
    <s v="ABS"/>
    <s v="ABS MUNSTER"/>
    <x v="4"/>
    <x v="23"/>
    <s v="-"/>
    <n v="42"/>
    <s v="Produkte"/>
    <s v="BUs"/>
    <s v="Symptome"/>
    <s v="BU4"/>
    <n v="29501040"/>
    <n v="61"/>
  </r>
  <r>
    <x v="1"/>
    <n v="30"/>
    <x v="44"/>
    <s v="ABS"/>
    <s v="ABS Simmentaler"/>
    <x v="4"/>
    <x v="23"/>
    <s v="-"/>
    <n v="42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n v="42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n v="42"/>
    <s v="Produkte"/>
    <s v="BUs"/>
    <s v="Symptome"/>
    <s v="RWV"/>
    <n v="295000913"/>
    <n v="12"/>
  </r>
  <r>
    <x v="4"/>
    <n v="150"/>
    <x v="46"/>
    <s v="Rest"/>
    <s v="-"/>
    <x v="2"/>
    <x v="45"/>
    <s v="-"/>
    <n v="42"/>
    <s v="Produkte"/>
    <s v="BUs"/>
    <s v="Symptome"/>
    <s v="Labor"/>
    <s v="-"/>
    <n v="73"/>
  </r>
  <r>
    <x v="4"/>
    <n v="11"/>
    <x v="46"/>
    <s v="Rest"/>
    <s v="-"/>
    <x v="2"/>
    <x v="45"/>
    <s v="-"/>
    <n v="42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n v="42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n v="42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n v="42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n v="42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n v="42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n v="42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n v="42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n v="42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n v="42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n v="42"/>
    <s v="Produkte"/>
    <s v="BUs"/>
    <s v="Symptome"/>
    <s v="BU3"/>
    <n v="29501003"/>
    <n v="81"/>
  </r>
  <r>
    <x v="5"/>
    <n v="105"/>
    <x v="45"/>
    <s v="Rohware"/>
    <s v="Blöcke"/>
    <x v="0"/>
    <x v="34"/>
    <s v="-"/>
    <n v="42"/>
    <s v="Produkte"/>
    <s v="BUs"/>
    <s v="Symptome"/>
    <s v="BU2"/>
    <s v="Blöcke"/>
    <n v="12"/>
  </r>
  <r>
    <x v="5"/>
    <n v="27"/>
    <x v="45"/>
    <s v="Rest"/>
    <s v="-"/>
    <x v="3"/>
    <x v="17"/>
    <s v="-"/>
    <n v="42"/>
    <s v="Produkte"/>
    <s v="BUs"/>
    <s v="Symptome"/>
    <s v="BU2"/>
    <s v="-"/>
    <n v="30"/>
  </r>
  <r>
    <x v="1"/>
    <n v="29"/>
    <x v="45"/>
    <s v="Rest"/>
    <s v="-"/>
    <x v="3"/>
    <x v="17"/>
    <s v="-"/>
    <n v="42"/>
    <s v="Produkte"/>
    <s v="BUs"/>
    <s v="Symptome"/>
    <s v="BU4"/>
    <s v="-"/>
    <n v="30"/>
  </r>
  <r>
    <x v="2"/>
    <n v="25"/>
    <x v="45"/>
    <s v="ABS"/>
    <s v="Würfel"/>
    <x v="3"/>
    <x v="17"/>
    <s v="-"/>
    <n v="42"/>
    <s v="Produkte"/>
    <s v="BUs"/>
    <s v="Symptome"/>
    <s v="L35"/>
    <s v="Würfel"/>
    <n v="30"/>
  </r>
  <r>
    <x v="2"/>
    <n v="30"/>
    <x v="45"/>
    <s v="Rest"/>
    <s v="-"/>
    <x v="3"/>
    <x v="17"/>
    <s v="-"/>
    <n v="42"/>
    <s v="Produkte"/>
    <s v="BUs"/>
    <s v="Symptome"/>
    <s v="BU3"/>
    <s v="-"/>
    <n v="30"/>
  </r>
  <r>
    <x v="2"/>
    <n v="9"/>
    <x v="45"/>
    <s v="Fertigware"/>
    <s v="Räu-End"/>
    <x v="0"/>
    <x v="67"/>
    <s v="-"/>
    <n v="42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n v="42"/>
    <s v="Produkte"/>
    <s v="BUs"/>
    <s v="Symptome"/>
    <s v="BU3"/>
    <n v="29501032"/>
    <n v="42"/>
  </r>
  <r>
    <x v="0"/>
    <n v="80"/>
    <x v="45"/>
    <s v="Rest"/>
    <s v="-"/>
    <x v="0"/>
    <x v="2"/>
    <s v="-"/>
    <n v="42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n v="42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n v="42"/>
    <s v="Produkte"/>
    <s v="BUs"/>
    <s v="Symptome"/>
    <s v="BU1"/>
    <n v="29900002"/>
    <n v="61"/>
  </r>
  <r>
    <x v="1"/>
    <n v="123"/>
    <x v="47"/>
    <s v="ABS"/>
    <s v="ABS MEDI-KRÄUK"/>
    <x v="0"/>
    <x v="28"/>
    <s v="-"/>
    <n v="42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n v="42"/>
    <s v="Produkte"/>
    <s v="BUs"/>
    <s v="Symptome"/>
    <s v="Verkauf"/>
    <n v="59500021"/>
    <n v="11"/>
  </r>
  <r>
    <x v="0"/>
    <n v="90"/>
    <x v="47"/>
    <s v="Rest"/>
    <s v="-"/>
    <x v="3"/>
    <x v="17"/>
    <s v="-"/>
    <n v="42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n v="42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n v="42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n v="42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n v="42"/>
    <s v="Produkte"/>
    <s v="BUs"/>
    <s v="Symptome"/>
    <s v="Schmelze"/>
    <n v="29501003"/>
    <n v="81"/>
  </r>
  <r>
    <x v="5"/>
    <n v="75"/>
    <x v="47"/>
    <s v="Rohware"/>
    <s v="Blöcke"/>
    <x v="0"/>
    <x v="34"/>
    <s v="-"/>
    <n v="42"/>
    <s v="Produkte"/>
    <s v="BUs"/>
    <s v="Symptome"/>
    <s v="BU2"/>
    <s v="Blöcke"/>
    <n v="12"/>
  </r>
  <r>
    <x v="5"/>
    <n v="52"/>
    <x v="47"/>
    <s v="Rest"/>
    <s v="-"/>
    <x v="3"/>
    <x v="17"/>
    <s v="-"/>
    <n v="42"/>
    <s v="Produkte"/>
    <s v="BUs"/>
    <s v="Symptome"/>
    <s v="Bu2"/>
    <s v="-"/>
    <n v="30"/>
  </r>
  <r>
    <x v="0"/>
    <n v="29"/>
    <x v="47"/>
    <s v="einzuordnen"/>
    <n v="32001007"/>
    <x v="3"/>
    <x v="52"/>
    <s v="-"/>
    <n v="42"/>
    <s v="Produkte"/>
    <s v="BUs"/>
    <s v="Symptome"/>
    <n v="3020"/>
    <n v="32001007"/>
    <n v="31"/>
  </r>
  <r>
    <x v="0"/>
    <n v="84"/>
    <x v="47"/>
    <s v="einzuordnen"/>
    <n v="32000493"/>
    <x v="0"/>
    <x v="34"/>
    <s v="-"/>
    <n v="42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n v="42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n v="42"/>
    <s v="Produkte"/>
    <s v="BUs"/>
    <s v="Symptome"/>
    <n v="3020"/>
    <n v="32000067"/>
    <n v="30"/>
  </r>
  <r>
    <x v="0"/>
    <n v="46"/>
    <x v="47"/>
    <s v="einzuordnen"/>
    <n v="32000406"/>
    <x v="3"/>
    <x v="54"/>
    <s v="-"/>
    <n v="42"/>
    <s v="Produkte"/>
    <s v="BUs"/>
    <s v="Symptome"/>
    <n v="3020"/>
    <n v="32000406"/>
    <n v="34"/>
  </r>
  <r>
    <x v="0"/>
    <n v="22"/>
    <x v="47"/>
    <s v="RW"/>
    <s v="RW NUSS 9,3KG AN"/>
    <x v="1"/>
    <x v="42"/>
    <s v="-"/>
    <n v="42"/>
    <s v="Produkte"/>
    <s v="BUs"/>
    <s v="Symptome"/>
    <n v="3020"/>
    <n v="32000070"/>
    <n v="40"/>
  </r>
  <r>
    <x v="0"/>
    <n v="58"/>
    <x v="47"/>
    <s v="Rest"/>
    <s v="-"/>
    <x v="3"/>
    <x v="17"/>
    <s v="-"/>
    <n v="42"/>
    <s v="Produkte"/>
    <s v="BUs"/>
    <s v="Symptome"/>
    <n v="3020"/>
    <s v="-"/>
    <n v="30"/>
  </r>
  <r>
    <x v="0"/>
    <n v="2.6"/>
    <x v="47"/>
    <s v="Rest"/>
    <s v="Reste Zipfel"/>
    <x v="3"/>
    <x v="17"/>
    <s v="-"/>
    <n v="42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n v="42"/>
    <s v="Produkte"/>
    <s v="BUs"/>
    <s v="Symptome"/>
    <s v="Labor"/>
    <n v="29500917"/>
    <n v="74"/>
  </r>
  <r>
    <x v="1"/>
    <n v="42"/>
    <x v="44"/>
    <s v="Rest"/>
    <s v="-"/>
    <x v="3"/>
    <x v="17"/>
    <s v="-"/>
    <n v="42"/>
    <s v="Produkte"/>
    <s v="BUs"/>
    <s v="Symptome"/>
    <s v="BU4"/>
    <s v="-"/>
    <n v="30"/>
  </r>
  <r>
    <x v="2"/>
    <n v="39"/>
    <x v="44"/>
    <s v="Rest"/>
    <s v="-"/>
    <x v="3"/>
    <x v="17"/>
    <s v="-"/>
    <n v="42"/>
    <s v="Produkte"/>
    <s v="BUs"/>
    <s v="Symptome"/>
    <s v="L35"/>
    <s v="-"/>
    <n v="30"/>
  </r>
  <r>
    <x v="5"/>
    <n v="117"/>
    <x v="44"/>
    <s v="Rest"/>
    <s v="-"/>
    <x v="3"/>
    <x v="17"/>
    <s v="-"/>
    <n v="42"/>
    <s v="Produkte"/>
    <s v="BUs"/>
    <s v="Symptome"/>
    <s v="BU2"/>
    <s v="-"/>
    <n v="30"/>
  </r>
  <r>
    <x v="2"/>
    <n v="418"/>
    <x v="44"/>
    <s v="Rest"/>
    <s v="-"/>
    <x v="1"/>
    <x v="13"/>
    <s v="-"/>
    <n v="42"/>
    <s v="Produkte"/>
    <s v="BUs"/>
    <s v="Symptome"/>
    <s v="L1"/>
    <s v="-"/>
    <n v="22"/>
  </r>
  <r>
    <x v="0"/>
    <n v="230"/>
    <x v="44"/>
    <s v="einzuordnen"/>
    <s v="SKZ PF 10KG"/>
    <x v="5"/>
    <x v="69"/>
    <s v="-"/>
    <n v="42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n v="42"/>
    <s v="Produkte"/>
    <s v="BUs"/>
    <s v="Symptome"/>
    <s v="BU3"/>
    <s v="Walnusstorten"/>
    <n v="60"/>
  </r>
  <r>
    <x v="0"/>
    <n v="29"/>
    <x v="44"/>
    <s v="Rest"/>
    <s v="Rinde"/>
    <x v="3"/>
    <x v="17"/>
    <s v="-"/>
    <n v="42"/>
    <s v="Produkte"/>
    <s v="BUs"/>
    <s v="Symptome"/>
    <s v="Strudelline"/>
    <s v="Rinde"/>
    <n v="30"/>
  </r>
  <r>
    <x v="4"/>
    <n v="14.5"/>
    <x v="47"/>
    <s v="Rest"/>
    <s v="-"/>
    <x v="2"/>
    <x v="11"/>
    <s v="-"/>
    <n v="42"/>
    <s v="Produkte"/>
    <s v="BUs"/>
    <s v="Symptome"/>
    <s v="QM"/>
    <s v="-"/>
    <n v="74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n v="42"/>
    <s v="Produkte"/>
    <s v="BUs"/>
    <s v="Symptome"/>
    <s v="Labor"/>
    <s v="-"/>
    <n v="74"/>
  </r>
  <r>
    <x v="0"/>
    <n v="173"/>
    <x v="47"/>
    <s v="Rest"/>
    <s v="-"/>
    <x v="3"/>
    <x v="9"/>
    <s v="-"/>
    <n v="42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n v="42"/>
    <s v="Produkte"/>
    <s v="BUs"/>
    <s v="Symptome"/>
    <s v="BU3"/>
    <n v="29501076"/>
    <n v="12"/>
  </r>
  <r>
    <x v="2"/>
    <n v="31"/>
    <x v="47"/>
    <s v="ABS"/>
    <s v="ABS Pfeffer-Bruch"/>
    <x v="4"/>
    <x v="23"/>
    <s v="-"/>
    <n v="42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n v="42"/>
    <s v="Produkte"/>
    <s v="BUs"/>
    <s v="Symptome"/>
    <s v="Spezialitäten"/>
    <s v="-"/>
    <n v="30"/>
  </r>
  <r>
    <x v="2"/>
    <n v="8"/>
    <x v="47"/>
    <s v="Rest"/>
    <s v="-"/>
    <x v="3"/>
    <x v="17"/>
    <s v="-"/>
    <n v="42"/>
    <s v="Produkte"/>
    <s v="BUs"/>
    <s v="Symptome"/>
    <s v="L33"/>
    <s v="-"/>
    <n v="30"/>
  </r>
  <r>
    <x v="2"/>
    <n v="7.6"/>
    <x v="47"/>
    <s v="Rest"/>
    <s v="-"/>
    <x v="3"/>
    <x v="17"/>
    <s v="-"/>
    <n v="42"/>
    <s v="Produkte"/>
    <s v="BUs"/>
    <s v="Symptome"/>
    <s v="Bu3"/>
    <s v="-"/>
    <n v="30"/>
  </r>
  <r>
    <x v="4"/>
    <n v="2.5"/>
    <x v="46"/>
    <s v="Rest"/>
    <s v="-"/>
    <x v="2"/>
    <x v="11"/>
    <s v="-"/>
    <n v="42"/>
    <s v="Produkte"/>
    <s v="BUs"/>
    <s v="Symptome"/>
    <s v="Labor"/>
    <s v="-"/>
    <n v="74"/>
  </r>
  <r>
    <x v="5"/>
    <n v="60"/>
    <x v="45"/>
    <s v="einzuordnen"/>
    <n v="29500631"/>
    <x v="0"/>
    <x v="34"/>
    <s v="-"/>
    <n v="42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n v="42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n v="42"/>
    <s v="Produkte"/>
    <s v="BUs"/>
    <s v="Symptome"/>
    <s v="BU3"/>
    <n v="29500910"/>
    <n v="61"/>
  </r>
  <r>
    <x v="2"/>
    <n v="15"/>
    <x v="47"/>
    <s v="ABS"/>
    <s v="ABS HEUBL"/>
    <x v="4"/>
    <x v="23"/>
    <s v="-"/>
    <n v="42"/>
    <s v="Produkte"/>
    <s v="BUs"/>
    <s v="Symptome"/>
    <s v="BU3"/>
    <n v="29500885"/>
    <n v="61"/>
  </r>
  <r>
    <x v="4"/>
    <n v="7.5"/>
    <x v="45"/>
    <s v="Rest"/>
    <s v="-"/>
    <x v="2"/>
    <x v="11"/>
    <s v="-"/>
    <n v="42"/>
    <s v="Produkte"/>
    <s v="BUs"/>
    <s v="Symptome"/>
    <s v="QM"/>
    <s v="-"/>
    <n v="74"/>
  </r>
  <r>
    <x v="4"/>
    <n v="170"/>
    <x v="45"/>
    <s v="Rest"/>
    <s v="-"/>
    <x v="2"/>
    <x v="45"/>
    <s v="-"/>
    <n v="42"/>
    <s v="Produkte"/>
    <s v="BUs"/>
    <s v="Symptome"/>
    <s v="Labor"/>
    <s v="-"/>
    <n v="73"/>
  </r>
  <r>
    <x v="0"/>
    <n v="10"/>
    <x v="45"/>
    <s v="ABS"/>
    <s v="ABS Bunter Pfeffer 50%"/>
    <x v="0"/>
    <x v="34"/>
    <s v="-"/>
    <n v="42"/>
    <s v="Produkte"/>
    <s v="BUs"/>
    <s v="Symptome"/>
    <s v="RWV"/>
    <n v="29501002"/>
    <n v="12"/>
  </r>
  <r>
    <x v="4"/>
    <n v="53"/>
    <x v="45"/>
    <s v="Rest"/>
    <s v="-"/>
    <x v="2"/>
    <x v="14"/>
    <s v="-"/>
    <n v="42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n v="42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n v="42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n v="42"/>
    <s v="Produkte"/>
    <s v="BUs"/>
    <s v="Symptome"/>
    <n v="3010"/>
    <n v="24000493"/>
    <n v="34"/>
  </r>
  <r>
    <x v="0"/>
    <n v="39"/>
    <x v="45"/>
    <s v="Rest"/>
    <s v="-"/>
    <x v="3"/>
    <x v="17"/>
    <s v="-"/>
    <n v="42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n v="42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n v="42"/>
    <s v="Produkte"/>
    <s v="BUs"/>
    <s v="Symptome"/>
    <n v="3020"/>
    <n v="32000106"/>
    <n v="34"/>
  </r>
  <r>
    <x v="0"/>
    <n v="50"/>
    <x v="45"/>
    <s v="Rohware"/>
    <n v="3200070"/>
    <x v="3"/>
    <x v="9"/>
    <s v="-"/>
    <n v="42"/>
    <s v="Produkte"/>
    <s v="BUs"/>
    <s v="Symptome"/>
    <n v="3020"/>
    <n v="3200070"/>
    <n v="10"/>
  </r>
  <r>
    <x v="1"/>
    <n v="35"/>
    <x v="45"/>
    <s v="Rest"/>
    <s v="-"/>
    <x v="3"/>
    <x v="17"/>
    <s v="-"/>
    <n v="42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n v="43"/>
    <s v="Produkte"/>
    <s v="BUs"/>
    <s v="Symptome"/>
    <s v="BU4"/>
    <n v="29500482"/>
    <n v="61"/>
  </r>
  <r>
    <x v="1"/>
    <n v="20"/>
    <x v="48"/>
    <s v="ABS"/>
    <s v="ABS AT-ROTWEIN"/>
    <x v="4"/>
    <x v="23"/>
    <s v="-"/>
    <n v="43"/>
    <s v="Produkte"/>
    <s v="BUs"/>
    <s v="Symptome"/>
    <s v="BU4"/>
    <n v="29501013"/>
    <n v="61"/>
  </r>
  <r>
    <x v="1"/>
    <n v="20"/>
    <x v="48"/>
    <s v="ABS"/>
    <s v="ABS OLD-AMSTERDAM"/>
    <x v="4"/>
    <x v="23"/>
    <s v="-"/>
    <n v="43"/>
    <s v="Produkte"/>
    <s v="BUs"/>
    <s v="Symptome"/>
    <s v="BU4"/>
    <n v="29501039"/>
    <n v="61"/>
  </r>
  <r>
    <x v="1"/>
    <n v="204"/>
    <x v="48"/>
    <s v="ABS"/>
    <s v="ABS MEDI-KRÄUK"/>
    <x v="4"/>
    <x v="23"/>
    <s v="-"/>
    <n v="43"/>
    <s v="Produkte"/>
    <s v="BUs"/>
    <s v="Symptome"/>
    <s v="BU4"/>
    <n v="29500886"/>
    <n v="61"/>
  </r>
  <r>
    <x v="1"/>
    <n v="11"/>
    <x v="48"/>
    <s v="ABS"/>
    <s v="ABS SCH-PAUL"/>
    <x v="4"/>
    <x v="23"/>
    <s v="-"/>
    <n v="43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n v="43"/>
    <s v="Produkte"/>
    <s v="BUs"/>
    <s v="Symptome"/>
    <s v="BU4"/>
    <n v="29500910"/>
    <n v="61"/>
  </r>
  <r>
    <x v="1"/>
    <n v="3"/>
    <x v="48"/>
    <s v="ABS"/>
    <s v="ABS GRÜN-PESTO"/>
    <x v="4"/>
    <x v="23"/>
    <s v="-"/>
    <n v="43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7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20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12"/>
    <x v="48"/>
    <s v="ABS"/>
    <s v="ABS BRUSCHETTA"/>
    <x v="4"/>
    <x v="23"/>
    <s v="-"/>
    <n v="43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n v="43"/>
    <s v="Produkte"/>
    <s v="BUs"/>
    <s v="Symptome"/>
    <s v="BU4"/>
    <n v="29501032"/>
    <n v="61"/>
  </r>
  <r>
    <x v="1"/>
    <n v="17"/>
    <x v="48"/>
    <s v="ABS"/>
    <s v="ABS OLD-AMSTERDAM"/>
    <x v="4"/>
    <x v="23"/>
    <s v="-"/>
    <n v="43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n v="43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n v="43"/>
    <s v="Produkte"/>
    <s v="BUs"/>
    <s v="Symptome"/>
    <s v="Labor"/>
    <s v="-"/>
    <n v="70"/>
  </r>
  <r>
    <x v="4"/>
    <n v="3.5"/>
    <x v="48"/>
    <s v="Rest"/>
    <s v="-"/>
    <x v="2"/>
    <x v="11"/>
    <s v="-"/>
    <n v="43"/>
    <s v="Produkte"/>
    <s v="BUs"/>
    <s v="Symptome"/>
    <s v="Labor"/>
    <s v="-"/>
    <n v="74"/>
  </r>
  <r>
    <x v="2"/>
    <n v="126"/>
    <x v="48"/>
    <s v="RW"/>
    <s v="RW Natur"/>
    <x v="3"/>
    <x v="17"/>
    <s v="-"/>
    <n v="43"/>
    <s v="Produkte"/>
    <s v="BUs"/>
    <s v="Symptome"/>
    <s v="L9"/>
    <s v="RW Natur"/>
    <n v="30"/>
  </r>
  <r>
    <x v="4"/>
    <n v="20"/>
    <x v="48"/>
    <s v="Rest"/>
    <s v="-"/>
    <x v="2"/>
    <x v="24"/>
    <s v="-"/>
    <n v="43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n v="43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n v="43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n v="43"/>
    <s v="Produkte"/>
    <s v="BUs"/>
    <s v="Symptome"/>
    <s v="Bu3"/>
    <n v="29500527"/>
    <n v="12"/>
  </r>
  <r>
    <x v="0"/>
    <n v="26.5"/>
    <x v="48"/>
    <s v="RW"/>
    <s v="GRW NATUR 7,2KG"/>
    <x v="3"/>
    <x v="53"/>
    <s v="-"/>
    <n v="43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n v="43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n v="43"/>
    <s v="Produkte"/>
    <s v="BUs"/>
    <s v="Symptome"/>
    <n v="3110"/>
    <n v="47000260"/>
    <n v="40"/>
  </r>
  <r>
    <x v="0"/>
    <n v="227"/>
    <x v="48"/>
    <s v="Rest"/>
    <s v="-"/>
    <x v="3"/>
    <x v="17"/>
    <s v="-"/>
    <n v="43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n v="43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n v="43"/>
    <s v="Produkte"/>
    <s v="BUs"/>
    <s v="Symptome"/>
    <s v="L33"/>
    <n v="29501032"/>
    <n v="42"/>
  </r>
  <r>
    <x v="2"/>
    <n v="94.4"/>
    <x v="48"/>
    <s v="Rest"/>
    <s v="-"/>
    <x v="3"/>
    <x v="17"/>
    <s v="-"/>
    <n v="43"/>
    <s v="Produkte"/>
    <s v="BUs"/>
    <s v="Symptome"/>
    <s v="L33"/>
    <s v="-"/>
    <n v="30"/>
  </r>
  <r>
    <x v="1"/>
    <n v="15"/>
    <x v="48"/>
    <s v="Rest"/>
    <s v="-"/>
    <x v="3"/>
    <x v="17"/>
    <s v="-"/>
    <n v="43"/>
    <s v="Produkte"/>
    <s v="BUs"/>
    <s v="Symptome"/>
    <s v="Bu4"/>
    <s v="-"/>
    <n v="30"/>
  </r>
  <r>
    <x v="2"/>
    <n v="44"/>
    <x v="48"/>
    <s v="Rest"/>
    <s v="-"/>
    <x v="3"/>
    <x v="17"/>
    <s v="-"/>
    <n v="43"/>
    <s v="Produkte"/>
    <s v="BUs"/>
    <s v="Symptome"/>
    <s v="Spezialitäten"/>
    <s v="-"/>
    <n v="30"/>
  </r>
  <r>
    <x v="0"/>
    <n v="345"/>
    <x v="48"/>
    <s v="Rest"/>
    <s v="-"/>
    <x v="3"/>
    <x v="9"/>
    <s v="-"/>
    <n v="43"/>
    <s v="Produkte"/>
    <s v="BUs"/>
    <s v="Symptome"/>
    <s v="Schmelze"/>
    <s v="-"/>
    <n v="10"/>
  </r>
  <r>
    <x v="5"/>
    <n v="79"/>
    <x v="48"/>
    <s v="Rest"/>
    <s v="-"/>
    <x v="3"/>
    <x v="17"/>
    <s v="-"/>
    <n v="43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n v="43"/>
    <s v="Produkte"/>
    <s v="BUs"/>
    <s v="Symptome"/>
    <s v="L33"/>
    <n v="29501000"/>
    <n v="12"/>
  </r>
  <r>
    <x v="2"/>
    <n v="26.2"/>
    <x v="48"/>
    <s v="Rest"/>
    <s v="-"/>
    <x v="3"/>
    <x v="17"/>
    <s v="-"/>
    <n v="43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n v="43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n v="43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39" totalsRowShown="0" headerRowDxfId="59" dataDxfId="58">
  <autoFilter ref="A1:H1339" xr:uid="{795DB81A-7973-4ACB-A932-FC4413184BCA}"/>
  <tableColumns count="8">
    <tableColumn id="1" xr3:uid="{DFE47347-E2CF-4C26-8671-529259467AC8}" name="Entstehungsort/Linie" dataDxfId="57"/>
    <tableColumn id="2" xr3:uid="{E267CCD3-4FE7-4CE8-A985-8B61FA856451}" name="Artikelnr. (wenn vorhanden)" dataDxfId="56"/>
    <tableColumn id="3" xr3:uid="{60881CF5-10F0-4A1F-B1A1-082E197979E3}" name="Menge [kg]" dataDxfId="55"/>
    <tableColumn id="4" xr3:uid="{E4956D1E-88EF-4A80-AFBF-8D74314A3A2E}" name="Grund Ziffer" dataDxfId="54"/>
    <tableColumn id="5" xr3:uid="{662BE767-A3FA-49E1-A51C-E14B1389D884}" name="Datum" dataDxfId="53"/>
    <tableColumn id="6" xr3:uid="{FBAFB43D-91C2-4F46-911D-672A5DAFCDD4}" name="Grund eintragen"/>
    <tableColumn id="7" xr3:uid="{D83A87FD-87F9-44F7-8B0E-B3A4F0EF4D25}" name="noch genauer" dataDxfId="52"/>
    <tableColumn id="8" xr3:uid="{A65CECAC-2339-424C-8C68-2090A154B86D}" name="Produktname" dataDxfId="51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339" totalsRowShown="0" headerRowDxfId="49" dataDxfId="47" headerRowBorderDxfId="48" tableBorderDxfId="46">
  <autoFilter ref="A1:O1339" xr:uid="{B0FF04BE-4580-4A96-AC46-38AE0F89D6DE}">
    <filterColumn colId="4">
      <filters>
        <filter val="VOS SKZ Camembert für W"/>
      </filters>
    </filterColumn>
  </autoFilter>
  <tableColumns count="15">
    <tableColumn id="1" xr3:uid="{9D4F73F1-3AB4-48A9-971A-AF8A19AA2AC9}" name="BU" dataDxfId="45" totalsRowDxfId="44">
      <calculatedColumnFormula>VLOOKUP(M2,'Linien - BU'!A:B,2,FALSE)</calculatedColumnFormula>
    </tableColumn>
    <tableColumn id="3" xr3:uid="{CCA5DD7A-70CE-4EB7-B259-70F1F8EFB2FA}" name="Menge" dataDxfId="43" totalsRowDxfId="42">
      <calculatedColumnFormula>Eintragen!C2</calculatedColumnFormula>
    </tableColumn>
    <tableColumn id="8" xr3:uid="{71A20D30-0847-47A6-B677-C25ACFFF0A1F}" name="Datum" dataDxfId="41" totalsRowDxfId="40">
      <calculatedColumnFormula>Tabelle1[[#This Row],[Datum]]</calculatedColumnFormula>
    </tableColumn>
    <tableColumn id="2" xr3:uid="{E7C75548-317A-45E1-A059-E158602C1B2B}" name="Produktgruppe" dataDxfId="39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38" totalsRowDxfId="37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6" totalsRowDxfId="35">
      <calculatedColumnFormula>VLOOKUP(Eintragen!D2,'Liste Gründe'!A:D,2,FALSE)</calculatedColumnFormula>
    </tableColumn>
    <tableColumn id="16" xr3:uid="{AE6627E6-D956-47F9-B9EF-123E2B1E0A87}" name="Grund" dataDxfId="34" totalsRowDxfId="33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2" totalsRowDxfId="31">
      <calculatedColumnFormula>IF(ISBLANK(Tabelle1[[#This Row],[noch genauer]]),"-",Tabelle1[[#This Row],[noch genauer]])</calculatedColumnFormula>
    </tableColumn>
    <tableColumn id="14" xr3:uid="{72B1C0F1-3C96-4051-AD49-D559EB00C281}" name="KW" dataDxfId="30" totalsRowDxfId="29">
      <calculatedColumnFormula>_xlfn.ISOWEEKNUM(C2)</calculatedColumnFormula>
    </tableColumn>
    <tableColumn id="4" xr3:uid="{9C07830B-B7BF-41AF-8A34-81D93E99EA42}" name="filter_c" dataDxfId="28" totalsRowDxfId="27">
      <calculatedColumnFormula>"Produkte"</calculatedColumnFormula>
    </tableColumn>
    <tableColumn id="12" xr3:uid="{9AAC8FDC-AA29-4699-8448-7E62607CA4AE}" name="filter_b" dataDxfId="26" totalsRowDxfId="25">
      <calculatedColumnFormula>"BUs"</calculatedColumnFormula>
    </tableColumn>
    <tableColumn id="13" xr3:uid="{EBA5EDD7-CFE6-46C8-8A5A-03F740665E62}" name="filter_a" dataDxfId="24" totalsRowDxfId="23">
      <calculatedColumnFormula>"Symptome"</calculatedColumnFormula>
    </tableColumn>
    <tableColumn id="10" xr3:uid="{F46A40B8-5798-4D0E-83A1-320D5414FD14}" name="Anfallort" dataDxfId="22" totalsRowDxfId="21">
      <calculatedColumnFormula>Eintragen!A2</calculatedColumnFormula>
    </tableColumn>
    <tableColumn id="9" xr3:uid="{1D5D1A21-8270-4480-BAFE-00B8C28DF424}" name="Artikelnr." dataDxfId="20" totalsRowDxfId="19">
      <calculatedColumnFormula>Eintragen!B2</calculatedColumnFormula>
    </tableColumn>
    <tableColumn id="15" xr3:uid="{C3E59A31-D065-471B-A355-8ECCC2A3F022}" name="Grund Ziffer" dataDxfId="18" totalsRowDxfId="1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16" dataDxfId="15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4"/>
    <tableColumn id="3" xr3:uid="{D0B1C33F-0966-452B-A5E0-99D3D15E7F0B}" name="Symptom" dataDxfId="13"/>
    <tableColumn id="4" xr3:uid="{CA1F46F1-5550-4B0F-A183-4F39B3537537}" name="Grund" dataDxfId="12"/>
    <tableColumn id="5" xr3:uid="{F68E496C-DC9B-4CA1-9882-5A98C7B8FE33}" name="genauer Grund" dataDxfId="1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5" tableType="queryTable" totalsRowShown="0">
  <autoFilter ref="A1:H55" xr:uid="{54911785-BCE0-4C8F-BC68-3CD93BF0D690}"/>
  <sortState xmlns:xlrd2="http://schemas.microsoft.com/office/spreadsheetml/2017/richdata2" ref="A2:H55">
    <sortCondition ref="B1:B55"/>
  </sortState>
  <tableColumns count="8">
    <tableColumn id="1" xr3:uid="{922C70E1-CC9E-4007-B6B1-FE7D74940977}" uniqueName="1" name="BU" queryTableFieldId="1" dataDxfId="1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9"/>
    <tableColumn id="6" xr3:uid="{FCF6B307-3C71-4078-9118-5B722132A3A5}" uniqueName="6" name="Produzierte Menge in KG" queryTableFieldId="6" dataDxfId="8"/>
    <tableColumn id="7" xr3:uid="{44BBFAB9-D3FA-471F-92B6-66EF2789C246}" uniqueName="7" name="Wert produzierte Menge" queryTableFieldId="7" dataDxfId="7" dataCellStyle="Währung"/>
    <tableColumn id="14" xr3:uid="{AC9976CF-07EB-4DBC-8F5C-F03F58EE6DDD}" uniqueName="14" name="Gesamtlebensmittelabfallquote" queryTableFieldId="16" dataDxfId="6" dataCellStyle="Währung"/>
    <tableColumn id="15" xr3:uid="{3F571242-73F5-4EFE-A656-491E3788B540}" uniqueName="15" name="Maschinenabfallquote" queryTableFieldId="17" dataDxfId="5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4"/>
    <tableColumn id="2" xr3:uid="{B149497B-89D3-4E8B-95C1-283D810A6A21}" uniqueName="2" name="KW" queryTableFieldId="2"/>
    <tableColumn id="5" xr3:uid="{8B6DA745-F479-4D6A-BE60-DBC6B48F16A5}" uniqueName="5" name="Menge Maschinenabfall" queryTableFieldId="5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"/>
    <tableColumn id="4" xr3:uid="{CE7EEC71-E884-494B-8259-BC4531E0AAAC}" uniqueName="4" name="Wert produzierte Menge" queryTableFieldId="4" dataDxfId="0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39"/>
  <sheetViews>
    <sheetView workbookViewId="0">
      <pane ySplit="1" topLeftCell="A1306" activePane="bottomLeft" state="frozen"/>
      <selection pane="bottomLeft" activeCell="F1333" sqref="F1333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>
        <v>32000453</v>
      </c>
      <c r="C1256" s="25">
        <v>24.8</v>
      </c>
      <c r="D1256" s="25">
        <v>12</v>
      </c>
      <c r="E1256" s="37">
        <v>44489</v>
      </c>
      <c r="G1256" s="25"/>
      <c r="H1256" s="56">
        <f>IFERROR(VLOOKUP(Tabelle1[[#This Row],[Artikelnr. (wenn vorhanden)]],Artikel!A:C,3,FALSE),Tabelle1[[#This Row],[Artikelnr. (wenn vorhanden)]])</f>
        <v>32000453</v>
      </c>
    </row>
    <row r="1257" spans="1:8" x14ac:dyDescent="0.25">
      <c r="A1257" s="25">
        <v>3020</v>
      </c>
      <c r="B1257" s="25">
        <v>32000453</v>
      </c>
      <c r="C1257" s="25">
        <v>123</v>
      </c>
      <c r="D1257" s="25">
        <v>12</v>
      </c>
      <c r="E1257" s="37">
        <v>44489</v>
      </c>
      <c r="G1257" s="25"/>
      <c r="H1257" s="56">
        <f>IFERROR(VLOOKUP(Tabelle1[[#This Row],[Artikelnr. (wenn vorhanden)]],Artikel!A:C,3,FALSE),Tabelle1[[#This Row],[Artikelnr. (wenn vorhanden)]])</f>
        <v>32000453</v>
      </c>
    </row>
    <row r="1258" spans="1:8" x14ac:dyDescent="0.25">
      <c r="A1258" s="25">
        <v>3020</v>
      </c>
      <c r="B1258" s="25">
        <v>32000443</v>
      </c>
      <c r="C1258" s="25">
        <v>80.400000000000006</v>
      </c>
      <c r="D1258" s="25">
        <v>10</v>
      </c>
      <c r="E1258" s="37">
        <v>44489</v>
      </c>
      <c r="G1258" s="25"/>
      <c r="H1258" s="56">
        <f>IFERROR(VLOOKUP(Tabelle1[[#This Row],[Artikelnr. (wenn vorhanden)]],Artikel!A:C,3,FALSE),Tabelle1[[#This Row],[Artikelnr. (wenn vorhanden)]])</f>
        <v>32000443</v>
      </c>
    </row>
    <row r="1259" spans="1:8" x14ac:dyDescent="0.25">
      <c r="A1259" s="25">
        <v>3020</v>
      </c>
      <c r="B1259" s="25">
        <v>32000493</v>
      </c>
      <c r="C1259" s="25">
        <f>29+55</f>
        <v>84</v>
      </c>
      <c r="D1259" s="25">
        <v>12</v>
      </c>
      <c r="E1259" s="37">
        <v>44489</v>
      </c>
      <c r="G1259" s="25"/>
      <c r="H1259" s="56">
        <f>IFERROR(VLOOKUP(Tabelle1[[#This Row],[Artikelnr. (wenn vorhanden)]],Artikel!A:C,3,FALSE),Tabelle1[[#This Row],[Artikelnr. (wenn vorhanden)]])</f>
        <v>32000493</v>
      </c>
    </row>
    <row r="1260" spans="1:8" x14ac:dyDescent="0.25">
      <c r="A1260" s="25">
        <v>3020</v>
      </c>
      <c r="B1260" s="25">
        <v>32001007</v>
      </c>
      <c r="C1260" s="25">
        <v>29</v>
      </c>
      <c r="D1260" s="25">
        <v>31</v>
      </c>
      <c r="E1260" s="37">
        <v>44489</v>
      </c>
      <c r="G1260" s="25"/>
      <c r="H1260" s="56">
        <f>IFERROR(VLOOKUP(Tabelle1[[#This Row],[Artikelnr. (wenn vorhanden)]],Artikel!A:C,3,FALSE),Tabelle1[[#This Row],[Artikelnr. (wenn vorhanden)]])</f>
        <v>32001007</v>
      </c>
    </row>
    <row r="1261" spans="1:8" x14ac:dyDescent="0.25">
      <c r="A1261" s="25">
        <v>3020</v>
      </c>
      <c r="B1261" s="25">
        <v>32000067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RW NATUR 9,3KG AN</v>
      </c>
    </row>
    <row r="1262" spans="1:8" x14ac:dyDescent="0.25">
      <c r="A1262" s="25">
        <v>3020</v>
      </c>
      <c r="B1262" s="25">
        <v>3200070</v>
      </c>
      <c r="C1262" s="25">
        <v>50</v>
      </c>
      <c r="D1262" s="25">
        <v>10</v>
      </c>
      <c r="E1262" s="37">
        <v>44489</v>
      </c>
      <c r="G1262" s="25"/>
      <c r="H1262" s="56">
        <f>IFERROR(VLOOKUP(Tabelle1[[#This Row],[Artikelnr. (wenn vorhanden)]],Artikel!A:C,3,FALSE),Tabelle1[[#This Row],[Artikelnr. (wenn vorhanden)]])</f>
        <v>3200070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>
        <v>32000406</v>
      </c>
      <c r="C1297" s="25">
        <v>46</v>
      </c>
      <c r="D1297" s="25">
        <v>34</v>
      </c>
      <c r="E1297" s="37">
        <v>44491</v>
      </c>
      <c r="G1297" s="25"/>
      <c r="H1297" s="56">
        <f>IFERROR(VLOOKUP(Tabelle1[[#This Row],[Artikelnr. (wenn vorhanden)]],Artikel!A:C,3,FALSE),Tabelle1[[#This Row],[Artikelnr. (wenn vorhanden)]])</f>
        <v>32000406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>
        <v>3200012</v>
      </c>
      <c r="C1324" s="25">
        <v>23</v>
      </c>
      <c r="D1324" s="25">
        <v>31</v>
      </c>
      <c r="E1324" s="37">
        <v>44494</v>
      </c>
      <c r="G1324" s="25"/>
      <c r="H1324" s="56">
        <f>IFERROR(VLOOKUP(Tabelle1[[#This Row],[Artikelnr. (wenn vorhanden)]],Artikel!A:C,3,FALSE),Tabelle1[[#This Row],[Artikelnr. (wenn vorhanden)]])</f>
        <v>3200012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339"/>
  <sheetViews>
    <sheetView zoomScale="70" zoomScaleNormal="70" workbookViewId="0">
      <selection activeCell="E1224" sqref="E1224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15161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hidden="1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hidden="1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hidden="1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hidden="1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hidden="1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hidden="1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hidden="1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hidden="1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hidden="1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hidden="1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hidden="1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hidden="1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hidden="1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hidden="1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hidden="1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hidden="1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hidden="1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hidden="1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hidden="1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hidden="1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hidden="1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hidden="1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hidden="1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hidden="1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hidden="1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hidden="1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hidden="1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hidden="1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hidden="1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hidden="1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hidden="1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hidden="1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hidden="1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hidden="1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hidden="1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hidden="1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hidden="1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hidden="1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hidden="1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hidden="1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hidden="1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hidden="1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hidden="1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hidden="1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hidden="1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hidden="1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hidden="1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hidden="1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hidden="1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hidden="1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hidden="1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hidden="1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hidden="1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hidden="1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hidden="1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hidden="1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hidden="1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hidden="1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hidden="1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hidden="1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hidden="1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hidden="1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hidden="1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hidden="1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hidden="1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18" si="4">_xlfn.ISOWEEKNUM(C66)</f>
        <v>34</v>
      </c>
      <c r="J66" s="11" t="str">
        <f t="shared" ref="J66:J118" si="5">"Produkte"</f>
        <v>Produkte</v>
      </c>
      <c r="K66" s="11" t="str">
        <f t="shared" ref="K66:K118" si="6">"BUs"</f>
        <v>BUs</v>
      </c>
      <c r="L66" s="11" t="str">
        <f t="shared" ref="L66:L118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hidden="1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hidden="1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hidden="1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hidden="1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hidden="1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hidden="1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hidden="1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hidden="1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hidden="1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hidden="1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hidden="1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hidden="1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hidden="1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hidden="1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hidden="1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hidden="1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hidden="1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hidden="1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hidden="1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hidden="1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hidden="1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hidden="1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hidden="1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hidden="1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hidden="1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hidden="1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hidden="1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hidden="1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hidden="1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hidden="1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hidden="1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hidden="1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hidden="1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hidden="1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hidden="1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hidden="1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hidden="1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hidden="1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hidden="1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hidden="1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hidden="1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hidden="1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hidden="1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hidden="1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hidden="1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hidden="1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hidden="1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hidden="1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hidden="1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hidden="1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hidden="1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hidden="1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hidden="1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ref="I119:I182" si="8">_xlfn.ISOWEEKNUM(C119)</f>
        <v>34</v>
      </c>
      <c r="J119" s="11" t="str">
        <f t="shared" ref="J119:J182" si="9">"Produkte"</f>
        <v>Produkte</v>
      </c>
      <c r="K119" s="11" t="str">
        <f t="shared" ref="K119:K182" si="10">"BUs"</f>
        <v>BUs</v>
      </c>
      <c r="L119" s="11" t="str">
        <f t="shared" ref="L119:L182" si="11">"Symptome"</f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hidden="1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8"/>
        <v>34</v>
      </c>
      <c r="J120" s="11" t="str">
        <f t="shared" si="9"/>
        <v>Produkte</v>
      </c>
      <c r="K120" s="11" t="str">
        <f t="shared" si="10"/>
        <v>BUs</v>
      </c>
      <c r="L120" s="11" t="str">
        <f t="shared" si="11"/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hidden="1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8"/>
        <v>34</v>
      </c>
      <c r="J121" s="11" t="str">
        <f t="shared" si="9"/>
        <v>Produkte</v>
      </c>
      <c r="K121" s="11" t="str">
        <f t="shared" si="10"/>
        <v>BUs</v>
      </c>
      <c r="L121" s="11" t="str">
        <f t="shared" si="11"/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hidden="1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8"/>
        <v>34</v>
      </c>
      <c r="J122" s="11" t="str">
        <f t="shared" si="9"/>
        <v>Produkte</v>
      </c>
      <c r="K122" s="11" t="str">
        <f t="shared" si="10"/>
        <v>BUs</v>
      </c>
      <c r="L122" s="11" t="str">
        <f t="shared" si="11"/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hidden="1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8"/>
        <v>34</v>
      </c>
      <c r="J123" s="11" t="str">
        <f t="shared" si="9"/>
        <v>Produkte</v>
      </c>
      <c r="K123" s="11" t="str">
        <f t="shared" si="10"/>
        <v>BUs</v>
      </c>
      <c r="L123" s="11" t="str">
        <f t="shared" si="11"/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hidden="1" customHeight="1" x14ac:dyDescent="0.25">
      <c r="A124" s="11" t="str">
        <f>VLOOKUP(M124,'Linien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8"/>
        <v>35</v>
      </c>
      <c r="J124" s="11" t="str">
        <f t="shared" si="9"/>
        <v>Produkte</v>
      </c>
      <c r="K124" s="11" t="str">
        <f t="shared" si="10"/>
        <v>BUs</v>
      </c>
      <c r="L124" s="11" t="str">
        <f t="shared" si="11"/>
        <v>Symptome</v>
      </c>
      <c r="M124" s="11" t="str">
        <f>Eintragen!A164</f>
        <v>L22</v>
      </c>
      <c r="N124" s="15">
        <f>Eintragen!B164</f>
        <v>29500482</v>
      </c>
      <c r="O124" s="15">
        <f>Eintragen!D164</f>
        <v>61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hidden="1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8"/>
        <v>35</v>
      </c>
      <c r="J125" s="11" t="str">
        <f t="shared" si="9"/>
        <v>Produkte</v>
      </c>
      <c r="K125" s="11" t="str">
        <f t="shared" si="10"/>
        <v>BUs</v>
      </c>
      <c r="L125" s="11" t="str">
        <f t="shared" si="11"/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hidden="1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8"/>
        <v>35</v>
      </c>
      <c r="J126" s="11" t="str">
        <f t="shared" si="9"/>
        <v>Produkte</v>
      </c>
      <c r="K126" s="11" t="str">
        <f t="shared" si="10"/>
        <v>BUs</v>
      </c>
      <c r="L126" s="11" t="str">
        <f t="shared" si="11"/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hidden="1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8"/>
        <v>35</v>
      </c>
      <c r="J127" s="11" t="str">
        <f t="shared" si="9"/>
        <v>Produkte</v>
      </c>
      <c r="K127" s="11" t="str">
        <f t="shared" si="10"/>
        <v>BUs</v>
      </c>
      <c r="L127" s="11" t="str">
        <f t="shared" si="11"/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hidden="1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8"/>
        <v>35</v>
      </c>
      <c r="J128" s="11" t="str">
        <f t="shared" si="9"/>
        <v>Produkte</v>
      </c>
      <c r="K128" s="11" t="str">
        <f t="shared" si="10"/>
        <v>BUs</v>
      </c>
      <c r="L128" s="11" t="str">
        <f t="shared" si="11"/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hidden="1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8"/>
        <v>35</v>
      </c>
      <c r="J129" s="11" t="str">
        <f t="shared" si="9"/>
        <v>Produkte</v>
      </c>
      <c r="K129" s="11" t="str">
        <f t="shared" si="10"/>
        <v>BUs</v>
      </c>
      <c r="L129" s="11" t="str">
        <f t="shared" si="11"/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hidden="1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si="8"/>
        <v>35</v>
      </c>
      <c r="J130" s="11" t="str">
        <f t="shared" si="9"/>
        <v>Produkte</v>
      </c>
      <c r="K130" s="11" t="str">
        <f t="shared" si="10"/>
        <v>BUs</v>
      </c>
      <c r="L130" s="11" t="str">
        <f t="shared" si="11"/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hidden="1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hidden="1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hidden="1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hidden="1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hidden="1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hidden="1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hidden="1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hidden="1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hidden="1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hidden="1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hidden="1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hidden="1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hidden="1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hidden="1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hidden="1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hidden="1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hidden="1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hidden="1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hidden="1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hidden="1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hidden="1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hidden="1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hidden="1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hidden="1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hidden="1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hidden="1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hidden="1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hidden="1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hidden="1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hidden="1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hidden="1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hidden="1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hidden="1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hidden="1" customHeight="1" x14ac:dyDescent="0.25">
      <c r="A164" s="11" t="str">
        <f>VLOOKUP(M164,'Linien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Eintragen!A269</f>
        <v>L22</v>
      </c>
      <c r="N164" s="15">
        <f>Eintragen!B269</f>
        <v>29500482</v>
      </c>
      <c r="O164" s="15">
        <f>Eintragen!D269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hidden="1" customHeight="1" x14ac:dyDescent="0.25">
      <c r="A165" s="11" t="str">
        <f>VLOOKUP(M165,'Linien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Eintragen!A444</f>
        <v>L22</v>
      </c>
      <c r="N165" s="15">
        <f>Eintragen!B444</f>
        <v>29500482</v>
      </c>
      <c r="O165" s="15">
        <f>Eintragen!D444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hidden="1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hidden="1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hidden="1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hidden="1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hidden="1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hidden="1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hidden="1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hidden="1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hidden="1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hidden="1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hidden="1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hidden="1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hidden="1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hidden="1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hidden="1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hidden="1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hidden="1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hidden="1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ref="I183:I246" si="12">_xlfn.ISOWEEKNUM(C183)</f>
        <v>35</v>
      </c>
      <c r="J183" s="11" t="str">
        <f t="shared" ref="J183:J246" si="13">"Produkte"</f>
        <v>Produkte</v>
      </c>
      <c r="K183" s="11" t="str">
        <f t="shared" ref="K183:K246" si="14">"BUs"</f>
        <v>BUs</v>
      </c>
      <c r="L183" s="11" t="str">
        <f t="shared" ref="L183:L246" si="15">"Symptome"</f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hidden="1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12"/>
        <v>35</v>
      </c>
      <c r="J184" s="11" t="str">
        <f t="shared" si="13"/>
        <v>Produkte</v>
      </c>
      <c r="K184" s="11" t="str">
        <f t="shared" si="14"/>
        <v>BUs</v>
      </c>
      <c r="L184" s="11" t="str">
        <f t="shared" si="15"/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hidden="1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12"/>
        <v>35</v>
      </c>
      <c r="J185" s="11" t="str">
        <f t="shared" si="13"/>
        <v>Produkte</v>
      </c>
      <c r="K185" s="11" t="str">
        <f t="shared" si="14"/>
        <v>BUs</v>
      </c>
      <c r="L185" s="11" t="str">
        <f t="shared" si="15"/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hidden="1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12"/>
        <v>35</v>
      </c>
      <c r="J186" s="11" t="str">
        <f t="shared" si="13"/>
        <v>Produkte</v>
      </c>
      <c r="K186" s="11" t="str">
        <f t="shared" si="14"/>
        <v>BUs</v>
      </c>
      <c r="L186" s="11" t="str">
        <f t="shared" si="15"/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hidden="1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12"/>
        <v>35</v>
      </c>
      <c r="J187" s="11" t="str">
        <f t="shared" si="13"/>
        <v>Produkte</v>
      </c>
      <c r="K187" s="11" t="str">
        <f t="shared" si="14"/>
        <v>BUs</v>
      </c>
      <c r="L187" s="11" t="str">
        <f t="shared" si="15"/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hidden="1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12"/>
        <v>35</v>
      </c>
      <c r="J188" s="11" t="str">
        <f t="shared" si="13"/>
        <v>Produkte</v>
      </c>
      <c r="K188" s="11" t="str">
        <f t="shared" si="14"/>
        <v>BUs</v>
      </c>
      <c r="L188" s="11" t="str">
        <f t="shared" si="15"/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hidden="1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12"/>
        <v>35</v>
      </c>
      <c r="J189" s="11" t="str">
        <f t="shared" si="13"/>
        <v>Produkte</v>
      </c>
      <c r="K189" s="11" t="str">
        <f t="shared" si="14"/>
        <v>BUs</v>
      </c>
      <c r="L189" s="11" t="str">
        <f t="shared" si="15"/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hidden="1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12"/>
        <v>35</v>
      </c>
      <c r="J190" s="11" t="str">
        <f t="shared" si="13"/>
        <v>Produkte</v>
      </c>
      <c r="K190" s="11" t="str">
        <f t="shared" si="14"/>
        <v>BUs</v>
      </c>
      <c r="L190" s="11" t="str">
        <f t="shared" si="15"/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hidden="1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12"/>
        <v>35</v>
      </c>
      <c r="J191" s="11" t="str">
        <f t="shared" si="13"/>
        <v>Produkte</v>
      </c>
      <c r="K191" s="11" t="str">
        <f t="shared" si="14"/>
        <v>BUs</v>
      </c>
      <c r="L191" s="11" t="str">
        <f t="shared" si="15"/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hidden="1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12"/>
        <v>35</v>
      </c>
      <c r="J192" s="11" t="str">
        <f t="shared" si="13"/>
        <v>Produkte</v>
      </c>
      <c r="K192" s="11" t="str">
        <f t="shared" si="14"/>
        <v>BUs</v>
      </c>
      <c r="L192" s="11" t="str">
        <f t="shared" si="15"/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hidden="1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12"/>
        <v>35</v>
      </c>
      <c r="J193" s="11" t="str">
        <f t="shared" si="13"/>
        <v>Produkte</v>
      </c>
      <c r="K193" s="11" t="str">
        <f t="shared" si="14"/>
        <v>BUs</v>
      </c>
      <c r="L193" s="11" t="str">
        <f t="shared" si="15"/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hidden="1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si="12"/>
        <v>35</v>
      </c>
      <c r="J194" s="11" t="str">
        <f t="shared" si="13"/>
        <v>Produkte</v>
      </c>
      <c r="K194" s="11" t="str">
        <f t="shared" si="14"/>
        <v>BUs</v>
      </c>
      <c r="L194" s="11" t="str">
        <f t="shared" si="15"/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hidden="1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hidden="1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hidden="1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hidden="1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hidden="1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hidden="1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hidden="1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hidden="1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hidden="1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hidden="1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hidden="1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hidden="1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hidden="1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hidden="1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hidden="1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hidden="1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hidden="1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hidden="1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hidden="1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hidden="1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hidden="1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hidden="1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hidden="1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hidden="1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hidden="1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hidden="1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hidden="1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hidden="1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hidden="1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hidden="1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hidden="1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hidden="1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hidden="1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hidden="1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hidden="1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hidden="1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hidden="1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hidden="1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hidden="1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hidden="1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hidden="1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hidden="1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hidden="1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hidden="1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hidden="1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hidden="1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hidden="1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hidden="1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hidden="1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hidden="1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hidden="1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hidden="1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hidden="1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ref="I247:I310" si="16">_xlfn.ISOWEEKNUM(C247)</f>
        <v>35</v>
      </c>
      <c r="J247" s="11" t="str">
        <f t="shared" ref="J247:J310" si="17">"Produkte"</f>
        <v>Produkte</v>
      </c>
      <c r="K247" s="11" t="str">
        <f t="shared" ref="K247:K310" si="18">"BUs"</f>
        <v>BUs</v>
      </c>
      <c r="L247" s="11" t="str">
        <f t="shared" ref="L247:L310" si="19">"Symptome"</f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hidden="1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6"/>
        <v>35</v>
      </c>
      <c r="J248" s="11" t="str">
        <f t="shared" si="17"/>
        <v>Produkte</v>
      </c>
      <c r="K248" s="11" t="str">
        <f t="shared" si="18"/>
        <v>BUs</v>
      </c>
      <c r="L248" s="11" t="str">
        <f t="shared" si="19"/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hidden="1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6"/>
        <v>35</v>
      </c>
      <c r="J249" s="11" t="str">
        <f t="shared" si="17"/>
        <v>Produkte</v>
      </c>
      <c r="K249" s="11" t="str">
        <f t="shared" si="18"/>
        <v>BUs</v>
      </c>
      <c r="L249" s="11" t="str">
        <f t="shared" si="19"/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hidden="1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6"/>
        <v>35</v>
      </c>
      <c r="J250" s="11" t="str">
        <f t="shared" si="17"/>
        <v>Produkte</v>
      </c>
      <c r="K250" s="11" t="str">
        <f t="shared" si="18"/>
        <v>BUs</v>
      </c>
      <c r="L250" s="11" t="str">
        <f t="shared" si="19"/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hidden="1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6"/>
        <v>35</v>
      </c>
      <c r="J251" s="11" t="str">
        <f t="shared" si="17"/>
        <v>Produkte</v>
      </c>
      <c r="K251" s="11" t="str">
        <f t="shared" si="18"/>
        <v>BUs</v>
      </c>
      <c r="L251" s="11" t="str">
        <f t="shared" si="19"/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hidden="1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6"/>
        <v>35</v>
      </c>
      <c r="J252" s="11" t="str">
        <f t="shared" si="17"/>
        <v>Produkte</v>
      </c>
      <c r="K252" s="11" t="str">
        <f t="shared" si="18"/>
        <v>BUs</v>
      </c>
      <c r="L252" s="11" t="str">
        <f t="shared" si="19"/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hidden="1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6"/>
        <v>36</v>
      </c>
      <c r="J253" s="11" t="str">
        <f t="shared" si="17"/>
        <v>Produkte</v>
      </c>
      <c r="K253" s="11" t="str">
        <f t="shared" si="18"/>
        <v>BUs</v>
      </c>
      <c r="L253" s="11" t="str">
        <f t="shared" si="19"/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hidden="1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6"/>
        <v>34</v>
      </c>
      <c r="J254" s="11" t="str">
        <f t="shared" si="17"/>
        <v>Produkte</v>
      </c>
      <c r="K254" s="11" t="str">
        <f t="shared" si="18"/>
        <v>BUs</v>
      </c>
      <c r="L254" s="11" t="str">
        <f t="shared" si="19"/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hidden="1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6"/>
        <v>36</v>
      </c>
      <c r="J255" s="11" t="str">
        <f t="shared" si="17"/>
        <v>Produkte</v>
      </c>
      <c r="K255" s="11" t="str">
        <f t="shared" si="18"/>
        <v>BUs</v>
      </c>
      <c r="L255" s="11" t="str">
        <f t="shared" si="19"/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hidden="1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6"/>
        <v>36</v>
      </c>
      <c r="J256" s="11" t="str">
        <f t="shared" si="17"/>
        <v>Produkte</v>
      </c>
      <c r="K256" s="11" t="str">
        <f t="shared" si="18"/>
        <v>BUs</v>
      </c>
      <c r="L256" s="11" t="str">
        <f t="shared" si="19"/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hidden="1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6"/>
        <v>36</v>
      </c>
      <c r="J257" s="11" t="str">
        <f t="shared" si="17"/>
        <v>Produkte</v>
      </c>
      <c r="K257" s="11" t="str">
        <f t="shared" si="18"/>
        <v>BUs</v>
      </c>
      <c r="L257" s="11" t="str">
        <f t="shared" si="19"/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hidden="1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si="16"/>
        <v>36</v>
      </c>
      <c r="J258" s="11" t="str">
        <f t="shared" si="17"/>
        <v>Produkte</v>
      </c>
      <c r="K258" s="11" t="str">
        <f t="shared" si="18"/>
        <v>BUs</v>
      </c>
      <c r="L258" s="11" t="str">
        <f t="shared" si="19"/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hidden="1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hidden="1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hidden="1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hidden="1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hidden="1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hidden="1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hidden="1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hidden="1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hidden="1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hidden="1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hidden="1" customHeight="1" x14ac:dyDescent="0.25">
      <c r="A269" s="11" t="str">
        <f>VLOOKUP(M269,'Linien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Eintragen!A445</f>
        <v>L22</v>
      </c>
      <c r="N269" s="15">
        <f>Eintragen!B445</f>
        <v>29500482</v>
      </c>
      <c r="O269" s="15">
        <f>Eintragen!D445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hidden="1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hidden="1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hidden="1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hidden="1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hidden="1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hidden="1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hidden="1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hidden="1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hidden="1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hidden="1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hidden="1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hidden="1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hidden="1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hidden="1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hidden="1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hidden="1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hidden="1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hidden="1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hidden="1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hidden="1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hidden="1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hidden="1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hidden="1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hidden="1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hidden="1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hidden="1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hidden="1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hidden="1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hidden="1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hidden="1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hidden="1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hidden="1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hidden="1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hidden="1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hidden="1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hidden="1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hidden="1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hidden="1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hidden="1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hidden="1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hidden="1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hidden="1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ref="I311:I374" si="20">_xlfn.ISOWEEKNUM(C311)</f>
        <v>36</v>
      </c>
      <c r="J311" s="11" t="str">
        <f t="shared" ref="J311:J374" si="21">"Produkte"</f>
        <v>Produkte</v>
      </c>
      <c r="K311" s="11" t="str">
        <f t="shared" ref="K311:K374" si="22">"BUs"</f>
        <v>BUs</v>
      </c>
      <c r="L311" s="11" t="str">
        <f t="shared" ref="L311:L374" si="23">"Symptome"</f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hidden="1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20"/>
        <v>36</v>
      </c>
      <c r="J312" s="11" t="str">
        <f t="shared" si="21"/>
        <v>Produkte</v>
      </c>
      <c r="K312" s="11" t="str">
        <f t="shared" si="22"/>
        <v>BUs</v>
      </c>
      <c r="L312" s="11" t="str">
        <f t="shared" si="23"/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hidden="1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20"/>
        <v>36</v>
      </c>
      <c r="J313" s="11" t="str">
        <f t="shared" si="21"/>
        <v>Produkte</v>
      </c>
      <c r="K313" s="11" t="str">
        <f t="shared" si="22"/>
        <v>BUs</v>
      </c>
      <c r="L313" s="11" t="str">
        <f t="shared" si="23"/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hidden="1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20"/>
        <v>36</v>
      </c>
      <c r="J314" s="11" t="str">
        <f t="shared" si="21"/>
        <v>Produkte</v>
      </c>
      <c r="K314" s="11" t="str">
        <f t="shared" si="22"/>
        <v>BUs</v>
      </c>
      <c r="L314" s="11" t="str">
        <f t="shared" si="23"/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hidden="1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20"/>
        <v>36</v>
      </c>
      <c r="J315" s="11" t="str">
        <f t="shared" si="21"/>
        <v>Produkte</v>
      </c>
      <c r="K315" s="11" t="str">
        <f t="shared" si="22"/>
        <v>BUs</v>
      </c>
      <c r="L315" s="11" t="str">
        <f t="shared" si="23"/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hidden="1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20"/>
        <v>36</v>
      </c>
      <c r="J316" s="11" t="str">
        <f t="shared" si="21"/>
        <v>Produkte</v>
      </c>
      <c r="K316" s="11" t="str">
        <f t="shared" si="22"/>
        <v>BUs</v>
      </c>
      <c r="L316" s="11" t="str">
        <f t="shared" si="23"/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hidden="1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20"/>
        <v>39</v>
      </c>
      <c r="J317" s="11" t="str">
        <f t="shared" si="21"/>
        <v>Produkte</v>
      </c>
      <c r="K317" s="11" t="str">
        <f t="shared" si="22"/>
        <v>BUs</v>
      </c>
      <c r="L317" s="11" t="str">
        <f t="shared" si="23"/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hidden="1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20"/>
        <v>36</v>
      </c>
      <c r="J318" s="11" t="str">
        <f t="shared" si="21"/>
        <v>Produkte</v>
      </c>
      <c r="K318" s="11" t="str">
        <f t="shared" si="22"/>
        <v>BUs</v>
      </c>
      <c r="L318" s="11" t="str">
        <f t="shared" si="23"/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hidden="1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20"/>
        <v>36</v>
      </c>
      <c r="J319" s="11" t="str">
        <f t="shared" si="21"/>
        <v>Produkte</v>
      </c>
      <c r="K319" s="11" t="str">
        <f t="shared" si="22"/>
        <v>BUs</v>
      </c>
      <c r="L319" s="11" t="str">
        <f t="shared" si="23"/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hidden="1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20"/>
        <v>36</v>
      </c>
      <c r="J320" s="11" t="str">
        <f t="shared" si="21"/>
        <v>Produkte</v>
      </c>
      <c r="K320" s="11" t="str">
        <f t="shared" si="22"/>
        <v>BUs</v>
      </c>
      <c r="L320" s="11" t="str">
        <f t="shared" si="23"/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hidden="1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20"/>
        <v>36</v>
      </c>
      <c r="J321" s="11" t="str">
        <f t="shared" si="21"/>
        <v>Produkte</v>
      </c>
      <c r="K321" s="11" t="str">
        <f t="shared" si="22"/>
        <v>BUs</v>
      </c>
      <c r="L321" s="11" t="str">
        <f t="shared" si="23"/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hidden="1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si="20"/>
        <v>36</v>
      </c>
      <c r="J322" s="11" t="str">
        <f t="shared" si="21"/>
        <v>Produkte</v>
      </c>
      <c r="K322" s="11" t="str">
        <f t="shared" si="22"/>
        <v>BUs</v>
      </c>
      <c r="L322" s="11" t="str">
        <f t="shared" si="23"/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hidden="1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hidden="1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hidden="1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hidden="1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hidden="1" customHeight="1" x14ac:dyDescent="0.25">
      <c r="A327" s="11" t="str">
        <f>VLOOKUP(M327,'Linien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Eintragen!A502</f>
        <v>L22</v>
      </c>
      <c r="N327" s="15">
        <f>Eintragen!B502</f>
        <v>29500482</v>
      </c>
      <c r="O327" s="15">
        <f>Eintragen!D502</f>
        <v>61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hidden="1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hidden="1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hidden="1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hidden="1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hidden="1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hidden="1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hidden="1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hidden="1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hidden="1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hidden="1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hidden="1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hidden="1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hidden="1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hidden="1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hidden="1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hidden="1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hidden="1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hidden="1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hidden="1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hidden="1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hidden="1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hidden="1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hidden="1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hidden="1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hidden="1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hidden="1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hidden="1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hidden="1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hidden="1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hidden="1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hidden="1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hidden="1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hidden="1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hidden="1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hidden="1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hidden="1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hidden="1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hidden="1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hidden="1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hidden="1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hidden="1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hidden="1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hidden="1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hidden="1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hidden="1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hidden="1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hidden="1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hidden="1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ref="I375:I438" si="24">_xlfn.ISOWEEKNUM(C375)</f>
        <v>36</v>
      </c>
      <c r="J375" s="11" t="str">
        <f t="shared" ref="J375:J438" si="25">"Produkte"</f>
        <v>Produkte</v>
      </c>
      <c r="K375" s="11" t="str">
        <f t="shared" ref="K375:K438" si="26">"BUs"</f>
        <v>BUs</v>
      </c>
      <c r="L375" s="11" t="str">
        <f t="shared" ref="L375:L438" si="27">"Symptome"</f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hidden="1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4"/>
        <v>36</v>
      </c>
      <c r="J376" s="11" t="str">
        <f t="shared" si="25"/>
        <v>Produkte</v>
      </c>
      <c r="K376" s="11" t="str">
        <f t="shared" si="26"/>
        <v>BUs</v>
      </c>
      <c r="L376" s="11" t="str">
        <f t="shared" si="27"/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hidden="1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4"/>
        <v>37</v>
      </c>
      <c r="J377" s="11" t="str">
        <f t="shared" si="25"/>
        <v>Produkte</v>
      </c>
      <c r="K377" s="11" t="str">
        <f t="shared" si="26"/>
        <v>BUs</v>
      </c>
      <c r="L377" s="11" t="str">
        <f t="shared" si="27"/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hidden="1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4"/>
        <v>37</v>
      </c>
      <c r="J378" s="11" t="str">
        <f t="shared" si="25"/>
        <v>Produkte</v>
      </c>
      <c r="K378" s="11" t="str">
        <f t="shared" si="26"/>
        <v>BUs</v>
      </c>
      <c r="L378" s="11" t="str">
        <f t="shared" si="27"/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hidden="1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4"/>
        <v>37</v>
      </c>
      <c r="J379" s="11" t="str">
        <f t="shared" si="25"/>
        <v>Produkte</v>
      </c>
      <c r="K379" s="11" t="str">
        <f t="shared" si="26"/>
        <v>BUs</v>
      </c>
      <c r="L379" s="11" t="str">
        <f t="shared" si="27"/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hidden="1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4"/>
        <v>37</v>
      </c>
      <c r="J380" s="11" t="str">
        <f t="shared" si="25"/>
        <v>Produkte</v>
      </c>
      <c r="K380" s="11" t="str">
        <f t="shared" si="26"/>
        <v>BUs</v>
      </c>
      <c r="L380" s="11" t="str">
        <f t="shared" si="27"/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hidden="1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4"/>
        <v>37</v>
      </c>
      <c r="J381" s="11" t="str">
        <f t="shared" si="25"/>
        <v>Produkte</v>
      </c>
      <c r="K381" s="11" t="str">
        <f t="shared" si="26"/>
        <v>BUs</v>
      </c>
      <c r="L381" s="11" t="str">
        <f t="shared" si="27"/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hidden="1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4"/>
        <v>37</v>
      </c>
      <c r="J382" s="11" t="str">
        <f t="shared" si="25"/>
        <v>Produkte</v>
      </c>
      <c r="K382" s="11" t="str">
        <f t="shared" si="26"/>
        <v>BUs</v>
      </c>
      <c r="L382" s="11" t="str">
        <f t="shared" si="27"/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hidden="1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4"/>
        <v>37</v>
      </c>
      <c r="J383" s="11" t="str">
        <f t="shared" si="25"/>
        <v>Produkte</v>
      </c>
      <c r="K383" s="11" t="str">
        <f t="shared" si="26"/>
        <v>BUs</v>
      </c>
      <c r="L383" s="11" t="str">
        <f t="shared" si="27"/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hidden="1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4"/>
        <v>37</v>
      </c>
      <c r="J384" s="11" t="str">
        <f t="shared" si="25"/>
        <v>Produkte</v>
      </c>
      <c r="K384" s="11" t="str">
        <f t="shared" si="26"/>
        <v>BUs</v>
      </c>
      <c r="L384" s="11" t="str">
        <f t="shared" si="27"/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hidden="1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4"/>
        <v>37</v>
      </c>
      <c r="J385" s="11" t="str">
        <f t="shared" si="25"/>
        <v>Produkte</v>
      </c>
      <c r="K385" s="11" t="str">
        <f t="shared" si="26"/>
        <v>BUs</v>
      </c>
      <c r="L385" s="11" t="str">
        <f t="shared" si="27"/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hidden="1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si="24"/>
        <v>37</v>
      </c>
      <c r="J386" s="11" t="str">
        <f t="shared" si="25"/>
        <v>Produkte</v>
      </c>
      <c r="K386" s="11" t="str">
        <f t="shared" si="26"/>
        <v>BUs</v>
      </c>
      <c r="L386" s="11" t="str">
        <f t="shared" si="27"/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hidden="1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hidden="1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hidden="1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hidden="1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hidden="1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hidden="1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hidden="1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hidden="1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hidden="1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hidden="1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hidden="1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hidden="1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hidden="1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hidden="1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hidden="1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hidden="1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hidden="1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hidden="1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hidden="1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hidden="1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hidden="1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hidden="1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hidden="1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hidden="1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hidden="1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hidden="1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hidden="1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hidden="1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hidden="1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hidden="1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hidden="1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hidden="1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hidden="1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hidden="1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hidden="1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hidden="1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hidden="1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hidden="1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hidden="1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hidden="1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hidden="1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hidden="1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hidden="1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hidden="1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hidden="1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hidden="1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hidden="1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hidden="1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hidden="1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hidden="1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hidden="1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hidden="1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hidden="1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ref="I439:I502" si="28">_xlfn.ISOWEEKNUM(C439)</f>
        <v>37</v>
      </c>
      <c r="J439" s="11" t="str">
        <f t="shared" ref="J439:J502" si="29">"Produkte"</f>
        <v>Produkte</v>
      </c>
      <c r="K439" s="11" t="str">
        <f t="shared" ref="K439:K502" si="30">"BUs"</f>
        <v>BUs</v>
      </c>
      <c r="L439" s="11" t="str">
        <f t="shared" ref="L439:L502" si="31">"Symptome"</f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hidden="1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8"/>
        <v>37</v>
      </c>
      <c r="J440" s="11" t="str">
        <f t="shared" si="29"/>
        <v>Produkte</v>
      </c>
      <c r="K440" s="11" t="str">
        <f t="shared" si="30"/>
        <v>BUs</v>
      </c>
      <c r="L440" s="11" t="str">
        <f t="shared" si="31"/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hidden="1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8"/>
        <v>37</v>
      </c>
      <c r="J441" s="11" t="str">
        <f t="shared" si="29"/>
        <v>Produkte</v>
      </c>
      <c r="K441" s="11" t="str">
        <f t="shared" si="30"/>
        <v>BUs</v>
      </c>
      <c r="L441" s="11" t="str">
        <f t="shared" si="31"/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hidden="1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8"/>
        <v>37</v>
      </c>
      <c r="J442" s="11" t="str">
        <f t="shared" si="29"/>
        <v>Produkte</v>
      </c>
      <c r="K442" s="11" t="str">
        <f t="shared" si="30"/>
        <v>BUs</v>
      </c>
      <c r="L442" s="11" t="str">
        <f t="shared" si="31"/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hidden="1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8"/>
        <v>37</v>
      </c>
      <c r="J443" s="11" t="str">
        <f t="shared" si="29"/>
        <v>Produkte</v>
      </c>
      <c r="K443" s="11" t="str">
        <f t="shared" si="30"/>
        <v>BUs</v>
      </c>
      <c r="L443" s="11" t="str">
        <f t="shared" si="31"/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hidden="1" customHeight="1" x14ac:dyDescent="0.25">
      <c r="A444" s="11" t="str">
        <f>VLOOKUP(M444,'Linien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8"/>
        <v>37</v>
      </c>
      <c r="J444" s="11" t="str">
        <f t="shared" si="29"/>
        <v>Produkte</v>
      </c>
      <c r="K444" s="11" t="str">
        <f t="shared" si="30"/>
        <v>BUs</v>
      </c>
      <c r="L444" s="11" t="str">
        <f t="shared" si="31"/>
        <v>Symptome</v>
      </c>
      <c r="M444" s="11" t="str">
        <f>Eintragen!A607</f>
        <v>L22</v>
      </c>
      <c r="N444" s="15">
        <f>Eintragen!B607</f>
        <v>29500482</v>
      </c>
      <c r="O444" s="15">
        <f>Eintragen!D607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hidden="1" customHeight="1" x14ac:dyDescent="0.25">
      <c r="A445" s="11" t="str">
        <f>VLOOKUP(M445,'Linien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8"/>
        <v>37</v>
      </c>
      <c r="J445" s="11" t="str">
        <f t="shared" si="29"/>
        <v>Produkte</v>
      </c>
      <c r="K445" s="11" t="str">
        <f t="shared" si="30"/>
        <v>BUs</v>
      </c>
      <c r="L445" s="11" t="str">
        <f t="shared" si="31"/>
        <v>Symptome</v>
      </c>
      <c r="M445" s="11" t="str">
        <f>Eintragen!A752</f>
        <v>L22</v>
      </c>
      <c r="N445" s="15">
        <f>Eintragen!B752</f>
        <v>29500482</v>
      </c>
      <c r="O445" s="15">
        <f>Eintragen!D752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hidden="1" customHeight="1" x14ac:dyDescent="0.25">
      <c r="A446" s="11" t="str">
        <f>VLOOKUP(M446,'Linien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8"/>
        <v>37</v>
      </c>
      <c r="J446" s="11" t="str">
        <f t="shared" si="29"/>
        <v>Produkte</v>
      </c>
      <c r="K446" s="11" t="str">
        <f t="shared" si="30"/>
        <v>BUs</v>
      </c>
      <c r="L446" s="11" t="str">
        <f t="shared" si="31"/>
        <v>Symptome</v>
      </c>
      <c r="M446" s="11" t="str">
        <f>Eintragen!A753</f>
        <v>Bu4</v>
      </c>
      <c r="N446" s="15">
        <f>Eintragen!B753</f>
        <v>29500482</v>
      </c>
      <c r="O446" s="15">
        <f>Eintragen!D753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hidden="1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8"/>
        <v>37</v>
      </c>
      <c r="J447" s="11" t="str">
        <f t="shared" si="29"/>
        <v>Produkte</v>
      </c>
      <c r="K447" s="11" t="str">
        <f t="shared" si="30"/>
        <v>BUs</v>
      </c>
      <c r="L447" s="11" t="str">
        <f t="shared" si="31"/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hidden="1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8"/>
        <v>37</v>
      </c>
      <c r="J448" s="11" t="str">
        <f t="shared" si="29"/>
        <v>Produkte</v>
      </c>
      <c r="K448" s="11" t="str">
        <f t="shared" si="30"/>
        <v>BUs</v>
      </c>
      <c r="L448" s="11" t="str">
        <f t="shared" si="31"/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hidden="1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8"/>
        <v>37</v>
      </c>
      <c r="J449" s="11" t="str">
        <f t="shared" si="29"/>
        <v>Produkte</v>
      </c>
      <c r="K449" s="11" t="str">
        <f t="shared" si="30"/>
        <v>BUs</v>
      </c>
      <c r="L449" s="11" t="str">
        <f t="shared" si="31"/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hidden="1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si="28"/>
        <v>37</v>
      </c>
      <c r="J450" s="11" t="str">
        <f t="shared" si="29"/>
        <v>Produkte</v>
      </c>
      <c r="K450" s="11" t="str">
        <f t="shared" si="30"/>
        <v>BUs</v>
      </c>
      <c r="L450" s="11" t="str">
        <f t="shared" si="31"/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hidden="1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hidden="1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hidden="1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hidden="1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hidden="1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hidden="1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hidden="1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hidden="1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hidden="1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hidden="1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hidden="1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hidden="1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hidden="1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hidden="1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hidden="1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hidden="1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hidden="1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hidden="1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hidden="1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hidden="1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hidden="1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hidden="1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hidden="1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hidden="1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hidden="1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hidden="1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hidden="1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hidden="1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hidden="1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hidden="1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hidden="1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hidden="1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hidden="1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hidden="1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hidden="1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hidden="1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hidden="1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hidden="1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hidden="1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hidden="1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hidden="1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hidden="1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hidden="1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hidden="1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hidden="1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hidden="1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hidden="1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hidden="1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hidden="1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hidden="1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hidden="1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hidden="1" customHeight="1" x14ac:dyDescent="0.25">
      <c r="A502" s="11" t="str">
        <f>VLOOKUP(M502,'Linien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4" t="str">
        <f>Eintragen!A1197</f>
        <v>BU4</v>
      </c>
      <c r="N502" s="16">
        <f>Eintragen!B1197</f>
        <v>29500482</v>
      </c>
      <c r="O502" s="16">
        <f>Eintragen!D1197</f>
        <v>12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hidden="1" customHeight="1" x14ac:dyDescent="0.25">
      <c r="A503" s="11" t="str">
        <f>VLOOKUP(M503,'Linien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 t="shared" ref="I503:I566" si="32">_xlfn.ISOWEEKNUM(C503)</f>
        <v>37</v>
      </c>
      <c r="J503" s="11" t="str">
        <f t="shared" ref="J503:J566" si="33">"Produkte"</f>
        <v>Produkte</v>
      </c>
      <c r="K503" s="11" t="str">
        <f t="shared" ref="K503:K566" si="34">"BUs"</f>
        <v>BUs</v>
      </c>
      <c r="L503" s="11" t="str">
        <f t="shared" ref="L503:L566" si="35">"Symptome"</f>
        <v>Symptome</v>
      </c>
      <c r="M503" s="14" t="str">
        <f>Eintragen!A1195</f>
        <v>BU4</v>
      </c>
      <c r="N503" s="16">
        <f>Eintragen!B1195</f>
        <v>29500917</v>
      </c>
      <c r="O503" s="16">
        <f>Eintragen!D1195</f>
        <v>12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hidden="1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32"/>
        <v>37</v>
      </c>
      <c r="J504" s="11" t="str">
        <f t="shared" si="33"/>
        <v>Produkte</v>
      </c>
      <c r="K504" s="11" t="str">
        <f t="shared" si="34"/>
        <v>BUs</v>
      </c>
      <c r="L504" s="11" t="str">
        <f t="shared" si="35"/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hidden="1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32"/>
        <v>37</v>
      </c>
      <c r="J505" s="11" t="str">
        <f t="shared" si="33"/>
        <v>Produkte</v>
      </c>
      <c r="K505" s="11" t="str">
        <f t="shared" si="34"/>
        <v>BUs</v>
      </c>
      <c r="L505" s="11" t="str">
        <f t="shared" si="35"/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hidden="1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32"/>
        <v>37</v>
      </c>
      <c r="J506" s="11" t="str">
        <f t="shared" si="33"/>
        <v>Produkte</v>
      </c>
      <c r="K506" s="11" t="str">
        <f t="shared" si="34"/>
        <v>BUs</v>
      </c>
      <c r="L506" s="11" t="str">
        <f t="shared" si="35"/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hidden="1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32"/>
        <v>37</v>
      </c>
      <c r="J507" s="11" t="str">
        <f t="shared" si="33"/>
        <v>Produkte</v>
      </c>
      <c r="K507" s="11" t="str">
        <f t="shared" si="34"/>
        <v>BUs</v>
      </c>
      <c r="L507" s="11" t="str">
        <f t="shared" si="35"/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hidden="1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32"/>
        <v>37</v>
      </c>
      <c r="J508" s="11" t="str">
        <f t="shared" si="33"/>
        <v>Produkte</v>
      </c>
      <c r="K508" s="11" t="str">
        <f t="shared" si="34"/>
        <v>BUs</v>
      </c>
      <c r="L508" s="11" t="str">
        <f t="shared" si="35"/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hidden="1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32"/>
        <v>37</v>
      </c>
      <c r="J509" s="11" t="str">
        <f t="shared" si="33"/>
        <v>Produkte</v>
      </c>
      <c r="K509" s="11" t="str">
        <f t="shared" si="34"/>
        <v>BUs</v>
      </c>
      <c r="L509" s="11" t="str">
        <f t="shared" si="35"/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hidden="1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32"/>
        <v>37</v>
      </c>
      <c r="J510" s="11" t="str">
        <f t="shared" si="33"/>
        <v>Produkte</v>
      </c>
      <c r="K510" s="11" t="str">
        <f t="shared" si="34"/>
        <v>BUs</v>
      </c>
      <c r="L510" s="11" t="str">
        <f t="shared" si="35"/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hidden="1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32"/>
        <v>37</v>
      </c>
      <c r="J511" s="11" t="str">
        <f t="shared" si="33"/>
        <v>Produkte</v>
      </c>
      <c r="K511" s="11" t="str">
        <f t="shared" si="34"/>
        <v>BUs</v>
      </c>
      <c r="L511" s="11" t="str">
        <f t="shared" si="35"/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hidden="1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32"/>
        <v>37</v>
      </c>
      <c r="J512" s="11" t="str">
        <f t="shared" si="33"/>
        <v>Produkte</v>
      </c>
      <c r="K512" s="11" t="str">
        <f t="shared" si="34"/>
        <v>BUs</v>
      </c>
      <c r="L512" s="11" t="str">
        <f t="shared" si="35"/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hidden="1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32"/>
        <v>37</v>
      </c>
      <c r="J513" s="11" t="str">
        <f t="shared" si="33"/>
        <v>Produkte</v>
      </c>
      <c r="K513" s="11" t="str">
        <f t="shared" si="34"/>
        <v>BUs</v>
      </c>
      <c r="L513" s="11" t="str">
        <f t="shared" si="35"/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hidden="1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si="32"/>
        <v>37</v>
      </c>
      <c r="J514" s="11" t="str">
        <f t="shared" si="33"/>
        <v>Produkte</v>
      </c>
      <c r="K514" s="11" t="str">
        <f t="shared" si="34"/>
        <v>BUs</v>
      </c>
      <c r="L514" s="11" t="str">
        <f t="shared" si="35"/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hidden="1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hidden="1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hidden="1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hidden="1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hidden="1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hidden="1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hidden="1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hidden="1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hidden="1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hidden="1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hidden="1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hidden="1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hidden="1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hidden="1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hidden="1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hidden="1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hidden="1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hidden="1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hidden="1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hidden="1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hidden="1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hidden="1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hidden="1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hidden="1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hidden="1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hidden="1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hidden="1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hidden="1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hidden="1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hidden="1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hidden="1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hidden="1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hidden="1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hidden="1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hidden="1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hidden="1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hidden="1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hidden="1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hidden="1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hidden="1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hidden="1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hidden="1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hidden="1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hidden="1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hidden="1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hidden="1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hidden="1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hidden="1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hidden="1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hidden="1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hidden="1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hidden="1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hidden="1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ref="I567:I630" si="36">_xlfn.ISOWEEKNUM(C567)</f>
        <v>37</v>
      </c>
      <c r="J567" s="11" t="str">
        <f t="shared" ref="J567:J630" si="37">"Produkte"</f>
        <v>Produkte</v>
      </c>
      <c r="K567" s="11" t="str">
        <f t="shared" ref="K567:K630" si="38">"BUs"</f>
        <v>BUs</v>
      </c>
      <c r="L567" s="11" t="str">
        <f t="shared" ref="L567:L630" si="39">"Symptome"</f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hidden="1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6"/>
        <v>37</v>
      </c>
      <c r="J568" s="11" t="str">
        <f t="shared" si="37"/>
        <v>Produkte</v>
      </c>
      <c r="K568" s="11" t="str">
        <f t="shared" si="38"/>
        <v>BUs</v>
      </c>
      <c r="L568" s="11" t="str">
        <f t="shared" si="39"/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hidden="1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6"/>
        <v>37</v>
      </c>
      <c r="J569" s="11" t="str">
        <f t="shared" si="37"/>
        <v>Produkte</v>
      </c>
      <c r="K569" s="11" t="str">
        <f t="shared" si="38"/>
        <v>BUs</v>
      </c>
      <c r="L569" s="11" t="str">
        <f t="shared" si="39"/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hidden="1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6"/>
        <v>37</v>
      </c>
      <c r="J570" s="11" t="str">
        <f t="shared" si="37"/>
        <v>Produkte</v>
      </c>
      <c r="K570" s="11" t="str">
        <f t="shared" si="38"/>
        <v>BUs</v>
      </c>
      <c r="L570" s="11" t="str">
        <f t="shared" si="39"/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hidden="1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6"/>
        <v>37</v>
      </c>
      <c r="J571" s="11" t="str">
        <f t="shared" si="37"/>
        <v>Produkte</v>
      </c>
      <c r="K571" s="11" t="str">
        <f t="shared" si="38"/>
        <v>BUs</v>
      </c>
      <c r="L571" s="11" t="str">
        <f t="shared" si="39"/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hidden="1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6"/>
        <v>37</v>
      </c>
      <c r="J572" s="11" t="str">
        <f t="shared" si="37"/>
        <v>Produkte</v>
      </c>
      <c r="K572" s="11" t="str">
        <f t="shared" si="38"/>
        <v>BUs</v>
      </c>
      <c r="L572" s="11" t="str">
        <f t="shared" si="39"/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hidden="1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6"/>
        <v>37</v>
      </c>
      <c r="J573" s="11" t="str">
        <f t="shared" si="37"/>
        <v>Produkte</v>
      </c>
      <c r="K573" s="11" t="str">
        <f t="shared" si="38"/>
        <v>BUs</v>
      </c>
      <c r="L573" s="11" t="str">
        <f t="shared" si="39"/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hidden="1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6"/>
        <v>38</v>
      </c>
      <c r="J574" s="11" t="str">
        <f t="shared" si="37"/>
        <v>Produkte</v>
      </c>
      <c r="K574" s="11" t="str">
        <f t="shared" si="38"/>
        <v>BUs</v>
      </c>
      <c r="L574" s="11" t="str">
        <f t="shared" si="39"/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hidden="1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6"/>
        <v>38</v>
      </c>
      <c r="J575" s="11" t="str">
        <f t="shared" si="37"/>
        <v>Produkte</v>
      </c>
      <c r="K575" s="11" t="str">
        <f t="shared" si="38"/>
        <v>BUs</v>
      </c>
      <c r="L575" s="11" t="str">
        <f t="shared" si="39"/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hidden="1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6"/>
        <v>38</v>
      </c>
      <c r="J576" s="11" t="str">
        <f t="shared" si="37"/>
        <v>Produkte</v>
      </c>
      <c r="K576" s="11" t="str">
        <f t="shared" si="38"/>
        <v>BUs</v>
      </c>
      <c r="L576" s="11" t="str">
        <f t="shared" si="39"/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hidden="1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6"/>
        <v>39</v>
      </c>
      <c r="J577" s="11" t="str">
        <f t="shared" si="37"/>
        <v>Produkte</v>
      </c>
      <c r="K577" s="11" t="str">
        <f t="shared" si="38"/>
        <v>BUs</v>
      </c>
      <c r="L577" s="11" t="str">
        <f t="shared" si="39"/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hidden="1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si="36"/>
        <v>38</v>
      </c>
      <c r="J578" s="11" t="str">
        <f t="shared" si="37"/>
        <v>Produkte</v>
      </c>
      <c r="K578" s="11" t="str">
        <f t="shared" si="38"/>
        <v>BUs</v>
      </c>
      <c r="L578" s="11" t="str">
        <f t="shared" si="39"/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hidden="1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hidden="1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hidden="1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hidden="1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hidden="1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hidden="1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hidden="1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hidden="1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hidden="1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hidden="1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hidden="1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hidden="1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hidden="1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hidden="1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hidden="1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hidden="1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hidden="1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hidden="1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hidden="1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hidden="1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hidden="1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hidden="1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hidden="1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hidden="1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hidden="1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hidden="1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hidden="1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hidden="1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hidden="1" customHeight="1" x14ac:dyDescent="0.25">
      <c r="A607" s="11" t="str">
        <f>VLOOKUP(M607,'Linien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4" t="str">
        <f>Eintragen!A1204</f>
        <v>BU4</v>
      </c>
      <c r="N607" s="16">
        <f>Eintragen!B1204</f>
        <v>29500917</v>
      </c>
      <c r="O607" s="16">
        <f>Eintragen!D1204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hidden="1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hidden="1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hidden="1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hidden="1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hidden="1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hidden="1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hidden="1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hidden="1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hidden="1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hidden="1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hidden="1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hidden="1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hidden="1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hidden="1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hidden="1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hidden="1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hidden="1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hidden="1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hidden="1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hidden="1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hidden="1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hidden="1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hidden="1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hidden="1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ref="I631:I694" si="40">_xlfn.ISOWEEKNUM(C631)</f>
        <v>38</v>
      </c>
      <c r="J631" s="11" t="str">
        <f t="shared" ref="J631:J694" si="41">"Produkte"</f>
        <v>Produkte</v>
      </c>
      <c r="K631" s="11" t="str">
        <f t="shared" ref="K631:K694" si="42">"BUs"</f>
        <v>BUs</v>
      </c>
      <c r="L631" s="11" t="str">
        <f t="shared" ref="L631:L694" si="43">"Symptome"</f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hidden="1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40"/>
        <v>38</v>
      </c>
      <c r="J632" s="11" t="str">
        <f t="shared" si="41"/>
        <v>Produkte</v>
      </c>
      <c r="K632" s="11" t="str">
        <f t="shared" si="42"/>
        <v>BUs</v>
      </c>
      <c r="L632" s="11" t="str">
        <f t="shared" si="43"/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hidden="1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40"/>
        <v>38</v>
      </c>
      <c r="J633" s="11" t="str">
        <f t="shared" si="41"/>
        <v>Produkte</v>
      </c>
      <c r="K633" s="11" t="str">
        <f t="shared" si="42"/>
        <v>BUs</v>
      </c>
      <c r="L633" s="11" t="str">
        <f t="shared" si="43"/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hidden="1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40"/>
        <v>38</v>
      </c>
      <c r="J634" s="11" t="str">
        <f t="shared" si="41"/>
        <v>Produkte</v>
      </c>
      <c r="K634" s="11" t="str">
        <f t="shared" si="42"/>
        <v>BUs</v>
      </c>
      <c r="L634" s="11" t="str">
        <f t="shared" si="43"/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hidden="1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40"/>
        <v>38</v>
      </c>
      <c r="J635" s="11" t="str">
        <f t="shared" si="41"/>
        <v>Produkte</v>
      </c>
      <c r="K635" s="11" t="str">
        <f t="shared" si="42"/>
        <v>BUs</v>
      </c>
      <c r="L635" s="11" t="str">
        <f t="shared" si="43"/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hidden="1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40"/>
        <v>38</v>
      </c>
      <c r="J636" s="11" t="str">
        <f t="shared" si="41"/>
        <v>Produkte</v>
      </c>
      <c r="K636" s="11" t="str">
        <f t="shared" si="42"/>
        <v>BUs</v>
      </c>
      <c r="L636" s="11" t="str">
        <f t="shared" si="43"/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hidden="1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40"/>
        <v>38</v>
      </c>
      <c r="J637" s="11" t="str">
        <f t="shared" si="41"/>
        <v>Produkte</v>
      </c>
      <c r="K637" s="11" t="str">
        <f t="shared" si="42"/>
        <v>BUs</v>
      </c>
      <c r="L637" s="11" t="str">
        <f t="shared" si="43"/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hidden="1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40"/>
        <v>38</v>
      </c>
      <c r="J638" s="11" t="str">
        <f t="shared" si="41"/>
        <v>Produkte</v>
      </c>
      <c r="K638" s="11" t="str">
        <f t="shared" si="42"/>
        <v>BUs</v>
      </c>
      <c r="L638" s="11" t="str">
        <f t="shared" si="43"/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hidden="1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40"/>
        <v>38</v>
      </c>
      <c r="J639" s="11" t="str">
        <f t="shared" si="41"/>
        <v>Produkte</v>
      </c>
      <c r="K639" s="11" t="str">
        <f t="shared" si="42"/>
        <v>BUs</v>
      </c>
      <c r="L639" s="11" t="str">
        <f t="shared" si="43"/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hidden="1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40"/>
        <v>38</v>
      </c>
      <c r="J640" s="11" t="str">
        <f t="shared" si="41"/>
        <v>Produkte</v>
      </c>
      <c r="K640" s="11" t="str">
        <f t="shared" si="42"/>
        <v>BUs</v>
      </c>
      <c r="L640" s="11" t="str">
        <f t="shared" si="43"/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hidden="1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40"/>
        <v>38</v>
      </c>
      <c r="J641" s="11" t="str">
        <f t="shared" si="41"/>
        <v>Produkte</v>
      </c>
      <c r="K641" s="11" t="str">
        <f t="shared" si="42"/>
        <v>BUs</v>
      </c>
      <c r="L641" s="11" t="str">
        <f t="shared" si="43"/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hidden="1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si="40"/>
        <v>36</v>
      </c>
      <c r="J642" s="11" t="str">
        <f t="shared" si="41"/>
        <v>Produkte</v>
      </c>
      <c r="K642" s="11" t="str">
        <f t="shared" si="42"/>
        <v>BUs</v>
      </c>
      <c r="L642" s="11" t="str">
        <f t="shared" si="43"/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hidden="1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hidden="1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hidden="1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hidden="1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hidden="1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hidden="1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hidden="1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hidden="1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hidden="1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hidden="1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hidden="1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hidden="1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hidden="1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hidden="1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hidden="1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hidden="1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hidden="1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hidden="1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hidden="1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hidden="1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hidden="1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hidden="1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hidden="1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hidden="1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hidden="1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hidden="1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hidden="1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hidden="1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hidden="1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hidden="1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hidden="1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hidden="1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hidden="1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hidden="1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hidden="1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hidden="1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hidden="1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hidden="1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hidden="1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hidden="1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hidden="1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hidden="1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hidden="1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hidden="1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hidden="1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hidden="1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hidden="1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hidden="1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hidden="1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hidden="1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hidden="1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hidden="1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hidden="1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ref="I695:I758" si="44">_xlfn.ISOWEEKNUM(C695)</f>
        <v>39</v>
      </c>
      <c r="J695" s="11" t="str">
        <f t="shared" ref="J695:J758" si="45">"Produkte"</f>
        <v>Produkte</v>
      </c>
      <c r="K695" s="11" t="str">
        <f t="shared" ref="K695:K758" si="46">"BUs"</f>
        <v>BUs</v>
      </c>
      <c r="L695" s="11" t="str">
        <f t="shared" ref="L695:L758" si="47">"Symptome"</f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hidden="1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4"/>
        <v>39</v>
      </c>
      <c r="J696" s="11" t="str">
        <f t="shared" si="45"/>
        <v>Produkte</v>
      </c>
      <c r="K696" s="11" t="str">
        <f t="shared" si="46"/>
        <v>BUs</v>
      </c>
      <c r="L696" s="11" t="str">
        <f t="shared" si="47"/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hidden="1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4"/>
        <v>33</v>
      </c>
      <c r="J697" s="11" t="str">
        <f t="shared" si="45"/>
        <v>Produkte</v>
      </c>
      <c r="K697" s="11" t="str">
        <f t="shared" si="46"/>
        <v>BUs</v>
      </c>
      <c r="L697" s="11" t="str">
        <f t="shared" si="47"/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hidden="1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4"/>
        <v>39</v>
      </c>
      <c r="J698" s="11" t="str">
        <f t="shared" si="45"/>
        <v>Produkte</v>
      </c>
      <c r="K698" s="11" t="str">
        <f t="shared" si="46"/>
        <v>BUs</v>
      </c>
      <c r="L698" s="11" t="str">
        <f t="shared" si="47"/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hidden="1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4"/>
        <v>39</v>
      </c>
      <c r="J699" s="11" t="str">
        <f t="shared" si="45"/>
        <v>Produkte</v>
      </c>
      <c r="K699" s="11" t="str">
        <f t="shared" si="46"/>
        <v>BUs</v>
      </c>
      <c r="L699" s="11" t="str">
        <f t="shared" si="47"/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hidden="1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4"/>
        <v>39</v>
      </c>
      <c r="J700" s="11" t="str">
        <f t="shared" si="45"/>
        <v>Produkte</v>
      </c>
      <c r="K700" s="11" t="str">
        <f t="shared" si="46"/>
        <v>BUs</v>
      </c>
      <c r="L700" s="11" t="str">
        <f t="shared" si="47"/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hidden="1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4"/>
        <v>39</v>
      </c>
      <c r="J701" s="11" t="str">
        <f t="shared" si="45"/>
        <v>Produkte</v>
      </c>
      <c r="K701" s="11" t="str">
        <f t="shared" si="46"/>
        <v>BUs</v>
      </c>
      <c r="L701" s="11" t="str">
        <f t="shared" si="47"/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hidden="1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4"/>
        <v>39</v>
      </c>
      <c r="J702" s="11" t="str">
        <f t="shared" si="45"/>
        <v>Produkte</v>
      </c>
      <c r="K702" s="11" t="str">
        <f t="shared" si="46"/>
        <v>BUs</v>
      </c>
      <c r="L702" s="11" t="str">
        <f t="shared" si="47"/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hidden="1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4"/>
        <v>39</v>
      </c>
      <c r="J703" s="11" t="str">
        <f t="shared" si="45"/>
        <v>Produkte</v>
      </c>
      <c r="K703" s="11" t="str">
        <f t="shared" si="46"/>
        <v>BUs</v>
      </c>
      <c r="L703" s="11" t="str">
        <f t="shared" si="47"/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hidden="1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4"/>
        <v>37</v>
      </c>
      <c r="J704" s="11" t="str">
        <f t="shared" si="45"/>
        <v>Produkte</v>
      </c>
      <c r="K704" s="11" t="str">
        <f t="shared" si="46"/>
        <v>BUs</v>
      </c>
      <c r="L704" s="11" t="str">
        <f t="shared" si="47"/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hidden="1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4"/>
        <v>33</v>
      </c>
      <c r="J705" s="11" t="str">
        <f t="shared" si="45"/>
        <v>Produkte</v>
      </c>
      <c r="K705" s="11" t="str">
        <f t="shared" si="46"/>
        <v>BUs</v>
      </c>
      <c r="L705" s="11" t="str">
        <f t="shared" si="47"/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hidden="1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si="44"/>
        <v>39</v>
      </c>
      <c r="J706" s="11" t="str">
        <f t="shared" si="45"/>
        <v>Produkte</v>
      </c>
      <c r="K706" s="11" t="str">
        <f t="shared" si="46"/>
        <v>BUs</v>
      </c>
      <c r="L706" s="11" t="str">
        <f t="shared" si="47"/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hidden="1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hidden="1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hidden="1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hidden="1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hidden="1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hidden="1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hidden="1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hidden="1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hidden="1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hidden="1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hidden="1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hidden="1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hidden="1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hidden="1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hidden="1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hidden="1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hidden="1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hidden="1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hidden="1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hidden="1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hidden="1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hidden="1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hidden="1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hidden="1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hidden="1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hidden="1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hidden="1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hidden="1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hidden="1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hidden="1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hidden="1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hidden="1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hidden="1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hidden="1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hidden="1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hidden="1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hidden="1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hidden="1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hidden="1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hidden="1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hidden="1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hidden="1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hidden="1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hidden="1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hidden="1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hidden="1" customHeight="1" x14ac:dyDescent="0.25">
      <c r="A752" s="11" t="str">
        <f>VLOOKUP(M752,'Linien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Eintragen!A947</f>
        <v>BU4</v>
      </c>
      <c r="N752" s="16">
        <f>Eintragen!B947</f>
        <v>29501010</v>
      </c>
      <c r="O752" s="15">
        <f>Eintragen!D947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hidden="1" customHeight="1" x14ac:dyDescent="0.25">
      <c r="A753" s="11" t="str">
        <f>VLOOKUP(M753,'Linien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Eintragen!A124</f>
        <v>L22</v>
      </c>
      <c r="N753" s="15">
        <f>Eintragen!B124</f>
        <v>29501020</v>
      </c>
      <c r="O753" s="15">
        <f>Eintragen!D124</f>
        <v>22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hidden="1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hidden="1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hidden="1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hidden="1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hidden="1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hidden="1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ref="I759:I822" si="48">_xlfn.ISOWEEKNUM(C759)</f>
        <v>39</v>
      </c>
      <c r="J759" s="11" t="str">
        <f t="shared" ref="J759:J822" si="49">"Produkte"</f>
        <v>Produkte</v>
      </c>
      <c r="K759" s="11" t="str">
        <f t="shared" ref="K759:K822" si="50">"BUs"</f>
        <v>BUs</v>
      </c>
      <c r="L759" s="11" t="str">
        <f t="shared" ref="L759:L822" si="51">"Symptome"</f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hidden="1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8"/>
        <v>39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hidden="1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8"/>
        <v>39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hidden="1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8"/>
        <v>39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hidden="1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8"/>
        <v>39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hidden="1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8"/>
        <v>39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hidden="1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8"/>
        <v>34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hidden="1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8"/>
        <v>39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hidden="1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8"/>
        <v>39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hidden="1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8"/>
        <v>39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hidden="1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8"/>
        <v>39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hidden="1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si="48"/>
        <v>39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hidden="1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hidden="1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hidden="1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hidden="1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hidden="1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hidden="1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hidden="1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hidden="1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hidden="1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hidden="1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hidden="1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hidden="1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hidden="1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hidden="1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hidden="1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hidden="1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hidden="1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hidden="1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hidden="1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hidden="1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hidden="1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hidden="1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hidden="1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hidden="1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hidden="1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hidden="1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hidden="1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hidden="1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hidden="1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hidden="1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hidden="1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hidden="1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hidden="1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hidden="1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hidden="1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hidden="1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hidden="1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hidden="1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hidden="1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hidden="1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hidden="1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hidden="1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hidden="1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hidden="1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hidden="1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hidden="1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hidden="1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hidden="1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hidden="1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hidden="1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hidden="1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hidden="1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hidden="1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ref="I823:I886" si="52">_xlfn.ISOWEEKNUM(C823)</f>
        <v>39</v>
      </c>
      <c r="J823" s="11" t="str">
        <f t="shared" ref="J823:J886" si="53">"Produkte"</f>
        <v>Produkte</v>
      </c>
      <c r="K823" s="11" t="str">
        <f t="shared" ref="K823:K886" si="54">"BUs"</f>
        <v>BUs</v>
      </c>
      <c r="L823" s="11" t="str">
        <f t="shared" ref="L823:L886" si="55">"Symptome"</f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hidden="1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52"/>
        <v>39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hidden="1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52"/>
        <v>39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hidden="1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52"/>
        <v>39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hidden="1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52"/>
        <v>39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hidden="1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52"/>
        <v>40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hidden="1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52"/>
        <v>39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hidden="1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52"/>
        <v>40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hidden="1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52"/>
        <v>40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hidden="1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52"/>
        <v>40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hidden="1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52"/>
        <v>40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hidden="1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si="52"/>
        <v>40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hidden="1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hidden="1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hidden="1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hidden="1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hidden="1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hidden="1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hidden="1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hidden="1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hidden="1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hidden="1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hidden="1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hidden="1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hidden="1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hidden="1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hidden="1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hidden="1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hidden="1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hidden="1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hidden="1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hidden="1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hidden="1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hidden="1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hidden="1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hidden="1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hidden="1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hidden="1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hidden="1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hidden="1" customHeight="1" x14ac:dyDescent="0.25">
      <c r="A862" s="11" t="str">
        <f>VLOOKUP(M862,'Linien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Eintragen!A165</f>
        <v>L22</v>
      </c>
      <c r="N862" s="16">
        <f>Eintragen!B165</f>
        <v>29501020</v>
      </c>
      <c r="O862" s="15">
        <f>Eintragen!D165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hidden="1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hidden="1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hidden="1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hidden="1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hidden="1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hidden="1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hidden="1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hidden="1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hidden="1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hidden="1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hidden="1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hidden="1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hidden="1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hidden="1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hidden="1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hidden="1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hidden="1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hidden="1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hidden="1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hidden="1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hidden="1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hidden="1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hidden="1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hidden="1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hidden="1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ref="I887:I950" si="56">_xlfn.ISOWEEKNUM(C887)</f>
        <v>40</v>
      </c>
      <c r="J887" s="11" t="str">
        <f t="shared" ref="J887:J950" si="57">"Produkte"</f>
        <v>Produkte</v>
      </c>
      <c r="K887" s="11" t="str">
        <f t="shared" ref="K887:K950" si="58">"BUs"</f>
        <v>BUs</v>
      </c>
      <c r="L887" s="11" t="str">
        <f t="shared" ref="L887:L950" si="59">"Symptome"</f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hidden="1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6"/>
        <v>40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hidden="1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6"/>
        <v>40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hidden="1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6"/>
        <v>40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hidden="1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6"/>
        <v>40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hidden="1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6"/>
        <v>40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hidden="1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6"/>
        <v>40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hidden="1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6"/>
        <v>40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hidden="1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6"/>
        <v>40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hidden="1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6"/>
        <v>40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hidden="1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6"/>
        <v>40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hidden="1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si="56"/>
        <v>40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hidden="1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hidden="1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hidden="1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hidden="1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hidden="1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hidden="1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hidden="1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hidden="1" customHeight="1" x14ac:dyDescent="0.25">
      <c r="A906" s="11" t="str">
        <f>VLOOKUP(M906,'Linien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Eintragen!A906</f>
        <v>Schmelze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hidden="1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hidden="1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hidden="1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hidden="1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hidden="1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hidden="1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hidden="1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hidden="1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hidden="1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hidden="1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hidden="1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hidden="1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hidden="1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hidden="1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hidden="1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hidden="1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hidden="1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hidden="1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hidden="1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hidden="1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hidden="1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hidden="1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hidden="1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hidden="1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hidden="1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hidden="1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hidden="1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hidden="1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hidden="1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hidden="1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hidden="1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hidden="1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hidden="1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hidden="1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hidden="1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hidden="1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hidden="1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hidden="1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hidden="1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hidden="1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hidden="1" customHeight="1" x14ac:dyDescent="0.25">
      <c r="A947" s="11" t="str">
        <f>VLOOKUP(M947,'Linien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Eintragen!A327</f>
        <v>L22</v>
      </c>
      <c r="N947" s="15">
        <f>Eintragen!B327</f>
        <v>29501020</v>
      </c>
      <c r="O947" s="15">
        <f>Eintragen!D327</f>
        <v>10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hidden="1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hidden="1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hidden="1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hidden="1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ref="I951:I1014" si="60">_xlfn.ISOWEEKNUM(C951)</f>
        <v>40</v>
      </c>
      <c r="J951" s="11" t="str">
        <f t="shared" ref="J951:J1014" si="61">"Produkte"</f>
        <v>Produkte</v>
      </c>
      <c r="K951" s="11" t="str">
        <f t="shared" ref="K951:K1014" si="62">"BUs"</f>
        <v>BUs</v>
      </c>
      <c r="L951" s="11" t="str">
        <f t="shared" ref="L951:L1014" si="63">"Symptome"</f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hidden="1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60"/>
        <v>40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hidden="1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40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hidden="1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60"/>
        <v>40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hidden="1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60"/>
        <v>40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hidden="1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40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hidden="1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60"/>
        <v>40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hidden="1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60"/>
        <v>40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hidden="1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60"/>
        <v>36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hidden="1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60"/>
        <v>40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hidden="1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60"/>
        <v>40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hidden="1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40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hidden="1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hidden="1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hidden="1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hidden="1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hidden="1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hidden="1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hidden="1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hidden="1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hidden="1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hidden="1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hidden="1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hidden="1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hidden="1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hidden="1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hidden="1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hidden="1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hidden="1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hidden="1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hidden="1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hidden="1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hidden="1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hidden="1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hidden="1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hidden="1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hidden="1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hidden="1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hidden="1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hidden="1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hidden="1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hidden="1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hidden="1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hidden="1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hidden="1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hidden="1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hidden="1" customHeight="1" x14ac:dyDescent="0.25">
      <c r="A997" s="11" t="str">
        <f>VLOOKUP(M997,'Linien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4" t="str">
        <f>Eintragen!A997</f>
        <v>RWV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hidden="1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hidden="1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hidden="1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hidden="1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hidden="1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hidden="1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hidden="1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hidden="1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hidden="1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hidden="1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hidden="1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hidden="1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hidden="1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hidden="1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hidden="1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hidden="1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hidden="1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hidden="1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ref="I1015:I1078" si="64">_xlfn.ISOWEEKNUM(C1015)</f>
        <v>41</v>
      </c>
      <c r="J1015" s="11" t="str">
        <f t="shared" ref="J1015:J1078" si="65">"Produkte"</f>
        <v>Produkte</v>
      </c>
      <c r="K1015" s="11" t="str">
        <f t="shared" ref="K1015:K1078" si="66">"BUs"</f>
        <v>BUs</v>
      </c>
      <c r="L1015" s="11" t="str">
        <f t="shared" ref="L1015:L1078" si="67">"Symptome"</f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hidden="1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4"/>
        <v>41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hidden="1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4"/>
        <v>41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hidden="1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4"/>
        <v>41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hidden="1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4"/>
        <v>41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hidden="1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4"/>
        <v>41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hidden="1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4"/>
        <v>41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hidden="1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4"/>
        <v>41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hidden="1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4"/>
        <v>41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hidden="1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4"/>
        <v>41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hidden="1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4"/>
        <v>41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hidden="1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si="64"/>
        <v>41</v>
      </c>
      <c r="J1026" s="11" t="str">
        <f t="shared" si="65"/>
        <v>Produkte</v>
      </c>
      <c r="K1026" s="11" t="str">
        <f t="shared" si="66"/>
        <v>BUs</v>
      </c>
      <c r="L1026" s="11" t="str">
        <f t="shared" si="67"/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hidden="1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hidden="1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hidden="1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hidden="1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hidden="1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hidden="1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hidden="1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hidden="1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hidden="1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hidden="1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hidden="1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hidden="1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hidden="1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hidden="1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hidden="1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hidden="1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hidden="1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hidden="1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hidden="1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hidden="1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hidden="1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hidden="1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hidden="1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hidden="1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hidden="1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hidden="1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hidden="1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hidden="1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hidden="1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hidden="1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hidden="1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hidden="1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hidden="1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hidden="1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hidden="1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hidden="1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hidden="1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hidden="1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hidden="1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hidden="1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hidden="1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hidden="1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hidden="1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hidden="1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hidden="1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hidden="1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hidden="1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hidden="1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hidden="1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hidden="1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hidden="1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hidden="1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hidden="1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ref="I1079:I1142" si="68">_xlfn.ISOWEEKNUM(C1079)</f>
        <v>41</v>
      </c>
      <c r="J1079" s="11" t="str">
        <f t="shared" ref="J1079:J1142" si="69">"Produkte"</f>
        <v>Produkte</v>
      </c>
      <c r="K1079" s="11" t="str">
        <f t="shared" ref="K1079:K1142" si="70">"BUs"</f>
        <v>BUs</v>
      </c>
      <c r="L1079" s="11" t="str">
        <f t="shared" ref="L1079:L1142" si="71">"Symptome"</f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hidden="1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hidden="1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8"/>
        <v>41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hidden="1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8"/>
        <v>41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hidden="1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8"/>
        <v>41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hidden="1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8"/>
        <v>41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hidden="1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8"/>
        <v>41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hidden="1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8"/>
        <v>41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hidden="1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8"/>
        <v>41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hidden="1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8"/>
        <v>41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hidden="1" customHeight="1" x14ac:dyDescent="0.25">
      <c r="A1090" s="11" t="str">
        <f>VLOOKUP(M1090,'Linien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 t="shared" si="68"/>
        <v>41</v>
      </c>
      <c r="J1090" s="11" t="str">
        <f t="shared" si="69"/>
        <v>Produkte</v>
      </c>
      <c r="K1090" s="11" t="str">
        <f t="shared" si="70"/>
        <v>BUs</v>
      </c>
      <c r="L1090" s="11" t="str">
        <f t="shared" si="71"/>
        <v>Symptome</v>
      </c>
      <c r="M1090" s="11" t="str">
        <f>Eintragen!A446</f>
        <v>L22</v>
      </c>
      <c r="N1090" s="15">
        <f>Eintragen!B446</f>
        <v>29501020</v>
      </c>
      <c r="O1090" s="15">
        <f>Eintragen!D446</f>
        <v>61</v>
      </c>
    </row>
    <row r="1091" spans="1:15" ht="30" hidden="1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hidden="1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hidden="1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hidden="1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hidden="1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hidden="1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hidden="1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hidden="1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hidden="1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hidden="1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hidden="1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hidden="1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hidden="1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hidden="1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hidden="1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hidden="1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hidden="1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hidden="1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hidden="1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hidden="1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hidden="1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hidden="1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hidden="1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hidden="1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hidden="1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hidden="1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hidden="1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hidden="1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hidden="1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hidden="1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hidden="1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hidden="1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hidden="1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hidden="1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hidden="1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hidden="1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hidden="1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hidden="1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hidden="1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hidden="1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hidden="1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hidden="1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hidden="1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hidden="1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hidden="1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hidden="1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hidden="1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hidden="1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hidden="1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hidden="1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hidden="1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hidden="1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hidden="1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ref="I1143:I1206" si="72">_xlfn.ISOWEEKNUM(C1143)</f>
        <v>42</v>
      </c>
      <c r="J1143" s="11" t="str">
        <f t="shared" ref="J1143:J1206" si="73">"Produkte"</f>
        <v>Produkte</v>
      </c>
      <c r="K1143" s="11" t="str">
        <f t="shared" ref="K1143:K1206" si="74">"BUs"</f>
        <v>BUs</v>
      </c>
      <c r="L1143" s="11" t="str">
        <f t="shared" ref="L1143:L1206" si="75">"Symptome"</f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hidden="1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72"/>
        <v>42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hidden="1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72"/>
        <v>42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hidden="1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72"/>
        <v>42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hidden="1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72"/>
        <v>42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hidden="1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72"/>
        <v>42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hidden="1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72"/>
        <v>42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hidden="1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72"/>
        <v>42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hidden="1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72"/>
        <v>42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hidden="1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72"/>
        <v>42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hidden="1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72"/>
        <v>42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hidden="1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72"/>
        <v>42</v>
      </c>
      <c r="J1154" s="11" t="str">
        <f t="shared" si="73"/>
        <v>Produkte</v>
      </c>
      <c r="K1154" s="11" t="str">
        <f t="shared" si="74"/>
        <v>BUs</v>
      </c>
      <c r="L1154" s="11" t="str">
        <f t="shared" si="75"/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hidden="1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hidden="1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hidden="1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hidden="1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hidden="1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hidden="1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hidden="1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hidden="1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hidden="1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hidden="1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hidden="1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hidden="1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hidden="1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hidden="1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hidden="1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hidden="1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hidden="1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hidden="1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hidden="1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hidden="1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  <row r="1175" spans="1:15" ht="30" hidden="1" customHeight="1" x14ac:dyDescent="0.25">
      <c r="A1175" s="11" t="str">
        <f>VLOOKUP(M1175,'Linien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4" t="str">
        <f>Eintragen!A1175</f>
        <v>Abfüllung</v>
      </c>
      <c r="N1175" s="16" t="str">
        <f>Eintragen!B1175</f>
        <v>-</v>
      </c>
      <c r="O1175" s="16">
        <f>Eintragen!D1175</f>
        <v>40</v>
      </c>
    </row>
    <row r="1176" spans="1:15" ht="30" hidden="1" customHeight="1" x14ac:dyDescent="0.25">
      <c r="A1176" s="11" t="str">
        <f>VLOOKUP(M1176,'Linien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4" t="str">
        <f>Eintragen!A1176</f>
        <v>BU3</v>
      </c>
      <c r="N1176" s="16">
        <f>Eintragen!B1176</f>
        <v>29500498</v>
      </c>
      <c r="O1176" s="16">
        <f>Eintragen!D1176</f>
        <v>12</v>
      </c>
    </row>
    <row r="1177" spans="1:15" ht="30" hidden="1" customHeight="1" x14ac:dyDescent="0.25">
      <c r="A1177" s="11" t="str">
        <f>VLOOKUP(M1177,'Linien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4" t="str">
        <f>Eintragen!A1177</f>
        <v>RWV</v>
      </c>
      <c r="N1177" s="16" t="str">
        <f>Eintragen!B1177</f>
        <v>-</v>
      </c>
      <c r="O1177" s="16">
        <f>Eintragen!D1177</f>
        <v>12</v>
      </c>
    </row>
    <row r="1178" spans="1:15" ht="30" hidden="1" customHeight="1" x14ac:dyDescent="0.25">
      <c r="A1178" s="11" t="str">
        <f>VLOOKUP(M1178,'Linien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4" t="str">
        <f>Eintragen!A1178</f>
        <v>BU3</v>
      </c>
      <c r="N1178" s="16">
        <f>Eintragen!B1178</f>
        <v>29500821</v>
      </c>
      <c r="O1178" s="16">
        <f>Eintragen!D1178</f>
        <v>80</v>
      </c>
    </row>
    <row r="1179" spans="1:15" ht="30" hidden="1" customHeight="1" x14ac:dyDescent="0.25">
      <c r="A1179" s="11" t="str">
        <f>VLOOKUP(M1179,'Linien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4" t="str">
        <f>Eintragen!A1179</f>
        <v>Außenlager</v>
      </c>
      <c r="N1179" s="16">
        <f>Eintragen!B1179</f>
        <v>29500477</v>
      </c>
      <c r="O1179" s="16">
        <f>Eintragen!D1179</f>
        <v>43</v>
      </c>
    </row>
    <row r="1180" spans="1:15" ht="30" hidden="1" customHeight="1" x14ac:dyDescent="0.25">
      <c r="A1180" s="11" t="str">
        <f>VLOOKUP(M1180,'Linien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4" t="str">
        <f>Eintragen!A1180</f>
        <v>Externe</v>
      </c>
      <c r="N1180" s="16" t="str">
        <f>Eintragen!B1180</f>
        <v>Räucher Retoure</v>
      </c>
      <c r="O1180" s="16">
        <f>Eintragen!D1180</f>
        <v>12</v>
      </c>
    </row>
    <row r="1181" spans="1:15" ht="30" hidden="1" customHeight="1" x14ac:dyDescent="0.25">
      <c r="A1181" s="11" t="str">
        <f>VLOOKUP(M1181,'Linien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4" t="str">
        <f>Eintragen!A1181</f>
        <v>WVP</v>
      </c>
      <c r="N1181" s="16" t="str">
        <f>Eintragen!B1181</f>
        <v>-</v>
      </c>
      <c r="O1181" s="16">
        <f>Eintragen!D1181</f>
        <v>72</v>
      </c>
    </row>
    <row r="1182" spans="1:15" ht="30" hidden="1" customHeight="1" x14ac:dyDescent="0.25">
      <c r="A1182" s="11" t="str">
        <f>VLOOKUP(M1182,'Linien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4" t="str">
        <f>Eintragen!A1182</f>
        <v>RWV</v>
      </c>
      <c r="N1182" s="16" t="str">
        <f>Eintragen!B1182</f>
        <v>-</v>
      </c>
      <c r="O1182" s="16">
        <f>Eintragen!D1182</f>
        <v>70</v>
      </c>
    </row>
    <row r="1183" spans="1:15" ht="30" hidden="1" customHeight="1" x14ac:dyDescent="0.25">
      <c r="A1183" s="11" t="str">
        <f>VLOOKUP(M1183,'Linien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4" t="str">
        <f>Eintragen!A1183</f>
        <v>RWV</v>
      </c>
      <c r="N1183" s="16">
        <f>Eintragen!B1183</f>
        <v>29500917</v>
      </c>
      <c r="O1183" s="16">
        <f>Eintragen!D1183</f>
        <v>60</v>
      </c>
    </row>
    <row r="1184" spans="1:15" ht="30" hidden="1" customHeight="1" x14ac:dyDescent="0.25">
      <c r="A1184" s="11" t="str">
        <f>VLOOKUP(M1184,'Linien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4" t="str">
        <f>Eintragen!A1184</f>
        <v>QM</v>
      </c>
      <c r="N1184" s="16" t="str">
        <f>Eintragen!B1184</f>
        <v>-</v>
      </c>
      <c r="O1184" s="16">
        <f>Eintragen!D1184</f>
        <v>74</v>
      </c>
    </row>
    <row r="1185" spans="1:15" ht="30" hidden="1" customHeight="1" x14ac:dyDescent="0.25">
      <c r="A1185" s="11" t="str">
        <f>VLOOKUP(M1185,'Linien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4" t="str">
        <f>Eintragen!A1185</f>
        <v>BU4</v>
      </c>
      <c r="N1185" s="16">
        <f>Eintragen!B1185</f>
        <v>29500886</v>
      </c>
      <c r="O1185" s="16">
        <f>Eintragen!D1185</f>
        <v>12</v>
      </c>
    </row>
    <row r="1186" spans="1:15" ht="30" hidden="1" customHeight="1" x14ac:dyDescent="0.25">
      <c r="A1186" s="11" t="str">
        <f>VLOOKUP(M1186,'Linien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4" t="str">
        <f>Eintragen!A1186</f>
        <v>BU4</v>
      </c>
      <c r="N1186" s="16">
        <f>Eintragen!B1186</f>
        <v>29500891</v>
      </c>
      <c r="O1186" s="16">
        <f>Eintragen!D1186</f>
        <v>12</v>
      </c>
    </row>
    <row r="1187" spans="1:15" ht="30" hidden="1" customHeight="1" x14ac:dyDescent="0.25">
      <c r="A1187" s="11" t="str">
        <f>VLOOKUP(M1187,'Linien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4" t="str">
        <f>Eintragen!A1187</f>
        <v>BU4</v>
      </c>
      <c r="N1187" s="16">
        <f>Eintragen!B1187</f>
        <v>29500892</v>
      </c>
      <c r="O1187" s="16">
        <f>Eintragen!D1187</f>
        <v>12</v>
      </c>
    </row>
    <row r="1188" spans="1:15" ht="30" hidden="1" customHeight="1" x14ac:dyDescent="0.25">
      <c r="A1188" s="11" t="str">
        <f>VLOOKUP(M1188,'Linien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4" t="str">
        <f>Eintragen!A1188</f>
        <v>BU4</v>
      </c>
      <c r="N1188" s="16">
        <f>Eintragen!B1188</f>
        <v>29500893</v>
      </c>
      <c r="O1188" s="16">
        <f>Eintragen!D1188</f>
        <v>12</v>
      </c>
    </row>
    <row r="1189" spans="1:15" ht="30" hidden="1" customHeight="1" x14ac:dyDescent="0.25">
      <c r="A1189" s="11" t="str">
        <f>VLOOKUP(M1189,'Linien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4" t="str">
        <f>Eintragen!A1189</f>
        <v>BU4</v>
      </c>
      <c r="N1189" s="16">
        <f>Eintragen!B1189</f>
        <v>29500895</v>
      </c>
      <c r="O1189" s="16">
        <f>Eintragen!D1189</f>
        <v>12</v>
      </c>
    </row>
    <row r="1190" spans="1:15" ht="30" hidden="1" customHeight="1" x14ac:dyDescent="0.25">
      <c r="A1190" s="11" t="str">
        <f>VLOOKUP(M1190,'Linien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4" t="str">
        <f>Eintragen!A1190</f>
        <v>BU4</v>
      </c>
      <c r="N1190" s="16">
        <f>Eintragen!B1190</f>
        <v>29500900</v>
      </c>
      <c r="O1190" s="16">
        <f>Eintragen!D1190</f>
        <v>12</v>
      </c>
    </row>
    <row r="1191" spans="1:15" ht="30" hidden="1" customHeight="1" x14ac:dyDescent="0.25">
      <c r="A1191" s="11" t="str">
        <f>VLOOKUP(M1191,'Linien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4" t="str">
        <f>Eintragen!A1191</f>
        <v>BU4</v>
      </c>
      <c r="N1191" s="16">
        <f>Eintragen!B1191</f>
        <v>29500906</v>
      </c>
      <c r="O1191" s="16">
        <f>Eintragen!D1191</f>
        <v>12</v>
      </c>
    </row>
    <row r="1192" spans="1:15" ht="30" hidden="1" customHeight="1" x14ac:dyDescent="0.25">
      <c r="A1192" s="11" t="str">
        <f>VLOOKUP(M1192,'Linien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4" t="str">
        <f>Eintragen!A1192</f>
        <v>BU4</v>
      </c>
      <c r="N1192" s="16">
        <f>Eintragen!B1192</f>
        <v>29500908</v>
      </c>
      <c r="O1192" s="16">
        <f>Eintragen!D1192</f>
        <v>12</v>
      </c>
    </row>
    <row r="1193" spans="1:15" ht="30" hidden="1" customHeight="1" x14ac:dyDescent="0.25">
      <c r="A1193" s="11" t="str">
        <f>VLOOKUP(M1193,'Linien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4" t="str">
        <f>Eintragen!A1193</f>
        <v>BU4</v>
      </c>
      <c r="N1193" s="16">
        <f>Eintragen!B1193</f>
        <v>29500910</v>
      </c>
      <c r="O1193" s="16">
        <f>Eintragen!D1193</f>
        <v>12</v>
      </c>
    </row>
    <row r="1194" spans="1:15" ht="30" hidden="1" customHeight="1" x14ac:dyDescent="0.25">
      <c r="A1194" s="11" t="str">
        <f>VLOOKUP(M1194,'Linien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4" t="str">
        <f>Eintragen!A1272</f>
        <v>L4</v>
      </c>
      <c r="N1194" s="16" t="str">
        <f>Eintragen!B1272</f>
        <v>Provolla Fertigware</v>
      </c>
      <c r="O1194" s="16">
        <f>Eintragen!D1272</f>
        <v>30</v>
      </c>
    </row>
    <row r="1195" spans="1:15" ht="30" hidden="1" customHeight="1" x14ac:dyDescent="0.25">
      <c r="A1195" s="11" t="str">
        <f>VLOOKUP(M1195,'Linien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Eintragen!A503</f>
        <v>L22</v>
      </c>
      <c r="N1195" s="15">
        <f>Eintragen!B503</f>
        <v>29501020</v>
      </c>
      <c r="O1195" s="15">
        <f>Eintragen!D503</f>
        <v>61</v>
      </c>
    </row>
    <row r="1196" spans="1:15" ht="30" hidden="1" customHeight="1" x14ac:dyDescent="0.25">
      <c r="A1196" s="11" t="str">
        <f>VLOOKUP(M1196,'Linien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4" t="str">
        <f>Eintragen!A1196</f>
        <v>BU4</v>
      </c>
      <c r="N1196" s="16">
        <f>Eintragen!B1196</f>
        <v>29500957</v>
      </c>
      <c r="O1196" s="16">
        <f>Eintragen!D1196</f>
        <v>12</v>
      </c>
    </row>
    <row r="1197" spans="1:15" ht="30" hidden="1" customHeight="1" x14ac:dyDescent="0.25">
      <c r="A1197" s="11" t="str">
        <f>VLOOKUP(M1197,'Linien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Eintragen!A862</f>
        <v>BU4</v>
      </c>
      <c r="N1197" s="16">
        <f>Eintragen!B862</f>
        <v>29501020</v>
      </c>
      <c r="O1197" s="15">
        <f>Eintragen!D862</f>
        <v>61</v>
      </c>
    </row>
    <row r="1198" spans="1:15" ht="30" hidden="1" customHeight="1" x14ac:dyDescent="0.25">
      <c r="A1198" s="11" t="str">
        <f>VLOOKUP(M1198,'Linien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4" t="str">
        <f>Eintragen!A1198</f>
        <v>BU4</v>
      </c>
      <c r="N1198" s="16">
        <f>Eintragen!B1198</f>
        <v>29500885</v>
      </c>
      <c r="O1198" s="16">
        <f>Eintragen!D1198</f>
        <v>12</v>
      </c>
    </row>
    <row r="1199" spans="1:15" ht="30" hidden="1" customHeight="1" x14ac:dyDescent="0.25">
      <c r="A1199" s="11" t="str">
        <f>VLOOKUP(M1199,'Linien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4" t="str">
        <f>Eintragen!A1199</f>
        <v>BU4</v>
      </c>
      <c r="N1199" s="16">
        <f>Eintragen!B1199</f>
        <v>29500892</v>
      </c>
      <c r="O1199" s="16">
        <f>Eintragen!D1199</f>
        <v>61</v>
      </c>
    </row>
    <row r="1200" spans="1:15" ht="30" hidden="1" customHeight="1" x14ac:dyDescent="0.25">
      <c r="A1200" s="11" t="str">
        <f>VLOOKUP(M1200,'Linien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4" t="str">
        <f>Eintragen!A1200</f>
        <v>BU4</v>
      </c>
      <c r="N1200" s="16">
        <f>Eintragen!B1200</f>
        <v>29500893</v>
      </c>
      <c r="O1200" s="16">
        <f>Eintragen!D1200</f>
        <v>61</v>
      </c>
    </row>
    <row r="1201" spans="1:15" ht="30" hidden="1" customHeight="1" x14ac:dyDescent="0.25">
      <c r="A1201" s="11" t="str">
        <f>VLOOKUP(M1201,'Linien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4" t="str">
        <f>Eintragen!A1201</f>
        <v>BU4</v>
      </c>
      <c r="N1201" s="16">
        <f>Eintragen!B1201</f>
        <v>29500895</v>
      </c>
      <c r="O1201" s="16">
        <f>Eintragen!D1201</f>
        <v>61</v>
      </c>
    </row>
    <row r="1202" spans="1:15" ht="30" hidden="1" customHeight="1" x14ac:dyDescent="0.25">
      <c r="A1202" s="11" t="str">
        <f>VLOOKUP(M1202,'Linien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4" t="str">
        <f>Eintragen!A1202</f>
        <v>BU4</v>
      </c>
      <c r="N1202" s="16">
        <f>Eintragen!B1202</f>
        <v>29500900</v>
      </c>
      <c r="O1202" s="16">
        <f>Eintragen!D1202</f>
        <v>61</v>
      </c>
    </row>
    <row r="1203" spans="1:15" ht="30" hidden="1" customHeight="1" x14ac:dyDescent="0.25">
      <c r="A1203" s="11" t="str">
        <f>VLOOKUP(M1203,'Linien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4" t="str">
        <f>Eintragen!A1203</f>
        <v>BU4</v>
      </c>
      <c r="N1203" s="16">
        <f>Eintragen!B1203</f>
        <v>29500908</v>
      </c>
      <c r="O1203" s="16">
        <f>Eintragen!D1203</f>
        <v>61</v>
      </c>
    </row>
    <row r="1204" spans="1:15" ht="30" hidden="1" customHeight="1" x14ac:dyDescent="0.25">
      <c r="A1204" s="11" t="str">
        <f>VLOOKUP(M1204,'Linien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4" t="str">
        <f>Eintragen!A1090</f>
        <v>Bu4</v>
      </c>
      <c r="N1204" s="16">
        <f>Eintragen!B1090</f>
        <v>29501020</v>
      </c>
      <c r="O1204" s="16">
        <f>Eintragen!D1090</f>
        <v>61</v>
      </c>
    </row>
    <row r="1205" spans="1:15" ht="30" hidden="1" customHeight="1" x14ac:dyDescent="0.25">
      <c r="A1205" s="11" t="str">
        <f>VLOOKUP(M1205,'Linien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4" t="str">
        <f>Eintragen!A1205</f>
        <v>BU4</v>
      </c>
      <c r="N1205" s="16">
        <f>Eintragen!B1205</f>
        <v>29500957</v>
      </c>
      <c r="O1205" s="16">
        <f>Eintragen!D1205</f>
        <v>61</v>
      </c>
    </row>
    <row r="1206" spans="1:15" ht="30" hidden="1" customHeight="1" x14ac:dyDescent="0.25">
      <c r="A1206" s="11" t="str">
        <f>VLOOKUP(M1206,'Linien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4" t="str">
        <f>Eintragen!A1206</f>
        <v>Räucherei</v>
      </c>
      <c r="N1206" s="16" t="str">
        <f>Eintragen!B1206</f>
        <v>ganze Wurst Gourme Schinken</v>
      </c>
      <c r="O1206" s="16">
        <f>Eintragen!D1206</f>
        <v>31</v>
      </c>
    </row>
    <row r="1207" spans="1:15" ht="30" hidden="1" customHeight="1" x14ac:dyDescent="0.25">
      <c r="A1207" s="11" t="str">
        <f>VLOOKUP(M1207,'Linien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ref="I1207:I1270" si="76">_xlfn.ISOWEEKNUM(C1207)</f>
        <v>41</v>
      </c>
      <c r="J1207" s="11" t="str">
        <f t="shared" ref="J1207:J1270" si="77">"Produkte"</f>
        <v>Produkte</v>
      </c>
      <c r="K1207" s="11" t="str">
        <f t="shared" ref="K1207:K1270" si="78">"BUs"</f>
        <v>BUs</v>
      </c>
      <c r="L1207" s="11" t="str">
        <f t="shared" ref="L1207:L1270" si="79">"Symptome"</f>
        <v>Symptome</v>
      </c>
      <c r="M1207" s="14" t="str">
        <f>Eintragen!A1207</f>
        <v>Räucherei</v>
      </c>
      <c r="N1207" s="16" t="str">
        <f>Eintragen!B1207</f>
        <v>ganze Wurst Gourme Schinken</v>
      </c>
      <c r="O1207" s="16">
        <f>Eintragen!D1207</f>
        <v>34</v>
      </c>
    </row>
    <row r="1208" spans="1:15" ht="30" hidden="1" customHeight="1" x14ac:dyDescent="0.25">
      <c r="A1208" s="11" t="str">
        <f>VLOOKUP(M1208,'Linien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6"/>
        <v>41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4" t="str">
        <f>Eintragen!A1208</f>
        <v>Räucherei</v>
      </c>
      <c r="N1208" s="16" t="str">
        <f>Eintragen!B1208</f>
        <v>ganze Wurst Gourme Natur</v>
      </c>
      <c r="O1208" s="16">
        <f>Eintragen!D1208</f>
        <v>31</v>
      </c>
    </row>
    <row r="1209" spans="1:15" ht="30" hidden="1" customHeight="1" x14ac:dyDescent="0.25">
      <c r="A1209" s="11" t="str">
        <f>VLOOKUP(M1209,'Linien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6"/>
        <v>42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4" t="str">
        <f>Eintragen!A1209</f>
        <v>BU4</v>
      </c>
      <c r="N1209" s="16">
        <f>Eintragen!B1209</f>
        <v>29500904</v>
      </c>
      <c r="O1209" s="16">
        <f>Eintragen!D1209</f>
        <v>61</v>
      </c>
    </row>
    <row r="1210" spans="1:15" ht="30" hidden="1" customHeight="1" x14ac:dyDescent="0.25">
      <c r="A1210" s="11" t="str">
        <f>VLOOKUP(M1210,'Linien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6"/>
        <v>42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4" t="str">
        <f>Eintragen!A1210</f>
        <v>BU4</v>
      </c>
      <c r="N1210" s="16">
        <f>Eintragen!B1210</f>
        <v>29501009</v>
      </c>
      <c r="O1210" s="16">
        <f>Eintragen!D1210</f>
        <v>61</v>
      </c>
    </row>
    <row r="1211" spans="1:15" ht="30" hidden="1" customHeight="1" x14ac:dyDescent="0.25">
      <c r="A1211" s="11" t="str">
        <f>VLOOKUP(M1211,'Linien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6"/>
        <v>42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4" t="str">
        <f>Eintragen!A1211</f>
        <v>BU4</v>
      </c>
      <c r="N1211" s="16">
        <f>Eintragen!B1211</f>
        <v>29501013</v>
      </c>
      <c r="O1211" s="16">
        <f>Eintragen!D1211</f>
        <v>61</v>
      </c>
    </row>
    <row r="1212" spans="1:15" ht="30" hidden="1" customHeight="1" x14ac:dyDescent="0.25">
      <c r="A1212" s="11" t="str">
        <f>VLOOKUP(M1212,'Linien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6"/>
        <v>42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4" t="str">
        <f>Eintragen!A1212</f>
        <v>BU3</v>
      </c>
      <c r="N1212" s="16">
        <f>Eintragen!B1212</f>
        <v>29501017</v>
      </c>
      <c r="O1212" s="16">
        <f>Eintragen!D1212</f>
        <v>61</v>
      </c>
    </row>
    <row r="1213" spans="1:15" ht="30" hidden="1" customHeight="1" x14ac:dyDescent="0.25">
      <c r="A1213" s="11" t="str">
        <f>VLOOKUP(M1213,'Linien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6"/>
        <v>42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4" t="str">
        <f>Eintragen!A1213</f>
        <v>BU4</v>
      </c>
      <c r="N1213" s="16">
        <f>Eintragen!B1213</f>
        <v>29501023</v>
      </c>
      <c r="O1213" s="16">
        <f>Eintragen!D1213</f>
        <v>61</v>
      </c>
    </row>
    <row r="1214" spans="1:15" ht="30" hidden="1" customHeight="1" x14ac:dyDescent="0.25">
      <c r="A1214" s="11" t="str">
        <f>VLOOKUP(M1214,'Linien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6"/>
        <v>42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4" t="str">
        <f>Eintragen!A1214</f>
        <v>BU4</v>
      </c>
      <c r="N1214" s="16">
        <f>Eintragen!B1214</f>
        <v>29501028</v>
      </c>
      <c r="O1214" s="16">
        <f>Eintragen!D1214</f>
        <v>61</v>
      </c>
    </row>
    <row r="1215" spans="1:15" ht="30" hidden="1" customHeight="1" x14ac:dyDescent="0.25">
      <c r="A1215" s="11" t="str">
        <f>VLOOKUP(M1215,'Linien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6"/>
        <v>42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4" t="str">
        <f>Eintragen!A1215</f>
        <v>BU4</v>
      </c>
      <c r="N1215" s="16">
        <f>Eintragen!B1215</f>
        <v>29501029</v>
      </c>
      <c r="O1215" s="16">
        <f>Eintragen!D1215</f>
        <v>61</v>
      </c>
    </row>
    <row r="1216" spans="1:15" ht="30" hidden="1" customHeight="1" x14ac:dyDescent="0.25">
      <c r="A1216" s="11" t="str">
        <f>VLOOKUP(M1216,'Linien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6"/>
        <v>42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4" t="str">
        <f>Eintragen!A1216</f>
        <v>BU4</v>
      </c>
      <c r="N1216" s="16">
        <f>Eintragen!B1216</f>
        <v>29501029</v>
      </c>
      <c r="O1216" s="16">
        <f>Eintragen!D1216</f>
        <v>61</v>
      </c>
    </row>
    <row r="1217" spans="1:15" ht="30" hidden="1" customHeight="1" x14ac:dyDescent="0.25">
      <c r="A1217" s="11" t="str">
        <f>VLOOKUP(M1217,'Linien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6"/>
        <v>42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4" t="str">
        <f>Eintragen!A1217</f>
        <v>BU4</v>
      </c>
      <c r="N1217" s="16">
        <f>Eintragen!B1217</f>
        <v>29501039</v>
      </c>
      <c r="O1217" s="16">
        <f>Eintragen!D1217</f>
        <v>61</v>
      </c>
    </row>
    <row r="1218" spans="1:15" ht="30" hidden="1" customHeight="1" x14ac:dyDescent="0.25">
      <c r="A1218" s="11" t="str">
        <f>VLOOKUP(M1218,'Linien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si="76"/>
        <v>42</v>
      </c>
      <c r="J1218" s="11" t="str">
        <f t="shared" si="77"/>
        <v>Produkte</v>
      </c>
      <c r="K1218" s="11" t="str">
        <f t="shared" si="78"/>
        <v>BUs</v>
      </c>
      <c r="L1218" s="11" t="str">
        <f t="shared" si="79"/>
        <v>Symptome</v>
      </c>
      <c r="M1218" s="14" t="str">
        <f>Eintragen!A1218</f>
        <v>BU4</v>
      </c>
      <c r="N1218" s="16">
        <f>Eintragen!B1218</f>
        <v>29501040</v>
      </c>
      <c r="O1218" s="16">
        <f>Eintragen!D1218</f>
        <v>61</v>
      </c>
    </row>
    <row r="1219" spans="1:15" ht="30" hidden="1" customHeight="1" x14ac:dyDescent="0.25">
      <c r="A1219" s="11" t="str">
        <f>VLOOKUP(M1219,'Linien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4" t="str">
        <f>Eintragen!A1219</f>
        <v>BU4</v>
      </c>
      <c r="N1219" s="16">
        <f>Eintragen!B1219</f>
        <v>29501099</v>
      </c>
      <c r="O1219" s="16">
        <f>Eintragen!D1219</f>
        <v>61</v>
      </c>
    </row>
    <row r="1220" spans="1:15" ht="30" hidden="1" customHeight="1" x14ac:dyDescent="0.25">
      <c r="A1220" s="11" t="str">
        <f>VLOOKUP(M1220,'Linien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4" t="str">
        <f>Eintragen!A1299</f>
        <v>Abfüllung</v>
      </c>
      <c r="N1220" s="16" t="str">
        <f>Eintragen!B1299</f>
        <v>Becher</v>
      </c>
      <c r="O1220" s="16">
        <f>Eintragen!D1299</f>
        <v>40</v>
      </c>
    </row>
    <row r="1221" spans="1:15" ht="30" hidden="1" customHeight="1" x14ac:dyDescent="0.25">
      <c r="A1221" s="11" t="str">
        <f>VLOOKUP(M1221,'Linien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4" t="str">
        <f>Eintragen!A1194</f>
        <v>RWV</v>
      </c>
      <c r="N1221" s="16">
        <f>Eintragen!B1194</f>
        <v>295000913</v>
      </c>
      <c r="O1221" s="16">
        <f>Eintragen!D1194</f>
        <v>12</v>
      </c>
    </row>
    <row r="1222" spans="1:15" ht="30" hidden="1" customHeight="1" x14ac:dyDescent="0.25">
      <c r="A1222" s="11" t="str">
        <f>VLOOKUP(M1222,'Linien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4" t="str">
        <f>Eintragen!A1222</f>
        <v>Labor</v>
      </c>
      <c r="N1222" s="16" t="str">
        <f>Eintragen!B1222</f>
        <v>-</v>
      </c>
      <c r="O1222" s="16">
        <f>Eintragen!D1222</f>
        <v>73</v>
      </c>
    </row>
    <row r="1223" spans="1:15" ht="30" hidden="1" customHeight="1" x14ac:dyDescent="0.25">
      <c r="A1223" s="11" t="str">
        <f>VLOOKUP(M1223,'Linien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4" t="str">
        <f>Eintragen!A1223</f>
        <v>QM</v>
      </c>
      <c r="N1223" s="16" t="str">
        <f>Eintragen!B1223</f>
        <v>-</v>
      </c>
      <c r="O1223" s="16">
        <f>Eintragen!D1223</f>
        <v>73</v>
      </c>
    </row>
    <row r="1224" spans="1:15" ht="30" customHeight="1" x14ac:dyDescent="0.25">
      <c r="A1224" s="11" t="str">
        <f>VLOOKUP(M1224,'Linien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4" t="str">
        <f>Eintragen!A1224</f>
        <v>Abfüllung</v>
      </c>
      <c r="N1224" s="16">
        <f>Eintragen!B1224</f>
        <v>29500605</v>
      </c>
      <c r="O1224" s="16">
        <f>Eintragen!D1224</f>
        <v>12</v>
      </c>
    </row>
    <row r="1225" spans="1:15" ht="30" hidden="1" customHeight="1" x14ac:dyDescent="0.25">
      <c r="A1225" s="11" t="str">
        <f>VLOOKUP(M1225,'Linien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4" t="str">
        <f>Eintragen!A1225</f>
        <v>Abfüllung</v>
      </c>
      <c r="N1225" s="16">
        <f>Eintragen!B1225</f>
        <v>29500945</v>
      </c>
      <c r="O1225" s="16">
        <f>Eintragen!D1225</f>
        <v>12</v>
      </c>
    </row>
    <row r="1226" spans="1:15" ht="30" hidden="1" customHeight="1" x14ac:dyDescent="0.25">
      <c r="A1226" s="11" t="str">
        <f>VLOOKUP(M1226,'Linien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4" t="str">
        <f>Eintragen!A1226</f>
        <v>Abfüllung</v>
      </c>
      <c r="N1226" s="16">
        <f>Eintragen!B1226</f>
        <v>29500949</v>
      </c>
      <c r="O1226" s="16">
        <f>Eintragen!D1226</f>
        <v>12</v>
      </c>
    </row>
    <row r="1227" spans="1:15" ht="30" hidden="1" customHeight="1" x14ac:dyDescent="0.25">
      <c r="A1227" s="11" t="str">
        <f>VLOOKUP(M1227,'Linien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4" t="str">
        <f>Eintragen!A1227</f>
        <v>Abfüllung</v>
      </c>
      <c r="N1227" s="16">
        <f>Eintragen!B1227</f>
        <v>29600027</v>
      </c>
      <c r="O1227" s="16">
        <f>Eintragen!D1227</f>
        <v>12</v>
      </c>
    </row>
    <row r="1228" spans="1:15" ht="30" hidden="1" customHeight="1" x14ac:dyDescent="0.25">
      <c r="A1228" s="11" t="str">
        <f>VLOOKUP(M1228,'Linien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4" t="str">
        <f>Eintragen!A1228</f>
        <v>Abfüllung</v>
      </c>
      <c r="N1228" s="16">
        <f>Eintragen!B1228</f>
        <v>29500939</v>
      </c>
      <c r="O1228" s="16">
        <f>Eintragen!D1228</f>
        <v>12</v>
      </c>
    </row>
    <row r="1229" spans="1:15" ht="30" hidden="1" customHeight="1" x14ac:dyDescent="0.25">
      <c r="A1229" s="11" t="str">
        <f>VLOOKUP(M1229,'Linien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4" t="str">
        <f>Eintragen!A1229</f>
        <v>Abfüllung</v>
      </c>
      <c r="N1229" s="16">
        <f>Eintragen!B1229</f>
        <v>29500918</v>
      </c>
      <c r="O1229" s="16">
        <f>Eintragen!D1229</f>
        <v>12</v>
      </c>
    </row>
    <row r="1230" spans="1:15" ht="30" hidden="1" customHeight="1" x14ac:dyDescent="0.25">
      <c r="A1230" s="11" t="str">
        <f>VLOOKUP(M1230,'Linien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4" t="str">
        <f>Eintragen!A1230</f>
        <v>Abfüllung</v>
      </c>
      <c r="N1230" s="16">
        <f>Eintragen!B1230</f>
        <v>29500539</v>
      </c>
      <c r="O1230" s="16">
        <f>Eintragen!D1230</f>
        <v>12</v>
      </c>
    </row>
    <row r="1231" spans="1:15" ht="30" hidden="1" customHeight="1" x14ac:dyDescent="0.25">
      <c r="A1231" s="11" t="str">
        <f>VLOOKUP(M1231,'Linien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4" t="str">
        <f>Eintragen!A1231</f>
        <v>Abfüllung</v>
      </c>
      <c r="N1231" s="16">
        <f>Eintragen!B1231</f>
        <v>29500616</v>
      </c>
      <c r="O1231" s="16">
        <f>Eintragen!D1231</f>
        <v>42</v>
      </c>
    </row>
    <row r="1232" spans="1:15" ht="30" hidden="1" customHeight="1" x14ac:dyDescent="0.25">
      <c r="A1232" s="11" t="str">
        <f>VLOOKUP(M1232,'Linien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4" t="str">
        <f>Eintragen!A1232</f>
        <v>Abfüllung</v>
      </c>
      <c r="N1232" s="16">
        <f>Eintragen!B1232</f>
        <v>29500918</v>
      </c>
      <c r="O1232" s="16">
        <f>Eintragen!D1232</f>
        <v>12</v>
      </c>
    </row>
    <row r="1233" spans="1:15" ht="30" hidden="1" customHeight="1" x14ac:dyDescent="0.25">
      <c r="A1233" s="11" t="str">
        <f>VLOOKUP(M1233,'Linien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4" t="str">
        <f>Eintragen!A1233</f>
        <v>Schmelze</v>
      </c>
      <c r="N1233" s="16">
        <f>Eintragen!B1233</f>
        <v>29600017</v>
      </c>
      <c r="O1233" s="16">
        <f>Eintragen!D1233</f>
        <v>12</v>
      </c>
    </row>
    <row r="1234" spans="1:15" ht="30" hidden="1" customHeight="1" x14ac:dyDescent="0.25">
      <c r="A1234" s="11" t="str">
        <f>VLOOKUP(M1234,'Linien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4" t="str">
        <f>Eintragen!A1234</f>
        <v>BU3</v>
      </c>
      <c r="N1234" s="16">
        <f>Eintragen!B1234</f>
        <v>29501060</v>
      </c>
      <c r="O1234" s="16">
        <f>Eintragen!D1234</f>
        <v>12</v>
      </c>
    </row>
    <row r="1235" spans="1:15" ht="30" hidden="1" customHeight="1" x14ac:dyDescent="0.25">
      <c r="A1235" s="11" t="str">
        <f>VLOOKUP(M1235,'Linien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4" t="str">
        <f>Eintragen!A1235</f>
        <v>BU3</v>
      </c>
      <c r="N1235" s="16">
        <f>Eintragen!B1235</f>
        <v>29501003</v>
      </c>
      <c r="O1235" s="16">
        <f>Eintragen!D1235</f>
        <v>81</v>
      </c>
    </row>
    <row r="1236" spans="1:15" ht="30" hidden="1" customHeight="1" x14ac:dyDescent="0.25">
      <c r="A1236" s="11" t="str">
        <f>VLOOKUP(M1236,'Linien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4" t="str">
        <f>Eintragen!A1236</f>
        <v>BU2</v>
      </c>
      <c r="N1236" s="16" t="str">
        <f>Eintragen!B1236</f>
        <v>Blöcke</v>
      </c>
      <c r="O1236" s="16">
        <f>Eintragen!D1236</f>
        <v>12</v>
      </c>
    </row>
    <row r="1237" spans="1:15" ht="30" hidden="1" customHeight="1" x14ac:dyDescent="0.25">
      <c r="A1237" s="11" t="str">
        <f>VLOOKUP(M1237,'Linien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4" t="str">
        <f>Eintragen!A1237</f>
        <v>BU2</v>
      </c>
      <c r="N1237" s="16" t="str">
        <f>Eintragen!B1237</f>
        <v>-</v>
      </c>
      <c r="O1237" s="16">
        <f>Eintragen!D1237</f>
        <v>30</v>
      </c>
    </row>
    <row r="1238" spans="1:15" ht="30" hidden="1" customHeight="1" x14ac:dyDescent="0.25">
      <c r="A1238" s="11" t="str">
        <f>VLOOKUP(M1238,'Linien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4" t="str">
        <f>Eintragen!A1238</f>
        <v>BU4</v>
      </c>
      <c r="N1238" s="16" t="str">
        <f>Eintragen!B1238</f>
        <v>-</v>
      </c>
      <c r="O1238" s="16">
        <f>Eintragen!D1238</f>
        <v>30</v>
      </c>
    </row>
    <row r="1239" spans="1:15" ht="30" hidden="1" customHeight="1" x14ac:dyDescent="0.25">
      <c r="A1239" s="11" t="str">
        <f>VLOOKUP(M1239,'Linien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4" t="str">
        <f>Eintragen!A1239</f>
        <v>L35</v>
      </c>
      <c r="N1239" s="16" t="str">
        <f>Eintragen!B1239</f>
        <v>Würfel</v>
      </c>
      <c r="O1239" s="16">
        <f>Eintragen!D1239</f>
        <v>30</v>
      </c>
    </row>
    <row r="1240" spans="1:15" ht="30" hidden="1" customHeight="1" x14ac:dyDescent="0.25">
      <c r="A1240" s="11" t="str">
        <f>VLOOKUP(M1240,'Linien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4" t="str">
        <f>Eintragen!A1240</f>
        <v>BU3</v>
      </c>
      <c r="N1240" s="16" t="str">
        <f>Eintragen!B1240</f>
        <v>-</v>
      </c>
      <c r="O1240" s="16">
        <f>Eintragen!D1240</f>
        <v>30</v>
      </c>
    </row>
    <row r="1241" spans="1:15" ht="30" hidden="1" customHeight="1" x14ac:dyDescent="0.25">
      <c r="A1241" s="11" t="str">
        <f>VLOOKUP(M1241,'Linien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4" t="str">
        <f>Eintragen!A1241</f>
        <v>L9</v>
      </c>
      <c r="N1241" s="16" t="str">
        <f>Eintragen!B1241</f>
        <v>Räu-End</v>
      </c>
      <c r="O1241" s="16">
        <f>Eintragen!D1241</f>
        <v>99</v>
      </c>
    </row>
    <row r="1242" spans="1:15" ht="30" hidden="1" customHeight="1" x14ac:dyDescent="0.25">
      <c r="A1242" s="11" t="str">
        <f>VLOOKUP(M1242,'Linien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4" t="str">
        <f>Eintragen!A1242</f>
        <v>BU3</v>
      </c>
      <c r="N1242" s="16">
        <f>Eintragen!B1242</f>
        <v>29501032</v>
      </c>
      <c r="O1242" s="16">
        <f>Eintragen!D1242</f>
        <v>42</v>
      </c>
    </row>
    <row r="1243" spans="1:15" ht="30" hidden="1" customHeight="1" x14ac:dyDescent="0.25">
      <c r="A1243" s="11" t="str">
        <f>VLOOKUP(M1243,'Linien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4" t="str">
        <f>Eintragen!A1243</f>
        <v>Abfüllung</v>
      </c>
      <c r="N1243" s="16" t="str">
        <f>Eintragen!B1243</f>
        <v>-</v>
      </c>
      <c r="O1243" s="16">
        <f>Eintragen!D1243</f>
        <v>12</v>
      </c>
    </row>
    <row r="1244" spans="1:15" ht="30" hidden="1" customHeight="1" x14ac:dyDescent="0.25">
      <c r="A1244" s="11" t="str">
        <f>VLOOKUP(M1244,'Linien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4" t="str">
        <f>Eintragen!A1244</f>
        <v>BU1</v>
      </c>
      <c r="N1244" s="16">
        <f>Eintragen!B1244</f>
        <v>29900003</v>
      </c>
      <c r="O1244" s="16">
        <f>Eintragen!D1244</f>
        <v>61</v>
      </c>
    </row>
    <row r="1245" spans="1:15" ht="30" hidden="1" customHeight="1" x14ac:dyDescent="0.25">
      <c r="A1245" s="11" t="str">
        <f>VLOOKUP(M1245,'Linien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4" t="str">
        <f>Eintragen!A1245</f>
        <v>BU1</v>
      </c>
      <c r="N1245" s="16">
        <f>Eintragen!B1245</f>
        <v>29900002</v>
      </c>
      <c r="O1245" s="16">
        <f>Eintragen!D1245</f>
        <v>61</v>
      </c>
    </row>
    <row r="1246" spans="1:15" ht="30" hidden="1" customHeight="1" x14ac:dyDescent="0.25">
      <c r="A1246" s="11" t="str">
        <f>VLOOKUP(M1246,'Linien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4" t="str">
        <f>Eintragen!A1246</f>
        <v>BU4</v>
      </c>
      <c r="N1246" s="16">
        <f>Eintragen!B1246</f>
        <v>29500886</v>
      </c>
      <c r="O1246" s="16">
        <f>Eintragen!D1246</f>
        <v>62</v>
      </c>
    </row>
    <row r="1247" spans="1:15" ht="30" hidden="1" customHeight="1" x14ac:dyDescent="0.25">
      <c r="A1247" s="11" t="str">
        <f>VLOOKUP(M1247,'Linien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7" s="14" t="str">
        <f>IFERROR(VLOOKUP(Tabelle3[[#This Row],[Artikelnr.]],Artikel!A:C,3,FALSE),Tabelle3[[#This Row],[Artikelnr.]])</f>
        <v>Räucher-Endstücke 3kg S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4" t="str">
        <f>Eintragen!A1220</f>
        <v>Verkauf</v>
      </c>
      <c r="N1247" s="16">
        <f>Eintragen!B1220</f>
        <v>59500021</v>
      </c>
      <c r="O1247" s="16">
        <f>Eintragen!D1220</f>
        <v>11</v>
      </c>
    </row>
    <row r="1248" spans="1:15" ht="30" hidden="1" customHeight="1" x14ac:dyDescent="0.25">
      <c r="A1248" s="11" t="str">
        <f>VLOOKUP(M1248,'Linien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4" t="str">
        <f>Eintragen!A1248</f>
        <v>BU1</v>
      </c>
      <c r="N1248" s="16" t="str">
        <f>Eintragen!B1248</f>
        <v>-</v>
      </c>
      <c r="O1248" s="16">
        <f>Eintragen!D1248</f>
        <v>30</v>
      </c>
    </row>
    <row r="1249" spans="1:15" ht="30" hidden="1" customHeight="1" x14ac:dyDescent="0.25">
      <c r="A1249" s="11" t="str">
        <f>VLOOKUP(M1249,'Linien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9" s="14" t="str">
        <f>IFERROR(VLOOKUP(Tabelle3[[#This Row],[Artikelnr.]],Artikel!A:C,3,FALSE),Tabelle3[[#This Row],[Artikelnr.]])</f>
        <v>Außenmasse FK-Röllchen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4" t="str">
        <f>Eintragen!A1221</f>
        <v>Weisenhorn</v>
      </c>
      <c r="N1249" s="16">
        <f>Eintragen!B1221</f>
        <v>50000275</v>
      </c>
      <c r="O1249" s="16">
        <f>Eintragen!D1221</f>
        <v>11</v>
      </c>
    </row>
    <row r="1250" spans="1:15" ht="30" hidden="1" customHeight="1" x14ac:dyDescent="0.25">
      <c r="A1250" s="11" t="str">
        <f>VLOOKUP(M1250,'Linien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50" s="14" t="str">
        <f>IFERROR(VLOOKUP(Tabelle3[[#This Row],[Artikelnr.]],Artikel!A:C,3,FALSE),Tabelle3[[#This Row],[Artikelnr.]])</f>
        <v>Außenmasse FK-Röllchen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4" t="str">
        <f>Eintragen!A1285</f>
        <v>Weisenhorn</v>
      </c>
      <c r="N1250" s="16">
        <f>Eintragen!B1285</f>
        <v>50000275</v>
      </c>
      <c r="O1250" s="16">
        <f>Eintragen!D1285</f>
        <v>11</v>
      </c>
    </row>
    <row r="1251" spans="1:15" ht="30" hidden="1" customHeight="1" x14ac:dyDescent="0.25">
      <c r="A1251" s="11" t="str">
        <f>VLOOKUP(M1251,'Linien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4" t="str">
        <f>Eintragen!A1251</f>
        <v>RWV</v>
      </c>
      <c r="N1251" s="16">
        <f>Eintragen!B1251</f>
        <v>29500917</v>
      </c>
      <c r="O1251" s="16">
        <f>Eintragen!D1251</f>
        <v>60</v>
      </c>
    </row>
    <row r="1252" spans="1:15" ht="30" hidden="1" customHeight="1" x14ac:dyDescent="0.25">
      <c r="A1252" s="11" t="str">
        <f>VLOOKUP(M1252,'Linien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4" t="str">
        <f>Eintragen!A1252</f>
        <v>Schmelze</v>
      </c>
      <c r="N1252" s="16">
        <f>Eintragen!B1252</f>
        <v>29500823</v>
      </c>
      <c r="O1252" s="16">
        <f>Eintragen!D1252</f>
        <v>12</v>
      </c>
    </row>
    <row r="1253" spans="1:15" ht="30" hidden="1" customHeight="1" x14ac:dyDescent="0.25">
      <c r="A1253" s="11" t="str">
        <f>VLOOKUP(M1253,'Linien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4" t="str">
        <f>Eintragen!A1253</f>
        <v>Schmelze</v>
      </c>
      <c r="N1253" s="16">
        <f>Eintragen!B1253</f>
        <v>29501003</v>
      </c>
      <c r="O1253" s="16">
        <f>Eintragen!D1253</f>
        <v>81</v>
      </c>
    </row>
    <row r="1254" spans="1:15" ht="30" hidden="1" customHeight="1" x14ac:dyDescent="0.25">
      <c r="A1254" s="11" t="str">
        <f>VLOOKUP(M1254,'Linien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4" t="str">
        <f>Eintragen!A1254</f>
        <v>BU2</v>
      </c>
      <c r="N1254" s="16" t="str">
        <f>Eintragen!B1254</f>
        <v>Blöcke</v>
      </c>
      <c r="O1254" s="16">
        <f>Eintragen!D1254</f>
        <v>12</v>
      </c>
    </row>
    <row r="1255" spans="1:15" ht="30" hidden="1" customHeight="1" x14ac:dyDescent="0.25">
      <c r="A1255" s="11" t="str">
        <f>VLOOKUP(M1255,'Linien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4" t="str">
        <f>Eintragen!A1255</f>
        <v>Bu2</v>
      </c>
      <c r="N1255" s="16" t="str">
        <f>Eintragen!B1255</f>
        <v>-</v>
      </c>
      <c r="O1255" s="16">
        <f>Eintragen!D1255</f>
        <v>30</v>
      </c>
    </row>
    <row r="1256" spans="1:15" ht="30" hidden="1" customHeight="1" x14ac:dyDescent="0.25">
      <c r="A1256" s="11" t="str">
        <f>VLOOKUP(M1256,'Linien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6" s="14">
        <f>IFERROR(VLOOKUP(Tabelle3[[#This Row],[Artikelnr.]],Artikel!A:C,3,FALSE),Tabelle3[[#This Row],[Artikelnr.]])</f>
        <v>32001007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4">
        <f>Eintragen!A1260</f>
        <v>3020</v>
      </c>
      <c r="N1256" s="16">
        <f>Eintragen!B1260</f>
        <v>32001007</v>
      </c>
      <c r="O1256" s="16">
        <f>Eintragen!D1260</f>
        <v>31</v>
      </c>
    </row>
    <row r="1257" spans="1:15" ht="30" hidden="1" customHeight="1" x14ac:dyDescent="0.25">
      <c r="A1257" s="11" t="str">
        <f>VLOOKUP(M1257,'Linien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7" s="14">
        <f>IFERROR(VLOOKUP(Tabelle3[[#This Row],[Artikelnr.]],Artikel!A:C,3,FALSE),Tabelle3[[#This Row],[Artikelnr.]])</f>
        <v>32000493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4">
        <f>Eintragen!A1259</f>
        <v>3020</v>
      </c>
      <c r="N1257" s="16">
        <f>Eintragen!B1259</f>
        <v>32000493</v>
      </c>
      <c r="O1257" s="16">
        <f>Eintragen!D1259</f>
        <v>12</v>
      </c>
    </row>
    <row r="1258" spans="1:15" ht="30" hidden="1" customHeight="1" x14ac:dyDescent="0.25">
      <c r="A1258" s="11" t="str">
        <f>VLOOKUP(M1258,'Linien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8" s="14">
        <f>IFERROR(VLOOKUP(Tabelle3[[#This Row],[Artikelnr.]],Artikel!A:C,3,FALSE),Tabelle3[[#This Row],[Artikelnr.]])</f>
        <v>32000453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4">
        <f>Eintragen!A1256</f>
        <v>3020</v>
      </c>
      <c r="N1258" s="16">
        <f>Eintragen!B1256</f>
        <v>32000453</v>
      </c>
      <c r="O1258" s="16">
        <f>Eintragen!D1256</f>
        <v>12</v>
      </c>
    </row>
    <row r="1259" spans="1:15" ht="30" hidden="1" customHeight="1" x14ac:dyDescent="0.25">
      <c r="A1259" s="11" t="str">
        <f>VLOOKUP(M1259,'Linien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59" s="14">
        <f>IFERROR(VLOOKUP(Tabelle3[[#This Row],[Artikelnr.]],Artikel!A:C,3,FALSE),Tabelle3[[#This Row],[Artikelnr.]])</f>
        <v>32000453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4">
        <f>Eintragen!A1257</f>
        <v>3020</v>
      </c>
      <c r="N1259" s="16">
        <f>Eintragen!B1257</f>
        <v>32000453</v>
      </c>
      <c r="O1259" s="16">
        <f>Eintragen!D1257</f>
        <v>12</v>
      </c>
    </row>
    <row r="1260" spans="1:15" ht="30" hidden="1" customHeight="1" x14ac:dyDescent="0.25">
      <c r="A1260" s="11" t="str">
        <f>VLOOKUP(M1260,'Linien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0" s="14">
        <f>IFERROR(VLOOKUP(Tabelle3[[#This Row],[Artikelnr.]],Artikel!A:C,3,FALSE),Tabelle3[[#This Row],[Artikelnr.]])</f>
        <v>32000443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4">
        <f>Eintragen!A1258</f>
        <v>3020</v>
      </c>
      <c r="N1260" s="16">
        <f>Eintragen!B1258</f>
        <v>32000443</v>
      </c>
      <c r="O1260" s="16">
        <f>Eintragen!D1258</f>
        <v>10</v>
      </c>
    </row>
    <row r="1261" spans="1:15" ht="30" hidden="1" customHeight="1" x14ac:dyDescent="0.25">
      <c r="A1261" s="11" t="str">
        <f>VLOOKUP(M1261,'Linien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1" s="14" t="str">
        <f>IFERROR(VLOOKUP(Tabelle3[[#This Row],[Artikelnr.]],Artikel!A:C,3,FALSE),Tabelle3[[#This Row],[Artikelnr.]])</f>
        <v>RW NATUR 9,3KG AN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4">
        <f>Eintragen!A1261</f>
        <v>3020</v>
      </c>
      <c r="N1261" s="16">
        <f>Eintragen!B1261</f>
        <v>32000067</v>
      </c>
      <c r="O1261" s="16">
        <f>Eintragen!D1261</f>
        <v>30</v>
      </c>
    </row>
    <row r="1262" spans="1:15" ht="30" hidden="1" customHeight="1" x14ac:dyDescent="0.25">
      <c r="A1262" s="11" t="str">
        <f>VLOOKUP(M1262,'Linien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62" s="14">
        <f>IFERROR(VLOOKUP(Tabelle3[[#This Row],[Artikelnr.]],Artikel!A:C,3,FALSE),Tabelle3[[#This Row],[Artikelnr.]])</f>
        <v>32000406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4">
        <f>Eintragen!A1297</f>
        <v>3020</v>
      </c>
      <c r="N1262" s="16">
        <f>Eintragen!B1297</f>
        <v>32000406</v>
      </c>
      <c r="O1262" s="16">
        <f>Eintragen!D1297</f>
        <v>34</v>
      </c>
    </row>
    <row r="1263" spans="1:15" ht="30" hidden="1" customHeight="1" x14ac:dyDescent="0.25">
      <c r="A1263" s="11" t="str">
        <f>VLOOKUP(M1263,'Linien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4">
        <f>Eintragen!A1263</f>
        <v>3020</v>
      </c>
      <c r="N1263" s="16">
        <f>Eintragen!B1263</f>
        <v>32000070</v>
      </c>
      <c r="O1263" s="16">
        <f>Eintragen!D1263</f>
        <v>40</v>
      </c>
    </row>
    <row r="1264" spans="1:15" ht="30" hidden="1" customHeight="1" x14ac:dyDescent="0.25">
      <c r="A1264" s="11" t="str">
        <f>VLOOKUP(M1264,'Linien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4">
        <f>Eintragen!A1264</f>
        <v>3020</v>
      </c>
      <c r="N1264" s="16" t="str">
        <f>Eintragen!B1264</f>
        <v>-</v>
      </c>
      <c r="O1264" s="16">
        <f>Eintragen!D1264</f>
        <v>30</v>
      </c>
    </row>
    <row r="1265" spans="1:15" ht="30" hidden="1" customHeight="1" x14ac:dyDescent="0.25">
      <c r="A1265" s="11" t="str">
        <f>VLOOKUP(M1265,'Linien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4">
        <f>Eintragen!A1265</f>
        <v>3020</v>
      </c>
      <c r="N1265" s="16" t="str">
        <f>Eintragen!B1265</f>
        <v>Reste Zipfel</v>
      </c>
      <c r="O1265" s="16">
        <f>Eintragen!D1265</f>
        <v>30</v>
      </c>
    </row>
    <row r="1266" spans="1:15" ht="30" hidden="1" customHeight="1" x14ac:dyDescent="0.25">
      <c r="A1266" s="11" t="str">
        <f>VLOOKUP(M1266,'Linien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4" t="str">
        <f>Eintragen!A1266</f>
        <v>RWV</v>
      </c>
      <c r="N1266" s="16">
        <f>Eintragen!B1266</f>
        <v>29500917</v>
      </c>
      <c r="O1266" s="16">
        <f>Eintragen!D1266</f>
        <v>60</v>
      </c>
    </row>
    <row r="1267" spans="1:15" ht="30" hidden="1" customHeight="1" x14ac:dyDescent="0.25">
      <c r="A1267" s="11" t="str">
        <f>VLOOKUP(M1267,'Linien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4" t="str">
        <f>Eintragen!A1267</f>
        <v>Labor</v>
      </c>
      <c r="N1267" s="16">
        <f>Eintragen!B1267</f>
        <v>29500917</v>
      </c>
      <c r="O1267" s="16">
        <f>Eintragen!D1267</f>
        <v>74</v>
      </c>
    </row>
    <row r="1268" spans="1:15" ht="30" hidden="1" customHeight="1" x14ac:dyDescent="0.25">
      <c r="A1268" s="11" t="str">
        <f>VLOOKUP(M1268,'Linien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4" t="str">
        <f>Eintragen!A1268</f>
        <v>BU4</v>
      </c>
      <c r="N1268" s="16" t="str">
        <f>Eintragen!B1268</f>
        <v>-</v>
      </c>
      <c r="O1268" s="16">
        <f>Eintragen!D1268</f>
        <v>30</v>
      </c>
    </row>
    <row r="1269" spans="1:15" ht="30" hidden="1" customHeight="1" x14ac:dyDescent="0.25">
      <c r="A1269" s="11" t="str">
        <f>VLOOKUP(M1269,'Linien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4" t="str">
        <f>Eintragen!A1269</f>
        <v>L35</v>
      </c>
      <c r="N1269" s="16" t="str">
        <f>Eintragen!B1269</f>
        <v>-</v>
      </c>
      <c r="O1269" s="16">
        <f>Eintragen!D1269</f>
        <v>30</v>
      </c>
    </row>
    <row r="1270" spans="1:15" ht="30" hidden="1" customHeight="1" x14ac:dyDescent="0.25">
      <c r="A1270" s="11" t="str">
        <f>VLOOKUP(M1270,'Linien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4" t="str">
        <f>Eintragen!A1270</f>
        <v>BU2</v>
      </c>
      <c r="N1270" s="16" t="str">
        <f>Eintragen!B1270</f>
        <v>-</v>
      </c>
      <c r="O1270" s="16">
        <f>Eintragen!D1270</f>
        <v>30</v>
      </c>
    </row>
    <row r="1271" spans="1:15" ht="30" hidden="1" customHeight="1" x14ac:dyDescent="0.25">
      <c r="A1271" s="11" t="str">
        <f>VLOOKUP(M1271,'Linien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ref="I1271:I1299" si="80">_xlfn.ISOWEEKNUM(C1271)</f>
        <v>42</v>
      </c>
      <c r="J1271" s="11" t="str">
        <f t="shared" ref="J1271:J1299" si="81">"Produkte"</f>
        <v>Produkte</v>
      </c>
      <c r="K1271" s="11" t="str">
        <f t="shared" ref="K1271:K1299" si="82">"BUs"</f>
        <v>BUs</v>
      </c>
      <c r="L1271" s="11" t="str">
        <f t="shared" ref="L1271:L1299" si="83">"Symptome"</f>
        <v>Symptome</v>
      </c>
      <c r="M1271" s="14" t="str">
        <f>Eintragen!A1271</f>
        <v>L1</v>
      </c>
      <c r="N1271" s="16" t="str">
        <f>Eintragen!B1271</f>
        <v>-</v>
      </c>
      <c r="O1271" s="16">
        <f>Eintragen!D1271</f>
        <v>22</v>
      </c>
    </row>
    <row r="1272" spans="1:15" ht="30" hidden="1" customHeight="1" x14ac:dyDescent="0.25">
      <c r="A1272" s="11" t="str">
        <f>VLOOKUP(M1272,'Linien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SKZ PF 10KG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 t="shared" si="80"/>
        <v>42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4" t="str">
        <f>Eintragen!A1279</f>
        <v>Schmelze</v>
      </c>
      <c r="N1272" s="16">
        <f>Eintragen!B1279</f>
        <v>31000161</v>
      </c>
      <c r="O1272" s="16">
        <f>Eintragen!D1279</f>
        <v>54</v>
      </c>
    </row>
    <row r="1273" spans="1:15" ht="30" hidden="1" customHeight="1" x14ac:dyDescent="0.25">
      <c r="A1273" s="11" t="str">
        <f>VLOOKUP(M1273,'Linien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 t="shared" si="80"/>
        <v>42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4" t="str">
        <f>Eintragen!A1273</f>
        <v>BU3</v>
      </c>
      <c r="N1273" s="16" t="str">
        <f>Eintragen!B1273</f>
        <v>Walnusstorten</v>
      </c>
      <c r="O1273" s="16">
        <f>Eintragen!D1273</f>
        <v>60</v>
      </c>
    </row>
    <row r="1274" spans="1:15" ht="30" hidden="1" customHeight="1" x14ac:dyDescent="0.25">
      <c r="A1274" s="11" t="str">
        <f>VLOOKUP(M1274,'Linien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 t="shared" si="80"/>
        <v>42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4" t="str">
        <f>Eintragen!A1274</f>
        <v>Strudelline</v>
      </c>
      <c r="N1274" s="16" t="str">
        <f>Eintragen!B1274</f>
        <v>Rinde</v>
      </c>
      <c r="O1274" s="16">
        <f>Eintragen!D1274</f>
        <v>30</v>
      </c>
    </row>
    <row r="1275" spans="1:15" ht="30" hidden="1" customHeight="1" x14ac:dyDescent="0.25">
      <c r="A1275" s="11" t="str">
        <f>VLOOKUP(M1275,'Linien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4" t="str">
        <f>Eintragen!A1275</f>
        <v>QM</v>
      </c>
      <c r="N1275" s="16" t="str">
        <f>Eintragen!B1275</f>
        <v>-</v>
      </c>
      <c r="O1275" s="16">
        <f>Eintragen!D1275</f>
        <v>74</v>
      </c>
    </row>
    <row r="1276" spans="1:15" ht="30" hidden="1" customHeight="1" x14ac:dyDescent="0.25">
      <c r="A1276" s="11" t="str">
        <f>VLOOKUP(M1276,'Linien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 t="shared" si="80"/>
        <v>42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4" t="str">
        <f>Eintragen!A1276</f>
        <v>RWV</v>
      </c>
      <c r="N1276" s="16">
        <f>Eintragen!B1276</f>
        <v>29500917</v>
      </c>
      <c r="O1276" s="16">
        <f>Eintragen!D1276</f>
        <v>60</v>
      </c>
    </row>
    <row r="1277" spans="1:15" ht="30" hidden="1" customHeight="1" x14ac:dyDescent="0.25">
      <c r="A1277" s="11" t="str">
        <f>VLOOKUP(M1277,'Linien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 t="shared" si="80"/>
        <v>42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4" t="str">
        <f>Eintragen!A1277</f>
        <v>Labor</v>
      </c>
      <c r="N1277" s="16" t="str">
        <f>Eintragen!B1277</f>
        <v>-</v>
      </c>
      <c r="O1277" s="16">
        <f>Eintragen!D1277</f>
        <v>74</v>
      </c>
    </row>
    <row r="1278" spans="1:15" ht="30" hidden="1" customHeight="1" x14ac:dyDescent="0.25">
      <c r="A1278" s="11" t="str">
        <f>VLOOKUP(M1278,'Linien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 t="shared" si="80"/>
        <v>42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4" t="str">
        <f>Eintragen!A1278</f>
        <v>Schmelze</v>
      </c>
      <c r="N1278" s="16" t="str">
        <f>Eintragen!B1278</f>
        <v>-</v>
      </c>
      <c r="O1278" s="16">
        <f>Eintragen!D1278</f>
        <v>10</v>
      </c>
    </row>
    <row r="1279" spans="1:15" ht="30" hidden="1" customHeight="1" x14ac:dyDescent="0.25">
      <c r="A1279" s="11" t="str">
        <f>VLOOKUP(M1279,'Linien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VOS RW-NUSS-ENDSTÜCK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 t="shared" si="80"/>
        <v>42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4" t="str">
        <f>Eintragen!A1286</f>
        <v>BU3</v>
      </c>
      <c r="N1279" s="16">
        <f>Eintragen!B1286</f>
        <v>29501076</v>
      </c>
      <c r="O1279" s="16">
        <f>Eintragen!D1286</f>
        <v>12</v>
      </c>
    </row>
    <row r="1280" spans="1:15" ht="30" hidden="1" customHeight="1" x14ac:dyDescent="0.25">
      <c r="A1280" s="11" t="str">
        <f>VLOOKUP(M1280,'Linien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 t="shared" si="80"/>
        <v>42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4" t="str">
        <f>Eintragen!A1280</f>
        <v>Spezialitäten</v>
      </c>
      <c r="N1280" s="16">
        <f>Eintragen!B1280</f>
        <v>29501017</v>
      </c>
      <c r="O1280" s="16">
        <f>Eintragen!D1280</f>
        <v>61</v>
      </c>
    </row>
    <row r="1281" spans="1:15" ht="30" hidden="1" customHeight="1" x14ac:dyDescent="0.25">
      <c r="A1281" s="11" t="str">
        <f>VLOOKUP(M1281,'Linien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80"/>
        <v>42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4" t="str">
        <f>Eintragen!A1281</f>
        <v>Spezialitäten</v>
      </c>
      <c r="N1281" s="16" t="str">
        <f>Eintragen!B1281</f>
        <v>-</v>
      </c>
      <c r="O1281" s="16">
        <f>Eintragen!D1281</f>
        <v>30</v>
      </c>
    </row>
    <row r="1282" spans="1:15" ht="30" hidden="1" customHeight="1" x14ac:dyDescent="0.25">
      <c r="A1282" s="11" t="str">
        <f>VLOOKUP(M1282,'Linien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si="80"/>
        <v>42</v>
      </c>
      <c r="J1282" s="11" t="str">
        <f t="shared" si="81"/>
        <v>Produkte</v>
      </c>
      <c r="K1282" s="11" t="str">
        <f t="shared" si="82"/>
        <v>BUs</v>
      </c>
      <c r="L1282" s="11" t="str">
        <f t="shared" si="83"/>
        <v>Symptome</v>
      </c>
      <c r="M1282" s="14" t="str">
        <f>Eintragen!A1282</f>
        <v>L33</v>
      </c>
      <c r="N1282" s="16" t="str">
        <f>Eintragen!B1282</f>
        <v>-</v>
      </c>
      <c r="O1282" s="16">
        <f>Eintragen!D1282</f>
        <v>30</v>
      </c>
    </row>
    <row r="1283" spans="1:15" ht="30" hidden="1" customHeight="1" x14ac:dyDescent="0.25">
      <c r="A1283" s="11" t="str">
        <f>VLOOKUP(M1283,'Linien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4" t="str">
        <f>Eintragen!A1283</f>
        <v>Bu3</v>
      </c>
      <c r="N1283" s="16" t="str">
        <f>Eintragen!B1283</f>
        <v>-</v>
      </c>
      <c r="O1283" s="16">
        <f>Eintragen!D1283</f>
        <v>30</v>
      </c>
    </row>
    <row r="1284" spans="1:15" ht="30" hidden="1" customHeight="1" x14ac:dyDescent="0.25">
      <c r="A1284" s="11" t="str">
        <f>VLOOKUP(M1284,'Linien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4" t="str">
        <f>Eintragen!A1284</f>
        <v>Labor</v>
      </c>
      <c r="N1284" s="16" t="str">
        <f>Eintragen!B1284</f>
        <v>-</v>
      </c>
      <c r="O1284" s="16">
        <f>Eintragen!D1284</f>
        <v>74</v>
      </c>
    </row>
    <row r="1285" spans="1:15" ht="30" hidden="1" customHeight="1" x14ac:dyDescent="0.25">
      <c r="A1285" s="11" t="str">
        <f>VLOOKUP(M1285,'Linien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5" s="14">
        <f>IFERROR(VLOOKUP(Tabelle3[[#This Row],[Artikelnr.]],Artikel!A:C,3,FALSE),Tabelle3[[#This Row],[Artikelnr.]])</f>
        <v>29500631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4" t="str">
        <f>Eintragen!A1247</f>
        <v>BU2</v>
      </c>
      <c r="N1285" s="16">
        <f>Eintragen!B1247</f>
        <v>29500631</v>
      </c>
      <c r="O1285" s="16">
        <f>Eintragen!D1247</f>
        <v>12</v>
      </c>
    </row>
    <row r="1286" spans="1:15" ht="30" hidden="1" customHeight="1" x14ac:dyDescent="0.25">
      <c r="A1286" s="11" t="str">
        <f>VLOOKUP(M1286,'Linien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86" s="14" t="str">
        <f>IFERROR(VLOOKUP(Tabelle3[[#This Row],[Artikelnr.]],Artikel!A:C,3,FALSE),Tabelle3[[#This Row],[Artikelnr.]])</f>
        <v>Edamer 45% Fett i.Tr. O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4" t="str">
        <f>Eintragen!A1249</f>
        <v>L35</v>
      </c>
      <c r="N1286" s="16">
        <f>Eintragen!B1249</f>
        <v>23000198</v>
      </c>
      <c r="O1286" s="16">
        <f>Eintragen!D1249</f>
        <v>30</v>
      </c>
    </row>
    <row r="1287" spans="1:15" ht="30" hidden="1" customHeight="1" x14ac:dyDescent="0.25">
      <c r="A1287" s="11" t="str">
        <f>VLOOKUP(M1287,'Linien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4" t="str">
        <f>Eintragen!A1287</f>
        <v>BU3</v>
      </c>
      <c r="N1287" s="16">
        <f>Eintragen!B1287</f>
        <v>29500910</v>
      </c>
      <c r="O1287" s="16">
        <f>Eintragen!D1287</f>
        <v>61</v>
      </c>
    </row>
    <row r="1288" spans="1:15" ht="30" hidden="1" customHeight="1" x14ac:dyDescent="0.25">
      <c r="A1288" s="11" t="str">
        <f>VLOOKUP(M1288,'Linien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4" t="str">
        <f>Eintragen!A1288</f>
        <v>BU3</v>
      </c>
      <c r="N1288" s="16">
        <f>Eintragen!B1288</f>
        <v>29500885</v>
      </c>
      <c r="O1288" s="16">
        <f>Eintragen!D1288</f>
        <v>61</v>
      </c>
    </row>
    <row r="1289" spans="1:15" ht="30" hidden="1" customHeight="1" x14ac:dyDescent="0.25">
      <c r="A1289" s="11" t="str">
        <f>VLOOKUP(M1289,'Linien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4" t="str">
        <f>Eintragen!A1289</f>
        <v>QM</v>
      </c>
      <c r="N1289" s="16" t="str">
        <f>Eintragen!B1289</f>
        <v>-</v>
      </c>
      <c r="O1289" s="16">
        <f>Eintragen!D1289</f>
        <v>74</v>
      </c>
    </row>
    <row r="1290" spans="1:15" ht="30" hidden="1" customHeight="1" x14ac:dyDescent="0.25">
      <c r="A1290" s="11" t="str">
        <f>VLOOKUP(M1290,'Linien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4" t="str">
        <f>Eintragen!A1290</f>
        <v>Labor</v>
      </c>
      <c r="N1290" s="16" t="str">
        <f>Eintragen!B1290</f>
        <v>-</v>
      </c>
      <c r="O1290" s="16">
        <f>Eintragen!D1290</f>
        <v>73</v>
      </c>
    </row>
    <row r="1291" spans="1:15" ht="30" hidden="1" customHeight="1" x14ac:dyDescent="0.25">
      <c r="A1291" s="11" t="str">
        <f>VLOOKUP(M1291,'Linien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4" t="str">
        <f>Eintragen!A1291</f>
        <v>RWV</v>
      </c>
      <c r="N1291" s="16">
        <f>Eintragen!B1291</f>
        <v>29501002</v>
      </c>
      <c r="O1291" s="16">
        <f>Eintragen!D1291</f>
        <v>12</v>
      </c>
    </row>
    <row r="1292" spans="1:15" ht="30" hidden="1" customHeight="1" x14ac:dyDescent="0.25">
      <c r="A1292" s="11" t="str">
        <f>VLOOKUP(M1292,'Linien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4" t="str">
        <f>Eintragen!A1292</f>
        <v>Labor</v>
      </c>
      <c r="N1292" s="16" t="str">
        <f>Eintragen!B1292</f>
        <v>-</v>
      </c>
      <c r="O1292" s="16">
        <f>Eintragen!D1292</f>
        <v>70</v>
      </c>
    </row>
    <row r="1293" spans="1:15" ht="30" hidden="1" customHeight="1" x14ac:dyDescent="0.25">
      <c r="A1293" s="11" t="str">
        <f>VLOOKUP(M1293,'Linien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4">
        <f>Eintragen!A1293</f>
        <v>3020</v>
      </c>
      <c r="N1293" s="16">
        <f>Eintragen!B1293</f>
        <v>32000106</v>
      </c>
      <c r="O1293" s="16">
        <f>Eintragen!D1293</f>
        <v>30</v>
      </c>
    </row>
    <row r="1294" spans="1:15" ht="30" hidden="1" customHeight="1" x14ac:dyDescent="0.25">
      <c r="A1294" s="11" t="str">
        <f>VLOOKUP(M1294,'Linien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4">
        <f>Eintragen!A1294</f>
        <v>3010</v>
      </c>
      <c r="N1294" s="16">
        <f>Eintragen!B1294</f>
        <v>24000493</v>
      </c>
      <c r="O1294" s="16">
        <f>Eintragen!D1294</f>
        <v>30</v>
      </c>
    </row>
    <row r="1295" spans="1:15" ht="30" hidden="1" customHeight="1" x14ac:dyDescent="0.25">
      <c r="A1295" s="11" t="str">
        <f>VLOOKUP(M1295,'Linien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4">
        <f>Eintragen!A1295</f>
        <v>3010</v>
      </c>
      <c r="N1295" s="16">
        <f>Eintragen!B1295</f>
        <v>24000493</v>
      </c>
      <c r="O1295" s="16">
        <f>Eintragen!D1295</f>
        <v>34</v>
      </c>
    </row>
    <row r="1296" spans="1:15" ht="30" hidden="1" customHeight="1" x14ac:dyDescent="0.25">
      <c r="A1296" s="11" t="str">
        <f>VLOOKUP(M1296,'Linien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4" t="str">
        <f>Eintragen!A1296</f>
        <v>Abfüllung</v>
      </c>
      <c r="N1296" s="16" t="str">
        <f>Eintragen!B1296</f>
        <v>-</v>
      </c>
      <c r="O1296" s="16">
        <f>Eintragen!D1296</f>
        <v>30</v>
      </c>
    </row>
    <row r="1297" spans="1:15" ht="30" hidden="1" customHeight="1" x14ac:dyDescent="0.25">
      <c r="A1297" s="11" t="str">
        <f>VLOOKUP(M1297,'Linien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7" s="14" t="str">
        <f>IFERROR(VLOOKUP(Tabelle3[[#This Row],[Artikelnr.]],Artikel!A:C,3,FALSE),Tabelle3[[#This Row],[Artikelnr.]])</f>
        <v>Butterkäse 45 % F.i.Tr.</v>
      </c>
      <c r="F1297" s="14" t="str">
        <f>VLOOKUP(Eintragen!D1250,'Liste Gründe'!A:D,2,FALSE)</f>
        <v>Linienbezogen</v>
      </c>
      <c r="G1297" s="13" t="str">
        <f>IF(ISBLANK(Eintragen!F1250),VLOOKUP(Tabelle3[[#This Row],[Grund Ziffer]],'Liste Gründe'!A:D,3,FALSE),Eintragen!F1250)</f>
        <v>Maschinenabfall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4" t="str">
        <f>Eintragen!A1250</f>
        <v>L35</v>
      </c>
      <c r="N1297" s="16">
        <f>Eintragen!B1250</f>
        <v>23000188</v>
      </c>
      <c r="O1297" s="16">
        <f>Eintragen!D1250</f>
        <v>30</v>
      </c>
    </row>
    <row r="1298" spans="1:15" ht="30" hidden="1" customHeight="1" x14ac:dyDescent="0.25">
      <c r="A1298" s="11" t="str">
        <f>VLOOKUP(M1298,'Linien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4">
        <f>Eintragen!A1298</f>
        <v>3020</v>
      </c>
      <c r="N1298" s="16">
        <f>Eintragen!B1298</f>
        <v>32000106</v>
      </c>
      <c r="O1298" s="16">
        <f>Eintragen!D1298</f>
        <v>34</v>
      </c>
    </row>
    <row r="1299" spans="1:15" ht="30" hidden="1" customHeight="1" x14ac:dyDescent="0.25">
      <c r="A1299" s="11" t="str">
        <f>VLOOKUP(M1299,'Linien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9" s="14">
        <f>IFERROR(VLOOKUP(Tabelle3[[#This Row],[Artikelnr.]],Artikel!A:C,3,FALSE),Tabelle3[[#This Row],[Artikelnr.]])</f>
        <v>3200070</v>
      </c>
      <c r="F1299" s="14" t="str">
        <f>VLOOKUP(Eintragen!D1262,'Liste Gründe'!A:D,2,FALSE)</f>
        <v>Linienbezogen</v>
      </c>
      <c r="G1299" s="13" t="str">
        <f>IF(ISBLANK(Eintragen!F1262),VLOOKUP(Tabelle3[[#This Row],[Grund Ziffer]],'Liste Gründe'!A:D,3,FALSE),Eintragen!F1262)</f>
        <v>Reinigung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4">
        <f>Eintragen!A1262</f>
        <v>3020</v>
      </c>
      <c r="N1299" s="16">
        <f>Eintragen!B1262</f>
        <v>3200070</v>
      </c>
      <c r="O1299" s="16">
        <f>Eintragen!D1262</f>
        <v>10</v>
      </c>
    </row>
    <row r="1300" spans="1:15" ht="30" hidden="1" customHeight="1" x14ac:dyDescent="0.25">
      <c r="A1300" s="11" t="str">
        <f>VLOOKUP(M1300,'Linien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ref="I1300" si="84">_xlfn.ISOWEEKNUM(C1300)</f>
        <v>42</v>
      </c>
      <c r="J1300" s="11" t="str">
        <f t="shared" ref="J1300" si="85">"Produkte"</f>
        <v>Produkte</v>
      </c>
      <c r="K1300" s="11" t="str">
        <f t="shared" ref="K1300" si="86">"BUs"</f>
        <v>BUs</v>
      </c>
      <c r="L1300" s="11" t="str">
        <f t="shared" ref="L1300" si="87">"Symptome"</f>
        <v>Symptome</v>
      </c>
      <c r="M1300" s="14" t="str">
        <f>Eintragen!A1300</f>
        <v>Bu4</v>
      </c>
      <c r="N1300" s="16" t="str">
        <f>Eintragen!B1300</f>
        <v>-</v>
      </c>
      <c r="O1300" s="16">
        <f>Eintragen!D1300</f>
        <v>30</v>
      </c>
    </row>
    <row r="1301" spans="1:15" ht="30" hidden="1" customHeight="1" x14ac:dyDescent="0.25">
      <c r="A1301" s="11" t="str">
        <f>VLOOKUP(M1301,'Linien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ref="I1301:I1339" si="88">_xlfn.ISOWEEKNUM(C1301)</f>
        <v>43</v>
      </c>
      <c r="J1301" s="11" t="str">
        <f t="shared" ref="J1301:J1339" si="89">"Produkte"</f>
        <v>Produkte</v>
      </c>
      <c r="K1301" s="11" t="str">
        <f t="shared" ref="K1301:K1339" si="90">"BUs"</f>
        <v>BUs</v>
      </c>
      <c r="L1301" s="11" t="str">
        <f t="shared" ref="L1301:L1339" si="91">"Symptome"</f>
        <v>Symptome</v>
      </c>
      <c r="M1301" s="14" t="str">
        <f>Eintragen!A1301</f>
        <v>BU4</v>
      </c>
      <c r="N1301" s="16">
        <f>Eintragen!B1301</f>
        <v>29500482</v>
      </c>
      <c r="O1301" s="16">
        <f>Eintragen!D1301</f>
        <v>61</v>
      </c>
    </row>
    <row r="1302" spans="1:15" ht="30" hidden="1" customHeight="1" x14ac:dyDescent="0.25">
      <c r="A1302" s="11" t="str">
        <f>VLOOKUP(M1302,'Linien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8"/>
        <v>43</v>
      </c>
      <c r="J1302" s="11" t="str">
        <f t="shared" si="89"/>
        <v>Produkte</v>
      </c>
      <c r="K1302" s="11" t="str">
        <f t="shared" si="90"/>
        <v>BUs</v>
      </c>
      <c r="L1302" s="11" t="str">
        <f t="shared" si="91"/>
        <v>Symptome</v>
      </c>
      <c r="M1302" s="14" t="str">
        <f>Eintragen!A1302</f>
        <v>BU4</v>
      </c>
      <c r="N1302" s="16">
        <f>Eintragen!B1302</f>
        <v>29501013</v>
      </c>
      <c r="O1302" s="16">
        <f>Eintragen!D1302</f>
        <v>61</v>
      </c>
    </row>
    <row r="1303" spans="1:15" ht="30" hidden="1" customHeight="1" x14ac:dyDescent="0.25">
      <c r="A1303" s="11" t="str">
        <f>VLOOKUP(M1303,'Linien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8"/>
        <v>43</v>
      </c>
      <c r="J1303" s="11" t="str">
        <f t="shared" si="89"/>
        <v>Produkte</v>
      </c>
      <c r="K1303" s="11" t="str">
        <f t="shared" si="90"/>
        <v>BUs</v>
      </c>
      <c r="L1303" s="11" t="str">
        <f t="shared" si="91"/>
        <v>Symptome</v>
      </c>
      <c r="M1303" s="14" t="str">
        <f>Eintragen!A1303</f>
        <v>BU4</v>
      </c>
      <c r="N1303" s="16">
        <f>Eintragen!B1303</f>
        <v>29501039</v>
      </c>
      <c r="O1303" s="16">
        <f>Eintragen!D1303</f>
        <v>61</v>
      </c>
    </row>
    <row r="1304" spans="1:15" ht="30" hidden="1" customHeight="1" x14ac:dyDescent="0.25">
      <c r="A1304" s="11" t="str">
        <f>VLOOKUP(M1304,'Linien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8"/>
        <v>43</v>
      </c>
      <c r="J1304" s="11" t="str">
        <f t="shared" si="89"/>
        <v>Produkte</v>
      </c>
      <c r="K1304" s="11" t="str">
        <f t="shared" si="90"/>
        <v>BUs</v>
      </c>
      <c r="L1304" s="11" t="str">
        <f t="shared" si="91"/>
        <v>Symptome</v>
      </c>
      <c r="M1304" s="14" t="str">
        <f>Eintragen!A1304</f>
        <v>BU4</v>
      </c>
      <c r="N1304" s="16">
        <f>Eintragen!B1304</f>
        <v>29500886</v>
      </c>
      <c r="O1304" s="16">
        <f>Eintragen!D1304</f>
        <v>61</v>
      </c>
    </row>
    <row r="1305" spans="1:15" ht="30" hidden="1" customHeight="1" x14ac:dyDescent="0.25">
      <c r="A1305" s="11" t="str">
        <f>VLOOKUP(M1305,'Linien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8"/>
        <v>43</v>
      </c>
      <c r="J1305" s="11" t="str">
        <f t="shared" si="89"/>
        <v>Produkte</v>
      </c>
      <c r="K1305" s="11" t="str">
        <f t="shared" si="90"/>
        <v>BUs</v>
      </c>
      <c r="L1305" s="11" t="str">
        <f t="shared" si="91"/>
        <v>Symptome</v>
      </c>
      <c r="M1305" s="14" t="str">
        <f>Eintragen!A1305</f>
        <v>BU4</v>
      </c>
      <c r="N1305" s="16">
        <f>Eintragen!B1305</f>
        <v>29500906</v>
      </c>
      <c r="O1305" s="16">
        <f>Eintragen!D1305</f>
        <v>61</v>
      </c>
    </row>
    <row r="1306" spans="1:15" ht="30" hidden="1" customHeight="1" x14ac:dyDescent="0.25">
      <c r="A1306" s="11" t="str">
        <f>VLOOKUP(M1306,'Linien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8"/>
        <v>43</v>
      </c>
      <c r="J1306" s="11" t="str">
        <f t="shared" si="89"/>
        <v>Produkte</v>
      </c>
      <c r="K1306" s="11" t="str">
        <f t="shared" si="90"/>
        <v>BUs</v>
      </c>
      <c r="L1306" s="11" t="str">
        <f t="shared" si="91"/>
        <v>Symptome</v>
      </c>
      <c r="M1306" s="14" t="str">
        <f>Eintragen!A1306</f>
        <v>BU4</v>
      </c>
      <c r="N1306" s="16">
        <f>Eintragen!B1306</f>
        <v>29500910</v>
      </c>
      <c r="O1306" s="16">
        <f>Eintragen!D1306</f>
        <v>61</v>
      </c>
    </row>
    <row r="1307" spans="1:15" ht="30" hidden="1" customHeight="1" x14ac:dyDescent="0.25">
      <c r="A1307" s="11" t="str">
        <f>VLOOKUP(M1307,'Linien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8"/>
        <v>43</v>
      </c>
      <c r="J1307" s="11" t="str">
        <f t="shared" si="89"/>
        <v>Produkte</v>
      </c>
      <c r="K1307" s="11" t="str">
        <f t="shared" si="90"/>
        <v>BUs</v>
      </c>
      <c r="L1307" s="11" t="str">
        <f t="shared" si="91"/>
        <v>Symptome</v>
      </c>
      <c r="M1307" s="14" t="str">
        <f>Eintragen!A1307</f>
        <v>BU4</v>
      </c>
      <c r="N1307" s="16">
        <f>Eintragen!B1307</f>
        <v>29500952</v>
      </c>
      <c r="O1307" s="16">
        <f>Eintragen!D1307</f>
        <v>61</v>
      </c>
    </row>
    <row r="1308" spans="1:15" ht="30" hidden="1" customHeight="1" x14ac:dyDescent="0.25">
      <c r="A1308" s="11" t="str">
        <f>VLOOKUP(M1308,'Linien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8"/>
        <v>43</v>
      </c>
      <c r="J1308" s="11" t="str">
        <f t="shared" si="89"/>
        <v>Produkte</v>
      </c>
      <c r="K1308" s="11" t="str">
        <f t="shared" si="90"/>
        <v>BUs</v>
      </c>
      <c r="L1308" s="11" t="str">
        <f t="shared" si="91"/>
        <v>Symptome</v>
      </c>
      <c r="M1308" s="14" t="str">
        <f>Eintragen!A1308</f>
        <v>BU4</v>
      </c>
      <c r="N1308" s="16">
        <f>Eintragen!B1308</f>
        <v>29501020</v>
      </c>
      <c r="O1308" s="16">
        <f>Eintragen!D1308</f>
        <v>61</v>
      </c>
    </row>
    <row r="1309" spans="1:15" ht="30" hidden="1" customHeight="1" x14ac:dyDescent="0.25">
      <c r="A1309" s="11" t="str">
        <f>VLOOKUP(M1309,'Linien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8"/>
        <v>43</v>
      </c>
      <c r="J1309" s="11" t="str">
        <f t="shared" si="89"/>
        <v>Produkte</v>
      </c>
      <c r="K1309" s="11" t="str">
        <f t="shared" si="90"/>
        <v>BUs</v>
      </c>
      <c r="L1309" s="11" t="str">
        <f t="shared" si="91"/>
        <v>Symptome</v>
      </c>
      <c r="M1309" s="14" t="str">
        <f>Eintragen!A1309</f>
        <v>BU4</v>
      </c>
      <c r="N1309" s="16">
        <f>Eintragen!B1309</f>
        <v>29501020</v>
      </c>
      <c r="O1309" s="16">
        <f>Eintragen!D1309</f>
        <v>61</v>
      </c>
    </row>
    <row r="1310" spans="1:15" ht="30" hidden="1" customHeight="1" x14ac:dyDescent="0.25">
      <c r="A1310" s="11" t="str">
        <f>VLOOKUP(M1310,'Linien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8"/>
        <v>43</v>
      </c>
      <c r="J1310" s="11" t="str">
        <f t="shared" si="89"/>
        <v>Produkte</v>
      </c>
      <c r="K1310" s="11" t="str">
        <f t="shared" si="90"/>
        <v>BUs</v>
      </c>
      <c r="L1310" s="11" t="str">
        <f t="shared" si="91"/>
        <v>Symptome</v>
      </c>
      <c r="M1310" s="14" t="str">
        <f>Eintragen!A1310</f>
        <v>BU4</v>
      </c>
      <c r="N1310" s="16">
        <f>Eintragen!B1310</f>
        <v>29501028</v>
      </c>
      <c r="O1310" s="16">
        <f>Eintragen!D1310</f>
        <v>61</v>
      </c>
    </row>
    <row r="1311" spans="1:15" ht="30" hidden="1" customHeight="1" x14ac:dyDescent="0.25">
      <c r="A1311" s="11" t="str">
        <f>VLOOKUP(M1311,'Linien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8"/>
        <v>43</v>
      </c>
      <c r="J1311" s="11" t="str">
        <f t="shared" si="89"/>
        <v>Produkte</v>
      </c>
      <c r="K1311" s="11" t="str">
        <f t="shared" si="90"/>
        <v>BUs</v>
      </c>
      <c r="L1311" s="11" t="str">
        <f t="shared" si="91"/>
        <v>Symptome</v>
      </c>
      <c r="M1311" s="14" t="str">
        <f>Eintragen!A1311</f>
        <v>BU4</v>
      </c>
      <c r="N1311" s="16">
        <f>Eintragen!B1311</f>
        <v>29501028</v>
      </c>
      <c r="O1311" s="16">
        <f>Eintragen!D1311</f>
        <v>61</v>
      </c>
    </row>
    <row r="1312" spans="1:15" ht="30" hidden="1" customHeight="1" x14ac:dyDescent="0.25">
      <c r="A1312" s="11" t="str">
        <f>VLOOKUP(M1312,'Linien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8"/>
        <v>43</v>
      </c>
      <c r="J1312" s="11" t="str">
        <f t="shared" si="89"/>
        <v>Produkte</v>
      </c>
      <c r="K1312" s="11" t="str">
        <f t="shared" si="90"/>
        <v>BUs</v>
      </c>
      <c r="L1312" s="11" t="str">
        <f t="shared" si="91"/>
        <v>Symptome</v>
      </c>
      <c r="M1312" s="14" t="str">
        <f>Eintragen!A1312</f>
        <v>BU4</v>
      </c>
      <c r="N1312" s="16">
        <f>Eintragen!B1312</f>
        <v>29501029</v>
      </c>
      <c r="O1312" s="16">
        <f>Eintragen!D1312</f>
        <v>61</v>
      </c>
    </row>
    <row r="1313" spans="1:15" ht="30" hidden="1" customHeight="1" x14ac:dyDescent="0.25">
      <c r="A1313" s="11" t="str">
        <f>VLOOKUP(M1313,'Linien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8"/>
        <v>43</v>
      </c>
      <c r="J1313" s="11" t="str">
        <f t="shared" si="89"/>
        <v>Produkte</v>
      </c>
      <c r="K1313" s="11" t="str">
        <f t="shared" si="90"/>
        <v>BUs</v>
      </c>
      <c r="L1313" s="11" t="str">
        <f t="shared" si="91"/>
        <v>Symptome</v>
      </c>
      <c r="M1313" s="14" t="str">
        <f>Eintragen!A1313</f>
        <v>BU4</v>
      </c>
      <c r="N1313" s="16">
        <f>Eintragen!B1313</f>
        <v>29501032</v>
      </c>
      <c r="O1313" s="16">
        <f>Eintragen!D1313</f>
        <v>61</v>
      </c>
    </row>
    <row r="1314" spans="1:15" ht="30" hidden="1" customHeight="1" x14ac:dyDescent="0.25">
      <c r="A1314" s="11" t="str">
        <f>VLOOKUP(M1314,'Linien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8"/>
        <v>43</v>
      </c>
      <c r="J1314" s="11" t="str">
        <f t="shared" si="89"/>
        <v>Produkte</v>
      </c>
      <c r="K1314" s="11" t="str">
        <f t="shared" si="90"/>
        <v>BUs</v>
      </c>
      <c r="L1314" s="11" t="str">
        <f t="shared" si="91"/>
        <v>Symptome</v>
      </c>
      <c r="M1314" s="14" t="str">
        <f>Eintragen!A1314</f>
        <v>BU4</v>
      </c>
      <c r="N1314" s="16">
        <f>Eintragen!B1314</f>
        <v>29501039</v>
      </c>
      <c r="O1314" s="16">
        <f>Eintragen!D1314</f>
        <v>61</v>
      </c>
    </row>
    <row r="1315" spans="1:15" ht="30" hidden="1" customHeight="1" x14ac:dyDescent="0.25">
      <c r="A1315" s="11" t="str">
        <f>VLOOKUP(M1315,'Linien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 t="shared" si="88"/>
        <v>43</v>
      </c>
      <c r="J1315" s="11" t="str">
        <f t="shared" si="89"/>
        <v>Produkte</v>
      </c>
      <c r="K1315" s="11" t="str">
        <f t="shared" si="90"/>
        <v>BUs</v>
      </c>
      <c r="L1315" s="11" t="str">
        <f t="shared" si="91"/>
        <v>Symptome</v>
      </c>
      <c r="M1315" s="14" t="str">
        <f>Eintragen!A1315</f>
        <v>RWV</v>
      </c>
      <c r="N1315" s="16">
        <f>Eintragen!B1315</f>
        <v>29500917</v>
      </c>
      <c r="O1315" s="16">
        <f>Eintragen!D1315</f>
        <v>60</v>
      </c>
    </row>
    <row r="1316" spans="1:15" ht="30" hidden="1" customHeight="1" x14ac:dyDescent="0.25">
      <c r="A1316" s="11" t="str">
        <f>VLOOKUP(M1316,'Linien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 t="shared" si="88"/>
        <v>43</v>
      </c>
      <c r="J1316" s="11" t="str">
        <f t="shared" si="89"/>
        <v>Produkte</v>
      </c>
      <c r="K1316" s="11" t="str">
        <f t="shared" si="90"/>
        <v>BUs</v>
      </c>
      <c r="L1316" s="11" t="str">
        <f t="shared" si="91"/>
        <v>Symptome</v>
      </c>
      <c r="M1316" s="14" t="str">
        <f>Eintragen!A1316</f>
        <v>Labor</v>
      </c>
      <c r="N1316" s="16" t="str">
        <f>Eintragen!B1316</f>
        <v>-</v>
      </c>
      <c r="O1316" s="16">
        <f>Eintragen!D1316</f>
        <v>70</v>
      </c>
    </row>
    <row r="1317" spans="1:15" ht="30" hidden="1" customHeight="1" x14ac:dyDescent="0.25">
      <c r="A1317" s="11" t="str">
        <f>VLOOKUP(M1317,'Linien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 t="shared" si="88"/>
        <v>43</v>
      </c>
      <c r="J1317" s="11" t="str">
        <f t="shared" si="89"/>
        <v>Produkte</v>
      </c>
      <c r="K1317" s="11" t="str">
        <f t="shared" si="90"/>
        <v>BUs</v>
      </c>
      <c r="L1317" s="11" t="str">
        <f t="shared" si="91"/>
        <v>Symptome</v>
      </c>
      <c r="M1317" s="14" t="str">
        <f>Eintragen!A1317</f>
        <v>Labor</v>
      </c>
      <c r="N1317" s="16" t="str">
        <f>Eintragen!B1317</f>
        <v>-</v>
      </c>
      <c r="O1317" s="16">
        <f>Eintragen!D1317</f>
        <v>74</v>
      </c>
    </row>
    <row r="1318" spans="1:15" ht="30" hidden="1" customHeight="1" x14ac:dyDescent="0.25">
      <c r="A1318" s="11" t="str">
        <f>VLOOKUP(M1318,'Linien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8"/>
        <v>43</v>
      </c>
      <c r="J1318" s="11" t="str">
        <f t="shared" si="89"/>
        <v>Produkte</v>
      </c>
      <c r="K1318" s="11" t="str">
        <f t="shared" si="90"/>
        <v>BUs</v>
      </c>
      <c r="L1318" s="11" t="str">
        <f t="shared" si="91"/>
        <v>Symptome</v>
      </c>
      <c r="M1318" s="14" t="str">
        <f>Eintragen!A1318</f>
        <v>L9</v>
      </c>
      <c r="N1318" s="16" t="str">
        <f>Eintragen!B1318</f>
        <v>RW Natur</v>
      </c>
      <c r="O1318" s="16">
        <f>Eintragen!D1318</f>
        <v>30</v>
      </c>
    </row>
    <row r="1319" spans="1:15" ht="30" hidden="1" customHeight="1" x14ac:dyDescent="0.25">
      <c r="A1319" s="11" t="str">
        <f>VLOOKUP(M1319,'Linien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 t="shared" si="88"/>
        <v>43</v>
      </c>
      <c r="J1319" s="11" t="str">
        <f t="shared" si="89"/>
        <v>Produkte</v>
      </c>
      <c r="K1319" s="11" t="str">
        <f t="shared" si="90"/>
        <v>BUs</v>
      </c>
      <c r="L1319" s="11" t="str">
        <f t="shared" si="91"/>
        <v>Symptome</v>
      </c>
      <c r="M1319" s="14" t="str">
        <f>Eintragen!A1319</f>
        <v>Labor</v>
      </c>
      <c r="N1319" s="16" t="str">
        <f>Eintragen!B1319</f>
        <v>-</v>
      </c>
      <c r="O1319" s="16">
        <f>Eintragen!D1319</f>
        <v>72</v>
      </c>
    </row>
    <row r="1320" spans="1:15" ht="30" hidden="1" customHeight="1" x14ac:dyDescent="0.25">
      <c r="A1320" s="11" t="str">
        <f>VLOOKUP(M1320,'Linien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8"/>
        <v>43</v>
      </c>
      <c r="J1320" s="11" t="str">
        <f t="shared" si="89"/>
        <v>Produkte</v>
      </c>
      <c r="K1320" s="11" t="str">
        <f t="shared" si="90"/>
        <v>BUs</v>
      </c>
      <c r="L1320" s="11" t="str">
        <f t="shared" si="91"/>
        <v>Symptome</v>
      </c>
      <c r="M1320" s="14" t="str">
        <f>Eintragen!A1320</f>
        <v>BU3</v>
      </c>
      <c r="N1320" s="16">
        <f>Eintragen!B1320</f>
        <v>29501069</v>
      </c>
      <c r="O1320" s="16">
        <f>Eintragen!D1320</f>
        <v>12</v>
      </c>
    </row>
    <row r="1321" spans="1:15" ht="30" hidden="1" customHeight="1" x14ac:dyDescent="0.25">
      <c r="A1321" s="11" t="str">
        <f>VLOOKUP(M1321,'Linien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8"/>
        <v>43</v>
      </c>
      <c r="J1321" s="11" t="str">
        <f t="shared" si="89"/>
        <v>Produkte</v>
      </c>
      <c r="K1321" s="11" t="str">
        <f t="shared" si="90"/>
        <v>BUs</v>
      </c>
      <c r="L1321" s="11" t="str">
        <f t="shared" si="91"/>
        <v>Symptome</v>
      </c>
      <c r="M1321" s="14" t="str">
        <f>Eintragen!A1321</f>
        <v>BU3</v>
      </c>
      <c r="N1321" s="16">
        <f>Eintragen!B1321</f>
        <v>29501071</v>
      </c>
      <c r="O1321" s="16">
        <f>Eintragen!D1321</f>
        <v>12</v>
      </c>
    </row>
    <row r="1322" spans="1:15" ht="30" hidden="1" customHeight="1" x14ac:dyDescent="0.25">
      <c r="A1322" s="11" t="str">
        <f>VLOOKUP(M1322,'Linien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 t="shared" si="88"/>
        <v>43</v>
      </c>
      <c r="J1322" s="11" t="str">
        <f t="shared" si="89"/>
        <v>Produkte</v>
      </c>
      <c r="K1322" s="11" t="str">
        <f t="shared" si="90"/>
        <v>BUs</v>
      </c>
      <c r="L1322" s="11" t="str">
        <f t="shared" si="91"/>
        <v>Symptome</v>
      </c>
      <c r="M1322" s="14" t="str">
        <f>Eintragen!A1322</f>
        <v>Bu3</v>
      </c>
      <c r="N1322" s="16">
        <f>Eintragen!B1322</f>
        <v>29500527</v>
      </c>
      <c r="O1322" s="16">
        <f>Eintragen!D1322</f>
        <v>12</v>
      </c>
    </row>
    <row r="1323" spans="1:15" ht="30" hidden="1" customHeight="1" x14ac:dyDescent="0.25">
      <c r="A1323" s="11" t="str">
        <f>VLOOKUP(M1323,'Linien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 t="shared" si="88"/>
        <v>43</v>
      </c>
      <c r="J1323" s="11" t="str">
        <f t="shared" si="89"/>
        <v>Produkte</v>
      </c>
      <c r="K1323" s="11" t="str">
        <f t="shared" si="90"/>
        <v>BUs</v>
      </c>
      <c r="L1323" s="11" t="str">
        <f t="shared" si="91"/>
        <v>Symptome</v>
      </c>
      <c r="M1323" s="14" t="str">
        <f>Eintragen!A1323</f>
        <v>Abfüllung</v>
      </c>
      <c r="N1323" s="16">
        <f>Eintragen!B1323</f>
        <v>32000049</v>
      </c>
      <c r="O1323" s="16">
        <f>Eintragen!D1323</f>
        <v>33</v>
      </c>
    </row>
    <row r="1324" spans="1:15" ht="30" hidden="1" customHeight="1" x14ac:dyDescent="0.25">
      <c r="A1324" s="11" t="str">
        <f>VLOOKUP(M1324,'Linien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4" s="14">
        <f>IFERROR(VLOOKUP(Tabelle3[[#This Row],[Artikelnr.]],Artikel!A:C,3,FALSE),Tabelle3[[#This Row],[Artikelnr.]])</f>
        <v>3200012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 t="shared" si="88"/>
        <v>43</v>
      </c>
      <c r="J1324" s="11" t="str">
        <f t="shared" si="89"/>
        <v>Produkte</v>
      </c>
      <c r="K1324" s="11" t="str">
        <f t="shared" si="90"/>
        <v>BUs</v>
      </c>
      <c r="L1324" s="11" t="str">
        <f t="shared" si="91"/>
        <v>Symptome</v>
      </c>
      <c r="M1324" s="14">
        <f>Eintragen!A1324</f>
        <v>3010</v>
      </c>
      <c r="N1324" s="16">
        <f>Eintragen!B1324</f>
        <v>3200012</v>
      </c>
      <c r="O1324" s="16">
        <f>Eintragen!D1324</f>
        <v>31</v>
      </c>
    </row>
    <row r="1325" spans="1:15" ht="30" hidden="1" customHeight="1" x14ac:dyDescent="0.25">
      <c r="A1325" s="11" t="str">
        <f>VLOOKUP(M1325,'Linien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 t="shared" si="88"/>
        <v>43</v>
      </c>
      <c r="J1325" s="11" t="str">
        <f t="shared" si="89"/>
        <v>Produkte</v>
      </c>
      <c r="K1325" s="11" t="str">
        <f t="shared" si="90"/>
        <v>BUs</v>
      </c>
      <c r="L1325" s="11" t="str">
        <f t="shared" si="91"/>
        <v>Symptome</v>
      </c>
      <c r="M1325" s="14">
        <f>Eintragen!A1325</f>
        <v>3110</v>
      </c>
      <c r="N1325" s="16">
        <f>Eintragen!B1325</f>
        <v>47000260</v>
      </c>
      <c r="O1325" s="16">
        <f>Eintragen!D1325</f>
        <v>40</v>
      </c>
    </row>
    <row r="1326" spans="1:15" ht="30" hidden="1" customHeight="1" x14ac:dyDescent="0.25">
      <c r="A1326" s="11" t="str">
        <f>VLOOKUP(M1326,'Linien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 t="shared" si="88"/>
        <v>43</v>
      </c>
      <c r="J1326" s="11" t="str">
        <f t="shared" si="89"/>
        <v>Produkte</v>
      </c>
      <c r="K1326" s="11" t="str">
        <f t="shared" si="90"/>
        <v>BUs</v>
      </c>
      <c r="L1326" s="11" t="str">
        <f t="shared" si="91"/>
        <v>Symptome</v>
      </c>
      <c r="M1326" s="14" t="str">
        <f>Eintragen!A1326</f>
        <v>Abfüllung</v>
      </c>
      <c r="N1326" s="16" t="str">
        <f>Eintragen!B1326</f>
        <v>-</v>
      </c>
      <c r="O1326" s="16">
        <f>Eintragen!D1326</f>
        <v>30</v>
      </c>
    </row>
    <row r="1327" spans="1:15" ht="30" hidden="1" customHeight="1" x14ac:dyDescent="0.25">
      <c r="A1327" s="11" t="str">
        <f>VLOOKUP(M1327,'Linien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8"/>
        <v>43</v>
      </c>
      <c r="J1327" s="11" t="str">
        <f t="shared" si="89"/>
        <v>Produkte</v>
      </c>
      <c r="K1327" s="11" t="str">
        <f t="shared" si="90"/>
        <v>BUs</v>
      </c>
      <c r="L1327" s="11" t="str">
        <f t="shared" si="91"/>
        <v>Symptome</v>
      </c>
      <c r="M1327" s="14" t="str">
        <f>Eintragen!A1327</f>
        <v>BU3</v>
      </c>
      <c r="N1327" s="16">
        <f>Eintragen!B1327</f>
        <v>29501066</v>
      </c>
      <c r="O1327" s="16">
        <f>Eintragen!D1327</f>
        <v>12</v>
      </c>
    </row>
    <row r="1328" spans="1:15" ht="30" hidden="1" customHeight="1" x14ac:dyDescent="0.25">
      <c r="A1328" s="11" t="str">
        <f>VLOOKUP(M1328,'Linien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 t="shared" si="88"/>
        <v>43</v>
      </c>
      <c r="J1328" s="11" t="str">
        <f t="shared" si="89"/>
        <v>Produkte</v>
      </c>
      <c r="K1328" s="11" t="str">
        <f t="shared" si="90"/>
        <v>BUs</v>
      </c>
      <c r="L1328" s="11" t="str">
        <f t="shared" si="91"/>
        <v>Symptome</v>
      </c>
      <c r="M1328" s="14" t="str">
        <f>Eintragen!A1328</f>
        <v>L33</v>
      </c>
      <c r="N1328" s="16">
        <f>Eintragen!B1328</f>
        <v>29501032</v>
      </c>
      <c r="O1328" s="16">
        <f>Eintragen!D1328</f>
        <v>42</v>
      </c>
    </row>
    <row r="1329" spans="1:15" ht="30" hidden="1" customHeight="1" x14ac:dyDescent="0.25">
      <c r="A1329" s="11" t="str">
        <f>VLOOKUP(M1329,'Linien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8"/>
        <v>43</v>
      </c>
      <c r="J1329" s="11" t="str">
        <f t="shared" si="89"/>
        <v>Produkte</v>
      </c>
      <c r="K1329" s="11" t="str">
        <f t="shared" si="90"/>
        <v>BUs</v>
      </c>
      <c r="L1329" s="11" t="str">
        <f t="shared" si="91"/>
        <v>Symptome</v>
      </c>
      <c r="M1329" s="14" t="str">
        <f>Eintragen!A1329</f>
        <v>L33</v>
      </c>
      <c r="N1329" s="16" t="str">
        <f>Eintragen!B1329</f>
        <v>-</v>
      </c>
      <c r="O1329" s="16">
        <f>Eintragen!D1329</f>
        <v>30</v>
      </c>
    </row>
    <row r="1330" spans="1:15" ht="30" hidden="1" customHeight="1" x14ac:dyDescent="0.25">
      <c r="A1330" s="11" t="str">
        <f>VLOOKUP(M1330,'Linien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8"/>
        <v>43</v>
      </c>
      <c r="J1330" s="11" t="str">
        <f t="shared" si="89"/>
        <v>Produkte</v>
      </c>
      <c r="K1330" s="11" t="str">
        <f t="shared" si="90"/>
        <v>BUs</v>
      </c>
      <c r="L1330" s="11" t="str">
        <f t="shared" si="91"/>
        <v>Symptome</v>
      </c>
      <c r="M1330" s="14" t="str">
        <f>Eintragen!A1330</f>
        <v>Bu4</v>
      </c>
      <c r="N1330" s="16" t="str">
        <f>Eintragen!B1330</f>
        <v>-</v>
      </c>
      <c r="O1330" s="16">
        <f>Eintragen!D1330</f>
        <v>30</v>
      </c>
    </row>
    <row r="1331" spans="1:15" ht="30" hidden="1" customHeight="1" x14ac:dyDescent="0.25">
      <c r="A1331" s="11" t="str">
        <f>VLOOKUP(M1331,'Linien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 t="shared" si="88"/>
        <v>43</v>
      </c>
      <c r="J1331" s="11" t="str">
        <f t="shared" si="89"/>
        <v>Produkte</v>
      </c>
      <c r="K1331" s="11" t="str">
        <f t="shared" si="90"/>
        <v>BUs</v>
      </c>
      <c r="L1331" s="11" t="str">
        <f t="shared" si="91"/>
        <v>Symptome</v>
      </c>
      <c r="M1331" s="14" t="str">
        <f>Eintragen!A1331</f>
        <v>Spezialitäten</v>
      </c>
      <c r="N1331" s="16" t="str">
        <f>Eintragen!B1331</f>
        <v>-</v>
      </c>
      <c r="O1331" s="16">
        <f>Eintragen!D1331</f>
        <v>30</v>
      </c>
    </row>
    <row r="1332" spans="1:15" ht="30" hidden="1" customHeight="1" x14ac:dyDescent="0.25">
      <c r="A1332" s="11" t="str">
        <f>VLOOKUP(M1332,'Linien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 t="shared" si="88"/>
        <v>43</v>
      </c>
      <c r="J1332" s="11" t="str">
        <f t="shared" si="89"/>
        <v>Produkte</v>
      </c>
      <c r="K1332" s="11" t="str">
        <f t="shared" si="90"/>
        <v>BUs</v>
      </c>
      <c r="L1332" s="11" t="str">
        <f t="shared" si="91"/>
        <v>Symptome</v>
      </c>
      <c r="M1332" s="14" t="str">
        <f>Eintragen!A1332</f>
        <v>Schmelze</v>
      </c>
      <c r="N1332" s="16" t="str">
        <f>Eintragen!B1332</f>
        <v>-</v>
      </c>
      <c r="O1332" s="16">
        <f>Eintragen!D1332</f>
        <v>10</v>
      </c>
    </row>
    <row r="1333" spans="1:15" ht="30" hidden="1" customHeight="1" x14ac:dyDescent="0.25">
      <c r="A1333" s="11" t="str">
        <f>VLOOKUP(M1333,'Linien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8"/>
        <v>43</v>
      </c>
      <c r="J1333" s="11" t="str">
        <f t="shared" si="89"/>
        <v>Produkte</v>
      </c>
      <c r="K1333" s="11" t="str">
        <f t="shared" si="90"/>
        <v>BUs</v>
      </c>
      <c r="L1333" s="11" t="str">
        <f t="shared" si="91"/>
        <v>Symptome</v>
      </c>
      <c r="M1333" s="14" t="str">
        <f>Eintragen!A1333</f>
        <v>BU2</v>
      </c>
      <c r="N1333" s="16" t="str">
        <f>Eintragen!B1333</f>
        <v>-</v>
      </c>
      <c r="O1333" s="16">
        <f>Eintragen!D1333</f>
        <v>30</v>
      </c>
    </row>
    <row r="1334" spans="1:15" ht="30" hidden="1" customHeight="1" x14ac:dyDescent="0.25">
      <c r="A1334" s="11" t="str">
        <f>VLOOKUP(M1334,'Linien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 t="shared" si="88"/>
        <v>43</v>
      </c>
      <c r="J1334" s="11" t="str">
        <f t="shared" si="89"/>
        <v>Produkte</v>
      </c>
      <c r="K1334" s="11" t="str">
        <f t="shared" si="90"/>
        <v>BUs</v>
      </c>
      <c r="L1334" s="11" t="str">
        <f t="shared" si="91"/>
        <v>Symptome</v>
      </c>
      <c r="M1334" s="14" t="str">
        <f>Eintragen!A1334</f>
        <v>L33</v>
      </c>
      <c r="N1334" s="16">
        <f>Eintragen!B1334</f>
        <v>29501000</v>
      </c>
      <c r="O1334" s="16">
        <f>Eintragen!D1334</f>
        <v>12</v>
      </c>
    </row>
    <row r="1335" spans="1:15" ht="30" hidden="1" customHeight="1" x14ac:dyDescent="0.25">
      <c r="A1335" s="11" t="str">
        <f>VLOOKUP(M1335,'Linien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8"/>
        <v>43</v>
      </c>
      <c r="J1335" s="11" t="str">
        <f t="shared" si="89"/>
        <v>Produkte</v>
      </c>
      <c r="K1335" s="11" t="str">
        <f t="shared" si="90"/>
        <v>BUs</v>
      </c>
      <c r="L1335" s="11" t="str">
        <f t="shared" si="91"/>
        <v>Symptome</v>
      </c>
      <c r="M1335" s="14" t="str">
        <f>Eintragen!A1335</f>
        <v>L35</v>
      </c>
      <c r="N1335" s="16" t="str">
        <f>Eintragen!B1335</f>
        <v>-</v>
      </c>
      <c r="O1335" s="16">
        <f>Eintragen!D1335</f>
        <v>30</v>
      </c>
    </row>
    <row r="1336" spans="1:15" ht="30" hidden="1" customHeight="1" x14ac:dyDescent="0.25">
      <c r="A1336" s="11" t="str">
        <f>VLOOKUP(M1336,'Linien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8"/>
        <v>43</v>
      </c>
      <c r="J1336" s="11" t="str">
        <f t="shared" si="89"/>
        <v>Produkte</v>
      </c>
      <c r="K1336" s="11" t="str">
        <f t="shared" si="90"/>
        <v>BUs</v>
      </c>
      <c r="L1336" s="11" t="str">
        <f t="shared" si="91"/>
        <v>Symptome</v>
      </c>
      <c r="M1336" s="14" t="str">
        <f>Eintragen!A1336</f>
        <v>BU3</v>
      </c>
      <c r="N1336" s="16">
        <f>Eintragen!B1336</f>
        <v>49500204</v>
      </c>
      <c r="O1336" s="16">
        <f>Eintragen!D1336</f>
        <v>12</v>
      </c>
    </row>
    <row r="1337" spans="1:15" ht="30" hidden="1" customHeight="1" x14ac:dyDescent="0.25">
      <c r="A1337" s="11" t="str">
        <f>VLOOKUP(M1337,'Linien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8"/>
        <v>43</v>
      </c>
      <c r="J1337" s="11" t="str">
        <f t="shared" si="89"/>
        <v>Produkte</v>
      </c>
      <c r="K1337" s="11" t="str">
        <f t="shared" si="90"/>
        <v>BUs</v>
      </c>
      <c r="L1337" s="11" t="str">
        <f t="shared" si="91"/>
        <v>Symptome</v>
      </c>
      <c r="M1337" s="14" t="str">
        <f>Eintragen!A1337</f>
        <v>BU3</v>
      </c>
      <c r="N1337" s="16">
        <f>Eintragen!B1337</f>
        <v>29500498</v>
      </c>
      <c r="O1337" s="16">
        <f>Eintragen!D1337</f>
        <v>12</v>
      </c>
    </row>
    <row r="1338" spans="1:15" ht="30" hidden="1" customHeight="1" x14ac:dyDescent="0.25">
      <c r="A1338" s="11" t="str">
        <f>VLOOKUP(M1338,'Linien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8"/>
        <v>43</v>
      </c>
      <c r="J1338" s="11" t="str">
        <f t="shared" si="89"/>
        <v>Produkte</v>
      </c>
      <c r="K1338" s="11" t="str">
        <f t="shared" si="90"/>
        <v>BUs</v>
      </c>
      <c r="L1338" s="11" t="str">
        <f t="shared" si="91"/>
        <v>Symptome</v>
      </c>
      <c r="M1338" s="14" t="str">
        <f>Eintragen!A1338</f>
        <v>BU3</v>
      </c>
      <c r="N1338" s="16">
        <f>Eintragen!B1338</f>
        <v>29500498</v>
      </c>
      <c r="O1338" s="16">
        <f>Eintragen!D1338</f>
        <v>12</v>
      </c>
    </row>
    <row r="1339" spans="1:15" ht="30" hidden="1" customHeight="1" x14ac:dyDescent="0.25">
      <c r="A1339" s="11" t="str">
        <f>VLOOKUP(M1339,'Linien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 t="shared" si="88"/>
        <v>43</v>
      </c>
      <c r="J1339" s="11" t="str">
        <f t="shared" si="89"/>
        <v>Produkte</v>
      </c>
      <c r="K1339" s="11" t="str">
        <f t="shared" si="90"/>
        <v>BUs</v>
      </c>
      <c r="L1339" s="11" t="str">
        <f t="shared" si="91"/>
        <v>Symptome</v>
      </c>
      <c r="M1339" s="14" t="str">
        <f>Eintragen!A1339</f>
        <v>BU3</v>
      </c>
      <c r="N1339" s="16">
        <f>Eintragen!B1339</f>
        <v>29500606</v>
      </c>
      <c r="O1339" s="16">
        <f>Eintragen!D1339</f>
        <v>12</v>
      </c>
    </row>
  </sheetData>
  <phoneticPr fontId="19" type="noConversion"/>
  <conditionalFormatting sqref="B162:B973">
    <cfRule type="top10" dxfId="50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B216" sqref="B21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x14ac:dyDescent="0.25">
      <c r="A2" t="s">
        <v>44</v>
      </c>
      <c r="B2" t="s">
        <v>15155</v>
      </c>
      <c r="E2" s="24"/>
    </row>
    <row r="3" spans="1:5" x14ac:dyDescent="0.25">
      <c r="A3" t="s">
        <v>65</v>
      </c>
      <c r="B3" t="s">
        <v>15155</v>
      </c>
      <c r="E3" s="23"/>
    </row>
    <row r="4" spans="1:5" x14ac:dyDescent="0.25">
      <c r="A4" t="s">
        <v>78</v>
      </c>
      <c r="B4" t="s">
        <v>15155</v>
      </c>
      <c r="E4" s="24"/>
    </row>
    <row r="5" spans="1:5" x14ac:dyDescent="0.25">
      <c r="A5" t="s">
        <v>92</v>
      </c>
      <c r="B5" t="s">
        <v>15155</v>
      </c>
      <c r="E5" s="23"/>
    </row>
    <row r="6" spans="1:5" x14ac:dyDescent="0.25">
      <c r="A6" t="s">
        <v>110</v>
      </c>
      <c r="B6" t="s">
        <v>15155</v>
      </c>
      <c r="E6" s="24"/>
    </row>
    <row r="7" spans="1:5" x14ac:dyDescent="0.25">
      <c r="A7" t="s">
        <v>114</v>
      </c>
      <c r="B7" t="s">
        <v>15155</v>
      </c>
      <c r="E7" s="23"/>
    </row>
    <row r="8" spans="1:5" x14ac:dyDescent="0.25">
      <c r="A8" t="s">
        <v>137</v>
      </c>
      <c r="B8" t="s">
        <v>15155</v>
      </c>
      <c r="E8" s="24"/>
    </row>
    <row r="9" spans="1:5" x14ac:dyDescent="0.25">
      <c r="A9" t="s">
        <v>144</v>
      </c>
      <c r="B9" t="s">
        <v>15155</v>
      </c>
      <c r="E9" s="23"/>
    </row>
    <row r="10" spans="1:5" x14ac:dyDescent="0.25">
      <c r="A10" t="s">
        <v>147</v>
      </c>
      <c r="B10" t="s">
        <v>15155</v>
      </c>
      <c r="E10" s="24"/>
    </row>
    <row r="11" spans="1:5" x14ac:dyDescent="0.25">
      <c r="A11" t="s">
        <v>150</v>
      </c>
      <c r="B11" t="s">
        <v>15155</v>
      </c>
      <c r="E11" s="23"/>
    </row>
    <row r="12" spans="1:5" x14ac:dyDescent="0.25">
      <c r="A12" t="s">
        <v>152</v>
      </c>
      <c r="B12" t="s">
        <v>15155</v>
      </c>
      <c r="E12" s="24"/>
    </row>
    <row r="13" spans="1:5" x14ac:dyDescent="0.25">
      <c r="A13" t="s">
        <v>153</v>
      </c>
      <c r="B13" t="s">
        <v>15155</v>
      </c>
      <c r="E13" s="23"/>
    </row>
    <row r="14" spans="1:5" x14ac:dyDescent="0.25">
      <c r="A14" t="s">
        <v>154</v>
      </c>
      <c r="B14" t="s">
        <v>15155</v>
      </c>
      <c r="E14" s="24"/>
    </row>
    <row r="15" spans="1:5" x14ac:dyDescent="0.25">
      <c r="A15" t="s">
        <v>156</v>
      </c>
      <c r="B15" t="s">
        <v>15155</v>
      </c>
      <c r="E15" s="23"/>
    </row>
    <row r="16" spans="1:5" x14ac:dyDescent="0.25">
      <c r="A16" t="s">
        <v>157</v>
      </c>
      <c r="B16" t="s">
        <v>15155</v>
      </c>
      <c r="E16" s="24"/>
    </row>
    <row r="17" spans="1:5" x14ac:dyDescent="0.25">
      <c r="A17" t="s">
        <v>158</v>
      </c>
      <c r="B17" t="s">
        <v>15155</v>
      </c>
      <c r="E17" s="23"/>
    </row>
    <row r="18" spans="1:5" x14ac:dyDescent="0.25">
      <c r="A18" t="s">
        <v>159</v>
      </c>
      <c r="B18" t="s">
        <v>15155</v>
      </c>
      <c r="E18" s="24"/>
    </row>
    <row r="19" spans="1:5" x14ac:dyDescent="0.25">
      <c r="A19" t="s">
        <v>161</v>
      </c>
      <c r="B19" t="s">
        <v>15155</v>
      </c>
      <c r="E19" s="23"/>
    </row>
    <row r="20" spans="1:5" x14ac:dyDescent="0.25">
      <c r="A20" t="s">
        <v>162</v>
      </c>
      <c r="B20" t="s">
        <v>15155</v>
      </c>
      <c r="E20" s="24"/>
    </row>
    <row r="21" spans="1:5" x14ac:dyDescent="0.25">
      <c r="A21" t="s">
        <v>163</v>
      </c>
      <c r="B21" t="s">
        <v>15155</v>
      </c>
      <c r="E21" s="23"/>
    </row>
    <row r="22" spans="1:5" x14ac:dyDescent="0.25">
      <c r="A22" t="s">
        <v>164</v>
      </c>
      <c r="B22" t="s">
        <v>15155</v>
      </c>
      <c r="E22" s="24"/>
    </row>
    <row r="23" spans="1:5" x14ac:dyDescent="0.25">
      <c r="A23" t="s">
        <v>165</v>
      </c>
      <c r="B23" t="s">
        <v>15155</v>
      </c>
      <c r="E23" s="23"/>
    </row>
    <row r="24" spans="1:5" x14ac:dyDescent="0.25">
      <c r="A24" t="s">
        <v>166</v>
      </c>
      <c r="B24" t="s">
        <v>15155</v>
      </c>
      <c r="E24" s="24"/>
    </row>
    <row r="25" spans="1:5" x14ac:dyDescent="0.25">
      <c r="A25" t="s">
        <v>167</v>
      </c>
      <c r="B25" t="s">
        <v>15155</v>
      </c>
      <c r="E25" s="23"/>
    </row>
    <row r="26" spans="1:5" x14ac:dyDescent="0.25">
      <c r="A26" t="s">
        <v>174</v>
      </c>
      <c r="B26" t="s">
        <v>15155</v>
      </c>
      <c r="E26" s="24"/>
    </row>
    <row r="27" spans="1:5" x14ac:dyDescent="0.25">
      <c r="A27" t="s">
        <v>180</v>
      </c>
      <c r="B27" t="s">
        <v>15155</v>
      </c>
      <c r="E27" s="23"/>
    </row>
    <row r="28" spans="1:5" x14ac:dyDescent="0.25">
      <c r="A28" t="s">
        <v>191</v>
      </c>
      <c r="B28" t="s">
        <v>15155</v>
      </c>
      <c r="E28" s="24"/>
    </row>
    <row r="29" spans="1:5" x14ac:dyDescent="0.25">
      <c r="A29" t="s">
        <v>201</v>
      </c>
      <c r="B29" t="s">
        <v>15155</v>
      </c>
      <c r="E29" s="23"/>
    </row>
    <row r="30" spans="1:5" x14ac:dyDescent="0.25">
      <c r="A30" t="s">
        <v>211</v>
      </c>
      <c r="B30" t="s">
        <v>15155</v>
      </c>
      <c r="E30" s="24"/>
    </row>
    <row r="31" spans="1:5" x14ac:dyDescent="0.25">
      <c r="A31" t="s">
        <v>212</v>
      </c>
      <c r="B31" t="s">
        <v>15155</v>
      </c>
      <c r="E31" s="24"/>
    </row>
    <row r="32" spans="1:5" x14ac:dyDescent="0.25">
      <c r="A32" t="s">
        <v>213</v>
      </c>
      <c r="B32" t="s">
        <v>15155</v>
      </c>
      <c r="E32" s="23"/>
    </row>
    <row r="33" spans="1:5" x14ac:dyDescent="0.25">
      <c r="A33" t="s">
        <v>223</v>
      </c>
      <c r="B33" t="s">
        <v>15155</v>
      </c>
      <c r="E33" s="24"/>
    </row>
    <row r="34" spans="1:5" x14ac:dyDescent="0.25">
      <c r="A34" t="s">
        <v>271</v>
      </c>
      <c r="B34" t="s">
        <v>15155</v>
      </c>
      <c r="E34" s="23"/>
    </row>
    <row r="35" spans="1:5" x14ac:dyDescent="0.25">
      <c r="A35" t="s">
        <v>224</v>
      </c>
      <c r="B35" t="s">
        <v>15155</v>
      </c>
      <c r="E35" s="24"/>
    </row>
    <row r="36" spans="1:5" x14ac:dyDescent="0.25">
      <c r="A36" t="s">
        <v>230</v>
      </c>
      <c r="B36" t="s">
        <v>15155</v>
      </c>
      <c r="E36" s="23"/>
    </row>
    <row r="37" spans="1:5" x14ac:dyDescent="0.25">
      <c r="A37" t="s">
        <v>231</v>
      </c>
      <c r="B37" t="s">
        <v>15155</v>
      </c>
      <c r="E37" s="24"/>
    </row>
    <row r="38" spans="1:5" x14ac:dyDescent="0.25">
      <c r="A38" t="s">
        <v>232</v>
      </c>
      <c r="B38" t="s">
        <v>15155</v>
      </c>
      <c r="E38" s="23"/>
    </row>
    <row r="39" spans="1:5" x14ac:dyDescent="0.25">
      <c r="A39" t="s">
        <v>233</v>
      </c>
      <c r="B39" t="s">
        <v>15155</v>
      </c>
      <c r="E39" s="24"/>
    </row>
    <row r="40" spans="1:5" x14ac:dyDescent="0.25">
      <c r="A40" t="s">
        <v>234</v>
      </c>
      <c r="B40" t="s">
        <v>15155</v>
      </c>
      <c r="E40" s="23"/>
    </row>
    <row r="41" spans="1:5" x14ac:dyDescent="0.25">
      <c r="A41" t="s">
        <v>235</v>
      </c>
      <c r="B41" t="s">
        <v>15155</v>
      </c>
      <c r="E41" s="24"/>
    </row>
    <row r="42" spans="1:5" x14ac:dyDescent="0.25">
      <c r="A42" t="s">
        <v>247</v>
      </c>
      <c r="B42" t="s">
        <v>15155</v>
      </c>
      <c r="E42" s="23"/>
    </row>
    <row r="43" spans="1:5" x14ac:dyDescent="0.25">
      <c r="A43" t="s">
        <v>253</v>
      </c>
      <c r="B43" t="s">
        <v>15155</v>
      </c>
      <c r="E43" s="24"/>
    </row>
    <row r="44" spans="1:5" x14ac:dyDescent="0.25">
      <c r="A44" t="s">
        <v>283</v>
      </c>
      <c r="B44" t="s">
        <v>15155</v>
      </c>
      <c r="E44" s="23"/>
    </row>
    <row r="45" spans="1:5" x14ac:dyDescent="0.25">
      <c r="A45" t="s">
        <v>289</v>
      </c>
      <c r="B45" t="s">
        <v>15155</v>
      </c>
      <c r="E45" s="24"/>
    </row>
    <row r="46" spans="1:5" x14ac:dyDescent="0.25">
      <c r="A46" t="s">
        <v>291</v>
      </c>
      <c r="B46" t="s">
        <v>15155</v>
      </c>
      <c r="E46" s="23"/>
    </row>
    <row r="47" spans="1:5" x14ac:dyDescent="0.25">
      <c r="A47" t="s">
        <v>296</v>
      </c>
      <c r="B47" t="s">
        <v>15155</v>
      </c>
      <c r="E47" s="24"/>
    </row>
    <row r="48" spans="1:5" x14ac:dyDescent="0.25">
      <c r="A48" t="s">
        <v>304</v>
      </c>
      <c r="B48" t="s">
        <v>15155</v>
      </c>
      <c r="E48" s="23"/>
    </row>
    <row r="49" spans="1:5" x14ac:dyDescent="0.25">
      <c r="A49" t="s">
        <v>319</v>
      </c>
      <c r="B49" t="s">
        <v>15155</v>
      </c>
      <c r="E49" s="24"/>
    </row>
    <row r="50" spans="1:5" x14ac:dyDescent="0.25">
      <c r="A50" t="s">
        <v>322</v>
      </c>
      <c r="B50" t="s">
        <v>15155</v>
      </c>
      <c r="E50" s="23"/>
    </row>
    <row r="51" spans="1:5" x14ac:dyDescent="0.25">
      <c r="A51" t="s">
        <v>325</v>
      </c>
      <c r="B51" t="s">
        <v>15155</v>
      </c>
      <c r="E51" s="24"/>
    </row>
    <row r="52" spans="1:5" x14ac:dyDescent="0.25">
      <c r="A52" t="s">
        <v>338</v>
      </c>
      <c r="B52" t="s">
        <v>15155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386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387</v>
      </c>
      <c r="E61" s="24"/>
    </row>
    <row r="62" spans="1:5" x14ac:dyDescent="0.25">
      <c r="A62" t="s">
        <v>278</v>
      </c>
      <c r="B62" t="s">
        <v>387</v>
      </c>
      <c r="E62" s="23"/>
    </row>
    <row r="63" spans="1:5" x14ac:dyDescent="0.25">
      <c r="A63" t="s">
        <v>280</v>
      </c>
      <c r="B63" t="s">
        <v>387</v>
      </c>
      <c r="E63" s="24"/>
    </row>
    <row r="64" spans="1:5" x14ac:dyDescent="0.25">
      <c r="A64" t="s">
        <v>217</v>
      </c>
      <c r="B64" t="s">
        <v>387</v>
      </c>
      <c r="E64" s="23"/>
    </row>
    <row r="65" spans="1:5" x14ac:dyDescent="0.25">
      <c r="A65" t="s">
        <v>218</v>
      </c>
      <c r="B65" t="s">
        <v>387</v>
      </c>
      <c r="E65" s="24"/>
    </row>
    <row r="66" spans="1:5" x14ac:dyDescent="0.25">
      <c r="A66" t="s">
        <v>279</v>
      </c>
      <c r="B66" t="s">
        <v>387</v>
      </c>
      <c r="E66" s="23"/>
    </row>
    <row r="67" spans="1:5" x14ac:dyDescent="0.25">
      <c r="A67" t="s">
        <v>277</v>
      </c>
      <c r="B67" t="s">
        <v>387</v>
      </c>
      <c r="E67" s="24"/>
    </row>
    <row r="68" spans="1:5" x14ac:dyDescent="0.25">
      <c r="A68" t="s">
        <v>276</v>
      </c>
      <c r="B68" t="s">
        <v>387</v>
      </c>
      <c r="E68" s="23"/>
    </row>
    <row r="69" spans="1:5" x14ac:dyDescent="0.25">
      <c r="A69" t="s">
        <v>210</v>
      </c>
      <c r="B69" t="s">
        <v>387</v>
      </c>
      <c r="E69" s="24"/>
    </row>
    <row r="70" spans="1:5" x14ac:dyDescent="0.25">
      <c r="A70" t="s">
        <v>199</v>
      </c>
      <c r="B70" t="s">
        <v>387</v>
      </c>
      <c r="E70" s="23"/>
    </row>
    <row r="71" spans="1:5" x14ac:dyDescent="0.25">
      <c r="A71" t="s">
        <v>262</v>
      </c>
      <c r="B71" t="s">
        <v>388</v>
      </c>
      <c r="E71" s="24"/>
    </row>
    <row r="72" spans="1:5" x14ac:dyDescent="0.25">
      <c r="A72" t="s">
        <v>186</v>
      </c>
      <c r="B72" t="s">
        <v>388</v>
      </c>
      <c r="E72" s="23"/>
    </row>
    <row r="73" spans="1:5" x14ac:dyDescent="0.25">
      <c r="A73" t="s">
        <v>332</v>
      </c>
      <c r="B73" t="s">
        <v>388</v>
      </c>
      <c r="E73" s="24"/>
    </row>
    <row r="74" spans="1:5" x14ac:dyDescent="0.25">
      <c r="A74" t="s">
        <v>249</v>
      </c>
      <c r="B74" t="s">
        <v>388</v>
      </c>
      <c r="E74" s="23"/>
    </row>
    <row r="75" spans="1:5" x14ac:dyDescent="0.25">
      <c r="A75" t="s">
        <v>204</v>
      </c>
      <c r="B75" t="s">
        <v>388</v>
      </c>
      <c r="E75" s="24"/>
    </row>
    <row r="76" spans="1:5" x14ac:dyDescent="0.25">
      <c r="A76" t="s">
        <v>207</v>
      </c>
      <c r="B76" t="s">
        <v>388</v>
      </c>
      <c r="E76" s="23"/>
    </row>
    <row r="77" spans="1:5" x14ac:dyDescent="0.25">
      <c r="A77" t="s">
        <v>258</v>
      </c>
      <c r="B77" t="s">
        <v>389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346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387</v>
      </c>
    </row>
    <row r="92" spans="1:5" x14ac:dyDescent="0.25">
      <c r="A92" t="s">
        <v>336</v>
      </c>
      <c r="B92" t="s">
        <v>10</v>
      </c>
    </row>
    <row r="93" spans="1:5" x14ac:dyDescent="0.25">
      <c r="A93" t="s">
        <v>330</v>
      </c>
      <c r="B93" t="s">
        <v>10</v>
      </c>
    </row>
    <row r="94" spans="1:5" x14ac:dyDescent="0.25">
      <c r="A94" t="s">
        <v>206</v>
      </c>
      <c r="B94" t="s">
        <v>390</v>
      </c>
    </row>
    <row r="95" spans="1:5" x14ac:dyDescent="0.25">
      <c r="A95" t="s">
        <v>214</v>
      </c>
      <c r="B95" t="s">
        <v>390</v>
      </c>
    </row>
    <row r="96" spans="1:5" x14ac:dyDescent="0.25">
      <c r="A96" t="s">
        <v>64</v>
      </c>
      <c r="B96" t="s">
        <v>391</v>
      </c>
    </row>
    <row r="97" spans="1:2" x14ac:dyDescent="0.25">
      <c r="A97" t="s">
        <v>239</v>
      </c>
      <c r="B97" t="s">
        <v>391</v>
      </c>
    </row>
    <row r="98" spans="1:2" x14ac:dyDescent="0.25">
      <c r="A98" t="s">
        <v>341</v>
      </c>
      <c r="B98" t="s">
        <v>391</v>
      </c>
    </row>
    <row r="99" spans="1:2" x14ac:dyDescent="0.25">
      <c r="A99" t="s">
        <v>172</v>
      </c>
      <c r="B99" t="s">
        <v>391</v>
      </c>
    </row>
    <row r="100" spans="1:2" x14ac:dyDescent="0.25">
      <c r="A100" t="s">
        <v>228</v>
      </c>
      <c r="B100" t="s">
        <v>391</v>
      </c>
    </row>
    <row r="101" spans="1:2" x14ac:dyDescent="0.25">
      <c r="A101" t="s">
        <v>290</v>
      </c>
      <c r="B101" t="s">
        <v>391</v>
      </c>
    </row>
    <row r="102" spans="1:2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373</v>
      </c>
      <c r="B128" t="s">
        <v>392</v>
      </c>
    </row>
    <row r="129" spans="1:2" x14ac:dyDescent="0.25">
      <c r="A129" t="s">
        <v>38</v>
      </c>
      <c r="B129" t="s">
        <v>392</v>
      </c>
    </row>
    <row r="130" spans="1:2" x14ac:dyDescent="0.25">
      <c r="A130" t="s">
        <v>42</v>
      </c>
      <c r="B130" t="s">
        <v>392</v>
      </c>
    </row>
    <row r="131" spans="1:2" x14ac:dyDescent="0.25">
      <c r="A131" t="s">
        <v>43</v>
      </c>
      <c r="B131" t="s">
        <v>392</v>
      </c>
    </row>
    <row r="132" spans="1:2" x14ac:dyDescent="0.25">
      <c r="A132" t="s">
        <v>48</v>
      </c>
      <c r="B132" t="s">
        <v>392</v>
      </c>
    </row>
    <row r="133" spans="1:2" x14ac:dyDescent="0.25">
      <c r="A133" t="s">
        <v>51</v>
      </c>
      <c r="B133" t="s">
        <v>392</v>
      </c>
    </row>
    <row r="134" spans="1:2" x14ac:dyDescent="0.25">
      <c r="A134" t="s">
        <v>53</v>
      </c>
      <c r="B134" t="s">
        <v>392</v>
      </c>
    </row>
    <row r="135" spans="1:2" x14ac:dyDescent="0.25">
      <c r="A135" t="s">
        <v>359</v>
      </c>
      <c r="B135" t="s">
        <v>392</v>
      </c>
    </row>
    <row r="136" spans="1:2" x14ac:dyDescent="0.25">
      <c r="A136" t="s">
        <v>69</v>
      </c>
      <c r="B136" t="s">
        <v>392</v>
      </c>
    </row>
    <row r="137" spans="1:2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x14ac:dyDescent="0.25">
      <c r="A139" t="s">
        <v>97</v>
      </c>
      <c r="B139" t="s">
        <v>392</v>
      </c>
    </row>
    <row r="140" spans="1:2" x14ac:dyDescent="0.25">
      <c r="A140" t="s">
        <v>98</v>
      </c>
      <c r="B140" t="s">
        <v>392</v>
      </c>
    </row>
    <row r="141" spans="1:2" x14ac:dyDescent="0.25">
      <c r="A141" t="s">
        <v>99</v>
      </c>
      <c r="B141" t="s">
        <v>392</v>
      </c>
    </row>
    <row r="142" spans="1:2" x14ac:dyDescent="0.25">
      <c r="A142" t="s">
        <v>100</v>
      </c>
      <c r="B142" t="s">
        <v>392</v>
      </c>
    </row>
    <row r="143" spans="1:2" x14ac:dyDescent="0.25">
      <c r="A143" t="s">
        <v>102</v>
      </c>
      <c r="B143" t="s">
        <v>392</v>
      </c>
    </row>
    <row r="144" spans="1:2" x14ac:dyDescent="0.25">
      <c r="A144" t="s">
        <v>104</v>
      </c>
      <c r="B144" t="s">
        <v>392</v>
      </c>
    </row>
    <row r="145" spans="1:2" x14ac:dyDescent="0.25">
      <c r="A145" t="s">
        <v>105</v>
      </c>
      <c r="B145" t="s">
        <v>392</v>
      </c>
    </row>
    <row r="146" spans="1:2" x14ac:dyDescent="0.25">
      <c r="A146" t="s">
        <v>106</v>
      </c>
      <c r="B146" t="s">
        <v>392</v>
      </c>
    </row>
    <row r="147" spans="1:2" x14ac:dyDescent="0.25">
      <c r="A147" t="s">
        <v>107</v>
      </c>
      <c r="B147" t="s">
        <v>392</v>
      </c>
    </row>
    <row r="148" spans="1:2" x14ac:dyDescent="0.25">
      <c r="A148" t="s">
        <v>307</v>
      </c>
      <c r="B148" t="s">
        <v>392</v>
      </c>
    </row>
    <row r="149" spans="1:2" x14ac:dyDescent="0.25">
      <c r="A149" t="s">
        <v>121</v>
      </c>
      <c r="B149" t="s">
        <v>392</v>
      </c>
    </row>
    <row r="150" spans="1:2" x14ac:dyDescent="0.25">
      <c r="A150" t="s">
        <v>122</v>
      </c>
      <c r="B150" t="s">
        <v>392</v>
      </c>
    </row>
    <row r="151" spans="1:2" x14ac:dyDescent="0.25">
      <c r="A151" t="s">
        <v>124</v>
      </c>
      <c r="B151" t="s">
        <v>392</v>
      </c>
    </row>
    <row r="152" spans="1:2" x14ac:dyDescent="0.25">
      <c r="A152" t="s">
        <v>128</v>
      </c>
      <c r="B152" t="s">
        <v>392</v>
      </c>
    </row>
    <row r="153" spans="1:2" x14ac:dyDescent="0.25">
      <c r="A153" t="s">
        <v>132</v>
      </c>
      <c r="B153" t="s">
        <v>392</v>
      </c>
    </row>
    <row r="154" spans="1:2" x14ac:dyDescent="0.25">
      <c r="A154" t="s">
        <v>134</v>
      </c>
      <c r="B154" t="s">
        <v>392</v>
      </c>
    </row>
    <row r="155" spans="1:2" x14ac:dyDescent="0.25">
      <c r="A155" t="s">
        <v>136</v>
      </c>
      <c r="B155" t="s">
        <v>392</v>
      </c>
    </row>
    <row r="156" spans="1:2" x14ac:dyDescent="0.25">
      <c r="A156" t="s">
        <v>142</v>
      </c>
      <c r="B156" t="s">
        <v>392</v>
      </c>
    </row>
    <row r="157" spans="1:2" x14ac:dyDescent="0.25">
      <c r="A157" t="s">
        <v>169</v>
      </c>
      <c r="B157" t="s">
        <v>392</v>
      </c>
    </row>
    <row r="158" spans="1:2" x14ac:dyDescent="0.25">
      <c r="A158" t="s">
        <v>170</v>
      </c>
      <c r="B158" t="s">
        <v>392</v>
      </c>
    </row>
    <row r="159" spans="1:2" x14ac:dyDescent="0.25">
      <c r="A159" t="s">
        <v>171</v>
      </c>
      <c r="B159" t="s">
        <v>392</v>
      </c>
    </row>
    <row r="160" spans="1:2" x14ac:dyDescent="0.25">
      <c r="A160" t="s">
        <v>179</v>
      </c>
      <c r="B160" t="s">
        <v>392</v>
      </c>
    </row>
    <row r="161" spans="1:2" x14ac:dyDescent="0.25">
      <c r="A161" t="s">
        <v>182</v>
      </c>
      <c r="B161" t="s">
        <v>15150</v>
      </c>
    </row>
    <row r="162" spans="1:2" x14ac:dyDescent="0.25">
      <c r="A162" t="s">
        <v>183</v>
      </c>
      <c r="B162" t="s">
        <v>392</v>
      </c>
    </row>
    <row r="163" spans="1:2" x14ac:dyDescent="0.25">
      <c r="A163" t="s">
        <v>192</v>
      </c>
      <c r="B163" t="s">
        <v>392</v>
      </c>
    </row>
    <row r="164" spans="1:2" x14ac:dyDescent="0.25">
      <c r="A164" t="s">
        <v>195</v>
      </c>
      <c r="B164" t="s">
        <v>392</v>
      </c>
    </row>
    <row r="165" spans="1:2" x14ac:dyDescent="0.25">
      <c r="A165" t="s">
        <v>196</v>
      </c>
      <c r="B165" t="s">
        <v>392</v>
      </c>
    </row>
    <row r="166" spans="1:2" x14ac:dyDescent="0.25">
      <c r="A166" t="s">
        <v>216</v>
      </c>
      <c r="B166" t="s">
        <v>392</v>
      </c>
    </row>
    <row r="167" spans="1:2" x14ac:dyDescent="0.25">
      <c r="A167" t="s">
        <v>219</v>
      </c>
      <c r="B167" t="s">
        <v>392</v>
      </c>
    </row>
    <row r="168" spans="1:2" x14ac:dyDescent="0.25">
      <c r="A168" t="s">
        <v>227</v>
      </c>
      <c r="B168" t="s">
        <v>392</v>
      </c>
    </row>
    <row r="169" spans="1:2" x14ac:dyDescent="0.25">
      <c r="A169" t="s">
        <v>240</v>
      </c>
      <c r="B169" t="s">
        <v>392</v>
      </c>
    </row>
    <row r="170" spans="1:2" x14ac:dyDescent="0.25">
      <c r="A170" t="s">
        <v>241</v>
      </c>
      <c r="B170" t="s">
        <v>392</v>
      </c>
    </row>
    <row r="171" spans="1:2" x14ac:dyDescent="0.25">
      <c r="A171" t="s">
        <v>254</v>
      </c>
      <c r="B171" t="s">
        <v>392</v>
      </c>
    </row>
    <row r="172" spans="1:2" x14ac:dyDescent="0.25">
      <c r="A172" t="s">
        <v>255</v>
      </c>
      <c r="B172" t="s">
        <v>392</v>
      </c>
    </row>
    <row r="173" spans="1:2" x14ac:dyDescent="0.25">
      <c r="A173" t="s">
        <v>260</v>
      </c>
      <c r="B173" t="s">
        <v>392</v>
      </c>
    </row>
    <row r="174" spans="1:2" x14ac:dyDescent="0.25">
      <c r="A174" t="s">
        <v>264</v>
      </c>
      <c r="B174" t="s">
        <v>392</v>
      </c>
    </row>
    <row r="175" spans="1:2" x14ac:dyDescent="0.25">
      <c r="A175" t="s">
        <v>349</v>
      </c>
      <c r="B175" t="s">
        <v>392</v>
      </c>
    </row>
    <row r="176" spans="1:2" x14ac:dyDescent="0.25">
      <c r="A176" t="s">
        <v>265</v>
      </c>
      <c r="B176" t="s">
        <v>392</v>
      </c>
    </row>
    <row r="177" spans="1:2" x14ac:dyDescent="0.25">
      <c r="A177" t="s">
        <v>266</v>
      </c>
      <c r="B177" t="s">
        <v>392</v>
      </c>
    </row>
    <row r="178" spans="1:2" x14ac:dyDescent="0.25">
      <c r="A178" t="s">
        <v>267</v>
      </c>
      <c r="B178" t="s">
        <v>392</v>
      </c>
    </row>
    <row r="179" spans="1:2" x14ac:dyDescent="0.25">
      <c r="A179" t="s">
        <v>268</v>
      </c>
      <c r="B179" t="s">
        <v>392</v>
      </c>
    </row>
    <row r="180" spans="1:2" x14ac:dyDescent="0.25">
      <c r="A180" t="s">
        <v>269</v>
      </c>
      <c r="B180" t="s">
        <v>392</v>
      </c>
    </row>
    <row r="181" spans="1:2" x14ac:dyDescent="0.25">
      <c r="A181" t="s">
        <v>272</v>
      </c>
      <c r="B181" t="s">
        <v>392</v>
      </c>
    </row>
    <row r="182" spans="1:2" x14ac:dyDescent="0.25">
      <c r="A182" t="s">
        <v>281</v>
      </c>
      <c r="B182" t="s">
        <v>392</v>
      </c>
    </row>
    <row r="183" spans="1:2" x14ac:dyDescent="0.25">
      <c r="A183" t="s">
        <v>282</v>
      </c>
      <c r="B183" t="s">
        <v>392</v>
      </c>
    </row>
    <row r="184" spans="1:2" x14ac:dyDescent="0.25">
      <c r="A184" t="s">
        <v>285</v>
      </c>
      <c r="B184" t="s">
        <v>392</v>
      </c>
    </row>
    <row r="185" spans="1:2" x14ac:dyDescent="0.25">
      <c r="A185" t="s">
        <v>287</v>
      </c>
      <c r="B185" t="s">
        <v>392</v>
      </c>
    </row>
    <row r="186" spans="1:2" x14ac:dyDescent="0.25">
      <c r="A186" t="s">
        <v>292</v>
      </c>
      <c r="B186" t="s">
        <v>392</v>
      </c>
    </row>
    <row r="187" spans="1:2" x14ac:dyDescent="0.25">
      <c r="A187" t="s">
        <v>297</v>
      </c>
      <c r="B187" t="s">
        <v>392</v>
      </c>
    </row>
    <row r="188" spans="1:2" x14ac:dyDescent="0.25">
      <c r="A188" t="s">
        <v>300</v>
      </c>
      <c r="B188" t="s">
        <v>392</v>
      </c>
    </row>
    <row r="189" spans="1:2" x14ac:dyDescent="0.25">
      <c r="A189" t="s">
        <v>301</v>
      </c>
      <c r="B189" t="s">
        <v>392</v>
      </c>
    </row>
    <row r="190" spans="1:2" x14ac:dyDescent="0.25">
      <c r="A190" t="s">
        <v>303</v>
      </c>
      <c r="B190" t="s">
        <v>392</v>
      </c>
    </row>
    <row r="191" spans="1:2" x14ac:dyDescent="0.25">
      <c r="A191" t="s">
        <v>108</v>
      </c>
      <c r="B191" t="s">
        <v>392</v>
      </c>
    </row>
    <row r="192" spans="1:2" x14ac:dyDescent="0.25">
      <c r="A192" t="s">
        <v>340</v>
      </c>
      <c r="B192" t="s">
        <v>392</v>
      </c>
    </row>
    <row r="193" spans="1:2" x14ac:dyDescent="0.25">
      <c r="A193" t="s">
        <v>313</v>
      </c>
      <c r="B193" t="s">
        <v>392</v>
      </c>
    </row>
    <row r="194" spans="1:2" x14ac:dyDescent="0.25">
      <c r="A194" t="s">
        <v>314</v>
      </c>
      <c r="B194" t="s">
        <v>392</v>
      </c>
    </row>
    <row r="195" spans="1:2" x14ac:dyDescent="0.25">
      <c r="A195" t="s">
        <v>315</v>
      </c>
      <c r="B195" t="s">
        <v>392</v>
      </c>
    </row>
    <row r="196" spans="1:2" x14ac:dyDescent="0.25">
      <c r="A196" t="s">
        <v>316</v>
      </c>
      <c r="B196" t="s">
        <v>392</v>
      </c>
    </row>
    <row r="197" spans="1:2" x14ac:dyDescent="0.25">
      <c r="A197" t="s">
        <v>317</v>
      </c>
      <c r="B197" t="s">
        <v>392</v>
      </c>
    </row>
    <row r="198" spans="1:2" x14ac:dyDescent="0.25">
      <c r="A198" t="s">
        <v>320</v>
      </c>
      <c r="B198" t="s">
        <v>392</v>
      </c>
    </row>
    <row r="199" spans="1:2" x14ac:dyDescent="0.25">
      <c r="A199" t="s">
        <v>323</v>
      </c>
      <c r="B199" t="s">
        <v>392</v>
      </c>
    </row>
    <row r="200" spans="1:2" x14ac:dyDescent="0.25">
      <c r="A200" t="s">
        <v>324</v>
      </c>
      <c r="B200" t="s">
        <v>392</v>
      </c>
    </row>
    <row r="201" spans="1:2" x14ac:dyDescent="0.25">
      <c r="A201" t="s">
        <v>328</v>
      </c>
      <c r="B201" t="s">
        <v>392</v>
      </c>
    </row>
    <row r="202" spans="1:2" x14ac:dyDescent="0.25">
      <c r="A202" t="s">
        <v>333</v>
      </c>
      <c r="B202" t="s">
        <v>392</v>
      </c>
    </row>
    <row r="203" spans="1:2" x14ac:dyDescent="0.25">
      <c r="A203" t="s">
        <v>335</v>
      </c>
      <c r="B203" t="s">
        <v>392</v>
      </c>
    </row>
    <row r="204" spans="1:2" x14ac:dyDescent="0.25">
      <c r="A204" t="s">
        <v>337</v>
      </c>
      <c r="B204" t="s">
        <v>392</v>
      </c>
    </row>
    <row r="205" spans="1:2" x14ac:dyDescent="0.25">
      <c r="A205" t="s">
        <v>368</v>
      </c>
      <c r="B205" t="s">
        <v>392</v>
      </c>
    </row>
    <row r="206" spans="1:2" x14ac:dyDescent="0.25">
      <c r="A206" t="s">
        <v>339</v>
      </c>
      <c r="B206" t="s">
        <v>392</v>
      </c>
    </row>
    <row r="207" spans="1:2" x14ac:dyDescent="0.25">
      <c r="A207" t="s">
        <v>329</v>
      </c>
      <c r="B207" t="s">
        <v>392</v>
      </c>
    </row>
    <row r="208" spans="1:2" x14ac:dyDescent="0.25">
      <c r="A208" t="s">
        <v>54</v>
      </c>
      <c r="B208" t="s">
        <v>15150</v>
      </c>
    </row>
    <row r="209" spans="1:2" x14ac:dyDescent="0.25">
      <c r="A209" t="s">
        <v>347</v>
      </c>
      <c r="B209" t="s">
        <v>392</v>
      </c>
    </row>
    <row r="210" spans="1:2" x14ac:dyDescent="0.25">
      <c r="A210" t="s">
        <v>348</v>
      </c>
      <c r="B210" t="s">
        <v>392</v>
      </c>
    </row>
    <row r="211" spans="1:2" x14ac:dyDescent="0.25">
      <c r="A211" t="s">
        <v>326</v>
      </c>
      <c r="B211" t="s">
        <v>392</v>
      </c>
    </row>
    <row r="212" spans="1:2" x14ac:dyDescent="0.25">
      <c r="A212" t="s">
        <v>83</v>
      </c>
      <c r="B212" t="s">
        <v>393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x14ac:dyDescent="0.25">
      <c r="A217" s="1" t="s">
        <v>370</v>
      </c>
      <c r="B217" t="s">
        <v>392</v>
      </c>
    </row>
    <row r="218" spans="1:2" x14ac:dyDescent="0.25">
      <c r="A218" s="1" t="s">
        <v>374</v>
      </c>
      <c r="B218" t="s">
        <v>392</v>
      </c>
    </row>
    <row r="219" spans="1:2" x14ac:dyDescent="0.25">
      <c r="A219" s="1" t="s">
        <v>375</v>
      </c>
      <c r="B219" t="s">
        <v>15150</v>
      </c>
    </row>
    <row r="220" spans="1:2" x14ac:dyDescent="0.25">
      <c r="A220" s="1" t="s">
        <v>383</v>
      </c>
      <c r="B220" t="s">
        <v>392</v>
      </c>
    </row>
    <row r="221" spans="1:2" x14ac:dyDescent="0.25">
      <c r="A221" s="1" t="s">
        <v>358</v>
      </c>
      <c r="B221" t="s">
        <v>15155</v>
      </c>
    </row>
    <row r="222" spans="1:2" x14ac:dyDescent="0.25">
      <c r="A222" s="1" t="s">
        <v>365</v>
      </c>
      <c r="B222" t="s">
        <v>15155</v>
      </c>
    </row>
    <row r="223" spans="1:2" x14ac:dyDescent="0.25">
      <c r="A223" s="1" t="s">
        <v>372</v>
      </c>
      <c r="B223" t="s">
        <v>15155</v>
      </c>
    </row>
    <row r="224" spans="1:2" x14ac:dyDescent="0.25">
      <c r="A224" s="1" t="s">
        <v>35</v>
      </c>
      <c r="B224" t="s">
        <v>15155</v>
      </c>
    </row>
    <row r="225" spans="1:2" x14ac:dyDescent="0.25">
      <c r="A225" s="1" t="s">
        <v>367</v>
      </c>
      <c r="B225" t="s">
        <v>392</v>
      </c>
    </row>
    <row r="226" spans="1:2" x14ac:dyDescent="0.25">
      <c r="A226" s="1" t="s">
        <v>362</v>
      </c>
      <c r="B226" t="s">
        <v>387</v>
      </c>
    </row>
    <row r="227" spans="1:2" x14ac:dyDescent="0.25">
      <c r="A227" s="1" t="s">
        <v>363</v>
      </c>
      <c r="B227" t="s">
        <v>15155</v>
      </c>
    </row>
    <row r="228" spans="1:2" x14ac:dyDescent="0.25">
      <c r="A228" s="1" t="s">
        <v>369</v>
      </c>
      <c r="B228" t="s">
        <v>15155</v>
      </c>
    </row>
    <row r="229" spans="1:2" x14ac:dyDescent="0.25">
      <c r="A229" s="1" t="s">
        <v>382</v>
      </c>
      <c r="B229" t="s">
        <v>391</v>
      </c>
    </row>
    <row r="230" spans="1:2" x14ac:dyDescent="0.25">
      <c r="A230" s="1" t="s">
        <v>366</v>
      </c>
      <c r="B230" t="s">
        <v>387</v>
      </c>
    </row>
    <row r="231" spans="1:2" x14ac:dyDescent="0.25">
      <c r="A231" s="1" t="s">
        <v>361</v>
      </c>
      <c r="B231" t="s">
        <v>391</v>
      </c>
    </row>
    <row r="232" spans="1:2" x14ac:dyDescent="0.25">
      <c r="A232" s="1" t="s">
        <v>384</v>
      </c>
      <c r="B232" t="s">
        <v>392</v>
      </c>
    </row>
    <row r="233" spans="1:2" x14ac:dyDescent="0.25">
      <c r="A233" t="s">
        <v>352</v>
      </c>
      <c r="B233" t="s">
        <v>15155</v>
      </c>
    </row>
    <row r="234" spans="1:2" x14ac:dyDescent="0.25">
      <c r="A234" t="s">
        <v>364</v>
      </c>
      <c r="B234" t="s">
        <v>15155</v>
      </c>
    </row>
    <row r="235" spans="1:2" x14ac:dyDescent="0.25">
      <c r="A235" t="s">
        <v>15128</v>
      </c>
      <c r="B235" t="s">
        <v>15155</v>
      </c>
    </row>
    <row r="236" spans="1:2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x14ac:dyDescent="0.25">
      <c r="A244" t="s">
        <v>3372</v>
      </c>
      <c r="B244" t="s">
        <v>15155</v>
      </c>
    </row>
    <row r="245" spans="1:2" x14ac:dyDescent="0.25">
      <c r="A245" t="s">
        <v>3371</v>
      </c>
      <c r="B245" t="s">
        <v>15155</v>
      </c>
    </row>
    <row r="246" spans="1:2" x14ac:dyDescent="0.25">
      <c r="A246" t="s">
        <v>7162</v>
      </c>
      <c r="B246" t="s">
        <v>15155</v>
      </c>
    </row>
    <row r="247" spans="1:2" x14ac:dyDescent="0.25">
      <c r="A247" t="s">
        <v>3520</v>
      </c>
      <c r="B247" t="s">
        <v>15155</v>
      </c>
    </row>
    <row r="248" spans="1:2" x14ac:dyDescent="0.25">
      <c r="A248" s="11" t="s">
        <v>3570</v>
      </c>
      <c r="B248" t="s">
        <v>15155</v>
      </c>
    </row>
    <row r="249" spans="1:2" x14ac:dyDescent="0.25">
      <c r="A249" t="s">
        <v>15230</v>
      </c>
      <c r="B249" t="s">
        <v>15230</v>
      </c>
    </row>
    <row r="250" spans="1:2" x14ac:dyDescent="0.25">
      <c r="A250" t="s">
        <v>15231</v>
      </c>
      <c r="B250" t="s">
        <v>15230</v>
      </c>
    </row>
    <row r="251" spans="1:2" x14ac:dyDescent="0.25">
      <c r="A251" t="s">
        <v>15231</v>
      </c>
      <c r="B251" t="s">
        <v>15230</v>
      </c>
    </row>
    <row r="252" spans="1:2" x14ac:dyDescent="0.25">
      <c r="A252" t="s">
        <v>15232</v>
      </c>
      <c r="B252" t="s">
        <v>15230</v>
      </c>
    </row>
    <row r="253" spans="1:2" x14ac:dyDescent="0.25">
      <c r="A253" t="s">
        <v>15232</v>
      </c>
      <c r="B253" t="s">
        <v>15230</v>
      </c>
    </row>
    <row r="254" spans="1:2" x14ac:dyDescent="0.25">
      <c r="A254" t="s">
        <v>15234</v>
      </c>
      <c r="B254" t="s">
        <v>15230</v>
      </c>
    </row>
    <row r="255" spans="1:2" x14ac:dyDescent="0.25">
      <c r="A255" t="s">
        <v>15233</v>
      </c>
      <c r="B255" t="s">
        <v>15230</v>
      </c>
    </row>
    <row r="256" spans="1:2" x14ac:dyDescent="0.25">
      <c r="A256" t="s">
        <v>15235</v>
      </c>
      <c r="B256" t="s">
        <v>15230</v>
      </c>
    </row>
    <row r="257" spans="1:2" x14ac:dyDescent="0.25">
      <c r="A257" t="s">
        <v>15235</v>
      </c>
      <c r="B257" t="s">
        <v>15230</v>
      </c>
    </row>
    <row r="258" spans="1:2" x14ac:dyDescent="0.25">
      <c r="A258" t="s">
        <v>15236</v>
      </c>
      <c r="B258" t="s">
        <v>15230</v>
      </c>
    </row>
    <row r="259" spans="1:2" x14ac:dyDescent="0.25">
      <c r="A259" t="s">
        <v>15235</v>
      </c>
      <c r="B259" t="s">
        <v>15230</v>
      </c>
    </row>
    <row r="260" spans="1:2" x14ac:dyDescent="0.25">
      <c r="A260" t="s">
        <v>15238</v>
      </c>
      <c r="B260" t="s">
        <v>15230</v>
      </c>
    </row>
    <row r="261" spans="1:2" x14ac:dyDescent="0.25">
      <c r="A261" t="s">
        <v>15237</v>
      </c>
      <c r="B261" t="s">
        <v>15230</v>
      </c>
    </row>
    <row r="262" spans="1:2" x14ac:dyDescent="0.25">
      <c r="A262" s="11" t="s">
        <v>727</v>
      </c>
      <c r="B262" t="s">
        <v>391</v>
      </c>
    </row>
    <row r="263" spans="1:2" x14ac:dyDescent="0.25">
      <c r="A263" t="s">
        <v>3164</v>
      </c>
      <c r="B263" t="s">
        <v>392</v>
      </c>
    </row>
    <row r="264" spans="1:2" x14ac:dyDescent="0.25">
      <c r="A264" t="s">
        <v>3150</v>
      </c>
      <c r="B264" t="s">
        <v>392</v>
      </c>
    </row>
    <row r="265" spans="1:2" x14ac:dyDescent="0.25">
      <c r="A265" t="s">
        <v>3018</v>
      </c>
      <c r="B265" t="s">
        <v>392</v>
      </c>
    </row>
    <row r="266" spans="1:2" x14ac:dyDescent="0.25">
      <c r="A266" t="s">
        <v>3603</v>
      </c>
      <c r="B266" t="s">
        <v>392</v>
      </c>
    </row>
    <row r="267" spans="1:2" x14ac:dyDescent="0.25">
      <c r="A267" t="s">
        <v>3162</v>
      </c>
      <c r="B267" t="s">
        <v>392</v>
      </c>
    </row>
    <row r="268" spans="1:2" x14ac:dyDescent="0.25">
      <c r="A268" t="s">
        <v>15256</v>
      </c>
      <c r="B268" t="s">
        <v>387</v>
      </c>
    </row>
    <row r="269" spans="1:2" x14ac:dyDescent="0.25">
      <c r="A269" t="s">
        <v>15248</v>
      </c>
      <c r="B269" t="s">
        <v>392</v>
      </c>
    </row>
    <row r="270" spans="1:2" x14ac:dyDescent="0.25">
      <c r="A270" t="s">
        <v>15258</v>
      </c>
      <c r="B270" t="s">
        <v>392</v>
      </c>
    </row>
    <row r="271" spans="1:2" x14ac:dyDescent="0.25">
      <c r="A271" s="11" t="s">
        <v>3621</v>
      </c>
      <c r="B271" t="s">
        <v>15230</v>
      </c>
    </row>
    <row r="272" spans="1:2" x14ac:dyDescent="0.25">
      <c r="A272" s="11" t="s">
        <v>3576</v>
      </c>
      <c r="B272" t="s">
        <v>15155</v>
      </c>
    </row>
    <row r="273" spans="1:2" x14ac:dyDescent="0.25">
      <c r="A273" s="11" t="s">
        <v>9129</v>
      </c>
      <c r="B273" t="s">
        <v>387</v>
      </c>
    </row>
    <row r="274" spans="1:2" x14ac:dyDescent="0.25">
      <c r="A274" t="s">
        <v>2718</v>
      </c>
      <c r="B274" t="s">
        <v>391</v>
      </c>
    </row>
    <row r="275" spans="1:2" x14ac:dyDescent="0.25">
      <c r="A275" t="s">
        <v>15242</v>
      </c>
      <c r="B275" t="s">
        <v>10</v>
      </c>
    </row>
    <row r="276" spans="1:2" x14ac:dyDescent="0.25">
      <c r="A276" t="s">
        <v>15257</v>
      </c>
      <c r="B276" t="s">
        <v>387</v>
      </c>
    </row>
    <row r="277" spans="1:2" x14ac:dyDescent="0.25">
      <c r="A277" t="s">
        <v>15259</v>
      </c>
      <c r="B277" t="s">
        <v>387</v>
      </c>
    </row>
    <row r="278" spans="1:2" x14ac:dyDescent="0.25">
      <c r="A278" t="s">
        <v>1170</v>
      </c>
      <c r="B278" t="s">
        <v>10</v>
      </c>
    </row>
    <row r="279" spans="1:2" x14ac:dyDescent="0.25">
      <c r="A279" s="11" t="s">
        <v>15246</v>
      </c>
      <c r="B279" t="s">
        <v>391</v>
      </c>
    </row>
    <row r="280" spans="1:2" x14ac:dyDescent="0.25">
      <c r="A280" s="11" t="s">
        <v>15247</v>
      </c>
      <c r="B280" t="s">
        <v>391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15271</v>
      </c>
      <c r="B282" t="s">
        <v>10</v>
      </c>
    </row>
    <row r="283" spans="1:2" x14ac:dyDescent="0.25">
      <c r="A283" t="s">
        <v>7160</v>
      </c>
      <c r="B283" t="s">
        <v>15155</v>
      </c>
    </row>
    <row r="284" spans="1:2" x14ac:dyDescent="0.25">
      <c r="A284" t="s">
        <v>3305</v>
      </c>
      <c r="B284" t="s">
        <v>15155</v>
      </c>
    </row>
    <row r="285" spans="1:2" x14ac:dyDescent="0.25">
      <c r="A285" t="s">
        <v>7158</v>
      </c>
      <c r="B285" t="s">
        <v>387</v>
      </c>
    </row>
    <row r="286" spans="1:2" x14ac:dyDescent="0.25">
      <c r="A286" t="s">
        <v>3552</v>
      </c>
      <c r="B286" t="s">
        <v>392</v>
      </c>
    </row>
    <row r="287" spans="1:2" x14ac:dyDescent="0.25">
      <c r="A287" t="s">
        <v>3555</v>
      </c>
      <c r="B287" t="s">
        <v>392</v>
      </c>
    </row>
    <row r="288" spans="1:2" x14ac:dyDescent="0.25">
      <c r="A288" t="s">
        <v>3552</v>
      </c>
      <c r="B288" t="s">
        <v>392</v>
      </c>
    </row>
    <row r="289" spans="1:2" x14ac:dyDescent="0.25">
      <c r="A289" t="s">
        <v>3535</v>
      </c>
      <c r="B289" t="s">
        <v>392</v>
      </c>
    </row>
    <row r="290" spans="1:2" x14ac:dyDescent="0.25">
      <c r="A290" t="s">
        <v>3558</v>
      </c>
      <c r="B290" t="s">
        <v>392</v>
      </c>
    </row>
    <row r="291" spans="1:2" x14ac:dyDescent="0.25">
      <c r="A291" t="s">
        <v>15273</v>
      </c>
      <c r="B291" t="s">
        <v>391</v>
      </c>
    </row>
    <row r="292" spans="1:2" x14ac:dyDescent="0.25">
      <c r="A292" t="s">
        <v>837</v>
      </c>
      <c r="B292" t="s">
        <v>391</v>
      </c>
    </row>
    <row r="293" spans="1:2" x14ac:dyDescent="0.25">
      <c r="A293" t="s">
        <v>15274</v>
      </c>
      <c r="B293" t="s">
        <v>387</v>
      </c>
    </row>
    <row r="294" spans="1:2" x14ac:dyDescent="0.25">
      <c r="A294" t="s">
        <v>1511</v>
      </c>
      <c r="B294" t="s">
        <v>391</v>
      </c>
    </row>
    <row r="295" spans="1:2" x14ac:dyDescent="0.25">
      <c r="A295" t="s">
        <v>3538</v>
      </c>
      <c r="B295" t="s">
        <v>392</v>
      </c>
    </row>
    <row r="296" spans="1:2" x14ac:dyDescent="0.25">
      <c r="A296" t="s">
        <v>3605</v>
      </c>
      <c r="B296" t="s">
        <v>392</v>
      </c>
    </row>
    <row r="319" spans="1:2" x14ac:dyDescent="0.25">
      <c r="A319" t="s">
        <v>3002</v>
      </c>
      <c r="B319" t="s">
        <v>392</v>
      </c>
    </row>
    <row r="320" spans="1:2" x14ac:dyDescent="0.25">
      <c r="A320" t="s">
        <v>3179</v>
      </c>
      <c r="B320" t="s">
        <v>392</v>
      </c>
    </row>
    <row r="321" spans="1:2" x14ac:dyDescent="0.25">
      <c r="A321" t="s">
        <v>15278</v>
      </c>
      <c r="B321" t="s">
        <v>190</v>
      </c>
    </row>
    <row r="322" spans="1:2" x14ac:dyDescent="0.25">
      <c r="A322" t="s">
        <v>9632</v>
      </c>
      <c r="B322" t="s">
        <v>387</v>
      </c>
    </row>
    <row r="323" spans="1:2" x14ac:dyDescent="0.25">
      <c r="A323" t="s">
        <v>809</v>
      </c>
      <c r="B323" t="s">
        <v>387</v>
      </c>
    </row>
    <row r="324" spans="1:2" x14ac:dyDescent="0.25">
      <c r="A324" t="s">
        <v>1008</v>
      </c>
      <c r="B324" t="s">
        <v>391</v>
      </c>
    </row>
    <row r="325" spans="1:2" x14ac:dyDescent="0.25">
      <c r="A325" t="s">
        <v>843</v>
      </c>
      <c r="B325" t="s">
        <v>391</v>
      </c>
    </row>
    <row r="326" spans="1:2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55"/>
  <sheetViews>
    <sheetView topLeftCell="A25" workbookViewId="0">
      <selection activeCell="F61" sqref="F61"/>
    </sheetView>
  </sheetViews>
  <sheetFormatPr baseColWidth="10" defaultRowHeight="15" x14ac:dyDescent="0.25"/>
  <cols>
    <col min="1" max="1" width="8.14062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</row>
    <row r="2" spans="1:17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15159</v>
      </c>
      <c r="B6">
        <v>33</v>
      </c>
      <c r="C6">
        <v>224.7</v>
      </c>
      <c r="D6" s="4"/>
      <c r="E6" s="4"/>
      <c r="F6" s="22"/>
      <c r="G6" s="54"/>
      <c r="H6" s="54"/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9</v>
      </c>
      <c r="B7">
        <v>34</v>
      </c>
      <c r="C7">
        <v>180</v>
      </c>
      <c r="D7" s="4">
        <v>0</v>
      </c>
      <c r="E7" s="4">
        <v>128382.82000000024</v>
      </c>
      <c r="F7" s="22">
        <v>1076303.6652289997</v>
      </c>
      <c r="G7" s="54">
        <v>0.14020567549458693</v>
      </c>
      <c r="H7" s="54">
        <v>0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8</v>
      </c>
      <c r="B8">
        <v>34</v>
      </c>
      <c r="C8">
        <v>3941.7</v>
      </c>
      <c r="D8" s="4">
        <v>598.20000000000005</v>
      </c>
      <c r="E8" s="4">
        <v>274446.18000000005</v>
      </c>
      <c r="F8" s="22">
        <v>1251036.9723250004</v>
      </c>
      <c r="G8" s="54">
        <v>1.4362378809572058</v>
      </c>
      <c r="H8" s="54">
        <v>0.21796623294228396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6</v>
      </c>
      <c r="B9">
        <v>34</v>
      </c>
      <c r="C9">
        <v>4331.2</v>
      </c>
      <c r="D9" s="4">
        <v>909.5</v>
      </c>
      <c r="E9" s="4">
        <v>195619.25000000006</v>
      </c>
      <c r="F9" s="22">
        <v>537449.05163999996</v>
      </c>
      <c r="G9" s="54">
        <v>2.2140970277720617</v>
      </c>
      <c r="H9" s="54">
        <v>0.46493379358115305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34</v>
      </c>
      <c r="C10">
        <v>388</v>
      </c>
      <c r="D10" s="4">
        <v>200</v>
      </c>
      <c r="E10" s="4">
        <v>457327.60000000003</v>
      </c>
      <c r="F10" s="22">
        <v>1609419.2759000002</v>
      </c>
      <c r="G10" s="54">
        <v>8.4840713746557161E-2</v>
      </c>
      <c r="H10" s="54">
        <v>4.3732326673483077E-2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</row>
    <row r="11" spans="1:17" x14ac:dyDescent="0.25">
      <c r="A11" s="18" t="s">
        <v>15159</v>
      </c>
      <c r="B11">
        <v>34</v>
      </c>
      <c r="C11">
        <v>5067.7</v>
      </c>
      <c r="D11" s="4"/>
      <c r="E11" s="4"/>
      <c r="F11" s="22"/>
      <c r="G11" s="54"/>
      <c r="H11" s="54"/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</row>
    <row r="12" spans="1:17" x14ac:dyDescent="0.25">
      <c r="A12" s="18" t="s">
        <v>7</v>
      </c>
      <c r="B12">
        <v>35</v>
      </c>
      <c r="C12">
        <v>686.4</v>
      </c>
      <c r="D12" s="4">
        <v>431</v>
      </c>
      <c r="E12" s="4">
        <v>483359.74999999994</v>
      </c>
      <c r="F12" s="22">
        <v>1716510.2754999998</v>
      </c>
      <c r="G12" s="54">
        <v>0.14200603173929979</v>
      </c>
      <c r="H12" s="54">
        <v>8.9167540325813241E-2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</row>
    <row r="13" spans="1:17" x14ac:dyDescent="0.25">
      <c r="A13" s="18" t="s">
        <v>6</v>
      </c>
      <c r="B13">
        <v>35</v>
      </c>
      <c r="C13">
        <v>2610.8000000000006</v>
      </c>
      <c r="D13" s="4">
        <v>1020.3000000000001</v>
      </c>
      <c r="E13" s="4">
        <v>227627.63</v>
      </c>
      <c r="F13" s="22">
        <v>634053.52016999992</v>
      </c>
      <c r="G13" s="54">
        <v>1.1469609379142596</v>
      </c>
      <c r="H13" s="54">
        <v>0.44823205337594563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</row>
    <row r="14" spans="1:17" x14ac:dyDescent="0.25">
      <c r="A14" s="18" t="s">
        <v>8</v>
      </c>
      <c r="B14">
        <v>35</v>
      </c>
      <c r="C14">
        <v>1555.2</v>
      </c>
      <c r="D14" s="4">
        <v>509.2</v>
      </c>
      <c r="E14" s="4">
        <v>219124.67999999979</v>
      </c>
      <c r="F14" s="22">
        <v>991039.15707500034</v>
      </c>
      <c r="G14" s="54">
        <v>0.70973292465276006</v>
      </c>
      <c r="H14" s="54">
        <v>0.2323791185912972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</row>
    <row r="15" spans="1:17" x14ac:dyDescent="0.25">
      <c r="A15" s="18" t="s">
        <v>9</v>
      </c>
      <c r="B15">
        <v>35</v>
      </c>
      <c r="C15">
        <v>1261.4000000000001</v>
      </c>
      <c r="D15" s="4">
        <v>85.4</v>
      </c>
      <c r="E15" s="4">
        <v>133283.88000000024</v>
      </c>
      <c r="F15" s="22">
        <v>1064765.3302579992</v>
      </c>
      <c r="G15" s="54">
        <v>0.94640102013836769</v>
      </c>
      <c r="H15" s="54">
        <v>6.4073764959423338E-2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</row>
    <row r="16" spans="1:17" x14ac:dyDescent="0.25">
      <c r="A16" s="18" t="s">
        <v>15159</v>
      </c>
      <c r="B16">
        <v>35</v>
      </c>
      <c r="C16">
        <v>4847.8999999999996</v>
      </c>
      <c r="D16" s="4"/>
      <c r="E16" s="4"/>
      <c r="F16" s="22"/>
      <c r="G16" s="54"/>
      <c r="H16" s="54"/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</row>
    <row r="17" spans="1:17" x14ac:dyDescent="0.25">
      <c r="A17" s="18" t="s">
        <v>7</v>
      </c>
      <c r="B17">
        <v>36</v>
      </c>
      <c r="C17">
        <v>59.5</v>
      </c>
      <c r="D17" s="4">
        <v>29.5</v>
      </c>
      <c r="E17" s="4">
        <v>469639.15</v>
      </c>
      <c r="F17" s="22">
        <v>1672891.0503</v>
      </c>
      <c r="G17" s="54">
        <v>1.2669301526501784E-2</v>
      </c>
      <c r="H17" s="54">
        <v>6.2814184038958417E-3</v>
      </c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</row>
    <row r="18" spans="1:17" x14ac:dyDescent="0.25">
      <c r="A18" s="18" t="s">
        <v>8</v>
      </c>
      <c r="B18">
        <v>36</v>
      </c>
      <c r="C18">
        <v>4746.7000000000007</v>
      </c>
      <c r="D18" s="4">
        <v>326.10000000000002</v>
      </c>
      <c r="E18" s="4">
        <v>242385.9519999999</v>
      </c>
      <c r="F18" s="22">
        <v>1088242.6986649998</v>
      </c>
      <c r="G18" s="54">
        <v>1.958323063211189</v>
      </c>
      <c r="H18" s="54">
        <v>0.13453749992903885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</row>
    <row r="19" spans="1:17" x14ac:dyDescent="0.25">
      <c r="A19" s="18" t="s">
        <v>6</v>
      </c>
      <c r="B19">
        <v>36</v>
      </c>
      <c r="C19">
        <v>2477.9</v>
      </c>
      <c r="D19" s="4">
        <v>1010.1</v>
      </c>
      <c r="E19" s="4">
        <v>202723.38</v>
      </c>
      <c r="F19" s="22">
        <v>571762.02470000007</v>
      </c>
      <c r="G19" s="54">
        <v>1.2223059816780877</v>
      </c>
      <c r="H19" s="54">
        <v>0.49826517296623601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</row>
    <row r="20" spans="1:17" x14ac:dyDescent="0.25">
      <c r="A20" s="18" t="s">
        <v>9</v>
      </c>
      <c r="B20">
        <v>36</v>
      </c>
      <c r="C20">
        <v>789</v>
      </c>
      <c r="D20" s="4"/>
      <c r="E20" s="4">
        <v>119301.62000000037</v>
      </c>
      <c r="F20" s="22">
        <v>981210.53497000039</v>
      </c>
      <c r="G20" s="54">
        <v>0.66134894060952187</v>
      </c>
      <c r="H20" s="54"/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</row>
    <row r="21" spans="1:17" x14ac:dyDescent="0.25">
      <c r="A21" s="18" t="s">
        <v>15159</v>
      </c>
      <c r="B21">
        <v>36</v>
      </c>
      <c r="C21">
        <v>6666.4</v>
      </c>
      <c r="D21" s="4"/>
      <c r="E21" s="4"/>
      <c r="F21" s="22"/>
      <c r="G21" s="54"/>
      <c r="H21" s="54"/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</row>
    <row r="22" spans="1:17" x14ac:dyDescent="0.25">
      <c r="A22" s="18" t="s">
        <v>6</v>
      </c>
      <c r="B22">
        <v>37</v>
      </c>
      <c r="C22">
        <v>5360.1</v>
      </c>
      <c r="D22" s="4">
        <v>1322.7</v>
      </c>
      <c r="E22" s="4">
        <v>185422.99999999994</v>
      </c>
      <c r="F22" s="22">
        <v>498444.98790000007</v>
      </c>
      <c r="G22" s="54">
        <v>2.8907417094966652</v>
      </c>
      <c r="H22" s="54">
        <v>0.71334192629824811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</row>
    <row r="23" spans="1:17" x14ac:dyDescent="0.25">
      <c r="A23" s="18" t="s">
        <v>8</v>
      </c>
      <c r="B23">
        <v>37</v>
      </c>
      <c r="C23">
        <v>1925.2300000000002</v>
      </c>
      <c r="D23" s="4">
        <v>241.9</v>
      </c>
      <c r="E23" s="4">
        <v>278362.88300000015</v>
      </c>
      <c r="F23" s="22">
        <v>1289265.5032000004</v>
      </c>
      <c r="G23" s="54">
        <v>0.69162597371144463</v>
      </c>
      <c r="H23" s="54">
        <v>8.6900953673482342E-2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</row>
    <row r="24" spans="1:17" x14ac:dyDescent="0.25">
      <c r="A24" s="18" t="s">
        <v>7</v>
      </c>
      <c r="B24">
        <v>37</v>
      </c>
      <c r="C24">
        <v>566</v>
      </c>
      <c r="D24" s="4">
        <v>110</v>
      </c>
      <c r="E24" s="4">
        <v>530850.79999999993</v>
      </c>
      <c r="F24" s="22">
        <v>1881174.0554999998</v>
      </c>
      <c r="G24" s="54">
        <v>0.1066212954751128</v>
      </c>
      <c r="H24" s="54">
        <v>2.0721453184209201E-2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</row>
    <row r="25" spans="1:17" x14ac:dyDescent="0.25">
      <c r="A25" s="18" t="s">
        <v>9</v>
      </c>
      <c r="B25">
        <v>37</v>
      </c>
      <c r="C25">
        <v>769</v>
      </c>
      <c r="D25" s="4">
        <v>0</v>
      </c>
      <c r="E25" s="4">
        <v>123126.4500000003</v>
      </c>
      <c r="F25" s="22">
        <v>960090.35949500022</v>
      </c>
      <c r="G25" s="54">
        <v>0.62456117268060451</v>
      </c>
      <c r="H25" s="54">
        <v>0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</row>
    <row r="26" spans="1:17" x14ac:dyDescent="0.25">
      <c r="A26" s="18" t="s">
        <v>15159</v>
      </c>
      <c r="B26">
        <v>37</v>
      </c>
      <c r="C26">
        <v>5948.4000000000005</v>
      </c>
      <c r="D26" s="4"/>
      <c r="E26" s="4"/>
      <c r="F26" s="22"/>
      <c r="G26" s="54"/>
      <c r="H26" s="54"/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</row>
    <row r="27" spans="1:17" x14ac:dyDescent="0.25">
      <c r="A27" s="18" t="s">
        <v>8</v>
      </c>
      <c r="B27">
        <v>38</v>
      </c>
      <c r="C27">
        <v>2991.3</v>
      </c>
      <c r="D27" s="4">
        <v>227.7</v>
      </c>
      <c r="E27" s="4">
        <v>280334.21800000011</v>
      </c>
      <c r="F27" s="22">
        <v>1361868.9488349999</v>
      </c>
      <c r="G27" s="54">
        <v>1.0670477622535537</v>
      </c>
      <c r="H27" s="54">
        <v>8.122447613583865E-2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</row>
    <row r="28" spans="1:17" x14ac:dyDescent="0.25">
      <c r="A28" s="18" t="s">
        <v>9</v>
      </c>
      <c r="B28">
        <v>38</v>
      </c>
      <c r="C28">
        <v>939.5</v>
      </c>
      <c r="D28" s="4">
        <v>354.5</v>
      </c>
      <c r="E28" s="4">
        <v>134610.38000000015</v>
      </c>
      <c r="F28" s="22">
        <v>1115813.6175929999</v>
      </c>
      <c r="G28" s="54">
        <v>0.6979402331380381</v>
      </c>
      <c r="H28" s="54">
        <v>0.26335264784186746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</row>
    <row r="29" spans="1:17" x14ac:dyDescent="0.25">
      <c r="A29" s="18" t="s">
        <v>6</v>
      </c>
      <c r="B29">
        <v>38</v>
      </c>
      <c r="C29">
        <v>1806.5</v>
      </c>
      <c r="D29" s="4">
        <v>699.4</v>
      </c>
      <c r="E29" s="4">
        <v>227515.16000000003</v>
      </c>
      <c r="F29" s="22">
        <v>643873.44149999984</v>
      </c>
      <c r="G29" s="54">
        <v>0.7940130231321727</v>
      </c>
      <c r="H29" s="54">
        <v>0.30740808656442931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</row>
    <row r="30" spans="1:17" x14ac:dyDescent="0.25">
      <c r="A30" s="18" t="s">
        <v>7</v>
      </c>
      <c r="B30">
        <v>38</v>
      </c>
      <c r="C30">
        <v>280.5</v>
      </c>
      <c r="D30" s="4">
        <v>145.5</v>
      </c>
      <c r="E30" s="4">
        <v>657778.80000000005</v>
      </c>
      <c r="F30" s="22">
        <v>2323749.9694000003</v>
      </c>
      <c r="G30" s="54">
        <v>4.2643514810754006E-2</v>
      </c>
      <c r="H30" s="54">
        <v>2.211989805691518E-2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</row>
    <row r="31" spans="1:17" x14ac:dyDescent="0.25">
      <c r="A31" s="18" t="s">
        <v>15159</v>
      </c>
      <c r="B31">
        <v>38</v>
      </c>
      <c r="C31">
        <v>3048.5</v>
      </c>
      <c r="D31" s="4"/>
      <c r="E31" s="4"/>
      <c r="F31" s="22"/>
      <c r="G31" s="54"/>
      <c r="H31" s="54"/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</row>
    <row r="32" spans="1:17" x14ac:dyDescent="0.25">
      <c r="A32" s="18" t="s">
        <v>9</v>
      </c>
      <c r="B32">
        <v>39</v>
      </c>
      <c r="C32">
        <v>621.5</v>
      </c>
      <c r="D32" s="4">
        <v>43</v>
      </c>
      <c r="E32" s="4">
        <v>112648.27000000014</v>
      </c>
      <c r="F32" s="22">
        <v>875858.04054600035</v>
      </c>
      <c r="G32" s="54">
        <v>0.55171730555648946</v>
      </c>
      <c r="H32" s="54">
        <v>3.8171913336973527E-2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</row>
    <row r="33" spans="1:17" x14ac:dyDescent="0.25">
      <c r="A33" s="18" t="s">
        <v>8</v>
      </c>
      <c r="B33">
        <v>39</v>
      </c>
      <c r="C33">
        <v>3570.4</v>
      </c>
      <c r="D33" s="4">
        <v>550</v>
      </c>
      <c r="E33" s="4">
        <v>254466.77000000008</v>
      </c>
      <c r="F33" s="22">
        <v>1166713.1766800003</v>
      </c>
      <c r="G33" s="54">
        <v>1.403090863298182</v>
      </c>
      <c r="H33" s="54">
        <v>0.21613824076125923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</row>
    <row r="34" spans="1:17" x14ac:dyDescent="0.25">
      <c r="A34" s="18" t="s">
        <v>7</v>
      </c>
      <c r="B34">
        <v>39</v>
      </c>
      <c r="C34">
        <v>490.9</v>
      </c>
      <c r="D34" s="4">
        <v>374.5</v>
      </c>
      <c r="E34" s="4">
        <v>556163.19999999995</v>
      </c>
      <c r="F34" s="22">
        <v>1966478.0806999998</v>
      </c>
      <c r="G34" s="54">
        <v>8.8265458771813743E-2</v>
      </c>
      <c r="H34" s="54">
        <v>6.7336350193612241E-2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</row>
    <row r="35" spans="1:17" x14ac:dyDescent="0.25">
      <c r="A35" s="18" t="s">
        <v>6</v>
      </c>
      <c r="B35">
        <v>39</v>
      </c>
      <c r="C35">
        <v>3696.5000000000005</v>
      </c>
      <c r="D35" s="4">
        <v>1485</v>
      </c>
      <c r="E35" s="4">
        <v>238279.41999999998</v>
      </c>
      <c r="F35" s="22">
        <v>664607.00639999984</v>
      </c>
      <c r="G35" s="54">
        <v>1.5513299470008786</v>
      </c>
      <c r="H35" s="54">
        <v>0.62321790106757857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</row>
    <row r="36" spans="1:17" x14ac:dyDescent="0.25">
      <c r="A36" s="18" t="s">
        <v>15159</v>
      </c>
      <c r="B36">
        <v>39</v>
      </c>
      <c r="C36">
        <v>2754.4</v>
      </c>
      <c r="D36" s="4"/>
      <c r="E36" s="4"/>
      <c r="F36" s="22"/>
      <c r="G36" s="54"/>
      <c r="H36" s="54"/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</row>
    <row r="37" spans="1:17" x14ac:dyDescent="0.25">
      <c r="A37" s="18" t="s">
        <v>8</v>
      </c>
      <c r="B37">
        <v>40</v>
      </c>
      <c r="C37">
        <v>6109.2000000000007</v>
      </c>
      <c r="D37" s="4">
        <v>600.6</v>
      </c>
      <c r="E37" s="4">
        <v>164816.58100000001</v>
      </c>
      <c r="F37" s="22">
        <v>733561.11782000004</v>
      </c>
      <c r="G37" s="54">
        <v>3.7066658966794126</v>
      </c>
      <c r="H37" s="54">
        <v>0.3644050837336566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</row>
    <row r="38" spans="1:17" x14ac:dyDescent="0.25">
      <c r="A38" s="18" t="s">
        <v>6</v>
      </c>
      <c r="B38">
        <v>40</v>
      </c>
      <c r="C38">
        <v>3218.4</v>
      </c>
      <c r="D38" s="4">
        <v>1035</v>
      </c>
      <c r="E38" s="4">
        <v>144426.37</v>
      </c>
      <c r="F38" s="22">
        <v>408363.09239999996</v>
      </c>
      <c r="G38" s="54">
        <v>2.2284019185693027</v>
      </c>
      <c r="H38" s="54">
        <v>0.71662813376809242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</row>
    <row r="39" spans="1:17" x14ac:dyDescent="0.25">
      <c r="A39" s="18" t="s">
        <v>7</v>
      </c>
      <c r="B39">
        <v>40</v>
      </c>
      <c r="C39">
        <v>406.4</v>
      </c>
      <c r="D39" s="4">
        <v>311.89999999999998</v>
      </c>
      <c r="E39" s="4">
        <v>235699.19999999998</v>
      </c>
      <c r="F39" s="22">
        <v>828151.67130000005</v>
      </c>
      <c r="G39" s="54">
        <v>0.17242315629412405</v>
      </c>
      <c r="H39" s="54">
        <v>0.13232968122081024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</row>
    <row r="40" spans="1:17" x14ac:dyDescent="0.25">
      <c r="A40" s="18" t="s">
        <v>9</v>
      </c>
      <c r="B40">
        <v>40</v>
      </c>
      <c r="C40">
        <v>1248.0000000000002</v>
      </c>
      <c r="D40" s="4">
        <v>41.6</v>
      </c>
      <c r="E40" s="4">
        <v>75414.120000000039</v>
      </c>
      <c r="F40" s="22">
        <v>593821.75861300004</v>
      </c>
      <c r="G40" s="54">
        <v>1.6548625111583872</v>
      </c>
      <c r="H40" s="54">
        <v>5.5162083705279565E-2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</row>
    <row r="41" spans="1:17" x14ac:dyDescent="0.25">
      <c r="A41" s="18" t="s">
        <v>15159</v>
      </c>
      <c r="B41">
        <v>40</v>
      </c>
      <c r="C41">
        <v>774</v>
      </c>
      <c r="D41" s="4"/>
      <c r="E41" s="4"/>
      <c r="F41" s="22"/>
      <c r="G41" s="54"/>
      <c r="H41" s="54"/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</row>
    <row r="42" spans="1:17" x14ac:dyDescent="0.25">
      <c r="A42" s="18" t="s">
        <v>9</v>
      </c>
      <c r="B42">
        <v>41</v>
      </c>
      <c r="C42">
        <v>3210</v>
      </c>
      <c r="D42" s="4">
        <v>210</v>
      </c>
      <c r="E42" s="4">
        <v>132167.2800000002</v>
      </c>
      <c r="F42" s="22">
        <v>1103720.8961080003</v>
      </c>
      <c r="G42" s="54">
        <v>2.4287403054674312</v>
      </c>
      <c r="H42" s="54">
        <v>0.15888955269413102</v>
      </c>
      <c r="J42" s="18" t="s">
        <v>9</v>
      </c>
      <c r="K42">
        <v>41</v>
      </c>
      <c r="L42" s="4">
        <v>210</v>
      </c>
    </row>
    <row r="43" spans="1:17" x14ac:dyDescent="0.25">
      <c r="A43" s="18" t="s">
        <v>7</v>
      </c>
      <c r="B43">
        <v>41</v>
      </c>
      <c r="C43">
        <v>502</v>
      </c>
      <c r="D43" s="4">
        <v>217</v>
      </c>
      <c r="E43" s="4">
        <v>532830.80000000005</v>
      </c>
      <c r="F43" s="22">
        <v>1880497.0457999997</v>
      </c>
      <c r="G43" s="54">
        <v>9.4213772927540976E-2</v>
      </c>
      <c r="H43" s="54">
        <v>4.0725873954733843E-2</v>
      </c>
      <c r="J43" s="18" t="s">
        <v>9</v>
      </c>
      <c r="K43">
        <v>42</v>
      </c>
      <c r="L43" s="4">
        <v>106</v>
      </c>
    </row>
    <row r="44" spans="1:17" x14ac:dyDescent="0.25">
      <c r="A44" s="18" t="s">
        <v>6</v>
      </c>
      <c r="B44">
        <v>41</v>
      </c>
      <c r="C44">
        <v>4221</v>
      </c>
      <c r="D44" s="4">
        <v>1264</v>
      </c>
      <c r="E44" s="4">
        <v>249376.47000000006</v>
      </c>
      <c r="F44" s="22">
        <v>675936.65182000038</v>
      </c>
      <c r="G44" s="54">
        <v>1.6926216013884547</v>
      </c>
      <c r="H44" s="54">
        <v>0.50686418008884304</v>
      </c>
      <c r="J44" s="18" t="s">
        <v>9</v>
      </c>
      <c r="K44">
        <v>43</v>
      </c>
      <c r="L44" s="4">
        <v>15</v>
      </c>
    </row>
    <row r="45" spans="1:17" x14ac:dyDescent="0.25">
      <c r="A45" s="18" t="s">
        <v>8</v>
      </c>
      <c r="B45">
        <v>41</v>
      </c>
      <c r="C45">
        <v>4031.5</v>
      </c>
      <c r="D45" s="4">
        <v>234.5</v>
      </c>
      <c r="E45" s="4">
        <v>229518.07799999998</v>
      </c>
      <c r="F45" s="22">
        <v>1083745.6813300001</v>
      </c>
      <c r="G45" s="54">
        <v>1.7565065179745887</v>
      </c>
      <c r="H45" s="54">
        <v>0.10217060113234305</v>
      </c>
      <c r="J45" s="18" t="s">
        <v>10</v>
      </c>
      <c r="K45">
        <v>42</v>
      </c>
      <c r="L45" s="4">
        <v>28</v>
      </c>
    </row>
    <row r="46" spans="1:17" x14ac:dyDescent="0.25">
      <c r="A46" s="18" t="s">
        <v>15159</v>
      </c>
      <c r="B46">
        <v>41</v>
      </c>
      <c r="C46">
        <v>1831</v>
      </c>
      <c r="D46" s="4"/>
      <c r="E46" s="4"/>
      <c r="F46" s="22"/>
      <c r="G46" s="54"/>
      <c r="H46" s="54"/>
    </row>
    <row r="47" spans="1:17" x14ac:dyDescent="0.25">
      <c r="A47" s="18" t="s">
        <v>6</v>
      </c>
      <c r="B47">
        <v>42</v>
      </c>
      <c r="C47">
        <v>4606.3</v>
      </c>
      <c r="D47" s="4">
        <v>353.7</v>
      </c>
      <c r="E47" s="4">
        <v>219963.82000000004</v>
      </c>
      <c r="F47" s="22">
        <v>596945.97303000023</v>
      </c>
      <c r="G47" s="54">
        <v>2.0941171143508965</v>
      </c>
      <c r="H47" s="54">
        <v>0.16079917142737379</v>
      </c>
    </row>
    <row r="48" spans="1:17" x14ac:dyDescent="0.25">
      <c r="A48" s="18" t="s">
        <v>8</v>
      </c>
      <c r="B48">
        <v>42</v>
      </c>
      <c r="C48">
        <v>6023.2</v>
      </c>
      <c r="D48" s="4">
        <v>483.8</v>
      </c>
      <c r="E48" s="4">
        <v>225952.78000000006</v>
      </c>
      <c r="F48" s="22">
        <v>1029799.791695</v>
      </c>
      <c r="G48" s="54">
        <v>2.6656897073804529</v>
      </c>
      <c r="H48" s="54">
        <v>0.21411553334285149</v>
      </c>
    </row>
    <row r="49" spans="1:8" x14ac:dyDescent="0.25">
      <c r="A49" s="18" t="s">
        <v>7</v>
      </c>
      <c r="B49">
        <v>42</v>
      </c>
      <c r="C49">
        <v>764</v>
      </c>
      <c r="D49" s="4">
        <v>216</v>
      </c>
      <c r="E49" s="4">
        <v>540188.30000000005</v>
      </c>
      <c r="F49" s="22">
        <v>1902738.2708000003</v>
      </c>
      <c r="G49" s="54">
        <v>0.14143216356222449</v>
      </c>
      <c r="H49" s="54">
        <v>3.9986056713927347E-2</v>
      </c>
    </row>
    <row r="50" spans="1:8" x14ac:dyDescent="0.25">
      <c r="A50" s="18" t="s">
        <v>9</v>
      </c>
      <c r="B50">
        <v>42</v>
      </c>
      <c r="C50">
        <v>2036</v>
      </c>
      <c r="D50" s="4">
        <v>106</v>
      </c>
      <c r="E50" s="4">
        <v>154379.08000000028</v>
      </c>
      <c r="F50" s="22">
        <v>1249655.7048540001</v>
      </c>
      <c r="G50" s="54">
        <v>1.318831541164772</v>
      </c>
      <c r="H50" s="54">
        <v>6.8662152929010734E-2</v>
      </c>
    </row>
    <row r="51" spans="1:8" x14ac:dyDescent="0.25">
      <c r="A51" s="18" t="s">
        <v>15159</v>
      </c>
      <c r="B51">
        <v>42</v>
      </c>
      <c r="C51">
        <v>1500</v>
      </c>
      <c r="D51" s="4"/>
      <c r="E51" s="4"/>
      <c r="F51" s="22"/>
      <c r="G51" s="54"/>
      <c r="H51" s="54"/>
    </row>
    <row r="52" spans="1:8" x14ac:dyDescent="0.25">
      <c r="A52" s="18" t="s">
        <v>9</v>
      </c>
      <c r="B52">
        <v>43</v>
      </c>
      <c r="C52">
        <v>419</v>
      </c>
      <c r="D52" s="4">
        <v>15</v>
      </c>
      <c r="E52" s="4"/>
      <c r="F52" s="22"/>
      <c r="G52" s="54"/>
      <c r="H52" s="54"/>
    </row>
    <row r="53" spans="1:8" x14ac:dyDescent="0.25">
      <c r="A53" s="18" t="s">
        <v>6</v>
      </c>
      <c r="B53">
        <v>43</v>
      </c>
      <c r="C53">
        <v>671.5</v>
      </c>
      <c r="D53" s="4">
        <v>227</v>
      </c>
      <c r="E53" s="4"/>
      <c r="F53" s="22"/>
      <c r="G53" s="54"/>
      <c r="H53" s="54"/>
    </row>
    <row r="54" spans="1:8" x14ac:dyDescent="0.25">
      <c r="A54" s="18" t="s">
        <v>8</v>
      </c>
      <c r="B54">
        <v>43</v>
      </c>
      <c r="C54">
        <v>2199.8000000000002</v>
      </c>
      <c r="D54" s="4">
        <v>290.59999999999997</v>
      </c>
      <c r="E54" s="4"/>
      <c r="F54" s="22"/>
      <c r="G54" s="54"/>
      <c r="H54" s="54"/>
    </row>
    <row r="55" spans="1:8" x14ac:dyDescent="0.25">
      <c r="A55" s="18" t="s">
        <v>7</v>
      </c>
      <c r="B55">
        <v>43</v>
      </c>
      <c r="C55">
        <v>79</v>
      </c>
      <c r="D55" s="4">
        <v>79</v>
      </c>
      <c r="E55" s="4"/>
      <c r="F55" s="22"/>
      <c r="G55" s="54"/>
      <c r="H55" s="54"/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abSelected="1"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2021-10-25T08:48:16Z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